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4725" windowWidth="14805" windowHeight="3030" firstSheet="7" activeTab="7"/>
  </bookViews>
  <sheets>
    <sheet name="Coolpad 8297W" sheetId="17" state="hidden" r:id="rId1"/>
    <sheet name="Google Nexus 4 CyanogenMod" sheetId="7" state="hidden" r:id="rId2"/>
    <sheet name="Google Nexus 5" sheetId="5" state="hidden" r:id="rId3"/>
    <sheet name="Google Nexus 7" sheetId="20" state="hidden" r:id="rId4"/>
    <sheet name="HuaWei Honor 3X" sheetId="18" state="hidden" r:id="rId5"/>
    <sheet name="Kindle Fire HD" sheetId="11" state="hidden" r:id="rId6"/>
    <sheet name="ZTE Grand Memo U5" sheetId="8" state="hidden" r:id="rId7"/>
    <sheet name="ASUS MeMO Pad 8 K011" sheetId="19" r:id="rId8"/>
    <sheet name="ASUS T00E Padfone Mini" sheetId="6" state="hidden" r:id="rId9"/>
    <sheet name="ASUS T00G Zenfone 6" sheetId="4" state="hidden" r:id="rId10"/>
    <sheet name="Dell Venue 8" sheetId="3" state="hidden" r:id="rId11"/>
    <sheet name="Ramos i10" sheetId="10" state="hidden" r:id="rId12"/>
    <sheet name="Samsung Galaxy Tab 3" sheetId="9" state="hidden" r:id="rId13"/>
    <sheet name="ZTE Geek V975" sheetId="13" r:id="rId14"/>
    <sheet name="Toshiba Excite Go AT7-C8" sheetId="21" r:id="rId15"/>
    <sheet name="Google Nexus7" sheetId="22" r:id="rId16"/>
    <sheet name="Google Nexus4" sheetId="23" r:id="rId17"/>
    <sheet name="beta ASUS MeMO Pad 8 K011 " sheetId="24" r:id="rId18"/>
    <sheet name="beta Google Nexus5" sheetId="25" r:id="rId19"/>
  </sheets>
  <definedNames>
    <definedName name="_xlnm._FilterDatabase" localSheetId="7" hidden="1">'ASUS MeMO Pad 8 K011'!$MM$1:$MM$84</definedName>
    <definedName name="_xlnm._FilterDatabase" localSheetId="8" hidden="1">'ASUS T00E Padfone Mini'!#REF!</definedName>
    <definedName name="_xlnm._FilterDatabase" localSheetId="9" hidden="1">'ASUS T00G Zenfone 6'!#REF!</definedName>
    <definedName name="_xlnm._FilterDatabase" localSheetId="10" hidden="1">'Dell Venue 8'!#REF!</definedName>
    <definedName name="_xlnm._FilterDatabase" localSheetId="1" hidden="1">'Google Nexus 4 CyanogenMod'!#REF!</definedName>
    <definedName name="_xlnm._FilterDatabase" localSheetId="2" hidden="1">'Google Nexus 5'!#REF!</definedName>
    <definedName name="_xlnm._FilterDatabase" localSheetId="16" hidden="1">'Google Nexus4'!$AU$1:$AU$74</definedName>
    <definedName name="_xlnm._FilterDatabase" localSheetId="15" hidden="1">'Google Nexus7'!$CX$1:$CX$85</definedName>
    <definedName name="_xlnm._FilterDatabase" localSheetId="5" hidden="1">'Kindle Fire HD'!#REF!</definedName>
    <definedName name="_xlnm._FilterDatabase" localSheetId="11" hidden="1">'Ramos i10'!#REF!</definedName>
    <definedName name="_xlnm._FilterDatabase" localSheetId="12" hidden="1">'Samsung Galaxy Tab 3'!#REF!</definedName>
    <definedName name="_xlnm._FilterDatabase" localSheetId="14" hidden="1">'Toshiba Excite Go AT7-C8'!$CI$1:$CI$84</definedName>
    <definedName name="_xlnm._FilterDatabase" localSheetId="13" hidden="1">'ZTE Geek V975'!$GP$1:$GP$83</definedName>
    <definedName name="_xlnm._FilterDatabase" localSheetId="6" hidden="1">'ZTE Grand Memo U5'!#REF!</definedName>
  </definedNames>
  <calcPr calcId="125725"/>
  <fileRecoveryPr repairLoad="1"/>
</workbook>
</file>

<file path=xl/calcChain.xml><?xml version="1.0" encoding="utf-8"?>
<calcChain xmlns="http://schemas.openxmlformats.org/spreadsheetml/2006/main">
  <c r="TK21" i="19"/>
  <c r="TJ21"/>
  <c r="TK14"/>
  <c r="TJ14"/>
  <c r="TN4"/>
  <c r="TN5"/>
  <c r="TN6"/>
  <c r="TN7"/>
  <c r="TN8"/>
  <c r="TN9"/>
  <c r="TN10"/>
  <c r="TN11"/>
  <c r="TN12"/>
  <c r="TN13"/>
  <c r="TN14"/>
  <c r="TN15"/>
  <c r="TN16"/>
  <c r="TN17"/>
  <c r="TN18"/>
  <c r="TN19"/>
  <c r="TN20"/>
  <c r="TN21"/>
  <c r="TN22"/>
  <c r="TN23"/>
  <c r="TN24"/>
  <c r="TN25"/>
  <c r="TN26"/>
  <c r="TN27"/>
  <c r="TN28"/>
  <c r="TN29"/>
  <c r="TN30"/>
  <c r="TN31"/>
  <c r="TN32"/>
  <c r="TN33"/>
  <c r="TN34"/>
  <c r="TN35"/>
  <c r="TN36"/>
  <c r="TN37"/>
  <c r="TN38"/>
  <c r="TN39"/>
  <c r="TN40"/>
  <c r="TN41"/>
  <c r="TN42"/>
  <c r="TN43"/>
  <c r="TN44"/>
  <c r="TN45"/>
  <c r="TN46"/>
  <c r="TN47"/>
  <c r="TN48"/>
  <c r="TN49"/>
  <c r="TN50"/>
  <c r="TN51"/>
  <c r="TN52"/>
  <c r="TN53"/>
  <c r="TN54"/>
  <c r="TN55"/>
  <c r="TN56"/>
  <c r="TN57"/>
  <c r="TN58"/>
  <c r="TN59"/>
  <c r="TN60"/>
  <c r="TN61"/>
  <c r="TN62"/>
  <c r="TN63"/>
  <c r="TN64"/>
  <c r="TN65"/>
  <c r="TN66"/>
  <c r="TN67"/>
  <c r="TN68"/>
  <c r="TN69"/>
  <c r="TN70"/>
  <c r="TN71"/>
  <c r="TN72"/>
  <c r="TN73"/>
  <c r="TN3"/>
  <c r="TK9"/>
  <c r="TJ9"/>
  <c r="TO73"/>
  <c r="TO72"/>
  <c r="TO71"/>
  <c r="TO70"/>
  <c r="TO69"/>
  <c r="TO68"/>
  <c r="TO67"/>
  <c r="TO66"/>
  <c r="TO65"/>
  <c r="TO64"/>
  <c r="TO63"/>
  <c r="TO62"/>
  <c r="TO61"/>
  <c r="TO60"/>
  <c r="TO59"/>
  <c r="TO58"/>
  <c r="TO57"/>
  <c r="TO56"/>
  <c r="TO55"/>
  <c r="TO54"/>
  <c r="TO53"/>
  <c r="TO52"/>
  <c r="TO51"/>
  <c r="TO50"/>
  <c r="TO49"/>
  <c r="TO48"/>
  <c r="TO47"/>
  <c r="TO46"/>
  <c r="TO45"/>
  <c r="TO44"/>
  <c r="TO43"/>
  <c r="TO42"/>
  <c r="TO41"/>
  <c r="TO40"/>
  <c r="TO39"/>
  <c r="TO38"/>
  <c r="TO37"/>
  <c r="TO36"/>
  <c r="TO35"/>
  <c r="TO34"/>
  <c r="TO33"/>
  <c r="TO32"/>
  <c r="TO31"/>
  <c r="TO30"/>
  <c r="TO29"/>
  <c r="TO28"/>
  <c r="TO27"/>
  <c r="TO26"/>
  <c r="TO25"/>
  <c r="TO24"/>
  <c r="TO23"/>
  <c r="TO22"/>
  <c r="TO21"/>
  <c r="TO20"/>
  <c r="TO19"/>
  <c r="TO18"/>
  <c r="TO17"/>
  <c r="TO16"/>
  <c r="TO15"/>
  <c r="TO14"/>
  <c r="TO13"/>
  <c r="TO12"/>
  <c r="TO11"/>
  <c r="TO10"/>
  <c r="TO9"/>
  <c r="TO8"/>
  <c r="TO7"/>
  <c r="TO6"/>
  <c r="TO5"/>
  <c r="TO4"/>
  <c r="TO3"/>
  <c r="TG4"/>
  <c r="TG5"/>
  <c r="TG6"/>
  <c r="TG7"/>
  <c r="TG8"/>
  <c r="TG9"/>
  <c r="TG10"/>
  <c r="TG11"/>
  <c r="TG12"/>
  <c r="TG13"/>
  <c r="TG14"/>
  <c r="TG15"/>
  <c r="TG16"/>
  <c r="TG17"/>
  <c r="TG18"/>
  <c r="TG19"/>
  <c r="TG20"/>
  <c r="TG21"/>
  <c r="TG22"/>
  <c r="TG23"/>
  <c r="TG24"/>
  <c r="TG25"/>
  <c r="TG26"/>
  <c r="TG27"/>
  <c r="TG28"/>
  <c r="TG29"/>
  <c r="TG30"/>
  <c r="TG31"/>
  <c r="TG32"/>
  <c r="TG33"/>
  <c r="TG34"/>
  <c r="TG35"/>
  <c r="TG36"/>
  <c r="TG37"/>
  <c r="TG38"/>
  <c r="TG39"/>
  <c r="TG40"/>
  <c r="TG41"/>
  <c r="TG42"/>
  <c r="TG43"/>
  <c r="TG44"/>
  <c r="TG45"/>
  <c r="TG46"/>
  <c r="TG47"/>
  <c r="TG48"/>
  <c r="TG49"/>
  <c r="TG50"/>
  <c r="TG51"/>
  <c r="TG52"/>
  <c r="TG53"/>
  <c r="TG54"/>
  <c r="TG55"/>
  <c r="TG56"/>
  <c r="TG57"/>
  <c r="TG58"/>
  <c r="TG59"/>
  <c r="TG60"/>
  <c r="TG61"/>
  <c r="TG62"/>
  <c r="TG63"/>
  <c r="TG64"/>
  <c r="TG65"/>
  <c r="TG66"/>
  <c r="TG67"/>
  <c r="TG68"/>
  <c r="TG69"/>
  <c r="TG70"/>
  <c r="TG71"/>
  <c r="TG72"/>
  <c r="TG73"/>
  <c r="TG3"/>
  <c r="TC74"/>
  <c r="TJ74"/>
  <c r="TB74"/>
  <c r="SU43"/>
  <c r="ST43"/>
  <c r="SV42"/>
  <c r="ST42"/>
  <c r="SV31"/>
  <c r="ST31"/>
  <c r="SV22"/>
  <c r="SU22"/>
  <c r="ST22"/>
  <c r="SV21"/>
  <c r="SU21"/>
  <c r="ST21"/>
  <c r="SV17"/>
  <c r="SU17"/>
  <c r="ST17"/>
  <c r="SV14"/>
  <c r="SU14"/>
  <c r="ST14"/>
  <c r="SV12"/>
  <c r="SU12"/>
  <c r="ST12"/>
  <c r="SV11"/>
  <c r="ST11"/>
  <c r="SV9"/>
  <c r="SU9"/>
  <c r="ST9"/>
  <c r="TF74" l="1"/>
  <c r="TK74"/>
  <c r="TN74" s="1"/>
  <c r="SY3"/>
  <c r="SY5"/>
  <c r="SY6"/>
  <c r="SY7"/>
  <c r="SY10"/>
  <c r="SY13"/>
  <c r="SY15"/>
  <c r="SY16"/>
  <c r="SY18"/>
  <c r="SY19"/>
  <c r="SY20"/>
  <c r="SY23"/>
  <c r="SY24"/>
  <c r="SY25"/>
  <c r="SY26"/>
  <c r="SY27"/>
  <c r="SY28"/>
  <c r="SY29"/>
  <c r="SY30"/>
  <c r="SY32"/>
  <c r="SY33"/>
  <c r="SY34"/>
  <c r="SY35"/>
  <c r="SY36"/>
  <c r="SY37"/>
  <c r="SY38"/>
  <c r="SY39"/>
  <c r="SY40"/>
  <c r="SY41"/>
  <c r="SY42"/>
  <c r="SY44"/>
  <c r="SY45"/>
  <c r="SY46"/>
  <c r="SY47"/>
  <c r="SY48"/>
  <c r="SY49"/>
  <c r="SY50"/>
  <c r="SY51"/>
  <c r="SY52"/>
  <c r="SY53"/>
  <c r="SY54"/>
  <c r="SY56"/>
  <c r="SY57"/>
  <c r="SY58"/>
  <c r="SY59"/>
  <c r="SY60"/>
  <c r="SY61"/>
  <c r="SY62"/>
  <c r="SY63"/>
  <c r="SY64"/>
  <c r="SY65"/>
  <c r="SY66"/>
  <c r="SY67"/>
  <c r="SY68"/>
  <c r="SY69"/>
  <c r="SY70"/>
  <c r="SY71"/>
  <c r="SY72"/>
  <c r="SY73"/>
  <c r="SU74"/>
  <c r="SX73"/>
  <c r="SX72"/>
  <c r="SX71"/>
  <c r="SX70"/>
  <c r="SX69"/>
  <c r="SX68"/>
  <c r="SX67"/>
  <c r="SX66"/>
  <c r="SX65"/>
  <c r="SX64"/>
  <c r="SX63"/>
  <c r="SX62"/>
  <c r="SX61"/>
  <c r="SX60"/>
  <c r="SX59"/>
  <c r="SX58"/>
  <c r="SX57"/>
  <c r="SX56"/>
  <c r="SX55"/>
  <c r="SX54"/>
  <c r="SX53"/>
  <c r="SX52"/>
  <c r="SX51"/>
  <c r="SX50"/>
  <c r="SX49"/>
  <c r="SX48"/>
  <c r="SX47"/>
  <c r="SX46"/>
  <c r="SX45"/>
  <c r="SX44"/>
  <c r="SW43"/>
  <c r="SX43"/>
  <c r="SY43" s="1"/>
  <c r="SW42"/>
  <c r="SX42"/>
  <c r="SX41"/>
  <c r="SX40"/>
  <c r="SX39"/>
  <c r="SX38"/>
  <c r="SX37"/>
  <c r="SX36"/>
  <c r="SX35"/>
  <c r="SX34"/>
  <c r="SX33"/>
  <c r="SX32"/>
  <c r="SW31"/>
  <c r="SX31"/>
  <c r="SY31" s="1"/>
  <c r="SX30"/>
  <c r="SX29"/>
  <c r="SX28"/>
  <c r="SX27"/>
  <c r="SX26"/>
  <c r="SX25"/>
  <c r="SX24"/>
  <c r="SX23"/>
  <c r="SW22"/>
  <c r="SX22"/>
  <c r="SY22" s="1"/>
  <c r="SW21"/>
  <c r="SX21"/>
  <c r="SY21" s="1"/>
  <c r="SX20"/>
  <c r="SX19"/>
  <c r="SX18"/>
  <c r="SW17"/>
  <c r="SX17"/>
  <c r="SY17" s="1"/>
  <c r="SX16"/>
  <c r="SX15"/>
  <c r="SW14"/>
  <c r="SX14"/>
  <c r="SY14" s="1"/>
  <c r="SX13"/>
  <c r="SW12"/>
  <c r="SX12"/>
  <c r="SY12" s="1"/>
  <c r="SW11"/>
  <c r="SX11"/>
  <c r="SY11" s="1"/>
  <c r="SX10"/>
  <c r="SW9"/>
  <c r="SX9"/>
  <c r="SY9" s="1"/>
  <c r="SW8"/>
  <c r="SX8"/>
  <c r="SY8" s="1"/>
  <c r="SX7"/>
  <c r="SX6"/>
  <c r="SX5"/>
  <c r="SW4"/>
  <c r="ST74"/>
  <c r="SX3"/>
  <c r="SX74" l="1"/>
  <c r="SX4"/>
  <c r="SY4" s="1"/>
  <c r="SP4" l="1"/>
  <c r="SP5"/>
  <c r="SP6"/>
  <c r="SP7"/>
  <c r="SP8"/>
  <c r="SP9"/>
  <c r="SP10"/>
  <c r="SP11"/>
  <c r="SP12"/>
  <c r="SP13"/>
  <c r="SP14"/>
  <c r="SP15"/>
  <c r="SP16"/>
  <c r="SP17"/>
  <c r="SP18"/>
  <c r="SP19"/>
  <c r="SP20"/>
  <c r="SP21"/>
  <c r="SP22"/>
  <c r="SP23"/>
  <c r="SP24"/>
  <c r="SP25"/>
  <c r="SP26"/>
  <c r="SP27"/>
  <c r="SP28"/>
  <c r="SP29"/>
  <c r="SP30"/>
  <c r="SP31"/>
  <c r="SP32"/>
  <c r="SP33"/>
  <c r="SP34"/>
  <c r="SP35"/>
  <c r="SP36"/>
  <c r="SP37"/>
  <c r="SP38"/>
  <c r="SP39"/>
  <c r="SP40"/>
  <c r="SP41"/>
  <c r="SP42"/>
  <c r="SP43"/>
  <c r="SP44"/>
  <c r="SP45"/>
  <c r="SP46"/>
  <c r="SP47"/>
  <c r="SP48"/>
  <c r="SP49"/>
  <c r="SP50"/>
  <c r="SP51"/>
  <c r="SP52"/>
  <c r="SP53"/>
  <c r="SP54"/>
  <c r="SP55"/>
  <c r="SY55" s="1"/>
  <c r="SP56"/>
  <c r="SP57"/>
  <c r="SP58"/>
  <c r="SP59"/>
  <c r="SP60"/>
  <c r="SP61"/>
  <c r="SP62"/>
  <c r="SP63"/>
  <c r="SP64"/>
  <c r="SP65"/>
  <c r="SP66"/>
  <c r="SP67"/>
  <c r="SP68"/>
  <c r="SP69"/>
  <c r="SP70"/>
  <c r="SP71"/>
  <c r="SP72"/>
  <c r="SP73"/>
  <c r="SP3"/>
  <c r="SL55" l="1"/>
  <c r="SO43"/>
  <c r="SL43"/>
  <c r="SO42"/>
  <c r="SL42"/>
  <c r="SO31"/>
  <c r="SL31"/>
  <c r="SO22"/>
  <c r="SL22"/>
  <c r="SO21"/>
  <c r="SL21"/>
  <c r="SO17"/>
  <c r="SL17"/>
  <c r="SL74" s="1"/>
  <c r="SO14"/>
  <c r="SL14"/>
  <c r="SO12"/>
  <c r="SL12"/>
  <c r="SO11"/>
  <c r="SL11"/>
  <c r="SO9"/>
  <c r="SQ9" s="1"/>
  <c r="SL9"/>
  <c r="SO8"/>
  <c r="SQ8" s="1"/>
  <c r="SL8"/>
  <c r="SO4"/>
  <c r="SL4"/>
  <c r="SQ4" s="1"/>
  <c r="SQ5"/>
  <c r="SQ6"/>
  <c r="SQ7"/>
  <c r="SQ10"/>
  <c r="SQ12"/>
  <c r="SQ13"/>
  <c r="SQ14"/>
  <c r="SQ15"/>
  <c r="SQ16"/>
  <c r="SQ17"/>
  <c r="SQ18"/>
  <c r="SQ20"/>
  <c r="SQ21"/>
  <c r="SQ22"/>
  <c r="SQ23"/>
  <c r="SQ24"/>
  <c r="SQ25"/>
  <c r="SQ26"/>
  <c r="SQ27"/>
  <c r="SQ28"/>
  <c r="SQ29"/>
  <c r="SQ30"/>
  <c r="SQ31"/>
  <c r="SQ32"/>
  <c r="SQ33"/>
  <c r="SQ34"/>
  <c r="SQ35"/>
  <c r="SQ36"/>
  <c r="SQ37"/>
  <c r="SQ38"/>
  <c r="SQ39"/>
  <c r="SQ40"/>
  <c r="SQ41"/>
  <c r="SQ42"/>
  <c r="SQ43"/>
  <c r="SQ44"/>
  <c r="SQ45"/>
  <c r="SQ46"/>
  <c r="SQ47"/>
  <c r="SQ48"/>
  <c r="SQ49"/>
  <c r="SQ50"/>
  <c r="SQ51"/>
  <c r="SQ52"/>
  <c r="SQ53"/>
  <c r="SQ54"/>
  <c r="SQ55"/>
  <c r="SQ57"/>
  <c r="SQ58"/>
  <c r="SQ60"/>
  <c r="SQ61"/>
  <c r="SQ62"/>
  <c r="SQ63"/>
  <c r="SQ64"/>
  <c r="SQ65"/>
  <c r="SQ66"/>
  <c r="SQ68"/>
  <c r="SQ69"/>
  <c r="SQ70"/>
  <c r="SQ72"/>
  <c r="SQ73"/>
  <c r="SQ3"/>
  <c r="SM74"/>
  <c r="SP74" s="1"/>
  <c r="NP74" i="21" l="1"/>
  <c r="NS74" s="1"/>
  <c r="NO74"/>
  <c r="NS4"/>
  <c r="NT4" s="1"/>
  <c r="NS5"/>
  <c r="NT5"/>
  <c r="NS6"/>
  <c r="NT6"/>
  <c r="NS7"/>
  <c r="NT7"/>
  <c r="NS8"/>
  <c r="NT8" s="1"/>
  <c r="NS9"/>
  <c r="NT9" s="1"/>
  <c r="NS10"/>
  <c r="NT10"/>
  <c r="NS11"/>
  <c r="NT11" s="1"/>
  <c r="NS12"/>
  <c r="NT12"/>
  <c r="NS13"/>
  <c r="NT13"/>
  <c r="NS14"/>
  <c r="NT14" s="1"/>
  <c r="NS15"/>
  <c r="NT15"/>
  <c r="NS16"/>
  <c r="NT16"/>
  <c r="NS17"/>
  <c r="NT17" s="1"/>
  <c r="NS18"/>
  <c r="NT18"/>
  <c r="NS19"/>
  <c r="NT19"/>
  <c r="NS20"/>
  <c r="NT20"/>
  <c r="NS21"/>
  <c r="NT21" s="1"/>
  <c r="NS22"/>
  <c r="NT22"/>
  <c r="NS23"/>
  <c r="NT23"/>
  <c r="NS24"/>
  <c r="NT24"/>
  <c r="NS25"/>
  <c r="NT25"/>
  <c r="NS26"/>
  <c r="NT26"/>
  <c r="NS27"/>
  <c r="NT27"/>
  <c r="NS28"/>
  <c r="NT28"/>
  <c r="NS29"/>
  <c r="NT29"/>
  <c r="NS30"/>
  <c r="NT30"/>
  <c r="NS31"/>
  <c r="NT31"/>
  <c r="NS32"/>
  <c r="NT32"/>
  <c r="NS33"/>
  <c r="NT33"/>
  <c r="NS34"/>
  <c r="NT34"/>
  <c r="NS35"/>
  <c r="NT35"/>
  <c r="NS36"/>
  <c r="NT36"/>
  <c r="NS37"/>
  <c r="NT37"/>
  <c r="NS38"/>
  <c r="NT38"/>
  <c r="NS39"/>
  <c r="NT39"/>
  <c r="NS40"/>
  <c r="NT40"/>
  <c r="NS41"/>
  <c r="NT41"/>
  <c r="NS42"/>
  <c r="NT42"/>
  <c r="NS43"/>
  <c r="NT43" s="1"/>
  <c r="NS44"/>
  <c r="NT44"/>
  <c r="NS45"/>
  <c r="NT45"/>
  <c r="NS46"/>
  <c r="NT46"/>
  <c r="NS47"/>
  <c r="NT47"/>
  <c r="NS48"/>
  <c r="NT48"/>
  <c r="NS49"/>
  <c r="NT49"/>
  <c r="NS50"/>
  <c r="NT50"/>
  <c r="NS51"/>
  <c r="NT51"/>
  <c r="NS52"/>
  <c r="NT52"/>
  <c r="NS53"/>
  <c r="NT53"/>
  <c r="NS54"/>
  <c r="NT54"/>
  <c r="NS55"/>
  <c r="NT55"/>
  <c r="NS56"/>
  <c r="NT56"/>
  <c r="NS57"/>
  <c r="NT57"/>
  <c r="NS58"/>
  <c r="NT58"/>
  <c r="NS59"/>
  <c r="NT59"/>
  <c r="NS60"/>
  <c r="NT60"/>
  <c r="NS61"/>
  <c r="NT61"/>
  <c r="NS62"/>
  <c r="NT62"/>
  <c r="NS63"/>
  <c r="NT63"/>
  <c r="NS64"/>
  <c r="NT64"/>
  <c r="NS65"/>
  <c r="NT65"/>
  <c r="NS66"/>
  <c r="NT66"/>
  <c r="NS67"/>
  <c r="NT67"/>
  <c r="NS68"/>
  <c r="NT68"/>
  <c r="NS69"/>
  <c r="NT69"/>
  <c r="NS70"/>
  <c r="NT70"/>
  <c r="NS71"/>
  <c r="NT71"/>
  <c r="NS72"/>
  <c r="NT72"/>
  <c r="NS73"/>
  <c r="NT73"/>
  <c r="NT3"/>
  <c r="NS3"/>
  <c r="QY74" i="13"/>
  <c r="QX74"/>
  <c r="RB74" s="1"/>
  <c r="RB4"/>
  <c r="RC4" s="1"/>
  <c r="RB5"/>
  <c r="RC5"/>
  <c r="RB6"/>
  <c r="RC6" s="1"/>
  <c r="RB7"/>
  <c r="RC7"/>
  <c r="RB8"/>
  <c r="RC8" s="1"/>
  <c r="RB9"/>
  <c r="RC9" s="1"/>
  <c r="RB10"/>
  <c r="RC10" s="1"/>
  <c r="RB11"/>
  <c r="RC11"/>
  <c r="RB12"/>
  <c r="RC12" s="1"/>
  <c r="RB13"/>
  <c r="RC13"/>
  <c r="RB14"/>
  <c r="RC14" s="1"/>
  <c r="RB15"/>
  <c r="RC15"/>
  <c r="RB16"/>
  <c r="RC16" s="1"/>
  <c r="RB17"/>
  <c r="RC17" s="1"/>
  <c r="RB18"/>
  <c r="RC18" s="1"/>
  <c r="RB19"/>
  <c r="RC19"/>
  <c r="RB20"/>
  <c r="RC20" s="1"/>
  <c r="RB21"/>
  <c r="RC21" s="1"/>
  <c r="RB22"/>
  <c r="RC22" s="1"/>
  <c r="RB23"/>
  <c r="RC23"/>
  <c r="RB24"/>
  <c r="RC24" s="1"/>
  <c r="RB25"/>
  <c r="RC25"/>
  <c r="RB26"/>
  <c r="RC26" s="1"/>
  <c r="RB27"/>
  <c r="RC27"/>
  <c r="RB28"/>
  <c r="RC28" s="1"/>
  <c r="RB29"/>
  <c r="RC29"/>
  <c r="RB30"/>
  <c r="RC30" s="1"/>
  <c r="RB31"/>
  <c r="RC31"/>
  <c r="RB32"/>
  <c r="RC32" s="1"/>
  <c r="RB33"/>
  <c r="RC33"/>
  <c r="RB34"/>
  <c r="RC34" s="1"/>
  <c r="RB35"/>
  <c r="RC35"/>
  <c r="RB36"/>
  <c r="RC36" s="1"/>
  <c r="RB37"/>
  <c r="RC37"/>
  <c r="RB38"/>
  <c r="RC38" s="1"/>
  <c r="RB39"/>
  <c r="RC39"/>
  <c r="RB40"/>
  <c r="RC40" s="1"/>
  <c r="RB41"/>
  <c r="RC41"/>
  <c r="RB42"/>
  <c r="RC42" s="1"/>
  <c r="RB43"/>
  <c r="RC43" s="1"/>
  <c r="RB44"/>
  <c r="RC44" s="1"/>
  <c r="RB45"/>
  <c r="RC45"/>
  <c r="RB46"/>
  <c r="RC46" s="1"/>
  <c r="RB47"/>
  <c r="RC47"/>
  <c r="RB48"/>
  <c r="RC48" s="1"/>
  <c r="RB49"/>
  <c r="RC49"/>
  <c r="RB50"/>
  <c r="RC50" s="1"/>
  <c r="RB51"/>
  <c r="RC51"/>
  <c r="RB52"/>
  <c r="RC52" s="1"/>
  <c r="RB53"/>
  <c r="RC53"/>
  <c r="RB54"/>
  <c r="RC54" s="1"/>
  <c r="RB55"/>
  <c r="RC55" s="1"/>
  <c r="RB56"/>
  <c r="RC56" s="1"/>
  <c r="RB57"/>
  <c r="RC57"/>
  <c r="RB58"/>
  <c r="RC58" s="1"/>
  <c r="RB59"/>
  <c r="RC59"/>
  <c r="RB60"/>
  <c r="RC60" s="1"/>
  <c r="RB61"/>
  <c r="RC61"/>
  <c r="RB62"/>
  <c r="RC62" s="1"/>
  <c r="RB63"/>
  <c r="RC63"/>
  <c r="RB64"/>
  <c r="RC64" s="1"/>
  <c r="RB65"/>
  <c r="RC65"/>
  <c r="RB66"/>
  <c r="RC66" s="1"/>
  <c r="RB67"/>
  <c r="RC67"/>
  <c r="RB68"/>
  <c r="RC68" s="1"/>
  <c r="RB69"/>
  <c r="RC69"/>
  <c r="RB70"/>
  <c r="RC70" s="1"/>
  <c r="RB71"/>
  <c r="RC71"/>
  <c r="RB72"/>
  <c r="RC72" s="1"/>
  <c r="RB73"/>
  <c r="RC73"/>
  <c r="RB3"/>
  <c r="RC3" s="1"/>
  <c r="SE74" i="19"/>
  <c r="SD74"/>
  <c r="SH4"/>
  <c r="SI4" s="1"/>
  <c r="SH5"/>
  <c r="SI5"/>
  <c r="SH6"/>
  <c r="SI6" s="1"/>
  <c r="SH7"/>
  <c r="SI7"/>
  <c r="SH8"/>
  <c r="SI8" s="1"/>
  <c r="SH9"/>
  <c r="SI9" s="1"/>
  <c r="SH10"/>
  <c r="SI10" s="1"/>
  <c r="SH11"/>
  <c r="SI11" s="1"/>
  <c r="SH12"/>
  <c r="SI12" s="1"/>
  <c r="SH13"/>
  <c r="SI13"/>
  <c r="SH14"/>
  <c r="SI14" s="1"/>
  <c r="SH15"/>
  <c r="SI15"/>
  <c r="SH16"/>
  <c r="SI16" s="1"/>
  <c r="SH17"/>
  <c r="SI17"/>
  <c r="SH18"/>
  <c r="SI18" s="1"/>
  <c r="SH19"/>
  <c r="SQ19" s="1"/>
  <c r="SH20"/>
  <c r="SI20" s="1"/>
  <c r="SH21"/>
  <c r="SI21" s="1"/>
  <c r="SH22"/>
  <c r="SI22" s="1"/>
  <c r="SH23"/>
  <c r="SI23"/>
  <c r="SH24"/>
  <c r="SI24" s="1"/>
  <c r="SH25"/>
  <c r="SI25"/>
  <c r="SH26"/>
  <c r="SI26" s="1"/>
  <c r="SH27"/>
  <c r="SI27"/>
  <c r="SH28"/>
  <c r="SI28" s="1"/>
  <c r="SH29"/>
  <c r="SI29"/>
  <c r="SH30"/>
  <c r="SI30" s="1"/>
  <c r="SH31"/>
  <c r="SI31"/>
  <c r="SH32"/>
  <c r="SI32" s="1"/>
  <c r="SH33"/>
  <c r="SI33"/>
  <c r="SH34"/>
  <c r="SI34" s="1"/>
  <c r="SH35"/>
  <c r="SI35"/>
  <c r="SH36"/>
  <c r="SI36" s="1"/>
  <c r="SH37"/>
  <c r="SI37"/>
  <c r="SH38"/>
  <c r="SI38" s="1"/>
  <c r="SH39"/>
  <c r="SI39"/>
  <c r="SH40"/>
  <c r="SI40" s="1"/>
  <c r="SH41"/>
  <c r="SI41"/>
  <c r="SH42"/>
  <c r="SI42" s="1"/>
  <c r="SH43"/>
  <c r="SI43" s="1"/>
  <c r="SH44"/>
  <c r="SI44" s="1"/>
  <c r="SH45"/>
  <c r="SI45"/>
  <c r="SH46"/>
  <c r="SI46" s="1"/>
  <c r="SH47"/>
  <c r="SI47"/>
  <c r="SH48"/>
  <c r="SI48" s="1"/>
  <c r="SH49"/>
  <c r="SI49"/>
  <c r="SH50"/>
  <c r="SI50" s="1"/>
  <c r="SH51"/>
  <c r="SI51"/>
  <c r="SH52"/>
  <c r="SI52" s="1"/>
  <c r="SH53"/>
  <c r="SI53"/>
  <c r="SH54"/>
  <c r="SI54" s="1"/>
  <c r="SH55"/>
  <c r="SI55"/>
  <c r="SH56"/>
  <c r="SH57"/>
  <c r="SI57"/>
  <c r="SH58"/>
  <c r="SI58" s="1"/>
  <c r="SH59"/>
  <c r="SQ59" s="1"/>
  <c r="SI59"/>
  <c r="SH60"/>
  <c r="SI60" s="1"/>
  <c r="SH61"/>
  <c r="SI61"/>
  <c r="SH62"/>
  <c r="SI62" s="1"/>
  <c r="SH63"/>
  <c r="SI63"/>
  <c r="SH64"/>
  <c r="SI64" s="1"/>
  <c r="SH65"/>
  <c r="SI65"/>
  <c r="SH66"/>
  <c r="SI66" s="1"/>
  <c r="SH67"/>
  <c r="SQ67" s="1"/>
  <c r="SI67"/>
  <c r="SH68"/>
  <c r="SI68" s="1"/>
  <c r="SH69"/>
  <c r="SI69"/>
  <c r="SH70"/>
  <c r="SI70" s="1"/>
  <c r="SH71"/>
  <c r="SQ71" s="1"/>
  <c r="SI71"/>
  <c r="SH72"/>
  <c r="SI72" s="1"/>
  <c r="SH73"/>
  <c r="SI73"/>
  <c r="SH3"/>
  <c r="SI3" s="1"/>
  <c r="SI56" l="1"/>
  <c r="SQ56"/>
  <c r="SI19"/>
  <c r="SQ11"/>
  <c r="SH74"/>
  <c r="LK74" i="23"/>
  <c r="LJ74"/>
  <c r="LN4"/>
  <c r="LO4" s="1"/>
  <c r="LN5"/>
  <c r="LO5"/>
  <c r="LN6"/>
  <c r="LO6" s="1"/>
  <c r="LN7"/>
  <c r="LO7"/>
  <c r="LN8"/>
  <c r="LO8" s="1"/>
  <c r="LN9"/>
  <c r="LO9" s="1"/>
  <c r="LN10"/>
  <c r="LO10" s="1"/>
  <c r="LN11"/>
  <c r="LO11"/>
  <c r="LN12"/>
  <c r="LO12" s="1"/>
  <c r="LN13"/>
  <c r="LO13"/>
  <c r="LN14"/>
  <c r="LO14" s="1"/>
  <c r="LN15"/>
  <c r="LO15" s="1"/>
  <c r="LN16"/>
  <c r="LO16" s="1"/>
  <c r="LN17"/>
  <c r="LO17"/>
  <c r="LN18"/>
  <c r="LO18" s="1"/>
  <c r="LN19"/>
  <c r="LO19"/>
  <c r="LN20"/>
  <c r="LO20" s="1"/>
  <c r="LN21"/>
  <c r="LO21"/>
  <c r="LN22"/>
  <c r="LO22" s="1"/>
  <c r="LN23"/>
  <c r="LO23"/>
  <c r="LN24"/>
  <c r="LO24" s="1"/>
  <c r="LN25"/>
  <c r="LO25"/>
  <c r="LN26"/>
  <c r="LO26" s="1"/>
  <c r="LN27"/>
  <c r="LO27"/>
  <c r="LN28"/>
  <c r="LO28" s="1"/>
  <c r="LN29"/>
  <c r="LO29"/>
  <c r="LN30"/>
  <c r="LO30" s="1"/>
  <c r="LN31"/>
  <c r="LO31"/>
  <c r="LN32"/>
  <c r="LO32" s="1"/>
  <c r="LN33"/>
  <c r="LO33"/>
  <c r="LN34"/>
  <c r="LO34" s="1"/>
  <c r="LN35"/>
  <c r="LO35"/>
  <c r="LN36"/>
  <c r="LO36" s="1"/>
  <c r="LN37"/>
  <c r="LO37"/>
  <c r="LN38"/>
  <c r="LO38" s="1"/>
  <c r="LN39"/>
  <c r="LO39"/>
  <c r="LN40"/>
  <c r="LO40" s="1"/>
  <c r="LN41"/>
  <c r="LO41"/>
  <c r="LN42"/>
  <c r="LO42" s="1"/>
  <c r="LN43"/>
  <c r="LO43"/>
  <c r="LN44"/>
  <c r="LO44" s="1"/>
  <c r="LN45"/>
  <c r="LO45"/>
  <c r="LN46"/>
  <c r="LO46" s="1"/>
  <c r="LN47"/>
  <c r="LO47"/>
  <c r="LN48"/>
  <c r="LO48" s="1"/>
  <c r="LN49"/>
  <c r="LO49"/>
  <c r="LN50"/>
  <c r="LO50" s="1"/>
  <c r="LN51"/>
  <c r="LO51"/>
  <c r="LN52"/>
  <c r="LO52" s="1"/>
  <c r="LN53"/>
  <c r="LO53"/>
  <c r="LN54"/>
  <c r="LO54" s="1"/>
  <c r="LN55"/>
  <c r="LO55"/>
  <c r="LN56"/>
  <c r="LO56" s="1"/>
  <c r="LN57"/>
  <c r="LO57" s="1"/>
  <c r="LN58"/>
  <c r="LO58" s="1"/>
  <c r="LN59"/>
  <c r="LO59"/>
  <c r="LN60"/>
  <c r="LO60" s="1"/>
  <c r="LN61"/>
  <c r="LO61"/>
  <c r="LN62"/>
  <c r="LO62" s="1"/>
  <c r="LN63"/>
  <c r="LO63"/>
  <c r="LN64"/>
  <c r="LO64" s="1"/>
  <c r="LN65"/>
  <c r="LO65"/>
  <c r="LN66"/>
  <c r="LO66" s="1"/>
  <c r="LN67"/>
  <c r="LO67"/>
  <c r="LN68"/>
  <c r="LO68" s="1"/>
  <c r="LN69"/>
  <c r="LO69"/>
  <c r="LN70"/>
  <c r="LO70" s="1"/>
  <c r="LN71"/>
  <c r="LO71"/>
  <c r="LN72"/>
  <c r="LO72" s="1"/>
  <c r="LN73"/>
  <c r="LO73"/>
  <c r="LN3"/>
  <c r="LO3" s="1"/>
  <c r="LC74"/>
  <c r="LB74"/>
  <c r="LF4"/>
  <c r="LG4" s="1"/>
  <c r="LF5"/>
  <c r="LG5"/>
  <c r="LF6"/>
  <c r="LG6" s="1"/>
  <c r="LF7"/>
  <c r="LG7"/>
  <c r="LF8"/>
  <c r="LG8" s="1"/>
  <c r="LF9"/>
  <c r="LG9"/>
  <c r="LF10"/>
  <c r="LG10" s="1"/>
  <c r="LF11"/>
  <c r="LG11"/>
  <c r="LF12"/>
  <c r="LG12" s="1"/>
  <c r="LF13"/>
  <c r="LG13"/>
  <c r="LF14"/>
  <c r="LG14" s="1"/>
  <c r="LF15"/>
  <c r="LG15"/>
  <c r="LF16"/>
  <c r="LG16" s="1"/>
  <c r="LF17"/>
  <c r="LG17" s="1"/>
  <c r="LF18"/>
  <c r="LG18" s="1"/>
  <c r="LF19"/>
  <c r="LG19"/>
  <c r="LF20"/>
  <c r="LG20" s="1"/>
  <c r="LF21"/>
  <c r="LG21" s="1"/>
  <c r="LF22"/>
  <c r="LG22" s="1"/>
  <c r="LF23"/>
  <c r="LG23"/>
  <c r="LF24"/>
  <c r="LG24" s="1"/>
  <c r="LF25"/>
  <c r="LG25"/>
  <c r="LF26"/>
  <c r="LG26" s="1"/>
  <c r="LF27"/>
  <c r="LG27"/>
  <c r="LF28"/>
  <c r="LG28" s="1"/>
  <c r="LF29"/>
  <c r="LG29"/>
  <c r="LF30"/>
  <c r="LG30" s="1"/>
  <c r="LF31"/>
  <c r="LG31"/>
  <c r="LF32"/>
  <c r="LG32" s="1"/>
  <c r="LF33"/>
  <c r="LG33"/>
  <c r="LF34"/>
  <c r="LG34" s="1"/>
  <c r="LF35"/>
  <c r="LG35"/>
  <c r="LF36"/>
  <c r="LG36" s="1"/>
  <c r="LF37"/>
  <c r="LG37"/>
  <c r="LF38"/>
  <c r="LG38" s="1"/>
  <c r="LF39"/>
  <c r="LG39"/>
  <c r="LF40"/>
  <c r="LG40" s="1"/>
  <c r="LF41"/>
  <c r="LG41"/>
  <c r="LF42"/>
  <c r="LG42" s="1"/>
  <c r="LF43"/>
  <c r="LG43"/>
  <c r="LF44"/>
  <c r="LG44" s="1"/>
  <c r="LF45"/>
  <c r="LG45"/>
  <c r="LF46"/>
  <c r="LG46" s="1"/>
  <c r="LF47"/>
  <c r="LG47"/>
  <c r="LF48"/>
  <c r="LG48" s="1"/>
  <c r="LF49"/>
  <c r="LG49"/>
  <c r="LF50"/>
  <c r="LG50" s="1"/>
  <c r="LF51"/>
  <c r="LG51"/>
  <c r="LF52"/>
  <c r="LG52" s="1"/>
  <c r="LF53"/>
  <c r="LG53"/>
  <c r="LF54"/>
  <c r="LG54" s="1"/>
  <c r="LF55"/>
  <c r="LG55" s="1"/>
  <c r="LF56"/>
  <c r="LG56" s="1"/>
  <c r="LF57"/>
  <c r="LG57"/>
  <c r="LF58"/>
  <c r="LG58" s="1"/>
  <c r="LF59"/>
  <c r="LG59"/>
  <c r="LF60"/>
  <c r="LG60" s="1"/>
  <c r="LF61"/>
  <c r="LG61"/>
  <c r="LF62"/>
  <c r="LG62" s="1"/>
  <c r="LF63"/>
  <c r="LG63"/>
  <c r="LF64"/>
  <c r="LG64" s="1"/>
  <c r="LF65"/>
  <c r="LG65"/>
  <c r="LF66"/>
  <c r="LG66" s="1"/>
  <c r="LF67"/>
  <c r="LG67"/>
  <c r="LF68"/>
  <c r="LG68" s="1"/>
  <c r="LF69"/>
  <c r="LG69"/>
  <c r="LF70"/>
  <c r="LG70" s="1"/>
  <c r="LF71"/>
  <c r="LG71"/>
  <c r="LF72"/>
  <c r="LG72" s="1"/>
  <c r="LF73"/>
  <c r="LG73" s="1"/>
  <c r="LF3"/>
  <c r="LG3" s="1"/>
  <c r="NN74" i="22"/>
  <c r="NM74"/>
  <c r="NQ4"/>
  <c r="NR4" s="1"/>
  <c r="NQ5"/>
  <c r="NR5"/>
  <c r="NQ6"/>
  <c r="NR6"/>
  <c r="NQ7"/>
  <c r="NR7"/>
  <c r="NQ8"/>
  <c r="NR8" s="1"/>
  <c r="NQ9"/>
  <c r="NR9"/>
  <c r="NQ10"/>
  <c r="NR10"/>
  <c r="NQ11"/>
  <c r="NR11"/>
  <c r="NQ12"/>
  <c r="NR12"/>
  <c r="NQ13"/>
  <c r="NR13"/>
  <c r="NQ14"/>
  <c r="NR14" s="1"/>
  <c r="NQ15"/>
  <c r="NR15"/>
  <c r="NQ16"/>
  <c r="NR16"/>
  <c r="NQ17"/>
  <c r="NR17" s="1"/>
  <c r="NQ18"/>
  <c r="NR18"/>
  <c r="NQ19"/>
  <c r="NR19"/>
  <c r="NQ20"/>
  <c r="NR20"/>
  <c r="NQ21"/>
  <c r="NR21"/>
  <c r="NQ22"/>
  <c r="NR22" s="1"/>
  <c r="NQ23"/>
  <c r="NR23"/>
  <c r="NQ24"/>
  <c r="NR24"/>
  <c r="NQ25"/>
  <c r="NR25"/>
  <c r="NQ26"/>
  <c r="NR26"/>
  <c r="NQ27"/>
  <c r="NR27"/>
  <c r="NQ28"/>
  <c r="NR28"/>
  <c r="NQ29"/>
  <c r="NR29"/>
  <c r="NQ30"/>
  <c r="NR30"/>
  <c r="NQ31"/>
  <c r="NR31"/>
  <c r="NQ32"/>
  <c r="NR32"/>
  <c r="NQ33"/>
  <c r="NR33"/>
  <c r="NQ34"/>
  <c r="NR34"/>
  <c r="NQ35"/>
  <c r="NR35"/>
  <c r="NQ36"/>
  <c r="NR36"/>
  <c r="NQ37"/>
  <c r="NR37"/>
  <c r="NQ38"/>
  <c r="NR38"/>
  <c r="NQ39"/>
  <c r="NR39"/>
  <c r="NQ40"/>
  <c r="NR40"/>
  <c r="NQ41"/>
  <c r="NR41"/>
  <c r="NQ42"/>
  <c r="NR42" s="1"/>
  <c r="NQ43"/>
  <c r="NR43"/>
  <c r="NQ44"/>
  <c r="NR44"/>
  <c r="NQ45"/>
  <c r="NR45"/>
  <c r="NQ46"/>
  <c r="NR46"/>
  <c r="NQ47"/>
  <c r="NR47"/>
  <c r="NQ48"/>
  <c r="NR48"/>
  <c r="NQ49"/>
  <c r="NR49"/>
  <c r="NQ50"/>
  <c r="NR50"/>
  <c r="NQ51"/>
  <c r="NR51"/>
  <c r="NQ52"/>
  <c r="NR52"/>
  <c r="NQ53"/>
  <c r="NR53"/>
  <c r="NQ54"/>
  <c r="NR54"/>
  <c r="NQ55"/>
  <c r="NR55"/>
  <c r="NQ56"/>
  <c r="NR56" s="1"/>
  <c r="NQ57"/>
  <c r="NR57"/>
  <c r="NQ58"/>
  <c r="NR58"/>
  <c r="NQ59"/>
  <c r="NR59"/>
  <c r="NQ60"/>
  <c r="NR60"/>
  <c r="NQ61"/>
  <c r="NR61"/>
  <c r="NQ62"/>
  <c r="NR62"/>
  <c r="NQ63"/>
  <c r="NR63"/>
  <c r="NQ64"/>
  <c r="NR64"/>
  <c r="NQ65"/>
  <c r="NR65"/>
  <c r="NQ66"/>
  <c r="NR66"/>
  <c r="NQ67"/>
  <c r="NR67"/>
  <c r="NQ68"/>
  <c r="NR68"/>
  <c r="NQ69"/>
  <c r="NR69"/>
  <c r="NQ70"/>
  <c r="NR70"/>
  <c r="NQ71"/>
  <c r="NR71"/>
  <c r="NQ72"/>
  <c r="NR72"/>
  <c r="NQ73"/>
  <c r="NR73"/>
  <c r="NQ3"/>
  <c r="NR3" s="1"/>
  <c r="NH74" i="21"/>
  <c r="NG74"/>
  <c r="NK4"/>
  <c r="NL4" s="1"/>
  <c r="NK5"/>
  <c r="NL5"/>
  <c r="NK6"/>
  <c r="NL6"/>
  <c r="NK7"/>
  <c r="NL7"/>
  <c r="NK8"/>
  <c r="NL8"/>
  <c r="NK9"/>
  <c r="NL9"/>
  <c r="NK10"/>
  <c r="NL10"/>
  <c r="NK11"/>
  <c r="NL11"/>
  <c r="NK12"/>
  <c r="NL12" s="1"/>
  <c r="NK13"/>
  <c r="NL13"/>
  <c r="NK14"/>
  <c r="NL14" s="1"/>
  <c r="NK15"/>
  <c r="NL15"/>
  <c r="NK16"/>
  <c r="NL16"/>
  <c r="NK17"/>
  <c r="NL17" s="1"/>
  <c r="NK18"/>
  <c r="NL18"/>
  <c r="NK19"/>
  <c r="NL19"/>
  <c r="NK20"/>
  <c r="NL20"/>
  <c r="NK21"/>
  <c r="NL21"/>
  <c r="NK22"/>
  <c r="NL22" s="1"/>
  <c r="NK23"/>
  <c r="NL23"/>
  <c r="NK24"/>
  <c r="NL24"/>
  <c r="NK25"/>
  <c r="NL25"/>
  <c r="NK26"/>
  <c r="NL26"/>
  <c r="NK27"/>
  <c r="NL27"/>
  <c r="NK28"/>
  <c r="NL28"/>
  <c r="NK29"/>
  <c r="NL29"/>
  <c r="NK30"/>
  <c r="NL30"/>
  <c r="NK31"/>
  <c r="NL31"/>
  <c r="NK32"/>
  <c r="NL32"/>
  <c r="NK33"/>
  <c r="NL33"/>
  <c r="NK34"/>
  <c r="NL34"/>
  <c r="NK35"/>
  <c r="NL35"/>
  <c r="NK36"/>
  <c r="NL36"/>
  <c r="NK37"/>
  <c r="NL37"/>
  <c r="NK38"/>
  <c r="NL38"/>
  <c r="NK39"/>
  <c r="NL39"/>
  <c r="NK40"/>
  <c r="NL40"/>
  <c r="NK41"/>
  <c r="NL41"/>
  <c r="NK42"/>
  <c r="NL42"/>
  <c r="NK43"/>
  <c r="NL43"/>
  <c r="NK44"/>
  <c r="NL44"/>
  <c r="NK45"/>
  <c r="NL45"/>
  <c r="NK46"/>
  <c r="NL46"/>
  <c r="NK47"/>
  <c r="NL47"/>
  <c r="NK48"/>
  <c r="NL48"/>
  <c r="NK49"/>
  <c r="NL49"/>
  <c r="NK50"/>
  <c r="NL50"/>
  <c r="NK51"/>
  <c r="NL51"/>
  <c r="NK52"/>
  <c r="NL52"/>
  <c r="NK53"/>
  <c r="NL53"/>
  <c r="NK54"/>
  <c r="NL54"/>
  <c r="NK55"/>
  <c r="NL55"/>
  <c r="NK56"/>
  <c r="NL56"/>
  <c r="NK57"/>
  <c r="NL57" s="1"/>
  <c r="NK58"/>
  <c r="NL58"/>
  <c r="NK59"/>
  <c r="NL59" s="1"/>
  <c r="NK60"/>
  <c r="NL60"/>
  <c r="NK61"/>
  <c r="NL61"/>
  <c r="NK62"/>
  <c r="NL62"/>
  <c r="NK63"/>
  <c r="NL63"/>
  <c r="NK64"/>
  <c r="NL64"/>
  <c r="NK65"/>
  <c r="NL65"/>
  <c r="NK66"/>
  <c r="NL66" s="1"/>
  <c r="NK67"/>
  <c r="NL67"/>
  <c r="NK68"/>
  <c r="NL68"/>
  <c r="NK69"/>
  <c r="NL69"/>
  <c r="NK70"/>
  <c r="NL70"/>
  <c r="NK71"/>
  <c r="NL71"/>
  <c r="NK72"/>
  <c r="NL72"/>
  <c r="NK73"/>
  <c r="NL73" s="1"/>
  <c r="NK3"/>
  <c r="NL3" s="1"/>
  <c r="QQ74" i="13"/>
  <c r="QP74"/>
  <c r="QT4"/>
  <c r="QU4" s="1"/>
  <c r="QT5"/>
  <c r="QU5"/>
  <c r="QT6"/>
  <c r="QU6" s="1"/>
  <c r="QT7"/>
  <c r="QU7"/>
  <c r="QT8"/>
  <c r="QU8" s="1"/>
  <c r="QT9"/>
  <c r="QU9" s="1"/>
  <c r="QT10"/>
  <c r="QU10" s="1"/>
  <c r="QT11"/>
  <c r="QU11"/>
  <c r="QT12"/>
  <c r="QU12" s="1"/>
  <c r="QT13"/>
  <c r="QU13"/>
  <c r="QT14"/>
  <c r="QU14" s="1"/>
  <c r="QT15"/>
  <c r="QU15"/>
  <c r="QT16"/>
  <c r="QU16" s="1"/>
  <c r="QT17"/>
  <c r="QU17" s="1"/>
  <c r="QT18"/>
  <c r="QU18" s="1"/>
  <c r="QT19"/>
  <c r="QU19"/>
  <c r="QT20"/>
  <c r="QU20" s="1"/>
  <c r="QT21"/>
  <c r="QU21"/>
  <c r="QT22"/>
  <c r="QU22" s="1"/>
  <c r="QT23"/>
  <c r="QU23"/>
  <c r="QT24"/>
  <c r="QU24" s="1"/>
  <c r="QT25"/>
  <c r="QU25"/>
  <c r="QT26"/>
  <c r="QU26" s="1"/>
  <c r="QT27"/>
  <c r="QU27"/>
  <c r="QT28"/>
  <c r="QU28" s="1"/>
  <c r="QT29"/>
  <c r="QU29"/>
  <c r="QT30"/>
  <c r="QU30" s="1"/>
  <c r="QT31"/>
  <c r="QU31"/>
  <c r="QT32"/>
  <c r="QU32" s="1"/>
  <c r="QT33"/>
  <c r="QU33"/>
  <c r="QT34"/>
  <c r="QU34" s="1"/>
  <c r="QT35"/>
  <c r="QU35"/>
  <c r="QT36"/>
  <c r="QU36" s="1"/>
  <c r="QT37"/>
  <c r="QU37"/>
  <c r="QT38"/>
  <c r="QU38" s="1"/>
  <c r="QT39"/>
  <c r="QU39"/>
  <c r="QT40"/>
  <c r="QU40" s="1"/>
  <c r="QT41"/>
  <c r="QU41"/>
  <c r="QT42"/>
  <c r="QU42" s="1"/>
  <c r="QT43"/>
  <c r="QU43" s="1"/>
  <c r="QT44"/>
  <c r="QU44" s="1"/>
  <c r="QT45"/>
  <c r="QU45"/>
  <c r="QT46"/>
  <c r="QU46" s="1"/>
  <c r="QT47"/>
  <c r="QU47"/>
  <c r="QT48"/>
  <c r="QU48" s="1"/>
  <c r="QT49"/>
  <c r="QU49"/>
  <c r="QT50"/>
  <c r="QU50" s="1"/>
  <c r="QT51"/>
  <c r="QU51"/>
  <c r="QT52"/>
  <c r="QU52" s="1"/>
  <c r="QT53"/>
  <c r="QU53"/>
  <c r="QT54"/>
  <c r="QU54" s="1"/>
  <c r="QT55"/>
  <c r="QU55"/>
  <c r="QT56"/>
  <c r="QU56" s="1"/>
  <c r="QT57"/>
  <c r="QU57"/>
  <c r="QT58"/>
  <c r="QU58" s="1"/>
  <c r="QT59"/>
  <c r="QU59"/>
  <c r="QT60"/>
  <c r="QU60" s="1"/>
  <c r="QT61"/>
  <c r="QU61"/>
  <c r="QT62"/>
  <c r="QU62" s="1"/>
  <c r="QT63"/>
  <c r="QU63"/>
  <c r="QT64"/>
  <c r="QU64" s="1"/>
  <c r="QT65"/>
  <c r="QU65"/>
  <c r="QT66"/>
  <c r="QU66" s="1"/>
  <c r="QT67"/>
  <c r="QU67"/>
  <c r="QT68"/>
  <c r="QU68" s="1"/>
  <c r="QT69"/>
  <c r="QU69"/>
  <c r="QT70"/>
  <c r="QU70" s="1"/>
  <c r="QT71"/>
  <c r="QU71"/>
  <c r="QT72"/>
  <c r="QU72" s="1"/>
  <c r="QT73"/>
  <c r="QU73"/>
  <c r="QU3"/>
  <c r="QT3"/>
  <c r="LN74" i="23" l="1"/>
  <c r="LF74"/>
  <c r="NQ74" i="22"/>
  <c r="NK74" i="21"/>
  <c r="QT74" i="13"/>
  <c r="NF74" i="22" l="1"/>
  <c r="NE74"/>
  <c r="NI4"/>
  <c r="NJ4" s="1"/>
  <c r="NI5"/>
  <c r="NJ5" s="1"/>
  <c r="NI6"/>
  <c r="NJ6"/>
  <c r="NI7"/>
  <c r="NJ7"/>
  <c r="NI8"/>
  <c r="NJ8"/>
  <c r="NI9"/>
  <c r="NJ9"/>
  <c r="NI10"/>
  <c r="NJ10"/>
  <c r="NI11"/>
  <c r="NJ11" s="1"/>
  <c r="NI12"/>
  <c r="NJ12"/>
  <c r="NI13"/>
  <c r="NJ13"/>
  <c r="NI14"/>
  <c r="NJ14" s="1"/>
  <c r="NI15"/>
  <c r="NJ15"/>
  <c r="NI16"/>
  <c r="NJ16"/>
  <c r="NI17"/>
  <c r="NJ17"/>
  <c r="NI18"/>
  <c r="NJ18"/>
  <c r="NI19"/>
  <c r="NJ19"/>
  <c r="NI20"/>
  <c r="NJ20"/>
  <c r="NI21"/>
  <c r="NJ21"/>
  <c r="NI22"/>
  <c r="NJ22" s="1"/>
  <c r="NI23"/>
  <c r="NJ23"/>
  <c r="NI24"/>
  <c r="NJ24"/>
  <c r="NI25"/>
  <c r="NJ25"/>
  <c r="NI26"/>
  <c r="NJ26"/>
  <c r="NI27"/>
  <c r="NJ27"/>
  <c r="NI28"/>
  <c r="NJ28"/>
  <c r="NI29"/>
  <c r="NJ29"/>
  <c r="NI30"/>
  <c r="NJ30"/>
  <c r="NI31"/>
  <c r="NJ31" s="1"/>
  <c r="NI32"/>
  <c r="NJ32"/>
  <c r="NI33"/>
  <c r="NJ33"/>
  <c r="NI34"/>
  <c r="NJ34"/>
  <c r="NI35"/>
  <c r="NJ35"/>
  <c r="NI36"/>
  <c r="NJ36"/>
  <c r="NI37"/>
  <c r="NJ37"/>
  <c r="NI38"/>
  <c r="NJ38"/>
  <c r="NI39"/>
  <c r="NJ39"/>
  <c r="NI40"/>
  <c r="NJ40"/>
  <c r="NI41"/>
  <c r="NJ41"/>
  <c r="NI42"/>
  <c r="NJ42"/>
  <c r="NI43"/>
  <c r="NJ43" s="1"/>
  <c r="NI44"/>
  <c r="NJ44"/>
  <c r="NI45"/>
  <c r="NJ45"/>
  <c r="NI46"/>
  <c r="NJ46"/>
  <c r="NI47"/>
  <c r="NJ47"/>
  <c r="NI48"/>
  <c r="NJ48"/>
  <c r="NI49"/>
  <c r="NJ49"/>
  <c r="NI50"/>
  <c r="NJ50"/>
  <c r="NI51"/>
  <c r="NJ51"/>
  <c r="NI52"/>
  <c r="NJ52"/>
  <c r="NI53"/>
  <c r="NJ53"/>
  <c r="NI54"/>
  <c r="NJ54"/>
  <c r="NI55"/>
  <c r="NJ55" s="1"/>
  <c r="NI56"/>
  <c r="NJ56"/>
  <c r="NI57"/>
  <c r="NJ57"/>
  <c r="NI58"/>
  <c r="NJ58"/>
  <c r="NI59"/>
  <c r="NJ59" s="1"/>
  <c r="NI60"/>
  <c r="NJ60"/>
  <c r="NI61"/>
  <c r="NJ61"/>
  <c r="NI62"/>
  <c r="NJ62"/>
  <c r="NI63"/>
  <c r="NJ63"/>
  <c r="NI64"/>
  <c r="NJ64"/>
  <c r="NI65"/>
  <c r="NJ65"/>
  <c r="NI66"/>
  <c r="NJ66"/>
  <c r="NI67"/>
  <c r="NJ67" s="1"/>
  <c r="NI68"/>
  <c r="NJ68"/>
  <c r="NI69"/>
  <c r="NJ69"/>
  <c r="NI70"/>
  <c r="NJ70"/>
  <c r="NI71"/>
  <c r="NJ71"/>
  <c r="NI72"/>
  <c r="NJ72"/>
  <c r="NI73"/>
  <c r="NJ73"/>
  <c r="NI3"/>
  <c r="NJ3" s="1"/>
  <c r="MZ74" i="21"/>
  <c r="MY74"/>
  <c r="NC4"/>
  <c r="ND4" s="1"/>
  <c r="NC5"/>
  <c r="ND5"/>
  <c r="NC6"/>
  <c r="ND6" s="1"/>
  <c r="NC7"/>
  <c r="ND7"/>
  <c r="NC8"/>
  <c r="ND8" s="1"/>
  <c r="NC9"/>
  <c r="ND9" s="1"/>
  <c r="NC10"/>
  <c r="ND10" s="1"/>
  <c r="NC11"/>
  <c r="ND11"/>
  <c r="NC12"/>
  <c r="ND12" s="1"/>
  <c r="NC13"/>
  <c r="ND13"/>
  <c r="NC14"/>
  <c r="ND14" s="1"/>
  <c r="NC15"/>
  <c r="ND15"/>
  <c r="NC16"/>
  <c r="ND16" s="1"/>
  <c r="NC17"/>
  <c r="ND17"/>
  <c r="NC18"/>
  <c r="ND18" s="1"/>
  <c r="NC19"/>
  <c r="ND19"/>
  <c r="NC20"/>
  <c r="ND20" s="1"/>
  <c r="NC21"/>
  <c r="ND21"/>
  <c r="NC22"/>
  <c r="ND22" s="1"/>
  <c r="NC23"/>
  <c r="ND23"/>
  <c r="NC24"/>
  <c r="ND24" s="1"/>
  <c r="NC25"/>
  <c r="ND25"/>
  <c r="NC26"/>
  <c r="ND26" s="1"/>
  <c r="NC27"/>
  <c r="ND27"/>
  <c r="NC28"/>
  <c r="ND28" s="1"/>
  <c r="NC29"/>
  <c r="ND29"/>
  <c r="NC30"/>
  <c r="ND30" s="1"/>
  <c r="NC31"/>
  <c r="ND31" s="1"/>
  <c r="NC32"/>
  <c r="ND32" s="1"/>
  <c r="NC33"/>
  <c r="ND33"/>
  <c r="NC34"/>
  <c r="ND34" s="1"/>
  <c r="NC35"/>
  <c r="ND35"/>
  <c r="NC36"/>
  <c r="ND36" s="1"/>
  <c r="NC37"/>
  <c r="ND37"/>
  <c r="NC38"/>
  <c r="ND38" s="1"/>
  <c r="NC39"/>
  <c r="ND39"/>
  <c r="NC40"/>
  <c r="ND40" s="1"/>
  <c r="NC41"/>
  <c r="ND41"/>
  <c r="NC42"/>
  <c r="ND42" s="1"/>
  <c r="NC43"/>
  <c r="ND43"/>
  <c r="NC44"/>
  <c r="ND44" s="1"/>
  <c r="NC45"/>
  <c r="ND45"/>
  <c r="NC46"/>
  <c r="ND46" s="1"/>
  <c r="NC47"/>
  <c r="ND47"/>
  <c r="NC48"/>
  <c r="ND48" s="1"/>
  <c r="NC49"/>
  <c r="ND49"/>
  <c r="NC50"/>
  <c r="ND50" s="1"/>
  <c r="NC51"/>
  <c r="ND51"/>
  <c r="NC52"/>
  <c r="ND52" s="1"/>
  <c r="NC53"/>
  <c r="ND53"/>
  <c r="NC54"/>
  <c r="ND54" s="1"/>
  <c r="NC55"/>
  <c r="ND55"/>
  <c r="NC56"/>
  <c r="ND56" s="1"/>
  <c r="NC57"/>
  <c r="ND57"/>
  <c r="NC58"/>
  <c r="ND58" s="1"/>
  <c r="NC59"/>
  <c r="ND59" s="1"/>
  <c r="NC60"/>
  <c r="ND60" s="1"/>
  <c r="NC61"/>
  <c r="ND61"/>
  <c r="NC62"/>
  <c r="ND62" s="1"/>
  <c r="NC63"/>
  <c r="ND63"/>
  <c r="NC64"/>
  <c r="ND64" s="1"/>
  <c r="NC65"/>
  <c r="ND65"/>
  <c r="NC66"/>
  <c r="ND66" s="1"/>
  <c r="NC67"/>
  <c r="ND67"/>
  <c r="NC68"/>
  <c r="ND68" s="1"/>
  <c r="NC69"/>
  <c r="ND69"/>
  <c r="NC70"/>
  <c r="ND70" s="1"/>
  <c r="NC71"/>
  <c r="ND71"/>
  <c r="NC72"/>
  <c r="ND72" s="1"/>
  <c r="NC73"/>
  <c r="ND73" s="1"/>
  <c r="NC3"/>
  <c r="ND3" s="1"/>
  <c r="QI74" i="13"/>
  <c r="QH74"/>
  <c r="QL4"/>
  <c r="QM4" s="1"/>
  <c r="QL5"/>
  <c r="QM5"/>
  <c r="QL6"/>
  <c r="QM6" s="1"/>
  <c r="QL7"/>
  <c r="QM7"/>
  <c r="QL8"/>
  <c r="QM8" s="1"/>
  <c r="QL9"/>
  <c r="QM9"/>
  <c r="QL10"/>
  <c r="QM10" s="1"/>
  <c r="QL11"/>
  <c r="QM11"/>
  <c r="QL12"/>
  <c r="QM12" s="1"/>
  <c r="QL13"/>
  <c r="QM13"/>
  <c r="QL14"/>
  <c r="QM14" s="1"/>
  <c r="QL15"/>
  <c r="QM15"/>
  <c r="QL16"/>
  <c r="QM16" s="1"/>
  <c r="QL17"/>
  <c r="QM17" s="1"/>
  <c r="QL18"/>
  <c r="QM18" s="1"/>
  <c r="QL19"/>
  <c r="QM19"/>
  <c r="QL20"/>
  <c r="QM20" s="1"/>
  <c r="QL21"/>
  <c r="QM21" s="1"/>
  <c r="QL22"/>
  <c r="QM22" s="1"/>
  <c r="QL23"/>
  <c r="QM23"/>
  <c r="QL24"/>
  <c r="QM24" s="1"/>
  <c r="QL25"/>
  <c r="QM25"/>
  <c r="QL26"/>
  <c r="QM26" s="1"/>
  <c r="QL27"/>
  <c r="QM27"/>
  <c r="QL28"/>
  <c r="QM28" s="1"/>
  <c r="QL29"/>
  <c r="QM29"/>
  <c r="QL30"/>
  <c r="QM30" s="1"/>
  <c r="QL31"/>
  <c r="QM31"/>
  <c r="QL32"/>
  <c r="QM32" s="1"/>
  <c r="QL33"/>
  <c r="QM33"/>
  <c r="QL34"/>
  <c r="QM34" s="1"/>
  <c r="QL35"/>
  <c r="QM35"/>
  <c r="QL36"/>
  <c r="QM36" s="1"/>
  <c r="QL37"/>
  <c r="QM37"/>
  <c r="QL38"/>
  <c r="QM38" s="1"/>
  <c r="QL39"/>
  <c r="QM39"/>
  <c r="QL40"/>
  <c r="QM40" s="1"/>
  <c r="QL41"/>
  <c r="QM41"/>
  <c r="QL42"/>
  <c r="QM42" s="1"/>
  <c r="QL43"/>
  <c r="QM43" s="1"/>
  <c r="QL44"/>
  <c r="QM44" s="1"/>
  <c r="QL45"/>
  <c r="QM45"/>
  <c r="QL46"/>
  <c r="QM46" s="1"/>
  <c r="QL47"/>
  <c r="QM47"/>
  <c r="QL48"/>
  <c r="QM48" s="1"/>
  <c r="QL49"/>
  <c r="QM49"/>
  <c r="QL50"/>
  <c r="QM50" s="1"/>
  <c r="QL51"/>
  <c r="QM51"/>
  <c r="QL52"/>
  <c r="QM52" s="1"/>
  <c r="QL53"/>
  <c r="QM53"/>
  <c r="QL54"/>
  <c r="QM54" s="1"/>
  <c r="QL55"/>
  <c r="QM55" s="1"/>
  <c r="QL56"/>
  <c r="QM56" s="1"/>
  <c r="QL57"/>
  <c r="QM57"/>
  <c r="QL58"/>
  <c r="QM58" s="1"/>
  <c r="QL59"/>
  <c r="QM59"/>
  <c r="QL60"/>
  <c r="QM60" s="1"/>
  <c r="QL61"/>
  <c r="QM61"/>
  <c r="QL62"/>
  <c r="QM62" s="1"/>
  <c r="QL63"/>
  <c r="QM63"/>
  <c r="QL64"/>
  <c r="QM64" s="1"/>
  <c r="QL65"/>
  <c r="QM65"/>
  <c r="QL66"/>
  <c r="QM66" s="1"/>
  <c r="QL67"/>
  <c r="QM67"/>
  <c r="QL68"/>
  <c r="QM68" s="1"/>
  <c r="QL69"/>
  <c r="QM69"/>
  <c r="QL70"/>
  <c r="QM70" s="1"/>
  <c r="QL71"/>
  <c r="QM71"/>
  <c r="QL72"/>
  <c r="QM72" s="1"/>
  <c r="QL73"/>
  <c r="QM73"/>
  <c r="QL3"/>
  <c r="QM3" s="1"/>
  <c r="NI74" i="22" l="1"/>
  <c r="NC74" i="21"/>
  <c r="QL74" i="13"/>
  <c r="RZ4" i="19"/>
  <c r="SA4" s="1"/>
  <c r="RZ5"/>
  <c r="SA5"/>
  <c r="RZ6"/>
  <c r="SA6" s="1"/>
  <c r="RZ7"/>
  <c r="SA7"/>
  <c r="RZ8"/>
  <c r="SA8" s="1"/>
  <c r="RZ9"/>
  <c r="SA9"/>
  <c r="RZ10"/>
  <c r="SA10" s="1"/>
  <c r="RZ11"/>
  <c r="SA11"/>
  <c r="RZ12"/>
  <c r="SA12" s="1"/>
  <c r="RZ13"/>
  <c r="SA13"/>
  <c r="RZ14"/>
  <c r="SA14" s="1"/>
  <c r="RZ15"/>
  <c r="SA15"/>
  <c r="RZ16"/>
  <c r="SA16" s="1"/>
  <c r="RZ17"/>
  <c r="SA17"/>
  <c r="RZ18"/>
  <c r="SA18" s="1"/>
  <c r="RZ19"/>
  <c r="RZ20"/>
  <c r="RZ21"/>
  <c r="SA21"/>
  <c r="RZ22"/>
  <c r="SA22" s="1"/>
  <c r="RZ23"/>
  <c r="SA23"/>
  <c r="RZ24"/>
  <c r="SA24" s="1"/>
  <c r="RZ25"/>
  <c r="SA25"/>
  <c r="RZ26"/>
  <c r="SA26" s="1"/>
  <c r="RZ27"/>
  <c r="SA27"/>
  <c r="RZ28"/>
  <c r="SA28" s="1"/>
  <c r="RZ29"/>
  <c r="SA29"/>
  <c r="RZ30"/>
  <c r="SA30" s="1"/>
  <c r="RZ31"/>
  <c r="SA31"/>
  <c r="RZ32"/>
  <c r="SA32" s="1"/>
  <c r="RZ33"/>
  <c r="SA33"/>
  <c r="RZ34"/>
  <c r="SA34" s="1"/>
  <c r="RZ35"/>
  <c r="SA35"/>
  <c r="RZ36"/>
  <c r="SA36" s="1"/>
  <c r="RZ37"/>
  <c r="SA37"/>
  <c r="RZ38"/>
  <c r="SA38" s="1"/>
  <c r="RZ39"/>
  <c r="SA39"/>
  <c r="RZ40"/>
  <c r="SA40" s="1"/>
  <c r="RZ41"/>
  <c r="SA41"/>
  <c r="RZ42"/>
  <c r="SA42" s="1"/>
  <c r="RZ43"/>
  <c r="SA43"/>
  <c r="RZ44"/>
  <c r="SA44" s="1"/>
  <c r="RZ45"/>
  <c r="SA45"/>
  <c r="RZ46"/>
  <c r="SA46" s="1"/>
  <c r="RZ47"/>
  <c r="SA47"/>
  <c r="RZ48"/>
  <c r="SA48" s="1"/>
  <c r="RZ49"/>
  <c r="SA49"/>
  <c r="RZ50"/>
  <c r="SA50" s="1"/>
  <c r="RZ51"/>
  <c r="SA51"/>
  <c r="RZ52"/>
  <c r="SA52" s="1"/>
  <c r="RZ53"/>
  <c r="SA53"/>
  <c r="RZ54"/>
  <c r="SA54" s="1"/>
  <c r="RZ55"/>
  <c r="RZ56"/>
  <c r="RZ57"/>
  <c r="SA57"/>
  <c r="RZ58"/>
  <c r="SA58" s="1"/>
  <c r="RZ59"/>
  <c r="RZ60"/>
  <c r="SA60" s="1"/>
  <c r="RZ61"/>
  <c r="SA61"/>
  <c r="RZ62"/>
  <c r="SA62" s="1"/>
  <c r="RZ63"/>
  <c r="SA63"/>
  <c r="RZ64"/>
  <c r="SA64" s="1"/>
  <c r="RZ65"/>
  <c r="SA65"/>
  <c r="RZ66"/>
  <c r="SA66" s="1"/>
  <c r="RZ67"/>
  <c r="SA67"/>
  <c r="RZ68"/>
  <c r="SA68" s="1"/>
  <c r="RZ69"/>
  <c r="SA69"/>
  <c r="RZ70"/>
  <c r="RZ71"/>
  <c r="SA71"/>
  <c r="RZ72"/>
  <c r="SA72" s="1"/>
  <c r="RZ73"/>
  <c r="SA73" s="1"/>
  <c r="RZ3"/>
  <c r="SA3" s="1"/>
  <c r="RW74"/>
  <c r="RV74"/>
  <c r="RO74"/>
  <c r="RR74" s="1"/>
  <c r="RN74"/>
  <c r="RR4"/>
  <c r="RS4" s="1"/>
  <c r="RR5"/>
  <c r="RS5"/>
  <c r="RR6"/>
  <c r="RS6" s="1"/>
  <c r="RR7"/>
  <c r="RS7"/>
  <c r="RR8"/>
  <c r="RS8" s="1"/>
  <c r="RR9"/>
  <c r="RS9" s="1"/>
  <c r="RR10"/>
  <c r="RS10" s="1"/>
  <c r="RR11"/>
  <c r="RS11"/>
  <c r="RR12"/>
  <c r="RS12" s="1"/>
  <c r="RR13"/>
  <c r="RS13"/>
  <c r="RR14"/>
  <c r="RS14" s="1"/>
  <c r="RR15"/>
  <c r="RS15"/>
  <c r="RR16"/>
  <c r="RS16" s="1"/>
  <c r="RR17"/>
  <c r="RS17"/>
  <c r="RR18"/>
  <c r="RS18" s="1"/>
  <c r="RR19"/>
  <c r="RS19" s="1"/>
  <c r="RR20"/>
  <c r="RS20" s="1"/>
  <c r="RR21"/>
  <c r="RS21"/>
  <c r="RR22"/>
  <c r="RS22" s="1"/>
  <c r="RR23"/>
  <c r="RS23"/>
  <c r="RR24"/>
  <c r="RS24" s="1"/>
  <c r="RR25"/>
  <c r="RS25"/>
  <c r="RR26"/>
  <c r="RS26" s="1"/>
  <c r="RR27"/>
  <c r="RS27"/>
  <c r="RR28"/>
  <c r="RS28" s="1"/>
  <c r="RR29"/>
  <c r="RS29"/>
  <c r="RR30"/>
  <c r="RS30" s="1"/>
  <c r="RR31"/>
  <c r="RS31"/>
  <c r="RR32"/>
  <c r="RS32" s="1"/>
  <c r="RR33"/>
  <c r="RS33"/>
  <c r="RR34"/>
  <c r="RS34" s="1"/>
  <c r="RR35"/>
  <c r="RS35"/>
  <c r="RR36"/>
  <c r="RS36" s="1"/>
  <c r="RR37"/>
  <c r="RS37"/>
  <c r="RR38"/>
  <c r="RS38" s="1"/>
  <c r="RR39"/>
  <c r="RS39"/>
  <c r="RR40"/>
  <c r="RS40" s="1"/>
  <c r="RR41"/>
  <c r="RS41"/>
  <c r="RR42"/>
  <c r="RS42" s="1"/>
  <c r="RR43"/>
  <c r="RS43"/>
  <c r="RR44"/>
  <c r="RS44" s="1"/>
  <c r="RR45"/>
  <c r="RS45"/>
  <c r="RR46"/>
  <c r="RS46" s="1"/>
  <c r="RR47"/>
  <c r="RS47"/>
  <c r="RR48"/>
  <c r="RS48" s="1"/>
  <c r="RR49"/>
  <c r="RS49"/>
  <c r="RR50"/>
  <c r="RS50" s="1"/>
  <c r="RR51"/>
  <c r="RS51"/>
  <c r="RR52"/>
  <c r="RS52" s="1"/>
  <c r="RR53"/>
  <c r="RS53"/>
  <c r="RR54"/>
  <c r="RS54" s="1"/>
  <c r="RR55"/>
  <c r="RS55" s="1"/>
  <c r="RR56"/>
  <c r="RS56" s="1"/>
  <c r="RR57"/>
  <c r="RS57"/>
  <c r="RR58"/>
  <c r="RS58" s="1"/>
  <c r="RR59"/>
  <c r="SA59" s="1"/>
  <c r="RS59"/>
  <c r="RR60"/>
  <c r="RS60" s="1"/>
  <c r="RR61"/>
  <c r="RS61"/>
  <c r="RR62"/>
  <c r="RS62" s="1"/>
  <c r="RR63"/>
  <c r="RS63"/>
  <c r="RR64"/>
  <c r="RS64" s="1"/>
  <c r="RR65"/>
  <c r="RS65"/>
  <c r="RR66"/>
  <c r="RS66" s="1"/>
  <c r="RR67"/>
  <c r="RS67"/>
  <c r="RR68"/>
  <c r="RS68" s="1"/>
  <c r="RR69"/>
  <c r="RS69"/>
  <c r="RR70"/>
  <c r="RS70" s="1"/>
  <c r="RR71"/>
  <c r="RS71"/>
  <c r="RR72"/>
  <c r="RS72" s="1"/>
  <c r="RR73"/>
  <c r="RS73"/>
  <c r="RS3"/>
  <c r="RR3"/>
  <c r="RZ74" l="1"/>
  <c r="SA70"/>
  <c r="SA56"/>
  <c r="SA55"/>
  <c r="SA19"/>
  <c r="SA20"/>
  <c r="KU74" i="23"/>
  <c r="KT74"/>
  <c r="KX4"/>
  <c r="KY4" s="1"/>
  <c r="KX5"/>
  <c r="KY5"/>
  <c r="KX6"/>
  <c r="KY6"/>
  <c r="KX7"/>
  <c r="KY7"/>
  <c r="KX8"/>
  <c r="KY8" s="1"/>
  <c r="KX9"/>
  <c r="KY9" s="1"/>
  <c r="KX10"/>
  <c r="KY10"/>
  <c r="KX11"/>
  <c r="KY11" s="1"/>
  <c r="KX12"/>
  <c r="KY12"/>
  <c r="KX13"/>
  <c r="KY13"/>
  <c r="KX14"/>
  <c r="KY14" s="1"/>
  <c r="KX15"/>
  <c r="KY15"/>
  <c r="KX16"/>
  <c r="KY16"/>
  <c r="KX17"/>
  <c r="KY17" s="1"/>
  <c r="KX18"/>
  <c r="KY18"/>
  <c r="KX19"/>
  <c r="KY19"/>
  <c r="KX20"/>
  <c r="KY20"/>
  <c r="KX21"/>
  <c r="KY21"/>
  <c r="KX22"/>
  <c r="KY22"/>
  <c r="KX23"/>
  <c r="KY23"/>
  <c r="KX24"/>
  <c r="KY24"/>
  <c r="KX25"/>
  <c r="KY25"/>
  <c r="KX26"/>
  <c r="KY26"/>
  <c r="KX27"/>
  <c r="KY27"/>
  <c r="KX28"/>
  <c r="KY28"/>
  <c r="KX29"/>
  <c r="KY29"/>
  <c r="KX30"/>
  <c r="KY30"/>
  <c r="KX31"/>
  <c r="KY31"/>
  <c r="KX32"/>
  <c r="KY32"/>
  <c r="KX33"/>
  <c r="KY33"/>
  <c r="KX34"/>
  <c r="KY34"/>
  <c r="KX35"/>
  <c r="KY35"/>
  <c r="KX36"/>
  <c r="KY36"/>
  <c r="KX37"/>
  <c r="KY37"/>
  <c r="KX38"/>
  <c r="KY38"/>
  <c r="KX39"/>
  <c r="KY39"/>
  <c r="KX40"/>
  <c r="KY40"/>
  <c r="KX41"/>
  <c r="KY41"/>
  <c r="KX42"/>
  <c r="KY42"/>
  <c r="KX43"/>
  <c r="KY43"/>
  <c r="KX44"/>
  <c r="KY44"/>
  <c r="KX45"/>
  <c r="KY45"/>
  <c r="KX46"/>
  <c r="KY46"/>
  <c r="KX47"/>
  <c r="KY47"/>
  <c r="KX48"/>
  <c r="KY48"/>
  <c r="KX49"/>
  <c r="KY49"/>
  <c r="KX50"/>
  <c r="KY50"/>
  <c r="KX51"/>
  <c r="KY51"/>
  <c r="KX52"/>
  <c r="KY52"/>
  <c r="KX53"/>
  <c r="KY53"/>
  <c r="KX54"/>
  <c r="KY54"/>
  <c r="KX55"/>
  <c r="KY55"/>
  <c r="KX56"/>
  <c r="KY56"/>
  <c r="KX57"/>
  <c r="KY57"/>
  <c r="KX58"/>
  <c r="KY58"/>
  <c r="KX59"/>
  <c r="KY59"/>
  <c r="KX60"/>
  <c r="KY60"/>
  <c r="KX61"/>
  <c r="KY61"/>
  <c r="KX62"/>
  <c r="KY62"/>
  <c r="KX63"/>
  <c r="KY63"/>
  <c r="KX64"/>
  <c r="KY64"/>
  <c r="KX65"/>
  <c r="KY65"/>
  <c r="KX66"/>
  <c r="KY66"/>
  <c r="KX67"/>
  <c r="KY67"/>
  <c r="KX68"/>
  <c r="KY68"/>
  <c r="KX69"/>
  <c r="KY69"/>
  <c r="KX70"/>
  <c r="KY70"/>
  <c r="KX71"/>
  <c r="KY71"/>
  <c r="KX72"/>
  <c r="KY72"/>
  <c r="KX73"/>
  <c r="KY73"/>
  <c r="KX3"/>
  <c r="KY3" s="1"/>
  <c r="MX74" i="22"/>
  <c r="MW74"/>
  <c r="NA4"/>
  <c r="NB4"/>
  <c r="NA5"/>
  <c r="NB5"/>
  <c r="NA6"/>
  <c r="NB6"/>
  <c r="NA7"/>
  <c r="NB7"/>
  <c r="NA8"/>
  <c r="NB8"/>
  <c r="NA9"/>
  <c r="NB9"/>
  <c r="NA10"/>
  <c r="NB10"/>
  <c r="NA11"/>
  <c r="NB11"/>
  <c r="NA12"/>
  <c r="NB12"/>
  <c r="NA13"/>
  <c r="NB13"/>
  <c r="NA14"/>
  <c r="NB14"/>
  <c r="NA15"/>
  <c r="NB15" s="1"/>
  <c r="NA16"/>
  <c r="NB16"/>
  <c r="NA17"/>
  <c r="NB17"/>
  <c r="NA18"/>
  <c r="NB18"/>
  <c r="NA19"/>
  <c r="NB19"/>
  <c r="NA20"/>
  <c r="NB20"/>
  <c r="NA21"/>
  <c r="NB21"/>
  <c r="NA22"/>
  <c r="NB22" s="1"/>
  <c r="NA23"/>
  <c r="NB23"/>
  <c r="NA24"/>
  <c r="NB24"/>
  <c r="NA25"/>
  <c r="NB25"/>
  <c r="NA26"/>
  <c r="NB26"/>
  <c r="NA27"/>
  <c r="NB27"/>
  <c r="NA28"/>
  <c r="NB28"/>
  <c r="NA29"/>
  <c r="NB29"/>
  <c r="NA30"/>
  <c r="NB30"/>
  <c r="NA31"/>
  <c r="NB31" s="1"/>
  <c r="NA32"/>
  <c r="NB32"/>
  <c r="NA33"/>
  <c r="NB33"/>
  <c r="NA34"/>
  <c r="NB34"/>
  <c r="NA35"/>
  <c r="NB35"/>
  <c r="NA36"/>
  <c r="NB36"/>
  <c r="NA37"/>
  <c r="NB37"/>
  <c r="NA38"/>
  <c r="NB38"/>
  <c r="NA39"/>
  <c r="NB39"/>
  <c r="NA40"/>
  <c r="NB40"/>
  <c r="NA41"/>
  <c r="NB41"/>
  <c r="NA42"/>
  <c r="NB42"/>
  <c r="NA43"/>
  <c r="NB43"/>
  <c r="NA44"/>
  <c r="NB44"/>
  <c r="NA45"/>
  <c r="NB45"/>
  <c r="NA46"/>
  <c r="NB46"/>
  <c r="NA47"/>
  <c r="NB47"/>
  <c r="NA48"/>
  <c r="NB48"/>
  <c r="NA49"/>
  <c r="NB49"/>
  <c r="NA50"/>
  <c r="NB50"/>
  <c r="NA51"/>
  <c r="NB51"/>
  <c r="NA52"/>
  <c r="NB52"/>
  <c r="NA53"/>
  <c r="NB53"/>
  <c r="NA54"/>
  <c r="NB54"/>
  <c r="NA55"/>
  <c r="NB55"/>
  <c r="NA56"/>
  <c r="NB56"/>
  <c r="NA57"/>
  <c r="NB57"/>
  <c r="NA58"/>
  <c r="NB58"/>
  <c r="NA59"/>
  <c r="NB59"/>
  <c r="NA60"/>
  <c r="NB60"/>
  <c r="NA61"/>
  <c r="NB61"/>
  <c r="NA62"/>
  <c r="NB62"/>
  <c r="NA63"/>
  <c r="NB63"/>
  <c r="NA64"/>
  <c r="NB64"/>
  <c r="NA65"/>
  <c r="NB65"/>
  <c r="NA66"/>
  <c r="NB66"/>
  <c r="NA67"/>
  <c r="NB67" s="1"/>
  <c r="NA68"/>
  <c r="NB68"/>
  <c r="NA69"/>
  <c r="NB69"/>
  <c r="NA70"/>
  <c r="NB70"/>
  <c r="NA71"/>
  <c r="NB71"/>
  <c r="NA72"/>
  <c r="NB72"/>
  <c r="NA73"/>
  <c r="NB73"/>
  <c r="NA3"/>
  <c r="NB3" s="1"/>
  <c r="MU4" i="21"/>
  <c r="MV4"/>
  <c r="MU5"/>
  <c r="MV5"/>
  <c r="MU6"/>
  <c r="MV6"/>
  <c r="MU7"/>
  <c r="MV7"/>
  <c r="MU8"/>
  <c r="MV8"/>
  <c r="MU9"/>
  <c r="MV9"/>
  <c r="MU10"/>
  <c r="MV10"/>
  <c r="MU11"/>
  <c r="MV11" s="1"/>
  <c r="MU12"/>
  <c r="MV12"/>
  <c r="MU13"/>
  <c r="MV13"/>
  <c r="MU14"/>
  <c r="MV14"/>
  <c r="MU15"/>
  <c r="MV15"/>
  <c r="MU16"/>
  <c r="MV16"/>
  <c r="MU17"/>
  <c r="MV17"/>
  <c r="MU18"/>
  <c r="MV18"/>
  <c r="MU19"/>
  <c r="MV19"/>
  <c r="MU20"/>
  <c r="MV20"/>
  <c r="MU21"/>
  <c r="MV21"/>
  <c r="MU22"/>
  <c r="MV22"/>
  <c r="MU23"/>
  <c r="MV23"/>
  <c r="MU24"/>
  <c r="MV24"/>
  <c r="MU25"/>
  <c r="MV25"/>
  <c r="MU26"/>
  <c r="MV26"/>
  <c r="MU27"/>
  <c r="MV27"/>
  <c r="MU28"/>
  <c r="MV28"/>
  <c r="MU29"/>
  <c r="MV29"/>
  <c r="MU30"/>
  <c r="MV30"/>
  <c r="MU31"/>
  <c r="MV31"/>
  <c r="MU32"/>
  <c r="MV32"/>
  <c r="MU33"/>
  <c r="MV33"/>
  <c r="MU34"/>
  <c r="MV34"/>
  <c r="MU35"/>
  <c r="MV35"/>
  <c r="MU36"/>
  <c r="MV36"/>
  <c r="MU37"/>
  <c r="MV37"/>
  <c r="MU38"/>
  <c r="MV38"/>
  <c r="MU39"/>
  <c r="MV39"/>
  <c r="MU40"/>
  <c r="MV40"/>
  <c r="MU41"/>
  <c r="MV41"/>
  <c r="MU42"/>
  <c r="MV42"/>
  <c r="MU43"/>
  <c r="MV43"/>
  <c r="MU44"/>
  <c r="MV44"/>
  <c r="MU45"/>
  <c r="MV45"/>
  <c r="MU46"/>
  <c r="MV46"/>
  <c r="MU47"/>
  <c r="MV47"/>
  <c r="MU48"/>
  <c r="MV48"/>
  <c r="MU49"/>
  <c r="MV49"/>
  <c r="MU50"/>
  <c r="MV50"/>
  <c r="MU51"/>
  <c r="MV51"/>
  <c r="MU52"/>
  <c r="MV52" s="1"/>
  <c r="MU53"/>
  <c r="MV53"/>
  <c r="MU54"/>
  <c r="MV54"/>
  <c r="MU55"/>
  <c r="MV55" s="1"/>
  <c r="MU56"/>
  <c r="MV56" s="1"/>
  <c r="MU57"/>
  <c r="MV57"/>
  <c r="MU58"/>
  <c r="MV58"/>
  <c r="MU59"/>
  <c r="MV59"/>
  <c r="MU60"/>
  <c r="MV60"/>
  <c r="MU61"/>
  <c r="MV61"/>
  <c r="MU62"/>
  <c r="MV62"/>
  <c r="MU63"/>
  <c r="MV63"/>
  <c r="MU64"/>
  <c r="MV64"/>
  <c r="MU65"/>
  <c r="MV65"/>
  <c r="MU66"/>
  <c r="MV66"/>
  <c r="MU67"/>
  <c r="MV67" s="1"/>
  <c r="MU68"/>
  <c r="MV68"/>
  <c r="MU69"/>
  <c r="MV69"/>
  <c r="MU70"/>
  <c r="MV70"/>
  <c r="MU71"/>
  <c r="MV71"/>
  <c r="MU72"/>
  <c r="MV72"/>
  <c r="MU73"/>
  <c r="MV73"/>
  <c r="MV3"/>
  <c r="MU3"/>
  <c r="MR74"/>
  <c r="MQ74"/>
  <c r="QA74" i="13"/>
  <c r="PZ74"/>
  <c r="QD4"/>
  <c r="QE4" s="1"/>
  <c r="QD5"/>
  <c r="QE5"/>
  <c r="QD6"/>
  <c r="QE6"/>
  <c r="QD7"/>
  <c r="QE7"/>
  <c r="QD8"/>
  <c r="QE8" s="1"/>
  <c r="QD9"/>
  <c r="QE9" s="1"/>
  <c r="QD10"/>
  <c r="QE10"/>
  <c r="QD11"/>
  <c r="QE11" s="1"/>
  <c r="QD12"/>
  <c r="QE12" s="1"/>
  <c r="QD13"/>
  <c r="QE13"/>
  <c r="QD14"/>
  <c r="QE14" s="1"/>
  <c r="QD15"/>
  <c r="QE15"/>
  <c r="QD16"/>
  <c r="QE16"/>
  <c r="QD17"/>
  <c r="QE17" s="1"/>
  <c r="QD18"/>
  <c r="QE18"/>
  <c r="QD19"/>
  <c r="QE19"/>
  <c r="QD20"/>
  <c r="QE20" s="1"/>
  <c r="QD21"/>
  <c r="QE21" s="1"/>
  <c r="QD22"/>
  <c r="QE22" s="1"/>
  <c r="QD23"/>
  <c r="QE23"/>
  <c r="QD24"/>
  <c r="QE24"/>
  <c r="QD25"/>
  <c r="QE25"/>
  <c r="QD26"/>
  <c r="QE26"/>
  <c r="QD27"/>
  <c r="QE27"/>
  <c r="QD28"/>
  <c r="QE28"/>
  <c r="QD29"/>
  <c r="QE29"/>
  <c r="QD30"/>
  <c r="QE30"/>
  <c r="QD31"/>
  <c r="QE31" s="1"/>
  <c r="QD32"/>
  <c r="QE32"/>
  <c r="QD33"/>
  <c r="QE33"/>
  <c r="QD34"/>
  <c r="QE34"/>
  <c r="QD35"/>
  <c r="QE35"/>
  <c r="QD36"/>
  <c r="QE36"/>
  <c r="QD37"/>
  <c r="QE37"/>
  <c r="QD38"/>
  <c r="QE38"/>
  <c r="QD39"/>
  <c r="QE39"/>
  <c r="QD40"/>
  <c r="QE40"/>
  <c r="QD41"/>
  <c r="QE41"/>
  <c r="QD42"/>
  <c r="QE42"/>
  <c r="QD43"/>
  <c r="QE43"/>
  <c r="QD44"/>
  <c r="QE44"/>
  <c r="QD45"/>
  <c r="QE45"/>
  <c r="QD46"/>
  <c r="QE46"/>
  <c r="QD47"/>
  <c r="QE47"/>
  <c r="QD48"/>
  <c r="QE48"/>
  <c r="QD49"/>
  <c r="QE49"/>
  <c r="QD50"/>
  <c r="QE50"/>
  <c r="QD51"/>
  <c r="QE51"/>
  <c r="QD52"/>
  <c r="QE52"/>
  <c r="QD53"/>
  <c r="QE53" s="1"/>
  <c r="QD54"/>
  <c r="QE54"/>
  <c r="QD55"/>
  <c r="QE55" s="1"/>
  <c r="QD56"/>
  <c r="QE56"/>
  <c r="QD57"/>
  <c r="QE57"/>
  <c r="QD58"/>
  <c r="QE58"/>
  <c r="QD59"/>
  <c r="QE59" s="1"/>
  <c r="QD60"/>
  <c r="QE60"/>
  <c r="QD61"/>
  <c r="QE61"/>
  <c r="QD62"/>
  <c r="QE62"/>
  <c r="QD63"/>
  <c r="QE63"/>
  <c r="QD64"/>
  <c r="QE64"/>
  <c r="QD65"/>
  <c r="QE65"/>
  <c r="QD66"/>
  <c r="QE66"/>
  <c r="QD67"/>
  <c r="QE67"/>
  <c r="QD68"/>
  <c r="QE68"/>
  <c r="QD69"/>
  <c r="QE69"/>
  <c r="QD70"/>
  <c r="QE70"/>
  <c r="QD71"/>
  <c r="QE71"/>
  <c r="QD72"/>
  <c r="QE72"/>
  <c r="QD73"/>
  <c r="QE73"/>
  <c r="QD3"/>
  <c r="QE3" s="1"/>
  <c r="RG74" i="19"/>
  <c r="RF74"/>
  <c r="RJ4"/>
  <c r="RK4" s="1"/>
  <c r="RJ5"/>
  <c r="RK5"/>
  <c r="RJ6"/>
  <c r="RK6" s="1"/>
  <c r="RJ7"/>
  <c r="RK7"/>
  <c r="RJ8"/>
  <c r="RK8" s="1"/>
  <c r="RJ9"/>
  <c r="RK9" s="1"/>
  <c r="RJ10"/>
  <c r="RK10" s="1"/>
  <c r="RJ11"/>
  <c r="RK11" s="1"/>
  <c r="RJ12"/>
  <c r="RK12" s="1"/>
  <c r="RJ13"/>
  <c r="RK13"/>
  <c r="RJ14"/>
  <c r="RK14" s="1"/>
  <c r="RJ15"/>
  <c r="RK15"/>
  <c r="RJ16"/>
  <c r="RK16" s="1"/>
  <c r="RJ17"/>
  <c r="RK17" s="1"/>
  <c r="RJ18"/>
  <c r="RK18" s="1"/>
  <c r="RJ19"/>
  <c r="RK19" s="1"/>
  <c r="RJ20"/>
  <c r="RK20" s="1"/>
  <c r="RJ21"/>
  <c r="RK21" s="1"/>
  <c r="RJ22"/>
  <c r="RK22" s="1"/>
  <c r="RJ23"/>
  <c r="RK23"/>
  <c r="RJ24"/>
  <c r="RK24" s="1"/>
  <c r="RJ25"/>
  <c r="RK25"/>
  <c r="RJ26"/>
  <c r="RK26" s="1"/>
  <c r="RJ27"/>
  <c r="RK27"/>
  <c r="RJ28"/>
  <c r="RK28" s="1"/>
  <c r="RJ29"/>
  <c r="RK29"/>
  <c r="RJ30"/>
  <c r="RK30" s="1"/>
  <c r="RJ31"/>
  <c r="RK31" s="1"/>
  <c r="RJ32"/>
  <c r="RK32" s="1"/>
  <c r="RJ33"/>
  <c r="RK33"/>
  <c r="RJ34"/>
  <c r="RK34" s="1"/>
  <c r="RJ35"/>
  <c r="RK35"/>
  <c r="RJ36"/>
  <c r="RK36" s="1"/>
  <c r="RJ37"/>
  <c r="RK37"/>
  <c r="RJ38"/>
  <c r="RK38" s="1"/>
  <c r="RJ39"/>
  <c r="RK39"/>
  <c r="RJ40"/>
  <c r="RK40" s="1"/>
  <c r="RJ41"/>
  <c r="RK41"/>
  <c r="RJ42"/>
  <c r="RK42" s="1"/>
  <c r="RJ43"/>
  <c r="RK43" s="1"/>
  <c r="RJ44"/>
  <c r="RK44" s="1"/>
  <c r="RJ45"/>
  <c r="RK45"/>
  <c r="RJ46"/>
  <c r="RK46" s="1"/>
  <c r="RJ47"/>
  <c r="RK47"/>
  <c r="RJ48"/>
  <c r="RK48" s="1"/>
  <c r="RJ49"/>
  <c r="RK49"/>
  <c r="RJ50"/>
  <c r="RK50" s="1"/>
  <c r="RJ51"/>
  <c r="RK51"/>
  <c r="RJ52"/>
  <c r="RJ53"/>
  <c r="RK53" s="1"/>
  <c r="RJ54"/>
  <c r="RK54" s="1"/>
  <c r="RJ55"/>
  <c r="RK55" s="1"/>
  <c r="RJ56"/>
  <c r="RK56" s="1"/>
  <c r="RJ57"/>
  <c r="RK57"/>
  <c r="RJ58"/>
  <c r="RK58" s="1"/>
  <c r="RJ59"/>
  <c r="RK59"/>
  <c r="RJ60"/>
  <c r="RK60" s="1"/>
  <c r="RJ61"/>
  <c r="RK61"/>
  <c r="RJ62"/>
  <c r="RK62" s="1"/>
  <c r="RJ63"/>
  <c r="RK63"/>
  <c r="RJ64"/>
  <c r="RK64" s="1"/>
  <c r="RJ65"/>
  <c r="RK65"/>
  <c r="RJ66"/>
  <c r="RK66" s="1"/>
  <c r="RJ67"/>
  <c r="RK67" s="1"/>
  <c r="RJ68"/>
  <c r="RK68" s="1"/>
  <c r="RJ69"/>
  <c r="RK69"/>
  <c r="RJ70"/>
  <c r="RK70" s="1"/>
  <c r="RJ71"/>
  <c r="RK71"/>
  <c r="RJ72"/>
  <c r="RK72" s="1"/>
  <c r="RJ73"/>
  <c r="RK73"/>
  <c r="RJ3"/>
  <c r="RK3" s="1"/>
  <c r="MJ74" i="21"/>
  <c r="MI74"/>
  <c r="KM74" i="23"/>
  <c r="KL74"/>
  <c r="KP4"/>
  <c r="KQ4" s="1"/>
  <c r="KP5"/>
  <c r="KQ5"/>
  <c r="KP6"/>
  <c r="KQ6" s="1"/>
  <c r="KP7"/>
  <c r="KQ7"/>
  <c r="KP8"/>
  <c r="KQ8" s="1"/>
  <c r="KP9"/>
  <c r="KQ9" s="1"/>
  <c r="KP10"/>
  <c r="KQ10" s="1"/>
  <c r="KP11"/>
  <c r="KQ11" s="1"/>
  <c r="KP12"/>
  <c r="KQ12" s="1"/>
  <c r="KP13"/>
  <c r="KQ13"/>
  <c r="KP14"/>
  <c r="KQ14" s="1"/>
  <c r="KP15"/>
  <c r="KQ15"/>
  <c r="KP16"/>
  <c r="KQ16" s="1"/>
  <c r="KP17"/>
  <c r="KQ17"/>
  <c r="KP18"/>
  <c r="KQ18" s="1"/>
  <c r="KP19"/>
  <c r="KQ19"/>
  <c r="KP20"/>
  <c r="KQ20" s="1"/>
  <c r="KP21"/>
  <c r="KQ21" s="1"/>
  <c r="KP22"/>
  <c r="KQ22" s="1"/>
  <c r="KP23"/>
  <c r="KQ23"/>
  <c r="KP24"/>
  <c r="KQ24" s="1"/>
  <c r="KP25"/>
  <c r="KQ25"/>
  <c r="KP26"/>
  <c r="KQ26" s="1"/>
  <c r="KP27"/>
  <c r="KQ27" s="1"/>
  <c r="KP28"/>
  <c r="KQ28" s="1"/>
  <c r="KP29"/>
  <c r="KQ29"/>
  <c r="KP30"/>
  <c r="KQ30" s="1"/>
  <c r="KP31"/>
  <c r="KQ31" s="1"/>
  <c r="KP32"/>
  <c r="KQ32" s="1"/>
  <c r="KP33"/>
  <c r="KQ33"/>
  <c r="KP34"/>
  <c r="KQ34" s="1"/>
  <c r="KP35"/>
  <c r="KQ35"/>
  <c r="KP36"/>
  <c r="KQ36" s="1"/>
  <c r="KP37"/>
  <c r="KQ37"/>
  <c r="KP38"/>
  <c r="KQ38" s="1"/>
  <c r="KP39"/>
  <c r="KQ39"/>
  <c r="KP40"/>
  <c r="KQ40" s="1"/>
  <c r="KP41"/>
  <c r="KQ41"/>
  <c r="KP42"/>
  <c r="KQ42" s="1"/>
  <c r="KP43"/>
  <c r="KQ43" s="1"/>
  <c r="KP44"/>
  <c r="KQ44" s="1"/>
  <c r="KP45"/>
  <c r="KQ45"/>
  <c r="KP46"/>
  <c r="KQ46" s="1"/>
  <c r="KP47"/>
  <c r="KQ47"/>
  <c r="KP48"/>
  <c r="KQ48" s="1"/>
  <c r="KP49"/>
  <c r="KQ49"/>
  <c r="KP50"/>
  <c r="KQ50" s="1"/>
  <c r="KP51"/>
  <c r="KQ51"/>
  <c r="KP52"/>
  <c r="KQ52" s="1"/>
  <c r="KP53"/>
  <c r="KQ53"/>
  <c r="KP54"/>
  <c r="KQ54" s="1"/>
  <c r="KP55"/>
  <c r="KQ55" s="1"/>
  <c r="KP56"/>
  <c r="KQ56" s="1"/>
  <c r="KP57"/>
  <c r="KQ57"/>
  <c r="KP58"/>
  <c r="KQ58" s="1"/>
  <c r="KP59"/>
  <c r="KQ59" s="1"/>
  <c r="KP60"/>
  <c r="KQ60" s="1"/>
  <c r="KP61"/>
  <c r="KQ61"/>
  <c r="KP62"/>
  <c r="KQ62" s="1"/>
  <c r="KP63"/>
  <c r="KQ63"/>
  <c r="KP64"/>
  <c r="KQ64" s="1"/>
  <c r="KP65"/>
  <c r="KQ65"/>
  <c r="KP66"/>
  <c r="KQ66" s="1"/>
  <c r="KP67"/>
  <c r="KQ67"/>
  <c r="KP68"/>
  <c r="KQ68" s="1"/>
  <c r="KP69"/>
  <c r="KQ69"/>
  <c r="KP70"/>
  <c r="KQ70" s="1"/>
  <c r="KP71"/>
  <c r="KQ71"/>
  <c r="KP72"/>
  <c r="KQ72" s="1"/>
  <c r="KP73"/>
  <c r="KQ73" s="1"/>
  <c r="KP3"/>
  <c r="KQ3" s="1"/>
  <c r="MP74" i="22"/>
  <c r="MO74"/>
  <c r="MS4"/>
  <c r="MT4" s="1"/>
  <c r="MS5"/>
  <c r="MT5" s="1"/>
  <c r="MS6"/>
  <c r="MT6" s="1"/>
  <c r="MS7"/>
  <c r="MT7"/>
  <c r="MS8"/>
  <c r="MT8" s="1"/>
  <c r="MS9"/>
  <c r="MT9" s="1"/>
  <c r="MS10"/>
  <c r="MT10" s="1"/>
  <c r="MS11"/>
  <c r="MT11" s="1"/>
  <c r="MS12"/>
  <c r="MT12" s="1"/>
  <c r="MS13"/>
  <c r="MT13"/>
  <c r="MS14"/>
  <c r="MT14" s="1"/>
  <c r="MS15"/>
  <c r="MT15"/>
  <c r="MS16"/>
  <c r="MT16" s="1"/>
  <c r="MS17"/>
  <c r="MT17" s="1"/>
  <c r="MS18"/>
  <c r="MT18" s="1"/>
  <c r="MS19"/>
  <c r="MT19"/>
  <c r="MS20"/>
  <c r="MT20" s="1"/>
  <c r="MS21"/>
  <c r="MT21" s="1"/>
  <c r="MS22"/>
  <c r="MT22" s="1"/>
  <c r="MS23"/>
  <c r="MT23"/>
  <c r="MS24"/>
  <c r="MT24" s="1"/>
  <c r="MS25"/>
  <c r="MT25"/>
  <c r="MS26"/>
  <c r="MT26" s="1"/>
  <c r="MS27"/>
  <c r="MT27"/>
  <c r="MS28"/>
  <c r="MT28" s="1"/>
  <c r="MS29"/>
  <c r="MT29"/>
  <c r="MS30"/>
  <c r="MT30" s="1"/>
  <c r="MS31"/>
  <c r="MT31" s="1"/>
  <c r="MS32"/>
  <c r="MT32" s="1"/>
  <c r="MS33"/>
  <c r="MT33"/>
  <c r="MS34"/>
  <c r="MT34" s="1"/>
  <c r="MS35"/>
  <c r="MT35"/>
  <c r="MS36"/>
  <c r="MT36" s="1"/>
  <c r="MS37"/>
  <c r="MT37"/>
  <c r="MS38"/>
  <c r="MT38" s="1"/>
  <c r="MS39"/>
  <c r="MT39"/>
  <c r="MS40"/>
  <c r="MT40" s="1"/>
  <c r="MS41"/>
  <c r="MT41"/>
  <c r="MS42"/>
  <c r="MT42" s="1"/>
  <c r="MS43"/>
  <c r="MT43"/>
  <c r="MS44"/>
  <c r="MT44" s="1"/>
  <c r="MS45"/>
  <c r="MT45"/>
  <c r="MS46"/>
  <c r="MT46" s="1"/>
  <c r="MS47"/>
  <c r="MT47"/>
  <c r="MS48"/>
  <c r="MT48" s="1"/>
  <c r="MS49"/>
  <c r="MT49"/>
  <c r="MS50"/>
  <c r="MT50" s="1"/>
  <c r="MS51"/>
  <c r="MT51"/>
  <c r="MS52"/>
  <c r="MT52" s="1"/>
  <c r="MS53"/>
  <c r="MT53"/>
  <c r="MS54"/>
  <c r="MT54" s="1"/>
  <c r="MS55"/>
  <c r="MT55" s="1"/>
  <c r="MS56"/>
  <c r="MT56" s="1"/>
  <c r="MS57"/>
  <c r="MT57"/>
  <c r="MS58"/>
  <c r="MT58" s="1"/>
  <c r="MS59"/>
  <c r="MT59" s="1"/>
  <c r="MS60"/>
  <c r="MT60" s="1"/>
  <c r="MS61"/>
  <c r="MT61"/>
  <c r="MS62"/>
  <c r="MT62" s="1"/>
  <c r="MS63"/>
  <c r="MT63"/>
  <c r="MS64"/>
  <c r="MT64" s="1"/>
  <c r="MS65"/>
  <c r="MT65"/>
  <c r="MS66"/>
  <c r="MT66" s="1"/>
  <c r="MS67"/>
  <c r="MT67"/>
  <c r="MS68"/>
  <c r="MT68" s="1"/>
  <c r="MS69"/>
  <c r="MT69"/>
  <c r="MS70"/>
  <c r="MT70" s="1"/>
  <c r="MS71"/>
  <c r="MT71"/>
  <c r="MS72"/>
  <c r="MT72" s="1"/>
  <c r="MS73"/>
  <c r="MT73" s="1"/>
  <c r="MS3"/>
  <c r="MT3" s="1"/>
  <c r="RJ74" i="19" l="1"/>
  <c r="KX74" i="23"/>
  <c r="NA74" i="22"/>
  <c r="MU74" i="21"/>
  <c r="QD74" i="13"/>
  <c r="MM74" i="21"/>
  <c r="KP74" i="23"/>
  <c r="MS74" i="22"/>
  <c r="MM4" i="21" l="1"/>
  <c r="MN4" s="1"/>
  <c r="MM5"/>
  <c r="MN5"/>
  <c r="MM6"/>
  <c r="MN6"/>
  <c r="MM7"/>
  <c r="MM8"/>
  <c r="MN8" s="1"/>
  <c r="MM9"/>
  <c r="MN9"/>
  <c r="MM10"/>
  <c r="MN10"/>
  <c r="MM11"/>
  <c r="MN11"/>
  <c r="MM12"/>
  <c r="MN12"/>
  <c r="MM13"/>
  <c r="MN13"/>
  <c r="MM14"/>
  <c r="MN14"/>
  <c r="MM15"/>
  <c r="MN15"/>
  <c r="MM16"/>
  <c r="MN16"/>
  <c r="MM17"/>
  <c r="MN17" s="1"/>
  <c r="MM18"/>
  <c r="MN18"/>
  <c r="MM19"/>
  <c r="MN19"/>
  <c r="MM20"/>
  <c r="MN20" s="1"/>
  <c r="MM21"/>
  <c r="MN21"/>
  <c r="MM22"/>
  <c r="MN22" s="1"/>
  <c r="MM23"/>
  <c r="MN23"/>
  <c r="MM24"/>
  <c r="MN24"/>
  <c r="MM25"/>
  <c r="MN25"/>
  <c r="MM26"/>
  <c r="MN26"/>
  <c r="MM27"/>
  <c r="MN27"/>
  <c r="MM28"/>
  <c r="MN28"/>
  <c r="MM29"/>
  <c r="MN29"/>
  <c r="MM30"/>
  <c r="MN30"/>
  <c r="MM31"/>
  <c r="MN31" s="1"/>
  <c r="MM32"/>
  <c r="MN32"/>
  <c r="MM33"/>
  <c r="MN33"/>
  <c r="MM34"/>
  <c r="MN34"/>
  <c r="MM35"/>
  <c r="MN35"/>
  <c r="MM36"/>
  <c r="MN36"/>
  <c r="MM37"/>
  <c r="MN37"/>
  <c r="MM38"/>
  <c r="MN38"/>
  <c r="MM39"/>
  <c r="MN39"/>
  <c r="MM40"/>
  <c r="MN40"/>
  <c r="MM41"/>
  <c r="MN41"/>
  <c r="MM42"/>
  <c r="MN42"/>
  <c r="MM43"/>
  <c r="MN43" s="1"/>
  <c r="MM44"/>
  <c r="MN44"/>
  <c r="MM45"/>
  <c r="MN45"/>
  <c r="MM46"/>
  <c r="MN46"/>
  <c r="MM47"/>
  <c r="MN47"/>
  <c r="MM48"/>
  <c r="MN48"/>
  <c r="MM49"/>
  <c r="MN49"/>
  <c r="MM50"/>
  <c r="MN50"/>
  <c r="MM51"/>
  <c r="MN51"/>
  <c r="MM52"/>
  <c r="MN52"/>
  <c r="MM53"/>
  <c r="MN53"/>
  <c r="MM54"/>
  <c r="MN54"/>
  <c r="MM55"/>
  <c r="MN55" s="1"/>
  <c r="MM56"/>
  <c r="MN56"/>
  <c r="MM57"/>
  <c r="MN57"/>
  <c r="MM58"/>
  <c r="MN58"/>
  <c r="MM59"/>
  <c r="MN59"/>
  <c r="MM60"/>
  <c r="MN60"/>
  <c r="MM61"/>
  <c r="MN61"/>
  <c r="MM62"/>
  <c r="MN62"/>
  <c r="MM63"/>
  <c r="MN63"/>
  <c r="MM64"/>
  <c r="MN64"/>
  <c r="MM65"/>
  <c r="MN65"/>
  <c r="MM66"/>
  <c r="MN66"/>
  <c r="MM67"/>
  <c r="MN67"/>
  <c r="MM68"/>
  <c r="MN68"/>
  <c r="MM69"/>
  <c r="MN69"/>
  <c r="MM70"/>
  <c r="MN70"/>
  <c r="MM71"/>
  <c r="MN71"/>
  <c r="MM72"/>
  <c r="MN72"/>
  <c r="MM73"/>
  <c r="MN73"/>
  <c r="MM3"/>
  <c r="MN3" s="1"/>
  <c r="PS74" i="13"/>
  <c r="PR74"/>
  <c r="PV4"/>
  <c r="PW4" s="1"/>
  <c r="PV5"/>
  <c r="PW5"/>
  <c r="PV6"/>
  <c r="PW6"/>
  <c r="PV7"/>
  <c r="PW7"/>
  <c r="PV8"/>
  <c r="PW8" s="1"/>
  <c r="PV9"/>
  <c r="PW9" s="1"/>
  <c r="PV10"/>
  <c r="PW10"/>
  <c r="PV11"/>
  <c r="PW11" s="1"/>
  <c r="PV12"/>
  <c r="PW12" s="1"/>
  <c r="PV13"/>
  <c r="PW13"/>
  <c r="PV14"/>
  <c r="PW14" s="1"/>
  <c r="PV15"/>
  <c r="PW15"/>
  <c r="PV16"/>
  <c r="PW16"/>
  <c r="PV17"/>
  <c r="PW17"/>
  <c r="PV18"/>
  <c r="PW18"/>
  <c r="PV19"/>
  <c r="PW19"/>
  <c r="PV20"/>
  <c r="PW20"/>
  <c r="PV21"/>
  <c r="PW21"/>
  <c r="PV22"/>
  <c r="PW22"/>
  <c r="PV23"/>
  <c r="PW23"/>
  <c r="PV24"/>
  <c r="PW24"/>
  <c r="PV25"/>
  <c r="PW25"/>
  <c r="PV26"/>
  <c r="PW26"/>
  <c r="PV27"/>
  <c r="PW27"/>
  <c r="PV28"/>
  <c r="PW28"/>
  <c r="PV29"/>
  <c r="PW29"/>
  <c r="PV30"/>
  <c r="PW30"/>
  <c r="PV31"/>
  <c r="PW31" s="1"/>
  <c r="PV32"/>
  <c r="PW32"/>
  <c r="PV33"/>
  <c r="PW33"/>
  <c r="PV34"/>
  <c r="PW34"/>
  <c r="PV35"/>
  <c r="PW35"/>
  <c r="PV36"/>
  <c r="PW36"/>
  <c r="PV37"/>
  <c r="PW37"/>
  <c r="PV38"/>
  <c r="PW38"/>
  <c r="PV39"/>
  <c r="PW39"/>
  <c r="PV40"/>
  <c r="PW40"/>
  <c r="PV41"/>
  <c r="PW41"/>
  <c r="PV42"/>
  <c r="PW42"/>
  <c r="PV43"/>
  <c r="PW43" s="1"/>
  <c r="PV44"/>
  <c r="PW44"/>
  <c r="PV45"/>
  <c r="PW45"/>
  <c r="PV46"/>
  <c r="PW46"/>
  <c r="PV47"/>
  <c r="PW47"/>
  <c r="PV48"/>
  <c r="PW48"/>
  <c r="PV49"/>
  <c r="PW49"/>
  <c r="PV50"/>
  <c r="PW50"/>
  <c r="PV51"/>
  <c r="PW51"/>
  <c r="PV52"/>
  <c r="PW52"/>
  <c r="PV53"/>
  <c r="PW53"/>
  <c r="PV54"/>
  <c r="PW54"/>
  <c r="PV55"/>
  <c r="PW55" s="1"/>
  <c r="PV56"/>
  <c r="PW56"/>
  <c r="PV57"/>
  <c r="PW57"/>
  <c r="PV58"/>
  <c r="PW58"/>
  <c r="PV59"/>
  <c r="PW59" s="1"/>
  <c r="PV60"/>
  <c r="PW60"/>
  <c r="PV61"/>
  <c r="PW61"/>
  <c r="PV62"/>
  <c r="PW62"/>
  <c r="PV63"/>
  <c r="PW63"/>
  <c r="PV64"/>
  <c r="PW64"/>
  <c r="PV65"/>
  <c r="PW65"/>
  <c r="PV66"/>
  <c r="PW66"/>
  <c r="PV67"/>
  <c r="PW67"/>
  <c r="PV68"/>
  <c r="PW68"/>
  <c r="PV69"/>
  <c r="PW69"/>
  <c r="PV70"/>
  <c r="PW70"/>
  <c r="PV71"/>
  <c r="PW71"/>
  <c r="PV72"/>
  <c r="PW72"/>
  <c r="PV73"/>
  <c r="PW73"/>
  <c r="PW3"/>
  <c r="PV3"/>
  <c r="QY74" i="19"/>
  <c r="QX74"/>
  <c r="RB4"/>
  <c r="RC4" s="1"/>
  <c r="RB5"/>
  <c r="RC5"/>
  <c r="RB6"/>
  <c r="RC6"/>
  <c r="RB7"/>
  <c r="RC7"/>
  <c r="RB8"/>
  <c r="RC8" s="1"/>
  <c r="RB9"/>
  <c r="RC9"/>
  <c r="RB10"/>
  <c r="RC10"/>
  <c r="RB11"/>
  <c r="RC11"/>
  <c r="RB12"/>
  <c r="RC12"/>
  <c r="RB13"/>
  <c r="RC13"/>
  <c r="RB14"/>
  <c r="RC14"/>
  <c r="RB15"/>
  <c r="RC15"/>
  <c r="RB16"/>
  <c r="RC16"/>
  <c r="RB17"/>
  <c r="RC17" s="1"/>
  <c r="RB18"/>
  <c r="RC18"/>
  <c r="RB19"/>
  <c r="RC19" s="1"/>
  <c r="RB20"/>
  <c r="RC20" s="1"/>
  <c r="RB21"/>
  <c r="RC21" s="1"/>
  <c r="RB22"/>
  <c r="RC22" s="1"/>
  <c r="RB23"/>
  <c r="RC23"/>
  <c r="RB24"/>
  <c r="RC24"/>
  <c r="RB25"/>
  <c r="RC25"/>
  <c r="RB26"/>
  <c r="RC26"/>
  <c r="RB27"/>
  <c r="RC27"/>
  <c r="RB28"/>
  <c r="RC28"/>
  <c r="RB29"/>
  <c r="RC29"/>
  <c r="RB30"/>
  <c r="RC30"/>
  <c r="RB31"/>
  <c r="RC31"/>
  <c r="RB32"/>
  <c r="RC32"/>
  <c r="RB33"/>
  <c r="RC33"/>
  <c r="RB34"/>
  <c r="RC34"/>
  <c r="RB35"/>
  <c r="RC35"/>
  <c r="RB36"/>
  <c r="RC36"/>
  <c r="RB37"/>
  <c r="RC37"/>
  <c r="RB38"/>
  <c r="RC38"/>
  <c r="RB39"/>
  <c r="RC39"/>
  <c r="RB40"/>
  <c r="RC40"/>
  <c r="RB41"/>
  <c r="RC41"/>
  <c r="RB42"/>
  <c r="RC42" s="1"/>
  <c r="RB43"/>
  <c r="RC43"/>
  <c r="RB44"/>
  <c r="RC44"/>
  <c r="RB45"/>
  <c r="RC45"/>
  <c r="RB46"/>
  <c r="RC46"/>
  <c r="RB47"/>
  <c r="RC47"/>
  <c r="RB48"/>
  <c r="RC48"/>
  <c r="RB49"/>
  <c r="RC49"/>
  <c r="RB50"/>
  <c r="RC50"/>
  <c r="RB51"/>
  <c r="RC51"/>
  <c r="RB52"/>
  <c r="RK52" s="1"/>
  <c r="RB53"/>
  <c r="RC53"/>
  <c r="RB54"/>
  <c r="RC54"/>
  <c r="RB55"/>
  <c r="RC55" s="1"/>
  <c r="RB56"/>
  <c r="RC56"/>
  <c r="RB57"/>
  <c r="RC57"/>
  <c r="RB58"/>
  <c r="RC58"/>
  <c r="RB59"/>
  <c r="RC59" s="1"/>
  <c r="RB60"/>
  <c r="RC60"/>
  <c r="RB61"/>
  <c r="RC61"/>
  <c r="RB62"/>
  <c r="RC62"/>
  <c r="RB63"/>
  <c r="RC63"/>
  <c r="RB64"/>
  <c r="RC64"/>
  <c r="RB65"/>
  <c r="RC65"/>
  <c r="RB66"/>
  <c r="RC66"/>
  <c r="RB67"/>
  <c r="RC67" s="1"/>
  <c r="RB68"/>
  <c r="RC68"/>
  <c r="RB69"/>
  <c r="RC69"/>
  <c r="RB70"/>
  <c r="RC70"/>
  <c r="RB71"/>
  <c r="RC71"/>
  <c r="RB72"/>
  <c r="RC72"/>
  <c r="RB73"/>
  <c r="RC73"/>
  <c r="RB3"/>
  <c r="RC3" s="1"/>
  <c r="RC52" l="1"/>
  <c r="PV74" i="13"/>
  <c r="RB74" i="19"/>
  <c r="KE74" i="23"/>
  <c r="KD74"/>
  <c r="KH4"/>
  <c r="KI4" s="1"/>
  <c r="KH5"/>
  <c r="KI5"/>
  <c r="KH6"/>
  <c r="KI6"/>
  <c r="KH7"/>
  <c r="KI7"/>
  <c r="KH8"/>
  <c r="KI8" s="1"/>
  <c r="KH9"/>
  <c r="KI9"/>
  <c r="KH10"/>
  <c r="KI10"/>
  <c r="KH11"/>
  <c r="KI11"/>
  <c r="KH12"/>
  <c r="KI12"/>
  <c r="KH13"/>
  <c r="KI13"/>
  <c r="KH14"/>
  <c r="KI14"/>
  <c r="KH15"/>
  <c r="KI15"/>
  <c r="KH16"/>
  <c r="KI16"/>
  <c r="KH17"/>
  <c r="KI17"/>
  <c r="KH18"/>
  <c r="KI18"/>
  <c r="KH19"/>
  <c r="KI19"/>
  <c r="KH20"/>
  <c r="KI20"/>
  <c r="KH21"/>
  <c r="KI21"/>
  <c r="KH22"/>
  <c r="KI22"/>
  <c r="KH23"/>
  <c r="KI23"/>
  <c r="KH24"/>
  <c r="KI24"/>
  <c r="KH25"/>
  <c r="KI25" s="1"/>
  <c r="KH26"/>
  <c r="KI26"/>
  <c r="KH27"/>
  <c r="KI27"/>
  <c r="KH28"/>
  <c r="KI28"/>
  <c r="KH29"/>
  <c r="KI29"/>
  <c r="KH30"/>
  <c r="KI30"/>
  <c r="KH31"/>
  <c r="KI31" s="1"/>
  <c r="KH32"/>
  <c r="KI32"/>
  <c r="KH33"/>
  <c r="KI33"/>
  <c r="KH34"/>
  <c r="KI34"/>
  <c r="KH35"/>
  <c r="KI35"/>
  <c r="KH36"/>
  <c r="KI36"/>
  <c r="KH37"/>
  <c r="KI37"/>
  <c r="KH38"/>
  <c r="KI38"/>
  <c r="KH39"/>
  <c r="KI39"/>
  <c r="KH40"/>
  <c r="KI40"/>
  <c r="KH41"/>
  <c r="KI41"/>
  <c r="KH42"/>
  <c r="KI42" s="1"/>
  <c r="KH43"/>
  <c r="KI43" s="1"/>
  <c r="KH44"/>
  <c r="KI44"/>
  <c r="KH45"/>
  <c r="KI45"/>
  <c r="KH46"/>
  <c r="KI46"/>
  <c r="KH47"/>
  <c r="KI47"/>
  <c r="KH48"/>
  <c r="KI48"/>
  <c r="KH49"/>
  <c r="KI49"/>
  <c r="KH50"/>
  <c r="KI50"/>
  <c r="KH51"/>
  <c r="KI51"/>
  <c r="KH52"/>
  <c r="KI52"/>
  <c r="KH53"/>
  <c r="KI53"/>
  <c r="KH54"/>
  <c r="KI54"/>
  <c r="KH55"/>
  <c r="KH56"/>
  <c r="KI56"/>
  <c r="KH57"/>
  <c r="KI57"/>
  <c r="KH58"/>
  <c r="KI58"/>
  <c r="KH59"/>
  <c r="KI59"/>
  <c r="KH60"/>
  <c r="KI60"/>
  <c r="KH61"/>
  <c r="KI61"/>
  <c r="KH62"/>
  <c r="KI62"/>
  <c r="KH63"/>
  <c r="KI63"/>
  <c r="KH64"/>
  <c r="KI64"/>
  <c r="KH65"/>
  <c r="KI65"/>
  <c r="KH66"/>
  <c r="KI66"/>
  <c r="KH67"/>
  <c r="KI67"/>
  <c r="KH68"/>
  <c r="KI68"/>
  <c r="KH69"/>
  <c r="KI69"/>
  <c r="KH70"/>
  <c r="KI70"/>
  <c r="KH71"/>
  <c r="KI71"/>
  <c r="KH72"/>
  <c r="KI72"/>
  <c r="KH73"/>
  <c r="KI73" s="1"/>
  <c r="KH3"/>
  <c r="KI3" s="1"/>
  <c r="MK4" i="22"/>
  <c r="ML4"/>
  <c r="MK5"/>
  <c r="ML5"/>
  <c r="MK6"/>
  <c r="ML6"/>
  <c r="MK7"/>
  <c r="ML7"/>
  <c r="MK8"/>
  <c r="ML8"/>
  <c r="MK9"/>
  <c r="ML9"/>
  <c r="MK10"/>
  <c r="ML10"/>
  <c r="MK11"/>
  <c r="ML11"/>
  <c r="MK12"/>
  <c r="ML12"/>
  <c r="MK13"/>
  <c r="ML13"/>
  <c r="MK14"/>
  <c r="ML14"/>
  <c r="MK15"/>
  <c r="ML15"/>
  <c r="MK16"/>
  <c r="ML16"/>
  <c r="MK17"/>
  <c r="ML17"/>
  <c r="MK18"/>
  <c r="ML18"/>
  <c r="MK19"/>
  <c r="ML19"/>
  <c r="MK20"/>
  <c r="ML20"/>
  <c r="MK21"/>
  <c r="ML21"/>
  <c r="MK22"/>
  <c r="ML22"/>
  <c r="MK23"/>
  <c r="ML23"/>
  <c r="MK24"/>
  <c r="ML24"/>
  <c r="MK25"/>
  <c r="ML25"/>
  <c r="MK26"/>
  <c r="ML26"/>
  <c r="MK27"/>
  <c r="ML27"/>
  <c r="MK28"/>
  <c r="ML28"/>
  <c r="MK29"/>
  <c r="ML29"/>
  <c r="MK30"/>
  <c r="ML30"/>
  <c r="MK31"/>
  <c r="ML31"/>
  <c r="MK32"/>
  <c r="ML32"/>
  <c r="MK33"/>
  <c r="ML33"/>
  <c r="MK34"/>
  <c r="ML34"/>
  <c r="MK35"/>
  <c r="ML35"/>
  <c r="MK36"/>
  <c r="ML36"/>
  <c r="MK37"/>
  <c r="ML37"/>
  <c r="MK38"/>
  <c r="ML38"/>
  <c r="MK39"/>
  <c r="ML39"/>
  <c r="MK40"/>
  <c r="ML40"/>
  <c r="MK41"/>
  <c r="ML41"/>
  <c r="MK42"/>
  <c r="ML42"/>
  <c r="MK43"/>
  <c r="ML43"/>
  <c r="MK44"/>
  <c r="ML44"/>
  <c r="MK45"/>
  <c r="ML45"/>
  <c r="MK46"/>
  <c r="ML46"/>
  <c r="MK47"/>
  <c r="ML47"/>
  <c r="MK48"/>
  <c r="ML48"/>
  <c r="MK49"/>
  <c r="ML49"/>
  <c r="MK50"/>
  <c r="ML50"/>
  <c r="MK51"/>
  <c r="ML51"/>
  <c r="MK52"/>
  <c r="ML52"/>
  <c r="MK53"/>
  <c r="ML53"/>
  <c r="MK54"/>
  <c r="ML54"/>
  <c r="MK55"/>
  <c r="ML55"/>
  <c r="MK56"/>
  <c r="ML56"/>
  <c r="MK57"/>
  <c r="ML57"/>
  <c r="MK58"/>
  <c r="ML58"/>
  <c r="MK59"/>
  <c r="ML59"/>
  <c r="MK60"/>
  <c r="ML60"/>
  <c r="MK61"/>
  <c r="ML61"/>
  <c r="MK62"/>
  <c r="ML62"/>
  <c r="MK63"/>
  <c r="ML63"/>
  <c r="MK64"/>
  <c r="ML64"/>
  <c r="MK65"/>
  <c r="ML65"/>
  <c r="MK66"/>
  <c r="ML66"/>
  <c r="MK67"/>
  <c r="ML67"/>
  <c r="MK68"/>
  <c r="ML68"/>
  <c r="MK69"/>
  <c r="ML69"/>
  <c r="MK70"/>
  <c r="ML70"/>
  <c r="MK71"/>
  <c r="ML71"/>
  <c r="MK72"/>
  <c r="ML72"/>
  <c r="MK73"/>
  <c r="ML73"/>
  <c r="MH74"/>
  <c r="MG74"/>
  <c r="MK3"/>
  <c r="ML3" s="1"/>
  <c r="ME4" i="21"/>
  <c r="MF4"/>
  <c r="ME5"/>
  <c r="MF5"/>
  <c r="ME6"/>
  <c r="MF6"/>
  <c r="ME7"/>
  <c r="MN7" s="1"/>
  <c r="MF7"/>
  <c r="ME8"/>
  <c r="MF8"/>
  <c r="ME9"/>
  <c r="MF9"/>
  <c r="ME10"/>
  <c r="MF10"/>
  <c r="ME11"/>
  <c r="MF11"/>
  <c r="ME12"/>
  <c r="MF12"/>
  <c r="ME13"/>
  <c r="MF13"/>
  <c r="ME14"/>
  <c r="MF14"/>
  <c r="ME15"/>
  <c r="MF15"/>
  <c r="ME16"/>
  <c r="MF16"/>
  <c r="ME17"/>
  <c r="MF17"/>
  <c r="ME18"/>
  <c r="MF18"/>
  <c r="ME19"/>
  <c r="MF19"/>
  <c r="ME20"/>
  <c r="MF20" s="1"/>
  <c r="ME21"/>
  <c r="MF21"/>
  <c r="ME22"/>
  <c r="MF22"/>
  <c r="ME23"/>
  <c r="MF23"/>
  <c r="ME24"/>
  <c r="MF24"/>
  <c r="ME25"/>
  <c r="MF25"/>
  <c r="ME26"/>
  <c r="MF26"/>
  <c r="ME27"/>
  <c r="MF27"/>
  <c r="ME28"/>
  <c r="MF28"/>
  <c r="ME29"/>
  <c r="MF29"/>
  <c r="ME30"/>
  <c r="MF30"/>
  <c r="ME31"/>
  <c r="MF31"/>
  <c r="ME32"/>
  <c r="MF32"/>
  <c r="ME33"/>
  <c r="MF33"/>
  <c r="ME34"/>
  <c r="MF34"/>
  <c r="ME35"/>
  <c r="MF35"/>
  <c r="ME36"/>
  <c r="MF36"/>
  <c r="ME37"/>
  <c r="MF37"/>
  <c r="ME38"/>
  <c r="MF38"/>
  <c r="ME39"/>
  <c r="MF39"/>
  <c r="ME40"/>
  <c r="MF40"/>
  <c r="ME41"/>
  <c r="MF41"/>
  <c r="ME42"/>
  <c r="MF42"/>
  <c r="ME43"/>
  <c r="MF43"/>
  <c r="ME44"/>
  <c r="MF44"/>
  <c r="ME45"/>
  <c r="MF45"/>
  <c r="ME46"/>
  <c r="MF46"/>
  <c r="ME47"/>
  <c r="MF47"/>
  <c r="ME48"/>
  <c r="MF48"/>
  <c r="ME49"/>
  <c r="MF49"/>
  <c r="ME50"/>
  <c r="MF50"/>
  <c r="ME51"/>
  <c r="MF51"/>
  <c r="ME52"/>
  <c r="MF52" s="1"/>
  <c r="ME53"/>
  <c r="MF53"/>
  <c r="ME54"/>
  <c r="MF54"/>
  <c r="ME55"/>
  <c r="MF55"/>
  <c r="ME56"/>
  <c r="MF56"/>
  <c r="ME57"/>
  <c r="MF57"/>
  <c r="ME58"/>
  <c r="MF58"/>
  <c r="ME59"/>
  <c r="MF59"/>
  <c r="ME60"/>
  <c r="MF60"/>
  <c r="ME61"/>
  <c r="MF61"/>
  <c r="ME62"/>
  <c r="MF62"/>
  <c r="ME63"/>
  <c r="MF63"/>
  <c r="ME64"/>
  <c r="MF64"/>
  <c r="ME65"/>
  <c r="MF65"/>
  <c r="ME66"/>
  <c r="MF66"/>
  <c r="ME67"/>
  <c r="MF67"/>
  <c r="ME68"/>
  <c r="MF68"/>
  <c r="ME69"/>
  <c r="MF69"/>
  <c r="ME70"/>
  <c r="MF70"/>
  <c r="ME71"/>
  <c r="MF71"/>
  <c r="ME72"/>
  <c r="MF72"/>
  <c r="ME73"/>
  <c r="MF73" s="1"/>
  <c r="MB74"/>
  <c r="MA74"/>
  <c r="ME3"/>
  <c r="MF3" s="1"/>
  <c r="PN4" i="13"/>
  <c r="PO4"/>
  <c r="PN5"/>
  <c r="PO5"/>
  <c r="PN6"/>
  <c r="PO6"/>
  <c r="PN7"/>
  <c r="PO7"/>
  <c r="PN8"/>
  <c r="PO8"/>
  <c r="PN9"/>
  <c r="PO9"/>
  <c r="PN10"/>
  <c r="PO10"/>
  <c r="PN11"/>
  <c r="PO11"/>
  <c r="PN12"/>
  <c r="PO12"/>
  <c r="PN13"/>
  <c r="PO13"/>
  <c r="PN14"/>
  <c r="PO14"/>
  <c r="PN15"/>
  <c r="PO15"/>
  <c r="PN16"/>
  <c r="PO16"/>
  <c r="PN17"/>
  <c r="PO17"/>
  <c r="PN18"/>
  <c r="PO18"/>
  <c r="PN19"/>
  <c r="PO19"/>
  <c r="PN20"/>
  <c r="PO20"/>
  <c r="PN21"/>
  <c r="PO21"/>
  <c r="PN22"/>
  <c r="PO22"/>
  <c r="PN23"/>
  <c r="PO23"/>
  <c r="PN24"/>
  <c r="PO24"/>
  <c r="PN25"/>
  <c r="PO25"/>
  <c r="PN26"/>
  <c r="PO26"/>
  <c r="PN27"/>
  <c r="PO27"/>
  <c r="PN28"/>
  <c r="PO28"/>
  <c r="PN29"/>
  <c r="PO29"/>
  <c r="PN30"/>
  <c r="PO30"/>
  <c r="PN31"/>
  <c r="PO31"/>
  <c r="PN32"/>
  <c r="PO32"/>
  <c r="PN33"/>
  <c r="PO33"/>
  <c r="PN34"/>
  <c r="PO34"/>
  <c r="PN35"/>
  <c r="PO35"/>
  <c r="PN36"/>
  <c r="PO36"/>
  <c r="PN37"/>
  <c r="PO37"/>
  <c r="PN38"/>
  <c r="PO38"/>
  <c r="PN39"/>
  <c r="PO39"/>
  <c r="PN40"/>
  <c r="PO40"/>
  <c r="PN41"/>
  <c r="PO41"/>
  <c r="PN42"/>
  <c r="PO42"/>
  <c r="PN43"/>
  <c r="PO43"/>
  <c r="PN44"/>
  <c r="PO44"/>
  <c r="PN45"/>
  <c r="PO45"/>
  <c r="PN46"/>
  <c r="PO46"/>
  <c r="PN47"/>
  <c r="PO47"/>
  <c r="PN48"/>
  <c r="PO48"/>
  <c r="PN49"/>
  <c r="PO49"/>
  <c r="PN50"/>
  <c r="PO50"/>
  <c r="PN51"/>
  <c r="PO51"/>
  <c r="PN52"/>
  <c r="PO52"/>
  <c r="PN53"/>
  <c r="PO53"/>
  <c r="PN54"/>
  <c r="PO54"/>
  <c r="PN55"/>
  <c r="PO55"/>
  <c r="PN56"/>
  <c r="PO56" s="1"/>
  <c r="PN57"/>
  <c r="PO57"/>
  <c r="PN58"/>
  <c r="PO58"/>
  <c r="PN59"/>
  <c r="PO59" s="1"/>
  <c r="PN60"/>
  <c r="PO60"/>
  <c r="PN61"/>
  <c r="PO61"/>
  <c r="PN62"/>
  <c r="PO62"/>
  <c r="PN63"/>
  <c r="PO63"/>
  <c r="PN64"/>
  <c r="PO64"/>
  <c r="PN65"/>
  <c r="PO65"/>
  <c r="PN66"/>
  <c r="PO66"/>
  <c r="PN67"/>
  <c r="PO67"/>
  <c r="PN68"/>
  <c r="PO68"/>
  <c r="PN69"/>
  <c r="PO69"/>
  <c r="PN70"/>
  <c r="PO70"/>
  <c r="PN71"/>
  <c r="PO71"/>
  <c r="PN72"/>
  <c r="PO72"/>
  <c r="PN73"/>
  <c r="PO73"/>
  <c r="PK74"/>
  <c r="PJ74"/>
  <c r="PN3"/>
  <c r="PO3" s="1"/>
  <c r="KH74" i="23" l="1"/>
  <c r="MK74" i="22"/>
  <c r="ME74" i="21"/>
  <c r="PN74" i="13"/>
  <c r="QT4" i="19" l="1"/>
  <c r="QU4"/>
  <c r="QT5"/>
  <c r="QU5"/>
  <c r="QT6"/>
  <c r="QU6"/>
  <c r="QT7"/>
  <c r="QU7"/>
  <c r="QT8"/>
  <c r="QU8"/>
  <c r="QT9"/>
  <c r="QU9"/>
  <c r="QT10"/>
  <c r="QU10"/>
  <c r="QT11"/>
  <c r="QU11"/>
  <c r="QT12"/>
  <c r="QU12"/>
  <c r="QT13"/>
  <c r="QU13"/>
  <c r="QT14"/>
  <c r="QU14"/>
  <c r="QT15"/>
  <c r="QU15"/>
  <c r="QT16"/>
  <c r="QU16"/>
  <c r="QT17"/>
  <c r="QU17"/>
  <c r="QT18"/>
  <c r="QU18"/>
  <c r="QT19"/>
  <c r="QU19"/>
  <c r="QT20"/>
  <c r="QU20"/>
  <c r="QT21"/>
  <c r="QU21"/>
  <c r="QT22"/>
  <c r="QU22"/>
  <c r="QT23"/>
  <c r="QU23"/>
  <c r="QT24"/>
  <c r="QU24"/>
  <c r="QT25"/>
  <c r="QU25"/>
  <c r="QT26"/>
  <c r="QU26"/>
  <c r="QT27"/>
  <c r="QU27"/>
  <c r="QT28"/>
  <c r="QU28"/>
  <c r="QT29"/>
  <c r="QU29"/>
  <c r="QT30"/>
  <c r="QU30"/>
  <c r="QT31"/>
  <c r="QU31"/>
  <c r="QT32"/>
  <c r="QU32"/>
  <c r="QT33"/>
  <c r="QU33"/>
  <c r="QT34"/>
  <c r="QU34"/>
  <c r="QT35"/>
  <c r="QU35"/>
  <c r="QT36"/>
  <c r="QU36"/>
  <c r="QT37"/>
  <c r="QU37"/>
  <c r="QT38"/>
  <c r="QU38"/>
  <c r="QT39"/>
  <c r="QU39"/>
  <c r="QT40"/>
  <c r="QU40"/>
  <c r="QT41"/>
  <c r="QU41"/>
  <c r="QT42"/>
  <c r="QU42"/>
  <c r="QT43"/>
  <c r="QU43"/>
  <c r="QT44"/>
  <c r="QU44"/>
  <c r="QT45"/>
  <c r="QU45"/>
  <c r="QT46"/>
  <c r="QU46"/>
  <c r="QT47"/>
  <c r="QU47"/>
  <c r="QT48"/>
  <c r="QU48"/>
  <c r="QT49"/>
  <c r="QU49"/>
  <c r="QT50"/>
  <c r="QU50"/>
  <c r="QT51"/>
  <c r="QU51"/>
  <c r="QT52"/>
  <c r="QU52"/>
  <c r="QT53"/>
  <c r="QU53"/>
  <c r="QT54"/>
  <c r="QU54"/>
  <c r="QT55"/>
  <c r="QU55"/>
  <c r="QT56"/>
  <c r="QU56"/>
  <c r="QT57"/>
  <c r="QU57"/>
  <c r="QT58"/>
  <c r="QU58"/>
  <c r="QT59"/>
  <c r="QU59"/>
  <c r="QT60"/>
  <c r="QU60"/>
  <c r="QT61"/>
  <c r="QU61"/>
  <c r="QT62"/>
  <c r="QU62"/>
  <c r="QT63"/>
  <c r="QU63"/>
  <c r="QT64"/>
  <c r="QU64"/>
  <c r="QT65"/>
  <c r="QU65"/>
  <c r="QT66"/>
  <c r="QU66"/>
  <c r="QT67"/>
  <c r="QU67"/>
  <c r="QT68"/>
  <c r="QU68"/>
  <c r="QT69"/>
  <c r="QU69"/>
  <c r="QT70"/>
  <c r="QU70"/>
  <c r="QT71"/>
  <c r="QU71"/>
  <c r="QT72"/>
  <c r="QU72"/>
  <c r="QT73"/>
  <c r="QU73"/>
  <c r="QQ74"/>
  <c r="QP74"/>
  <c r="QT3"/>
  <c r="QU3" s="1"/>
  <c r="QT74" l="1"/>
  <c r="JZ73" i="23"/>
  <c r="KA73"/>
  <c r="JZ4"/>
  <c r="KA4" s="1"/>
  <c r="JZ5"/>
  <c r="KA5"/>
  <c r="JZ6"/>
  <c r="KA6" s="1"/>
  <c r="JZ7"/>
  <c r="KA7"/>
  <c r="JZ8"/>
  <c r="KA8" s="1"/>
  <c r="JZ9"/>
  <c r="KA9"/>
  <c r="JZ10"/>
  <c r="KA10" s="1"/>
  <c r="JZ11"/>
  <c r="KA11"/>
  <c r="JZ12"/>
  <c r="KA12" s="1"/>
  <c r="JZ13"/>
  <c r="KA13"/>
  <c r="JZ14"/>
  <c r="KA14" s="1"/>
  <c r="JZ15"/>
  <c r="KA15"/>
  <c r="JZ16"/>
  <c r="KA16" s="1"/>
  <c r="JZ17"/>
  <c r="KA17"/>
  <c r="JZ18"/>
  <c r="KA18" s="1"/>
  <c r="JZ19"/>
  <c r="KA19"/>
  <c r="JZ20"/>
  <c r="KA20" s="1"/>
  <c r="JZ21"/>
  <c r="KA21"/>
  <c r="JZ22"/>
  <c r="KA22" s="1"/>
  <c r="JZ23"/>
  <c r="KA23"/>
  <c r="JZ24"/>
  <c r="KA24" s="1"/>
  <c r="JZ25"/>
  <c r="KA25" s="1"/>
  <c r="JZ26"/>
  <c r="KA26" s="1"/>
  <c r="JZ27"/>
  <c r="KA27"/>
  <c r="JZ28"/>
  <c r="KA28" s="1"/>
  <c r="JZ29"/>
  <c r="KA29"/>
  <c r="JZ30"/>
  <c r="KA30" s="1"/>
  <c r="JZ31"/>
  <c r="KA31"/>
  <c r="JZ32"/>
  <c r="KA32" s="1"/>
  <c r="JZ33"/>
  <c r="KA33"/>
  <c r="JZ34"/>
  <c r="KA34" s="1"/>
  <c r="JZ35"/>
  <c r="KA35"/>
  <c r="JZ36"/>
  <c r="KA36" s="1"/>
  <c r="JZ37"/>
  <c r="KA37"/>
  <c r="JZ38"/>
  <c r="KA38" s="1"/>
  <c r="JZ39"/>
  <c r="KA39"/>
  <c r="JZ40"/>
  <c r="KA40" s="1"/>
  <c r="JZ41"/>
  <c r="KA41"/>
  <c r="JZ42"/>
  <c r="KA42" s="1"/>
  <c r="JZ43"/>
  <c r="KA43"/>
  <c r="JZ44"/>
  <c r="KA44" s="1"/>
  <c r="JZ45"/>
  <c r="KA45"/>
  <c r="JZ46"/>
  <c r="KA46" s="1"/>
  <c r="JZ47"/>
  <c r="KA47"/>
  <c r="JZ48"/>
  <c r="KA48" s="1"/>
  <c r="JZ49"/>
  <c r="KA49"/>
  <c r="JZ50"/>
  <c r="KA50" s="1"/>
  <c r="JZ51"/>
  <c r="KA51"/>
  <c r="JZ52"/>
  <c r="KA52" s="1"/>
  <c r="JZ53"/>
  <c r="KA53"/>
  <c r="JZ54"/>
  <c r="KA54" s="1"/>
  <c r="JZ55"/>
  <c r="JZ56"/>
  <c r="KA56" s="1"/>
  <c r="JZ57"/>
  <c r="KA57"/>
  <c r="JZ58"/>
  <c r="KA58" s="1"/>
  <c r="JZ59"/>
  <c r="KA59"/>
  <c r="JZ60"/>
  <c r="KA60" s="1"/>
  <c r="JZ61"/>
  <c r="KA61"/>
  <c r="JZ62"/>
  <c r="KA62" s="1"/>
  <c r="JZ63"/>
  <c r="KA63"/>
  <c r="JZ64"/>
  <c r="KA64" s="1"/>
  <c r="JZ65"/>
  <c r="KA65"/>
  <c r="JZ66"/>
  <c r="KA66" s="1"/>
  <c r="JZ67"/>
  <c r="KA67"/>
  <c r="JZ68"/>
  <c r="KA68" s="1"/>
  <c r="JZ69"/>
  <c r="KA69"/>
  <c r="JZ70"/>
  <c r="KA70" s="1"/>
  <c r="JZ71"/>
  <c r="KA71"/>
  <c r="JZ72"/>
  <c r="KA72" s="1"/>
  <c r="JW74"/>
  <c r="JV74"/>
  <c r="JZ3"/>
  <c r="KA3" s="1"/>
  <c r="MC4" i="22"/>
  <c r="MD4"/>
  <c r="MC5"/>
  <c r="MD5"/>
  <c r="MC6"/>
  <c r="MD6"/>
  <c r="MC7"/>
  <c r="MD7"/>
  <c r="MC8"/>
  <c r="MD8"/>
  <c r="MC9"/>
  <c r="MD9"/>
  <c r="MC10"/>
  <c r="MD10"/>
  <c r="MC11"/>
  <c r="MD11"/>
  <c r="MC12"/>
  <c r="MD12"/>
  <c r="MC13"/>
  <c r="MD13"/>
  <c r="MC14"/>
  <c r="MD14"/>
  <c r="MC15"/>
  <c r="MD15"/>
  <c r="MC16"/>
  <c r="MD16"/>
  <c r="MC17"/>
  <c r="MD17"/>
  <c r="MC18"/>
  <c r="MD18"/>
  <c r="MC19"/>
  <c r="MD19"/>
  <c r="MC20"/>
  <c r="MD20"/>
  <c r="MC21"/>
  <c r="MD21"/>
  <c r="MC22"/>
  <c r="MD22"/>
  <c r="MC23"/>
  <c r="MD23"/>
  <c r="MC24"/>
  <c r="MD24"/>
  <c r="MC25"/>
  <c r="MD25"/>
  <c r="MC26"/>
  <c r="MD26"/>
  <c r="MC27"/>
  <c r="MD27"/>
  <c r="MC28"/>
  <c r="MD28"/>
  <c r="MC29"/>
  <c r="MD29"/>
  <c r="MC30"/>
  <c r="MD30"/>
  <c r="MC31"/>
  <c r="MD31"/>
  <c r="MC32"/>
  <c r="MD32"/>
  <c r="MC33"/>
  <c r="MD33"/>
  <c r="MC34"/>
  <c r="MD34"/>
  <c r="MC35"/>
  <c r="MD35"/>
  <c r="MC36"/>
  <c r="MD36"/>
  <c r="MC37"/>
  <c r="MD37"/>
  <c r="MC38"/>
  <c r="MD38"/>
  <c r="MC39"/>
  <c r="MD39"/>
  <c r="MC40"/>
  <c r="MD40"/>
  <c r="MC41"/>
  <c r="MD41"/>
  <c r="MC42"/>
  <c r="MD42"/>
  <c r="MC43"/>
  <c r="MD43"/>
  <c r="MC44"/>
  <c r="MD44"/>
  <c r="MC45"/>
  <c r="MD45"/>
  <c r="MC46"/>
  <c r="MD46"/>
  <c r="MC47"/>
  <c r="MD47"/>
  <c r="MC48"/>
  <c r="MD48"/>
  <c r="MC49"/>
  <c r="MD49"/>
  <c r="MC50"/>
  <c r="MD50"/>
  <c r="MC51"/>
  <c r="MD51"/>
  <c r="MC52"/>
  <c r="MD52"/>
  <c r="MC53"/>
  <c r="MD53"/>
  <c r="MC54"/>
  <c r="MD54"/>
  <c r="MC55"/>
  <c r="MD55"/>
  <c r="MC56"/>
  <c r="MD56"/>
  <c r="MC57"/>
  <c r="MD57"/>
  <c r="MC58"/>
  <c r="MD58"/>
  <c r="MC59"/>
  <c r="MD59"/>
  <c r="MC60"/>
  <c r="MD60"/>
  <c r="MC61"/>
  <c r="MD61"/>
  <c r="MC62"/>
  <c r="MD62"/>
  <c r="MC63"/>
  <c r="MD63"/>
  <c r="MC64"/>
  <c r="MD64"/>
  <c r="MC65"/>
  <c r="MD65"/>
  <c r="MC66"/>
  <c r="MD66"/>
  <c r="MC67"/>
  <c r="MD67"/>
  <c r="MC68"/>
  <c r="MD68"/>
  <c r="MC69"/>
  <c r="MD69"/>
  <c r="MC70"/>
  <c r="MD70" s="1"/>
  <c r="MC71"/>
  <c r="MD71"/>
  <c r="MC72"/>
  <c r="MD72"/>
  <c r="MC73"/>
  <c r="MD73" s="1"/>
  <c r="MC3"/>
  <c r="MD3" s="1"/>
  <c r="LZ74"/>
  <c r="LY74"/>
  <c r="LW4" i="21"/>
  <c r="LX4" s="1"/>
  <c r="LW5"/>
  <c r="LX5"/>
  <c r="LW6"/>
  <c r="LX6" s="1"/>
  <c r="LW7"/>
  <c r="LX7"/>
  <c r="LW8"/>
  <c r="LX8" s="1"/>
  <c r="LW9"/>
  <c r="LX9"/>
  <c r="LW10"/>
  <c r="LX10" s="1"/>
  <c r="LW11"/>
  <c r="LX11"/>
  <c r="LW12"/>
  <c r="LX12" s="1"/>
  <c r="LW13"/>
  <c r="LX13"/>
  <c r="LW14"/>
  <c r="LX14" s="1"/>
  <c r="LW15"/>
  <c r="LX15"/>
  <c r="LW16"/>
  <c r="LX16" s="1"/>
  <c r="LW17"/>
  <c r="LX17"/>
  <c r="LW18"/>
  <c r="LX18" s="1"/>
  <c r="LW19"/>
  <c r="LX19"/>
  <c r="LW20"/>
  <c r="LX20" s="1"/>
  <c r="LW21"/>
  <c r="LX21"/>
  <c r="LW22"/>
  <c r="LX22" s="1"/>
  <c r="LW23"/>
  <c r="LX23"/>
  <c r="LW24"/>
  <c r="LX24" s="1"/>
  <c r="LW25"/>
  <c r="LX25"/>
  <c r="LW26"/>
  <c r="LX26" s="1"/>
  <c r="LW27"/>
  <c r="LX27"/>
  <c r="LW28"/>
  <c r="LX28" s="1"/>
  <c r="LW29"/>
  <c r="LX29"/>
  <c r="LW30"/>
  <c r="LX30" s="1"/>
  <c r="LW31"/>
  <c r="LX31"/>
  <c r="LW32"/>
  <c r="LX32" s="1"/>
  <c r="LW33"/>
  <c r="LX33"/>
  <c r="LW34"/>
  <c r="LX34" s="1"/>
  <c r="LW35"/>
  <c r="LX35"/>
  <c r="LW36"/>
  <c r="LX36" s="1"/>
  <c r="LW37"/>
  <c r="LX37"/>
  <c r="LW38"/>
  <c r="LX38" s="1"/>
  <c r="LW39"/>
  <c r="LX39"/>
  <c r="LW40"/>
  <c r="LX40" s="1"/>
  <c r="LW41"/>
  <c r="LX41"/>
  <c r="LW42"/>
  <c r="LX42" s="1"/>
  <c r="LW43"/>
  <c r="LX43"/>
  <c r="LW44"/>
  <c r="LX44" s="1"/>
  <c r="LW45"/>
  <c r="LX45"/>
  <c r="LW46"/>
  <c r="LX46" s="1"/>
  <c r="LW47"/>
  <c r="LX47"/>
  <c r="LW48"/>
  <c r="LX48" s="1"/>
  <c r="LW49"/>
  <c r="LX49"/>
  <c r="LW50"/>
  <c r="LX50" s="1"/>
  <c r="LW51"/>
  <c r="LX51"/>
  <c r="LW52"/>
  <c r="LX52" s="1"/>
  <c r="LW53"/>
  <c r="LX53"/>
  <c r="LW54"/>
  <c r="LX54" s="1"/>
  <c r="LW55"/>
  <c r="LX55"/>
  <c r="LW56"/>
  <c r="LX56" s="1"/>
  <c r="LW57"/>
  <c r="LX57"/>
  <c r="LW58"/>
  <c r="LX58" s="1"/>
  <c r="LW59"/>
  <c r="LX59"/>
  <c r="LW60"/>
  <c r="LX60" s="1"/>
  <c r="LW61"/>
  <c r="LX61"/>
  <c r="LW62"/>
  <c r="LX62" s="1"/>
  <c r="LW63"/>
  <c r="LX63"/>
  <c r="LW64"/>
  <c r="LX64" s="1"/>
  <c r="LW65"/>
  <c r="LX65"/>
  <c r="LW66"/>
  <c r="LX66" s="1"/>
  <c r="LW67"/>
  <c r="LX67"/>
  <c r="LW68"/>
  <c r="LX68" s="1"/>
  <c r="LW69"/>
  <c r="LX69"/>
  <c r="LW70"/>
  <c r="LX70" s="1"/>
  <c r="LW71"/>
  <c r="LX71"/>
  <c r="LW72"/>
  <c r="LX72" s="1"/>
  <c r="LW73"/>
  <c r="LX73"/>
  <c r="LT74"/>
  <c r="LS74"/>
  <c r="LW3"/>
  <c r="LX3" s="1"/>
  <c r="PF4" i="13"/>
  <c r="PG4" s="1"/>
  <c r="PF5"/>
  <c r="PG5"/>
  <c r="PF6"/>
  <c r="PG6" s="1"/>
  <c r="PF7"/>
  <c r="PG7"/>
  <c r="PF8"/>
  <c r="PG8" s="1"/>
  <c r="PF9"/>
  <c r="PG9"/>
  <c r="PF10"/>
  <c r="PG10" s="1"/>
  <c r="PF11"/>
  <c r="PG11"/>
  <c r="PF12"/>
  <c r="PG12" s="1"/>
  <c r="PF13"/>
  <c r="PG13"/>
  <c r="PF14"/>
  <c r="PG14" s="1"/>
  <c r="PF15"/>
  <c r="PG15"/>
  <c r="PF16"/>
  <c r="PG16" s="1"/>
  <c r="PF17"/>
  <c r="PG17"/>
  <c r="PF18"/>
  <c r="PG18" s="1"/>
  <c r="PF19"/>
  <c r="PG19"/>
  <c r="PF20"/>
  <c r="PG20" s="1"/>
  <c r="PF21"/>
  <c r="PG21"/>
  <c r="PF22"/>
  <c r="PG22" s="1"/>
  <c r="PF23"/>
  <c r="PG23"/>
  <c r="PF24"/>
  <c r="PG24" s="1"/>
  <c r="PF25"/>
  <c r="PG25"/>
  <c r="PF26"/>
  <c r="PG26" s="1"/>
  <c r="PF27"/>
  <c r="PG27"/>
  <c r="PF28"/>
  <c r="PG28" s="1"/>
  <c r="PF29"/>
  <c r="PG29"/>
  <c r="PF30"/>
  <c r="PG30" s="1"/>
  <c r="PF31"/>
  <c r="PG31"/>
  <c r="PF32"/>
  <c r="PG32" s="1"/>
  <c r="PF33"/>
  <c r="PG33"/>
  <c r="PF34"/>
  <c r="PG34" s="1"/>
  <c r="PF35"/>
  <c r="PG35"/>
  <c r="PF36"/>
  <c r="PG36" s="1"/>
  <c r="PF37"/>
  <c r="PG37"/>
  <c r="PF38"/>
  <c r="PG38" s="1"/>
  <c r="PF39"/>
  <c r="PG39"/>
  <c r="PF40"/>
  <c r="PG40" s="1"/>
  <c r="PF41"/>
  <c r="PG41"/>
  <c r="PF42"/>
  <c r="PG42" s="1"/>
  <c r="PF43"/>
  <c r="PG43"/>
  <c r="PF44"/>
  <c r="PG44" s="1"/>
  <c r="PF45"/>
  <c r="PG45"/>
  <c r="PF46"/>
  <c r="PG46" s="1"/>
  <c r="PF47"/>
  <c r="PG47"/>
  <c r="PF48"/>
  <c r="PG48" s="1"/>
  <c r="PF49"/>
  <c r="PG49"/>
  <c r="PF50"/>
  <c r="PG50" s="1"/>
  <c r="PF51"/>
  <c r="PG51"/>
  <c r="PF52"/>
  <c r="PG52" s="1"/>
  <c r="PF53"/>
  <c r="PG53"/>
  <c r="PF54"/>
  <c r="PG54" s="1"/>
  <c r="PF55"/>
  <c r="PG55"/>
  <c r="PF56"/>
  <c r="PG56" s="1"/>
  <c r="PF57"/>
  <c r="PG57"/>
  <c r="PF58"/>
  <c r="PG58" s="1"/>
  <c r="PF59"/>
  <c r="PG59"/>
  <c r="PF60"/>
  <c r="PG60" s="1"/>
  <c r="PF61"/>
  <c r="PG61"/>
  <c r="PF62"/>
  <c r="PG62" s="1"/>
  <c r="PF63"/>
  <c r="PG63"/>
  <c r="PF64"/>
  <c r="PG64" s="1"/>
  <c r="PF65"/>
  <c r="PG65"/>
  <c r="PF66"/>
  <c r="PG66" s="1"/>
  <c r="PF67"/>
  <c r="PG67"/>
  <c r="PF68"/>
  <c r="PG68" s="1"/>
  <c r="PF69"/>
  <c r="PG69"/>
  <c r="PF70"/>
  <c r="PG70" s="1"/>
  <c r="PF71"/>
  <c r="PG71"/>
  <c r="PF72"/>
  <c r="PG72" s="1"/>
  <c r="PF73"/>
  <c r="PG73"/>
  <c r="PF3"/>
  <c r="PG3" s="1"/>
  <c r="PC74"/>
  <c r="PB74"/>
  <c r="QL4" i="19"/>
  <c r="QM4" s="1"/>
  <c r="QL5"/>
  <c r="QM5"/>
  <c r="QL6"/>
  <c r="QM6" s="1"/>
  <c r="QL7"/>
  <c r="QM7"/>
  <c r="QL8"/>
  <c r="QM8" s="1"/>
  <c r="QL9"/>
  <c r="QM9"/>
  <c r="QL10"/>
  <c r="QM10" s="1"/>
  <c r="QL11"/>
  <c r="QM11"/>
  <c r="QL12"/>
  <c r="QM12" s="1"/>
  <c r="QL13"/>
  <c r="QM13"/>
  <c r="QL14"/>
  <c r="QM14" s="1"/>
  <c r="QL15"/>
  <c r="QM15"/>
  <c r="QL16"/>
  <c r="QM16" s="1"/>
  <c r="QL17"/>
  <c r="QM17"/>
  <c r="QL18"/>
  <c r="QM18" s="1"/>
  <c r="QL19"/>
  <c r="QM19" s="1"/>
  <c r="QL20"/>
  <c r="QM20" s="1"/>
  <c r="QL21"/>
  <c r="QM21"/>
  <c r="QL22"/>
  <c r="QM22" s="1"/>
  <c r="QL23"/>
  <c r="QM23"/>
  <c r="QL24"/>
  <c r="QM24" s="1"/>
  <c r="QL25"/>
  <c r="QM25"/>
  <c r="QL26"/>
  <c r="QM26" s="1"/>
  <c r="QL27"/>
  <c r="QM27"/>
  <c r="QL28"/>
  <c r="QM28" s="1"/>
  <c r="QL29"/>
  <c r="QM29"/>
  <c r="QL30"/>
  <c r="QM30" s="1"/>
  <c r="QL31"/>
  <c r="QM31"/>
  <c r="QL32"/>
  <c r="QM32" s="1"/>
  <c r="QL33"/>
  <c r="QM33"/>
  <c r="QL34"/>
  <c r="QM34" s="1"/>
  <c r="QL35"/>
  <c r="QM35"/>
  <c r="QL36"/>
  <c r="QM36" s="1"/>
  <c r="QL37"/>
  <c r="QM37"/>
  <c r="QL38"/>
  <c r="QM38" s="1"/>
  <c r="QL39"/>
  <c r="QM39"/>
  <c r="QL40"/>
  <c r="QM40" s="1"/>
  <c r="QL41"/>
  <c r="QM41"/>
  <c r="QL42"/>
  <c r="QM42" s="1"/>
  <c r="QL43"/>
  <c r="QM43"/>
  <c r="QL44"/>
  <c r="QM44" s="1"/>
  <c r="QL45"/>
  <c r="QM45"/>
  <c r="QL46"/>
  <c r="QM46" s="1"/>
  <c r="QL47"/>
  <c r="QM47"/>
  <c r="QL48"/>
  <c r="QM48" s="1"/>
  <c r="QL49"/>
  <c r="QM49"/>
  <c r="QL50"/>
  <c r="QM50" s="1"/>
  <c r="QL51"/>
  <c r="QM51"/>
  <c r="QL52"/>
  <c r="QM52" s="1"/>
  <c r="QL53"/>
  <c r="QM53"/>
  <c r="QL54"/>
  <c r="QM54" s="1"/>
  <c r="QL55"/>
  <c r="QM55"/>
  <c r="QL56"/>
  <c r="QM56" s="1"/>
  <c r="QL57"/>
  <c r="QM57"/>
  <c r="QL58"/>
  <c r="QM58" s="1"/>
  <c r="QL59"/>
  <c r="QM59" s="1"/>
  <c r="QL60"/>
  <c r="QM60" s="1"/>
  <c r="QL61"/>
  <c r="QM61"/>
  <c r="QL62"/>
  <c r="QM62" s="1"/>
  <c r="QL63"/>
  <c r="QM63"/>
  <c r="QL64"/>
  <c r="QM64" s="1"/>
  <c r="QL65"/>
  <c r="QM65"/>
  <c r="QL66"/>
  <c r="QM66" s="1"/>
  <c r="QL67"/>
  <c r="QM67" s="1"/>
  <c r="QL68"/>
  <c r="QM68" s="1"/>
  <c r="QL69"/>
  <c r="QM69"/>
  <c r="QL70"/>
  <c r="QM70" s="1"/>
  <c r="QL71"/>
  <c r="QM71"/>
  <c r="QL72"/>
  <c r="QM72" s="1"/>
  <c r="QL73"/>
  <c r="QM73" s="1"/>
  <c r="QL3"/>
  <c r="QM3" s="1"/>
  <c r="QI74"/>
  <c r="QH74"/>
  <c r="KA55" i="23" l="1"/>
  <c r="KI55"/>
  <c r="JZ74"/>
  <c r="MC74" i="22"/>
  <c r="LW74" i="21"/>
  <c r="PF74" i="13"/>
  <c r="QL74" i="19"/>
  <c r="JR4" i="23"/>
  <c r="JS4"/>
  <c r="JR5"/>
  <c r="JS5"/>
  <c r="JR6"/>
  <c r="JS6"/>
  <c r="JR7"/>
  <c r="JS7"/>
  <c r="JR8"/>
  <c r="JS8"/>
  <c r="JR9"/>
  <c r="JS9"/>
  <c r="JR10"/>
  <c r="JS10"/>
  <c r="JR11"/>
  <c r="JS11"/>
  <c r="JR12"/>
  <c r="JS12"/>
  <c r="JR13"/>
  <c r="JS13"/>
  <c r="JR14"/>
  <c r="JS14"/>
  <c r="JR15"/>
  <c r="JS15"/>
  <c r="JR16"/>
  <c r="JS16"/>
  <c r="JR17"/>
  <c r="JS17"/>
  <c r="JR18"/>
  <c r="JS18"/>
  <c r="JR19"/>
  <c r="JS19"/>
  <c r="JR20"/>
  <c r="JS20"/>
  <c r="JR21"/>
  <c r="JS21"/>
  <c r="JR22"/>
  <c r="JS22"/>
  <c r="JR23"/>
  <c r="JS23"/>
  <c r="JR24"/>
  <c r="JS24"/>
  <c r="JR25"/>
  <c r="JS25"/>
  <c r="JR26"/>
  <c r="JS26"/>
  <c r="JR27"/>
  <c r="JS27"/>
  <c r="JR28"/>
  <c r="JS28"/>
  <c r="JR29"/>
  <c r="JS29"/>
  <c r="JR30"/>
  <c r="JS30"/>
  <c r="JR31"/>
  <c r="JS31"/>
  <c r="JR32"/>
  <c r="JS32"/>
  <c r="JR33"/>
  <c r="JS33"/>
  <c r="JR34"/>
  <c r="JS34"/>
  <c r="JR35"/>
  <c r="JS35"/>
  <c r="JR36"/>
  <c r="JS36"/>
  <c r="JR37"/>
  <c r="JS37"/>
  <c r="JR38"/>
  <c r="JS38"/>
  <c r="JR39"/>
  <c r="JS39"/>
  <c r="JR40"/>
  <c r="JS40"/>
  <c r="JR41"/>
  <c r="JS41"/>
  <c r="JR42"/>
  <c r="JS42"/>
  <c r="JR43"/>
  <c r="JS43"/>
  <c r="JR44"/>
  <c r="JS44"/>
  <c r="JR45"/>
  <c r="JS45"/>
  <c r="JR46"/>
  <c r="JS46"/>
  <c r="JR47"/>
  <c r="JS47"/>
  <c r="JR48"/>
  <c r="JS48"/>
  <c r="JR49"/>
  <c r="JS49"/>
  <c r="JR50"/>
  <c r="JS50"/>
  <c r="JR51"/>
  <c r="JS51"/>
  <c r="JR52"/>
  <c r="JS52"/>
  <c r="JR53"/>
  <c r="JS53"/>
  <c r="JR54"/>
  <c r="JS54"/>
  <c r="JR55"/>
  <c r="JS55"/>
  <c r="JR56"/>
  <c r="JS56"/>
  <c r="JR57"/>
  <c r="JS57"/>
  <c r="JR58"/>
  <c r="JS58"/>
  <c r="JR59"/>
  <c r="JS59"/>
  <c r="JR60"/>
  <c r="JS60"/>
  <c r="JR61"/>
  <c r="JS61"/>
  <c r="JR62"/>
  <c r="JS62"/>
  <c r="JR63"/>
  <c r="JS63"/>
  <c r="JR64"/>
  <c r="JS64"/>
  <c r="JR65"/>
  <c r="JS65"/>
  <c r="JR66"/>
  <c r="JS66"/>
  <c r="JR67"/>
  <c r="JS67"/>
  <c r="JR68"/>
  <c r="JS68"/>
  <c r="JR69"/>
  <c r="JS69"/>
  <c r="JR70"/>
  <c r="JS70"/>
  <c r="JR71"/>
  <c r="JS71"/>
  <c r="JR72"/>
  <c r="JS72"/>
  <c r="JR73"/>
  <c r="JS73"/>
  <c r="JO74"/>
  <c r="JN74"/>
  <c r="JR3"/>
  <c r="JS3" s="1"/>
  <c r="LU4" i="22"/>
  <c r="LV4"/>
  <c r="LU5"/>
  <c r="LV5"/>
  <c r="LU6"/>
  <c r="LV6"/>
  <c r="LU7"/>
  <c r="LV7"/>
  <c r="LU8"/>
  <c r="LV8"/>
  <c r="LU9"/>
  <c r="LV9"/>
  <c r="LU10"/>
  <c r="LV10"/>
  <c r="LU11"/>
  <c r="LV11"/>
  <c r="LU12"/>
  <c r="LV12"/>
  <c r="LU13"/>
  <c r="LV13"/>
  <c r="LU14"/>
  <c r="LV14"/>
  <c r="LU15"/>
  <c r="LV15"/>
  <c r="LU16"/>
  <c r="LV16"/>
  <c r="LU17"/>
  <c r="LV17"/>
  <c r="LU18"/>
  <c r="LV18"/>
  <c r="LU19"/>
  <c r="LV19"/>
  <c r="LU20"/>
  <c r="LV20"/>
  <c r="LU21"/>
  <c r="LV21"/>
  <c r="LU22"/>
  <c r="LV22"/>
  <c r="LU23"/>
  <c r="LV23"/>
  <c r="LU24"/>
  <c r="LV24"/>
  <c r="LU25"/>
  <c r="LV25"/>
  <c r="LU26"/>
  <c r="LV26"/>
  <c r="LU27"/>
  <c r="LV27"/>
  <c r="LU28"/>
  <c r="LV28"/>
  <c r="LU29"/>
  <c r="LV29"/>
  <c r="LU30"/>
  <c r="LV30"/>
  <c r="LU31"/>
  <c r="LV31"/>
  <c r="LU32"/>
  <c r="LV32"/>
  <c r="LU33"/>
  <c r="LV33"/>
  <c r="LU34"/>
  <c r="LV34"/>
  <c r="LU35"/>
  <c r="LV35"/>
  <c r="LU36"/>
  <c r="LV36"/>
  <c r="LU37"/>
  <c r="LV37"/>
  <c r="LU38"/>
  <c r="LV38"/>
  <c r="LU39"/>
  <c r="LV39"/>
  <c r="LU40"/>
  <c r="LV40"/>
  <c r="LU41"/>
  <c r="LV41"/>
  <c r="LU42"/>
  <c r="LV42"/>
  <c r="LU43"/>
  <c r="LV43"/>
  <c r="LU44"/>
  <c r="LV44"/>
  <c r="LU45"/>
  <c r="LV45"/>
  <c r="LU46"/>
  <c r="LV46"/>
  <c r="LU47"/>
  <c r="LV47"/>
  <c r="LU48"/>
  <c r="LV48"/>
  <c r="LU49"/>
  <c r="LV49"/>
  <c r="LU50"/>
  <c r="LV50"/>
  <c r="LU51"/>
  <c r="LV51"/>
  <c r="LU52"/>
  <c r="LV52"/>
  <c r="LU53"/>
  <c r="LV53" s="1"/>
  <c r="LU54"/>
  <c r="LV54"/>
  <c r="LU55"/>
  <c r="LV55"/>
  <c r="LU56"/>
  <c r="LV56"/>
  <c r="LU57"/>
  <c r="LV57" s="1"/>
  <c r="LU58"/>
  <c r="LV58"/>
  <c r="LU59"/>
  <c r="LV59" s="1"/>
  <c r="LU60"/>
  <c r="LV60"/>
  <c r="LU61"/>
  <c r="LV61"/>
  <c r="LU62"/>
  <c r="LV62"/>
  <c r="LU63"/>
  <c r="LV63"/>
  <c r="LU64"/>
  <c r="LV64"/>
  <c r="LU65"/>
  <c r="LV65"/>
  <c r="LU66"/>
  <c r="LV66"/>
  <c r="LU67"/>
  <c r="LV67" s="1"/>
  <c r="LU68"/>
  <c r="LV68"/>
  <c r="LU69"/>
  <c r="LV69"/>
  <c r="LU70"/>
  <c r="LV70"/>
  <c r="LU71"/>
  <c r="LV71"/>
  <c r="LU72"/>
  <c r="LV72"/>
  <c r="LU73"/>
  <c r="LV73"/>
  <c r="LR74"/>
  <c r="LQ74"/>
  <c r="LV3"/>
  <c r="LU3"/>
  <c r="LO73" i="21"/>
  <c r="LP73"/>
  <c r="LO4"/>
  <c r="LP4"/>
  <c r="LO5"/>
  <c r="LP5"/>
  <c r="LO6"/>
  <c r="LP6"/>
  <c r="LO7"/>
  <c r="LP7"/>
  <c r="LO8"/>
  <c r="LP8"/>
  <c r="LO9"/>
  <c r="LP9"/>
  <c r="LO10"/>
  <c r="LP10"/>
  <c r="LO11"/>
  <c r="LP11"/>
  <c r="LO12"/>
  <c r="LP12"/>
  <c r="LO13"/>
  <c r="LP13"/>
  <c r="LO14"/>
  <c r="LP14"/>
  <c r="LO15"/>
  <c r="LP15"/>
  <c r="LO16"/>
  <c r="LP16"/>
  <c r="LO17"/>
  <c r="LP17"/>
  <c r="LO18"/>
  <c r="LP18"/>
  <c r="LO19"/>
  <c r="LP19"/>
  <c r="LO20"/>
  <c r="LP20"/>
  <c r="LO21"/>
  <c r="LP21"/>
  <c r="LO22"/>
  <c r="LP22"/>
  <c r="LO23"/>
  <c r="LP23"/>
  <c r="LO24"/>
  <c r="LP24"/>
  <c r="LO25"/>
  <c r="LP25"/>
  <c r="LO26"/>
  <c r="LP26"/>
  <c r="LO27"/>
  <c r="LP27"/>
  <c r="LO28"/>
  <c r="LP28"/>
  <c r="LO29"/>
  <c r="LP29"/>
  <c r="LO30"/>
  <c r="LP30"/>
  <c r="LO31"/>
  <c r="LP31"/>
  <c r="LO32"/>
  <c r="LP32"/>
  <c r="LO33"/>
  <c r="LP33"/>
  <c r="LO34"/>
  <c r="LP34"/>
  <c r="LO35"/>
  <c r="LP35"/>
  <c r="LO36"/>
  <c r="LP36"/>
  <c r="LO37"/>
  <c r="LP37"/>
  <c r="LO38"/>
  <c r="LP38"/>
  <c r="LO39"/>
  <c r="LP39"/>
  <c r="LO40"/>
  <c r="LP40"/>
  <c r="LO41"/>
  <c r="LP41"/>
  <c r="LO42"/>
  <c r="LP42"/>
  <c r="LO43"/>
  <c r="LP43"/>
  <c r="LO44"/>
  <c r="LP44"/>
  <c r="LO45"/>
  <c r="LP45"/>
  <c r="LO46"/>
  <c r="LP46"/>
  <c r="LO47"/>
  <c r="LP47"/>
  <c r="LO48"/>
  <c r="LP48"/>
  <c r="LO49"/>
  <c r="LP49"/>
  <c r="LO50"/>
  <c r="LP50"/>
  <c r="LO51"/>
  <c r="LP51"/>
  <c r="LO52"/>
  <c r="LP52"/>
  <c r="LO53"/>
  <c r="LP53"/>
  <c r="LO54"/>
  <c r="LP54"/>
  <c r="LO55"/>
  <c r="LP55" s="1"/>
  <c r="LO56"/>
  <c r="LP56"/>
  <c r="LO57"/>
  <c r="LP57"/>
  <c r="LO58"/>
  <c r="LP58"/>
  <c r="LO59"/>
  <c r="LP59" s="1"/>
  <c r="LO60"/>
  <c r="LP60"/>
  <c r="LO61"/>
  <c r="LP61"/>
  <c r="LO62"/>
  <c r="LP62"/>
  <c r="LO63"/>
  <c r="LP63"/>
  <c r="LO64"/>
  <c r="LP64"/>
  <c r="LO65"/>
  <c r="LP65"/>
  <c r="LO66"/>
  <c r="LP66"/>
  <c r="LO67"/>
  <c r="LP67"/>
  <c r="LO68"/>
  <c r="LP68"/>
  <c r="LO69"/>
  <c r="LP69"/>
  <c r="LO70"/>
  <c r="LP70"/>
  <c r="LO71"/>
  <c r="LP71"/>
  <c r="LO72"/>
  <c r="LP72"/>
  <c r="LL74"/>
  <c r="LK74"/>
  <c r="LO3"/>
  <c r="LP3" s="1"/>
  <c r="OX4" i="13"/>
  <c r="OY4"/>
  <c r="OX5"/>
  <c r="OY5"/>
  <c r="OX6"/>
  <c r="OY6"/>
  <c r="OX7"/>
  <c r="OY7"/>
  <c r="OX8"/>
  <c r="OY8"/>
  <c r="OX9"/>
  <c r="OY9"/>
  <c r="OX10"/>
  <c r="OY10"/>
  <c r="OX11"/>
  <c r="OY11"/>
  <c r="OX12"/>
  <c r="OY12"/>
  <c r="OX13"/>
  <c r="OY13"/>
  <c r="OX14"/>
  <c r="OY14"/>
  <c r="OX15"/>
  <c r="OY15"/>
  <c r="OX16"/>
  <c r="OY16"/>
  <c r="OX17"/>
  <c r="OY17"/>
  <c r="OX18"/>
  <c r="OY18"/>
  <c r="OX19"/>
  <c r="OY19"/>
  <c r="OX20"/>
  <c r="OY20" s="1"/>
  <c r="OX21"/>
  <c r="OY21"/>
  <c r="OX22"/>
  <c r="OY22"/>
  <c r="OX23"/>
  <c r="OY23"/>
  <c r="OX24"/>
  <c r="OY24"/>
  <c r="OX25"/>
  <c r="OY25"/>
  <c r="OX26"/>
  <c r="OY26"/>
  <c r="OX27"/>
  <c r="OY27"/>
  <c r="OX28"/>
  <c r="OY28"/>
  <c r="OX29"/>
  <c r="OY29"/>
  <c r="OX30"/>
  <c r="OY30"/>
  <c r="OX31"/>
  <c r="OY31"/>
  <c r="OX32"/>
  <c r="OY32"/>
  <c r="OX33"/>
  <c r="OY33"/>
  <c r="OX34"/>
  <c r="OY34"/>
  <c r="OX35"/>
  <c r="OY35"/>
  <c r="OX36"/>
  <c r="OY36"/>
  <c r="OX37"/>
  <c r="OY37"/>
  <c r="OX38"/>
  <c r="OY38"/>
  <c r="OX39"/>
  <c r="OY39"/>
  <c r="OX40"/>
  <c r="OY40"/>
  <c r="OX41"/>
  <c r="OY41"/>
  <c r="OX42"/>
  <c r="OY42"/>
  <c r="OX43"/>
  <c r="OY43"/>
  <c r="OX44"/>
  <c r="OY44"/>
  <c r="OX45"/>
  <c r="OY45"/>
  <c r="OX46"/>
  <c r="OY46"/>
  <c r="OX47"/>
  <c r="OY47"/>
  <c r="OX48"/>
  <c r="OY48"/>
  <c r="OX49"/>
  <c r="OY49"/>
  <c r="OX50"/>
  <c r="OY50"/>
  <c r="OX51"/>
  <c r="OY51"/>
  <c r="OX52"/>
  <c r="OY52"/>
  <c r="OX53"/>
  <c r="OY53" s="1"/>
  <c r="OX54"/>
  <c r="OY54"/>
  <c r="OX55"/>
  <c r="OY55" s="1"/>
  <c r="OX56"/>
  <c r="OY56"/>
  <c r="OX57"/>
  <c r="OY57"/>
  <c r="OX58"/>
  <c r="OY58"/>
  <c r="OX59"/>
  <c r="OY59" s="1"/>
  <c r="OX60"/>
  <c r="OY60"/>
  <c r="OX61"/>
  <c r="OY61"/>
  <c r="OX62"/>
  <c r="OY62"/>
  <c r="OX63"/>
  <c r="OY63"/>
  <c r="OX64"/>
  <c r="OY64"/>
  <c r="OX65"/>
  <c r="OY65"/>
  <c r="OX66"/>
  <c r="OY66"/>
  <c r="OX67"/>
  <c r="OY67"/>
  <c r="OX68"/>
  <c r="OY68"/>
  <c r="OX69"/>
  <c r="OY69"/>
  <c r="OX70"/>
  <c r="OY70"/>
  <c r="OX71"/>
  <c r="OY71"/>
  <c r="OX72"/>
  <c r="OY72"/>
  <c r="OX73"/>
  <c r="OY73"/>
  <c r="OU74"/>
  <c r="OT74"/>
  <c r="OX3"/>
  <c r="OY3" s="1"/>
  <c r="QD4" i="19"/>
  <c r="QE4"/>
  <c r="QD5"/>
  <c r="QE5"/>
  <c r="QD6"/>
  <c r="QE6"/>
  <c r="QD7"/>
  <c r="QE7"/>
  <c r="QD8"/>
  <c r="QE8"/>
  <c r="QD9"/>
  <c r="QE9"/>
  <c r="QD10"/>
  <c r="QE10"/>
  <c r="QD11"/>
  <c r="QE11"/>
  <c r="QD12"/>
  <c r="QE12"/>
  <c r="QD13"/>
  <c r="QE13"/>
  <c r="QD14"/>
  <c r="QE14"/>
  <c r="QD15"/>
  <c r="QE15"/>
  <c r="QD16"/>
  <c r="QE16"/>
  <c r="QD17"/>
  <c r="QE17"/>
  <c r="QD18"/>
  <c r="QE18"/>
  <c r="QD19"/>
  <c r="QE19" s="1"/>
  <c r="QD20"/>
  <c r="QE20"/>
  <c r="QD21"/>
  <c r="QE21"/>
  <c r="QD22"/>
  <c r="QE22"/>
  <c r="QD23"/>
  <c r="QE23"/>
  <c r="QD24"/>
  <c r="QE24"/>
  <c r="QD25"/>
  <c r="QE25"/>
  <c r="QD26"/>
  <c r="QE26"/>
  <c r="QD27"/>
  <c r="QE27"/>
  <c r="QD28"/>
  <c r="QE28"/>
  <c r="QD29"/>
  <c r="QE29"/>
  <c r="QD30"/>
  <c r="QE30"/>
  <c r="QD31"/>
  <c r="QE31"/>
  <c r="QD32"/>
  <c r="QE32"/>
  <c r="QD33"/>
  <c r="QE33"/>
  <c r="QD34"/>
  <c r="QE34"/>
  <c r="QD35"/>
  <c r="QE35"/>
  <c r="QD36"/>
  <c r="QE36"/>
  <c r="QD37"/>
  <c r="QE37"/>
  <c r="QD38"/>
  <c r="QE38"/>
  <c r="QD39"/>
  <c r="QE39"/>
  <c r="QD40"/>
  <c r="QE40"/>
  <c r="QD41"/>
  <c r="QE41"/>
  <c r="QD42"/>
  <c r="QE42"/>
  <c r="QD43"/>
  <c r="QE43"/>
  <c r="QD44"/>
  <c r="QE44"/>
  <c r="QD45"/>
  <c r="QE45"/>
  <c r="QD46"/>
  <c r="QE46"/>
  <c r="QD47"/>
  <c r="QE47"/>
  <c r="QD48"/>
  <c r="QE48"/>
  <c r="QD49"/>
  <c r="QE49"/>
  <c r="QD50"/>
  <c r="QE50"/>
  <c r="QD51"/>
  <c r="QE51"/>
  <c r="QD52"/>
  <c r="QE52"/>
  <c r="QD53"/>
  <c r="QE53"/>
  <c r="QD54"/>
  <c r="QE54"/>
  <c r="QD55"/>
  <c r="QE55"/>
  <c r="QD56"/>
  <c r="QE56"/>
  <c r="QD57"/>
  <c r="QE57"/>
  <c r="QD58"/>
  <c r="QE58"/>
  <c r="QD59"/>
  <c r="QE59"/>
  <c r="QD60"/>
  <c r="QE60"/>
  <c r="QD61"/>
  <c r="QE61"/>
  <c r="QD62"/>
  <c r="QE62"/>
  <c r="QD63"/>
  <c r="QE63"/>
  <c r="QD64"/>
  <c r="QE64"/>
  <c r="QD65"/>
  <c r="QE65"/>
  <c r="QD66"/>
  <c r="QE66"/>
  <c r="QD67"/>
  <c r="QE67"/>
  <c r="QD68"/>
  <c r="QE68"/>
  <c r="QD69"/>
  <c r="QE69"/>
  <c r="QD70"/>
  <c r="QE70" s="1"/>
  <c r="QD71"/>
  <c r="QE71"/>
  <c r="QD72"/>
  <c r="QE72"/>
  <c r="QD73"/>
  <c r="QE73" s="1"/>
  <c r="QA74"/>
  <c r="PZ74"/>
  <c r="QD3"/>
  <c r="QE3" s="1"/>
  <c r="QD74" l="1"/>
  <c r="JR74" i="23"/>
  <c r="LU74" i="22"/>
  <c r="LO74" i="21"/>
  <c r="OX74" i="13"/>
  <c r="JJ4" i="23"/>
  <c r="JK4"/>
  <c r="JJ5"/>
  <c r="JK5"/>
  <c r="JJ6"/>
  <c r="JK6"/>
  <c r="JJ7"/>
  <c r="JK7"/>
  <c r="JJ8"/>
  <c r="JK8"/>
  <c r="JJ9"/>
  <c r="JK9"/>
  <c r="JJ10"/>
  <c r="JK10"/>
  <c r="JJ11"/>
  <c r="JK11"/>
  <c r="JJ12"/>
  <c r="JK12"/>
  <c r="JJ13"/>
  <c r="JK13"/>
  <c r="JJ14"/>
  <c r="JK14"/>
  <c r="JJ15"/>
  <c r="JK15"/>
  <c r="JJ16"/>
  <c r="JK16"/>
  <c r="JJ17"/>
  <c r="JK17"/>
  <c r="JJ18"/>
  <c r="JK18"/>
  <c r="JJ19"/>
  <c r="JK19"/>
  <c r="JJ20"/>
  <c r="JK20"/>
  <c r="JJ21"/>
  <c r="JK21"/>
  <c r="JJ22"/>
  <c r="JK22"/>
  <c r="JJ23"/>
  <c r="JK23"/>
  <c r="JJ24"/>
  <c r="JK24"/>
  <c r="JJ25"/>
  <c r="JK25"/>
  <c r="JJ26"/>
  <c r="JK26"/>
  <c r="JJ27"/>
  <c r="JK27"/>
  <c r="JJ28"/>
  <c r="JK28"/>
  <c r="JJ29"/>
  <c r="JK29"/>
  <c r="JJ30"/>
  <c r="JK30"/>
  <c r="JJ31"/>
  <c r="JK31"/>
  <c r="JJ32"/>
  <c r="JK32"/>
  <c r="JJ33"/>
  <c r="JK33"/>
  <c r="JJ34"/>
  <c r="JK34"/>
  <c r="JJ35"/>
  <c r="JK35"/>
  <c r="JJ36"/>
  <c r="JK36"/>
  <c r="JJ37"/>
  <c r="JK37"/>
  <c r="JJ38"/>
  <c r="JK38"/>
  <c r="JJ39"/>
  <c r="JK39"/>
  <c r="JJ40"/>
  <c r="JK40"/>
  <c r="JJ41"/>
  <c r="JK41"/>
  <c r="JJ42"/>
  <c r="JK42"/>
  <c r="JJ43"/>
  <c r="JK43"/>
  <c r="JJ44"/>
  <c r="JK44"/>
  <c r="JJ45"/>
  <c r="JK45"/>
  <c r="JJ46"/>
  <c r="JK46"/>
  <c r="JJ47"/>
  <c r="JK47"/>
  <c r="JJ48"/>
  <c r="JK48"/>
  <c r="JJ49"/>
  <c r="JK49"/>
  <c r="JJ50"/>
  <c r="JK50"/>
  <c r="JJ51"/>
  <c r="JK51"/>
  <c r="JJ52"/>
  <c r="JK52"/>
  <c r="JJ53"/>
  <c r="JK53"/>
  <c r="JJ54"/>
  <c r="JK54"/>
  <c r="JJ55"/>
  <c r="JK55"/>
  <c r="JJ56"/>
  <c r="JK56"/>
  <c r="JJ57"/>
  <c r="JK57"/>
  <c r="JJ58"/>
  <c r="JK58"/>
  <c r="JJ59"/>
  <c r="JK59" s="1"/>
  <c r="JJ60"/>
  <c r="JK60"/>
  <c r="JJ61"/>
  <c r="JK61"/>
  <c r="JJ62"/>
  <c r="JK62"/>
  <c r="JJ63"/>
  <c r="JK63"/>
  <c r="JJ64"/>
  <c r="JK64"/>
  <c r="JJ65"/>
  <c r="JK65"/>
  <c r="JJ66"/>
  <c r="JK66"/>
  <c r="JJ67"/>
  <c r="JK67"/>
  <c r="JJ68"/>
  <c r="JK68"/>
  <c r="JJ69"/>
  <c r="JK69"/>
  <c r="JJ70"/>
  <c r="JK70" s="1"/>
  <c r="JJ71"/>
  <c r="JK71"/>
  <c r="JJ72"/>
  <c r="JK72"/>
  <c r="JJ73"/>
  <c r="JK73"/>
  <c r="JG74"/>
  <c r="JF74"/>
  <c r="JJ3"/>
  <c r="JK3" s="1"/>
  <c r="LM4" i="22"/>
  <c r="LN4"/>
  <c r="LM5"/>
  <c r="LN5" s="1"/>
  <c r="LM6"/>
  <c r="LN6"/>
  <c r="LM7"/>
  <c r="LN7" s="1"/>
  <c r="LM8"/>
  <c r="LN8"/>
  <c r="LM9"/>
  <c r="LN9" s="1"/>
  <c r="LM10"/>
  <c r="LN10"/>
  <c r="LM11"/>
  <c r="LN11" s="1"/>
  <c r="LM12"/>
  <c r="LN12"/>
  <c r="LM13"/>
  <c r="LN13" s="1"/>
  <c r="LM14"/>
  <c r="LN14"/>
  <c r="LM15"/>
  <c r="LN15" s="1"/>
  <c r="LM16"/>
  <c r="LN16"/>
  <c r="LM17"/>
  <c r="LN17" s="1"/>
  <c r="LM18"/>
  <c r="LN18"/>
  <c r="LM19"/>
  <c r="LM20"/>
  <c r="LN20"/>
  <c r="LM21"/>
  <c r="LN21" s="1"/>
  <c r="LM22"/>
  <c r="LN22"/>
  <c r="LM23"/>
  <c r="LN23" s="1"/>
  <c r="LM24"/>
  <c r="LN24"/>
  <c r="LM25"/>
  <c r="LN25" s="1"/>
  <c r="LM26"/>
  <c r="LN26"/>
  <c r="LM27"/>
  <c r="LN27" s="1"/>
  <c r="LM28"/>
  <c r="LN28"/>
  <c r="LM29"/>
  <c r="LN29" s="1"/>
  <c r="LM30"/>
  <c r="LN30"/>
  <c r="LM31"/>
  <c r="LN31" s="1"/>
  <c r="LM32"/>
  <c r="LN32"/>
  <c r="LM33"/>
  <c r="LN33" s="1"/>
  <c r="LM34"/>
  <c r="LN34"/>
  <c r="LM35"/>
  <c r="LN35" s="1"/>
  <c r="LM36"/>
  <c r="LN36"/>
  <c r="LM37"/>
  <c r="LN37" s="1"/>
  <c r="LM38"/>
  <c r="LN38"/>
  <c r="LM39"/>
  <c r="LN39" s="1"/>
  <c r="LM40"/>
  <c r="LN40"/>
  <c r="LM41"/>
  <c r="LN41" s="1"/>
  <c r="LM42"/>
  <c r="LN42"/>
  <c r="LM43"/>
  <c r="LN43" s="1"/>
  <c r="LM44"/>
  <c r="LN44"/>
  <c r="LM45"/>
  <c r="LN45" s="1"/>
  <c r="LM46"/>
  <c r="LN46"/>
  <c r="LM47"/>
  <c r="LN47" s="1"/>
  <c r="LM48"/>
  <c r="LN48"/>
  <c r="LM49"/>
  <c r="LN49" s="1"/>
  <c r="LM50"/>
  <c r="LN50"/>
  <c r="LM51"/>
  <c r="LN51" s="1"/>
  <c r="LM52"/>
  <c r="LM53"/>
  <c r="LN53" s="1"/>
  <c r="LM54"/>
  <c r="LN54"/>
  <c r="LM55"/>
  <c r="LN55" s="1"/>
  <c r="LM56"/>
  <c r="LN56"/>
  <c r="LM57"/>
  <c r="LM58"/>
  <c r="LN58"/>
  <c r="LM59"/>
  <c r="LN59" s="1"/>
  <c r="LM60"/>
  <c r="LN60"/>
  <c r="LM61"/>
  <c r="LN61" s="1"/>
  <c r="LM62"/>
  <c r="LN62"/>
  <c r="LM63"/>
  <c r="LN63" s="1"/>
  <c r="LM64"/>
  <c r="LN64"/>
  <c r="LM65"/>
  <c r="LN65" s="1"/>
  <c r="LM66"/>
  <c r="LN66"/>
  <c r="LM67"/>
  <c r="LN67" s="1"/>
  <c r="LM68"/>
  <c r="LN68"/>
  <c r="LM69"/>
  <c r="LN69" s="1"/>
  <c r="LM70"/>
  <c r="LN70" s="1"/>
  <c r="LM71"/>
  <c r="LN71" s="1"/>
  <c r="LM72"/>
  <c r="LN72"/>
  <c r="LM73"/>
  <c r="LN73" s="1"/>
  <c r="LJ74"/>
  <c r="LI74"/>
  <c r="LM3"/>
  <c r="LN3" s="1"/>
  <c r="LG4" i="21"/>
  <c r="LH4"/>
  <c r="LG5"/>
  <c r="LH5"/>
  <c r="LG6"/>
  <c r="LH6"/>
  <c r="LG7"/>
  <c r="LH7"/>
  <c r="LG8"/>
  <c r="LH8"/>
  <c r="LG9"/>
  <c r="LH9"/>
  <c r="LG10"/>
  <c r="LH10"/>
  <c r="LG11"/>
  <c r="LH11"/>
  <c r="LG12"/>
  <c r="LH12"/>
  <c r="LG13"/>
  <c r="LH13"/>
  <c r="LG14"/>
  <c r="LH14"/>
  <c r="LG15"/>
  <c r="LH15"/>
  <c r="LG16"/>
  <c r="LH16"/>
  <c r="LG17"/>
  <c r="LH17"/>
  <c r="LG18"/>
  <c r="LH18"/>
  <c r="LG19"/>
  <c r="LH19"/>
  <c r="LG20"/>
  <c r="LH20"/>
  <c r="LG21"/>
  <c r="LH21"/>
  <c r="LG22"/>
  <c r="LH22"/>
  <c r="LG23"/>
  <c r="LH23"/>
  <c r="LG24"/>
  <c r="LH24"/>
  <c r="LG25"/>
  <c r="LH25"/>
  <c r="LG26"/>
  <c r="LH26"/>
  <c r="LG27"/>
  <c r="LH27"/>
  <c r="LG28"/>
  <c r="LH28"/>
  <c r="LG29"/>
  <c r="LH29"/>
  <c r="LG30"/>
  <c r="LH30"/>
  <c r="LG31"/>
  <c r="LH31"/>
  <c r="LG32"/>
  <c r="LH32"/>
  <c r="LG33"/>
  <c r="LH33"/>
  <c r="LG34"/>
  <c r="LH34"/>
  <c r="LG35"/>
  <c r="LH35"/>
  <c r="LG36"/>
  <c r="LH36"/>
  <c r="LG37"/>
  <c r="LH37"/>
  <c r="LG38"/>
  <c r="LH38"/>
  <c r="LG39"/>
  <c r="LH39"/>
  <c r="LG40"/>
  <c r="LH40"/>
  <c r="LG41"/>
  <c r="LH41"/>
  <c r="LG42"/>
  <c r="LH42"/>
  <c r="LG43"/>
  <c r="LH43"/>
  <c r="LG44"/>
  <c r="LH44"/>
  <c r="LG45"/>
  <c r="LH45"/>
  <c r="LG46"/>
  <c r="LH46"/>
  <c r="LG47"/>
  <c r="LH47"/>
  <c r="LG48"/>
  <c r="LH48"/>
  <c r="LG49"/>
  <c r="LH49"/>
  <c r="LG50"/>
  <c r="LH50"/>
  <c r="LG51"/>
  <c r="LH51"/>
  <c r="LG52"/>
  <c r="LH52"/>
  <c r="LG53"/>
  <c r="LH53"/>
  <c r="LG54"/>
  <c r="LH54"/>
  <c r="LG55"/>
  <c r="LH55"/>
  <c r="LG56"/>
  <c r="LH56"/>
  <c r="LG57"/>
  <c r="LH57"/>
  <c r="LG58"/>
  <c r="LH58"/>
  <c r="LG59"/>
  <c r="LH59"/>
  <c r="LG60"/>
  <c r="LH60"/>
  <c r="LG61"/>
  <c r="LH61"/>
  <c r="LG62"/>
  <c r="LH62"/>
  <c r="LG63"/>
  <c r="LH63"/>
  <c r="LG64"/>
  <c r="LH64"/>
  <c r="LG65"/>
  <c r="LH65"/>
  <c r="LG66"/>
  <c r="LH66"/>
  <c r="LG67"/>
  <c r="LH67"/>
  <c r="LG68"/>
  <c r="LH68"/>
  <c r="LG69"/>
  <c r="LH69"/>
  <c r="LG70"/>
  <c r="LH70"/>
  <c r="LG71"/>
  <c r="LH71"/>
  <c r="LG72"/>
  <c r="LH72"/>
  <c r="LG73"/>
  <c r="LH73" s="1"/>
  <c r="LD74"/>
  <c r="LC74"/>
  <c r="LG3"/>
  <c r="LH3" s="1"/>
  <c r="OP4" i="13"/>
  <c r="OQ4"/>
  <c r="OP5"/>
  <c r="OQ5"/>
  <c r="OP6"/>
  <c r="OQ6"/>
  <c r="OP7"/>
  <c r="OQ7"/>
  <c r="OP8"/>
  <c r="OQ8"/>
  <c r="OP9"/>
  <c r="OQ9"/>
  <c r="OP10"/>
  <c r="OQ10"/>
  <c r="OP11"/>
  <c r="OQ11"/>
  <c r="OP12"/>
  <c r="OQ12"/>
  <c r="OP13"/>
  <c r="OQ13"/>
  <c r="OP14"/>
  <c r="OQ14"/>
  <c r="OP15"/>
  <c r="OQ15"/>
  <c r="OP16"/>
  <c r="OQ16"/>
  <c r="OP17"/>
  <c r="OQ17"/>
  <c r="OP18"/>
  <c r="OQ18"/>
  <c r="OP19"/>
  <c r="OQ19"/>
  <c r="OP20"/>
  <c r="OQ20"/>
  <c r="OP21"/>
  <c r="OQ21"/>
  <c r="OP22"/>
  <c r="OQ22"/>
  <c r="OP23"/>
  <c r="OQ23"/>
  <c r="OP24"/>
  <c r="OQ24"/>
  <c r="OP25"/>
  <c r="OQ25"/>
  <c r="OP26"/>
  <c r="OQ26"/>
  <c r="OP27"/>
  <c r="OQ27"/>
  <c r="OP28"/>
  <c r="OQ28"/>
  <c r="OP29"/>
  <c r="OQ29"/>
  <c r="OP30"/>
  <c r="OQ30"/>
  <c r="OP31"/>
  <c r="OQ31"/>
  <c r="OP32"/>
  <c r="OQ32"/>
  <c r="OP33"/>
  <c r="OQ33"/>
  <c r="OP34"/>
  <c r="OQ34"/>
  <c r="OP35"/>
  <c r="OQ35"/>
  <c r="OP36"/>
  <c r="OQ36"/>
  <c r="OP37"/>
  <c r="OQ37"/>
  <c r="OP38"/>
  <c r="OQ38"/>
  <c r="OP39"/>
  <c r="OQ39"/>
  <c r="OP40"/>
  <c r="OQ40"/>
  <c r="OP41"/>
  <c r="OQ41"/>
  <c r="OP42"/>
  <c r="OQ42"/>
  <c r="OP43"/>
  <c r="OQ43"/>
  <c r="OP44"/>
  <c r="OQ44"/>
  <c r="OP45"/>
  <c r="OQ45"/>
  <c r="OP46"/>
  <c r="OQ46"/>
  <c r="OP47"/>
  <c r="OQ47"/>
  <c r="OP48"/>
  <c r="OQ48"/>
  <c r="OP49"/>
  <c r="OQ49"/>
  <c r="OP50"/>
  <c r="OQ50"/>
  <c r="OP51"/>
  <c r="OQ51"/>
  <c r="OP52"/>
  <c r="OQ52"/>
  <c r="OP53"/>
  <c r="OQ53"/>
  <c r="OP54"/>
  <c r="OQ54"/>
  <c r="OP55"/>
  <c r="OQ55"/>
  <c r="OP56"/>
  <c r="OQ56"/>
  <c r="OP57"/>
  <c r="OQ57"/>
  <c r="OP58"/>
  <c r="OQ58"/>
  <c r="OP59"/>
  <c r="OQ59"/>
  <c r="OP60"/>
  <c r="OQ60"/>
  <c r="OP61"/>
  <c r="OQ61"/>
  <c r="OP62"/>
  <c r="OQ62"/>
  <c r="OP63"/>
  <c r="OQ63"/>
  <c r="OP64"/>
  <c r="OQ64"/>
  <c r="OP65"/>
  <c r="OQ65"/>
  <c r="OP66"/>
  <c r="OQ66"/>
  <c r="OP67"/>
  <c r="OQ67"/>
  <c r="OP68"/>
  <c r="OQ68"/>
  <c r="OP69"/>
  <c r="OQ69"/>
  <c r="OP70"/>
  <c r="OQ70"/>
  <c r="OP71"/>
  <c r="OQ71"/>
  <c r="OP72"/>
  <c r="OQ72"/>
  <c r="OP73"/>
  <c r="OQ73"/>
  <c r="OM74"/>
  <c r="OL74"/>
  <c r="OQ3"/>
  <c r="OP3"/>
  <c r="PV4" i="19"/>
  <c r="PW4"/>
  <c r="PV5"/>
  <c r="PW5"/>
  <c r="PV6"/>
  <c r="PW6"/>
  <c r="PV7"/>
  <c r="PW7"/>
  <c r="PV8"/>
  <c r="PW8"/>
  <c r="PV9"/>
  <c r="PW9"/>
  <c r="PV10"/>
  <c r="PW10"/>
  <c r="PV11"/>
  <c r="PW11"/>
  <c r="PV12"/>
  <c r="PW12"/>
  <c r="PV13"/>
  <c r="PW13"/>
  <c r="PV14"/>
  <c r="PW14"/>
  <c r="PV15"/>
  <c r="PW15"/>
  <c r="PV16"/>
  <c r="PW16"/>
  <c r="PV17"/>
  <c r="PW17"/>
  <c r="PV18"/>
  <c r="PW18"/>
  <c r="PV19"/>
  <c r="PW19"/>
  <c r="PV20"/>
  <c r="PW20"/>
  <c r="PV21"/>
  <c r="PW21"/>
  <c r="PV22"/>
  <c r="PW22"/>
  <c r="PV23"/>
  <c r="PW23"/>
  <c r="PV24"/>
  <c r="PW24"/>
  <c r="PV25"/>
  <c r="PW25"/>
  <c r="PV26"/>
  <c r="PW26"/>
  <c r="PV27"/>
  <c r="PW27"/>
  <c r="PV28"/>
  <c r="PW28"/>
  <c r="PV29"/>
  <c r="PW29"/>
  <c r="PV30"/>
  <c r="PW30"/>
  <c r="PV31"/>
  <c r="PW31"/>
  <c r="PV32"/>
  <c r="PW32"/>
  <c r="PV33"/>
  <c r="PW33"/>
  <c r="PV34"/>
  <c r="PW34"/>
  <c r="PV35"/>
  <c r="PW35"/>
  <c r="PV36"/>
  <c r="PW36"/>
  <c r="PV37"/>
  <c r="PW37"/>
  <c r="PV38"/>
  <c r="PW38"/>
  <c r="PV39"/>
  <c r="PW39"/>
  <c r="PV40"/>
  <c r="PW40"/>
  <c r="PV41"/>
  <c r="PW41"/>
  <c r="PV42"/>
  <c r="PW42"/>
  <c r="PV43"/>
  <c r="PW43"/>
  <c r="PV44"/>
  <c r="PW44"/>
  <c r="PV45"/>
  <c r="PW45"/>
  <c r="PV46"/>
  <c r="PW46"/>
  <c r="PV47"/>
  <c r="PW47"/>
  <c r="PV48"/>
  <c r="PW48"/>
  <c r="PV49"/>
  <c r="PW49"/>
  <c r="PV50"/>
  <c r="PW50"/>
  <c r="PV51"/>
  <c r="PW51"/>
  <c r="PV52"/>
  <c r="PW52"/>
  <c r="PV53"/>
  <c r="PW53"/>
  <c r="PV54"/>
  <c r="PW54"/>
  <c r="PV55"/>
  <c r="PW55"/>
  <c r="PV56"/>
  <c r="PW56"/>
  <c r="PV57"/>
  <c r="PW57"/>
  <c r="PV58"/>
  <c r="PW58"/>
  <c r="PV59"/>
  <c r="PW59" s="1"/>
  <c r="PV60"/>
  <c r="PW60"/>
  <c r="PV61"/>
  <c r="PW61"/>
  <c r="PV62"/>
  <c r="PW62"/>
  <c r="PV63"/>
  <c r="PW63"/>
  <c r="PV64"/>
  <c r="PW64"/>
  <c r="PV65"/>
  <c r="PW65"/>
  <c r="PV66"/>
  <c r="PW66"/>
  <c r="PV67"/>
  <c r="PW67" s="1"/>
  <c r="PV68"/>
  <c r="PW68"/>
  <c r="PV69"/>
  <c r="PW69"/>
  <c r="PV70"/>
  <c r="PW70"/>
  <c r="PV71"/>
  <c r="PW71"/>
  <c r="PV72"/>
  <c r="PW72"/>
  <c r="PV73"/>
  <c r="PW73" s="1"/>
  <c r="PS74"/>
  <c r="PR74"/>
  <c r="PW3"/>
  <c r="PV3"/>
  <c r="PV74" l="1"/>
  <c r="JJ74" i="23"/>
  <c r="LM74" i="22"/>
  <c r="LG74" i="21"/>
  <c r="OP74" i="13"/>
  <c r="KW4" i="22"/>
  <c r="KX4"/>
  <c r="KW5"/>
  <c r="KX5"/>
  <c r="KW6"/>
  <c r="KX6"/>
  <c r="KW7"/>
  <c r="KX7"/>
  <c r="KW8"/>
  <c r="KX8"/>
  <c r="KW9"/>
  <c r="KX9"/>
  <c r="KW10"/>
  <c r="KX10"/>
  <c r="KW11"/>
  <c r="KX11"/>
  <c r="KW12"/>
  <c r="KX12"/>
  <c r="KW13"/>
  <c r="KX13"/>
  <c r="KW14"/>
  <c r="KX14"/>
  <c r="KW15"/>
  <c r="KX15"/>
  <c r="KW16"/>
  <c r="KX16"/>
  <c r="KW17"/>
  <c r="KX17"/>
  <c r="KW18"/>
  <c r="KX18"/>
  <c r="KW19"/>
  <c r="KW20"/>
  <c r="KX20"/>
  <c r="KW21"/>
  <c r="KX21"/>
  <c r="KW22"/>
  <c r="KX22"/>
  <c r="KW23"/>
  <c r="KX23"/>
  <c r="KW24"/>
  <c r="KX24"/>
  <c r="KW25"/>
  <c r="KX25" s="1"/>
  <c r="KW26"/>
  <c r="KX26"/>
  <c r="KW27"/>
  <c r="KX27"/>
  <c r="KW28"/>
  <c r="KX28"/>
  <c r="KW29"/>
  <c r="KX29"/>
  <c r="KW30"/>
  <c r="KX30"/>
  <c r="KW31"/>
  <c r="KX31"/>
  <c r="KW32"/>
  <c r="KX32"/>
  <c r="KW33"/>
  <c r="KX33"/>
  <c r="KW34"/>
  <c r="KX34"/>
  <c r="KW35"/>
  <c r="KX35"/>
  <c r="KW36"/>
  <c r="KX36"/>
  <c r="KW37"/>
  <c r="KX37"/>
  <c r="KW38"/>
  <c r="KX38"/>
  <c r="KW39"/>
  <c r="KX39"/>
  <c r="KW40"/>
  <c r="KX40"/>
  <c r="KW41"/>
  <c r="KX41"/>
  <c r="KW42"/>
  <c r="KX42"/>
  <c r="KW43"/>
  <c r="KX43"/>
  <c r="KW44"/>
  <c r="KX44"/>
  <c r="KW45"/>
  <c r="KX45"/>
  <c r="KW46"/>
  <c r="KX46"/>
  <c r="KW47"/>
  <c r="KX47"/>
  <c r="KW48"/>
  <c r="KX48"/>
  <c r="KW49"/>
  <c r="KX49"/>
  <c r="KW50"/>
  <c r="KX50"/>
  <c r="KW51"/>
  <c r="KX51"/>
  <c r="KW52"/>
  <c r="KW53"/>
  <c r="KX53"/>
  <c r="KW54"/>
  <c r="KX54"/>
  <c r="KW55"/>
  <c r="KX55"/>
  <c r="KW56"/>
  <c r="KX56"/>
  <c r="KW57"/>
  <c r="KW58"/>
  <c r="KX58"/>
  <c r="KW59"/>
  <c r="KX59"/>
  <c r="KW60"/>
  <c r="KX60"/>
  <c r="KW61"/>
  <c r="KX61"/>
  <c r="KW62"/>
  <c r="KX62"/>
  <c r="KW63"/>
  <c r="KX63"/>
  <c r="KW64"/>
  <c r="KX64"/>
  <c r="KW65"/>
  <c r="KX65"/>
  <c r="KW66"/>
  <c r="KX66"/>
  <c r="KW67"/>
  <c r="KX67"/>
  <c r="KW68"/>
  <c r="KX68"/>
  <c r="KW69"/>
  <c r="KX69"/>
  <c r="KW70"/>
  <c r="KX70" s="1"/>
  <c r="KW71"/>
  <c r="KX71"/>
  <c r="KW72"/>
  <c r="KX72"/>
  <c r="KW73"/>
  <c r="KX73"/>
  <c r="KW3"/>
  <c r="KX3" s="1"/>
  <c r="KT74"/>
  <c r="KS74"/>
  <c r="IT3" i="23"/>
  <c r="IT4"/>
  <c r="IT5"/>
  <c r="IT6"/>
  <c r="IU6" s="1"/>
  <c r="IT7"/>
  <c r="IT8"/>
  <c r="IT9"/>
  <c r="IT10"/>
  <c r="IU10" s="1"/>
  <c r="IT11"/>
  <c r="IT12"/>
  <c r="IT13"/>
  <c r="IT14"/>
  <c r="IU14" s="1"/>
  <c r="IT15"/>
  <c r="IT16"/>
  <c r="IT17"/>
  <c r="IT18"/>
  <c r="IU18" s="1"/>
  <c r="IT19"/>
  <c r="IT20"/>
  <c r="IT21"/>
  <c r="IT22"/>
  <c r="IU22" s="1"/>
  <c r="IT23"/>
  <c r="IT24"/>
  <c r="IT25"/>
  <c r="IT26"/>
  <c r="IU26" s="1"/>
  <c r="IT27"/>
  <c r="IT28"/>
  <c r="IT29"/>
  <c r="IT30"/>
  <c r="IU30" s="1"/>
  <c r="IT31"/>
  <c r="IT32"/>
  <c r="IT33"/>
  <c r="IT34"/>
  <c r="IU34" s="1"/>
  <c r="IT35"/>
  <c r="IT36"/>
  <c r="IT37"/>
  <c r="IT38"/>
  <c r="IU38" s="1"/>
  <c r="IT39"/>
  <c r="IT40"/>
  <c r="IT41"/>
  <c r="IT42"/>
  <c r="IU42" s="1"/>
  <c r="IT43"/>
  <c r="IT44"/>
  <c r="IT45"/>
  <c r="IT46"/>
  <c r="IU46" s="1"/>
  <c r="IT47"/>
  <c r="IT48"/>
  <c r="IT49"/>
  <c r="IT50"/>
  <c r="IU50" s="1"/>
  <c r="IT51"/>
  <c r="IT52"/>
  <c r="IT53"/>
  <c r="IT54"/>
  <c r="IU54" s="1"/>
  <c r="IT55"/>
  <c r="IT56"/>
  <c r="IT57"/>
  <c r="IT58"/>
  <c r="IU58" s="1"/>
  <c r="IT59"/>
  <c r="IT60"/>
  <c r="IT61"/>
  <c r="IT62"/>
  <c r="IU62" s="1"/>
  <c r="IT63"/>
  <c r="IT64"/>
  <c r="IT65"/>
  <c r="IT66"/>
  <c r="IU66" s="1"/>
  <c r="IT67"/>
  <c r="IT68"/>
  <c r="IT69"/>
  <c r="IT70"/>
  <c r="IU70" s="1"/>
  <c r="IT71"/>
  <c r="IT72"/>
  <c r="IT73"/>
  <c r="IU3"/>
  <c r="IU4"/>
  <c r="IU5"/>
  <c r="IU7"/>
  <c r="IU8"/>
  <c r="IU9"/>
  <c r="IU11"/>
  <c r="IU12"/>
  <c r="IU13"/>
  <c r="IU15"/>
  <c r="IU16"/>
  <c r="IU17"/>
  <c r="IU19"/>
  <c r="IU20"/>
  <c r="IU21"/>
  <c r="IU23"/>
  <c r="IU24"/>
  <c r="IU25"/>
  <c r="IU27"/>
  <c r="IU28"/>
  <c r="IU29"/>
  <c r="IU31"/>
  <c r="IU32"/>
  <c r="IU33"/>
  <c r="IU35"/>
  <c r="IU36"/>
  <c r="IU37"/>
  <c r="IU39"/>
  <c r="IU40"/>
  <c r="IU41"/>
  <c r="IU43"/>
  <c r="IU44"/>
  <c r="IU45"/>
  <c r="IU47"/>
  <c r="IU48"/>
  <c r="IU49"/>
  <c r="IU51"/>
  <c r="IU52"/>
  <c r="IU53"/>
  <c r="IU55"/>
  <c r="IU56"/>
  <c r="IU57"/>
  <c r="IU59"/>
  <c r="IU60"/>
  <c r="IU61"/>
  <c r="IU63"/>
  <c r="IU64"/>
  <c r="IU65"/>
  <c r="IU67"/>
  <c r="IU68"/>
  <c r="IU69"/>
  <c r="IU71"/>
  <c r="IU72"/>
  <c r="IU73"/>
  <c r="PF3" i="19"/>
  <c r="PF4"/>
  <c r="PF5"/>
  <c r="PF6"/>
  <c r="PF7"/>
  <c r="PF8"/>
  <c r="PF9"/>
  <c r="PF10"/>
  <c r="PF11"/>
  <c r="PF12"/>
  <c r="PF13"/>
  <c r="PF14"/>
  <c r="PF15"/>
  <c r="PF16"/>
  <c r="PF17"/>
  <c r="PF18"/>
  <c r="PF19"/>
  <c r="PF20"/>
  <c r="PF21"/>
  <c r="PF22"/>
  <c r="PF23"/>
  <c r="PF24"/>
  <c r="PF25"/>
  <c r="PF26"/>
  <c r="PF27"/>
  <c r="PF28"/>
  <c r="PF29"/>
  <c r="PF30"/>
  <c r="PF31"/>
  <c r="PF32"/>
  <c r="PF33"/>
  <c r="PF34"/>
  <c r="PF35"/>
  <c r="PF36"/>
  <c r="PF37"/>
  <c r="PF38"/>
  <c r="PF39"/>
  <c r="PF40"/>
  <c r="PF41"/>
  <c r="PF42"/>
  <c r="PF43"/>
  <c r="PF44"/>
  <c r="PF45"/>
  <c r="PF46"/>
  <c r="PF47"/>
  <c r="PF48"/>
  <c r="PF49"/>
  <c r="PF50"/>
  <c r="PF51"/>
  <c r="PF52"/>
  <c r="PF53"/>
  <c r="PF54"/>
  <c r="PF55"/>
  <c r="PF56"/>
  <c r="PF57"/>
  <c r="PF58"/>
  <c r="PF59"/>
  <c r="PF60"/>
  <c r="PF61"/>
  <c r="PF62"/>
  <c r="PF63"/>
  <c r="PF64"/>
  <c r="PF65"/>
  <c r="PF66"/>
  <c r="PF67"/>
  <c r="PF68"/>
  <c r="PF69"/>
  <c r="PF70"/>
  <c r="PF71"/>
  <c r="PF72"/>
  <c r="PF73"/>
  <c r="KW74" i="22" l="1"/>
  <c r="JB4" i="23"/>
  <c r="JC4"/>
  <c r="JB5"/>
  <c r="JC5"/>
  <c r="JB6"/>
  <c r="JC6"/>
  <c r="JB7"/>
  <c r="JC7"/>
  <c r="JB8"/>
  <c r="JC8"/>
  <c r="JB9"/>
  <c r="JC9"/>
  <c r="JB10"/>
  <c r="JC10"/>
  <c r="JB11"/>
  <c r="JB12"/>
  <c r="JC12"/>
  <c r="JB13"/>
  <c r="JC13"/>
  <c r="JB14"/>
  <c r="JC14"/>
  <c r="JB15"/>
  <c r="JC15"/>
  <c r="JB16"/>
  <c r="JC16"/>
  <c r="JB17"/>
  <c r="JC17"/>
  <c r="JB18"/>
  <c r="JC18"/>
  <c r="JB19"/>
  <c r="JC19"/>
  <c r="JB20"/>
  <c r="JC20"/>
  <c r="JB21"/>
  <c r="JC21"/>
  <c r="JB22"/>
  <c r="JC22"/>
  <c r="JB23"/>
  <c r="JC23"/>
  <c r="JB24"/>
  <c r="JC24"/>
  <c r="JB25"/>
  <c r="JC25"/>
  <c r="JB26"/>
  <c r="JC26"/>
  <c r="JB27"/>
  <c r="JC27"/>
  <c r="JB28"/>
  <c r="JC28"/>
  <c r="JB29"/>
  <c r="JC29"/>
  <c r="JB30"/>
  <c r="JC30"/>
  <c r="JB31"/>
  <c r="JC31"/>
  <c r="JB32"/>
  <c r="JC32"/>
  <c r="JB33"/>
  <c r="JC33"/>
  <c r="JB34"/>
  <c r="JC34"/>
  <c r="JB35"/>
  <c r="JC35"/>
  <c r="JB36"/>
  <c r="JC36"/>
  <c r="JB37"/>
  <c r="JC37"/>
  <c r="JB38"/>
  <c r="JC38"/>
  <c r="JB39"/>
  <c r="JC39"/>
  <c r="JB40"/>
  <c r="JC40"/>
  <c r="JB41"/>
  <c r="JC41"/>
  <c r="JB42"/>
  <c r="JC42"/>
  <c r="JB43"/>
  <c r="JC43"/>
  <c r="JB44"/>
  <c r="JC44"/>
  <c r="JB45"/>
  <c r="JC45"/>
  <c r="JB46"/>
  <c r="JC46"/>
  <c r="JB47"/>
  <c r="JC47"/>
  <c r="JB48"/>
  <c r="JC48"/>
  <c r="JB49"/>
  <c r="JC49"/>
  <c r="JB50"/>
  <c r="JC50"/>
  <c r="JB51"/>
  <c r="JC51"/>
  <c r="JB52"/>
  <c r="JC52"/>
  <c r="JB53"/>
  <c r="JC53"/>
  <c r="JB54"/>
  <c r="JC54"/>
  <c r="JB55"/>
  <c r="JC55"/>
  <c r="JB56"/>
  <c r="JC56"/>
  <c r="JB57"/>
  <c r="JC57"/>
  <c r="JB58"/>
  <c r="JC58"/>
  <c r="JB59"/>
  <c r="JC59"/>
  <c r="JB60"/>
  <c r="JC60"/>
  <c r="JB61"/>
  <c r="JC61"/>
  <c r="JB62"/>
  <c r="JC62"/>
  <c r="JB63"/>
  <c r="JC63"/>
  <c r="JB64"/>
  <c r="JC64"/>
  <c r="JB65"/>
  <c r="JC65"/>
  <c r="JB66"/>
  <c r="JC66"/>
  <c r="JB67"/>
  <c r="JC67"/>
  <c r="JB68"/>
  <c r="JC68"/>
  <c r="JB69"/>
  <c r="JC69"/>
  <c r="JB70"/>
  <c r="JC70" s="1"/>
  <c r="JB71"/>
  <c r="JC71"/>
  <c r="JB72"/>
  <c r="JC72"/>
  <c r="JB73"/>
  <c r="JC73"/>
  <c r="IY74"/>
  <c r="IX74"/>
  <c r="JB3"/>
  <c r="JC3" s="1"/>
  <c r="LE4" i="22"/>
  <c r="LF4"/>
  <c r="LE5"/>
  <c r="LF5" s="1"/>
  <c r="LE6"/>
  <c r="LF6"/>
  <c r="LE7"/>
  <c r="LF7" s="1"/>
  <c r="LE8"/>
  <c r="LF8"/>
  <c r="LE9"/>
  <c r="LF9" s="1"/>
  <c r="LE10"/>
  <c r="LF10"/>
  <c r="LE11"/>
  <c r="LE12"/>
  <c r="LF12"/>
  <c r="LE13"/>
  <c r="LF13" s="1"/>
  <c r="LE14"/>
  <c r="LF14"/>
  <c r="LE15"/>
  <c r="LF15" s="1"/>
  <c r="LE16"/>
  <c r="LF16"/>
  <c r="LE17"/>
  <c r="LF17" s="1"/>
  <c r="LE18"/>
  <c r="LF18"/>
  <c r="LE19"/>
  <c r="LE20"/>
  <c r="LF20"/>
  <c r="LE21"/>
  <c r="LF21" s="1"/>
  <c r="LE22"/>
  <c r="LF22"/>
  <c r="LE23"/>
  <c r="LF23" s="1"/>
  <c r="LE24"/>
  <c r="LF24"/>
  <c r="LE25"/>
  <c r="LF25" s="1"/>
  <c r="LE26"/>
  <c r="LF26"/>
  <c r="LE27"/>
  <c r="LF27" s="1"/>
  <c r="LE28"/>
  <c r="LF28"/>
  <c r="LE29"/>
  <c r="LF29" s="1"/>
  <c r="LE30"/>
  <c r="LF30"/>
  <c r="LE31"/>
  <c r="LF31" s="1"/>
  <c r="LE32"/>
  <c r="LF32"/>
  <c r="LE33"/>
  <c r="LF33" s="1"/>
  <c r="LE34"/>
  <c r="LF34"/>
  <c r="LE35"/>
  <c r="LF35" s="1"/>
  <c r="LE36"/>
  <c r="LF36"/>
  <c r="LE37"/>
  <c r="LF37" s="1"/>
  <c r="LE38"/>
  <c r="LF38"/>
  <c r="LE39"/>
  <c r="LF39" s="1"/>
  <c r="LE40"/>
  <c r="LF40"/>
  <c r="LE41"/>
  <c r="LF41" s="1"/>
  <c r="LE42"/>
  <c r="LF42"/>
  <c r="LE43"/>
  <c r="LF43" s="1"/>
  <c r="LE44"/>
  <c r="LF44"/>
  <c r="LE45"/>
  <c r="LF45" s="1"/>
  <c r="LE46"/>
  <c r="LF46"/>
  <c r="LE47"/>
  <c r="LF47" s="1"/>
  <c r="LE48"/>
  <c r="LF48"/>
  <c r="LE49"/>
  <c r="LF49" s="1"/>
  <c r="LE50"/>
  <c r="LF50"/>
  <c r="LE51"/>
  <c r="LF51" s="1"/>
  <c r="LE52"/>
  <c r="LN52" s="1"/>
  <c r="LE53"/>
  <c r="LF53" s="1"/>
  <c r="LE54"/>
  <c r="LF54"/>
  <c r="LE55"/>
  <c r="LF55" s="1"/>
  <c r="LE56"/>
  <c r="LF56"/>
  <c r="LE57"/>
  <c r="LE58"/>
  <c r="LF58"/>
  <c r="LE59"/>
  <c r="LF59" s="1"/>
  <c r="LE60"/>
  <c r="LF60"/>
  <c r="LE61"/>
  <c r="LF61" s="1"/>
  <c r="LE62"/>
  <c r="LF62"/>
  <c r="LE63"/>
  <c r="LF63" s="1"/>
  <c r="LE64"/>
  <c r="LF64"/>
  <c r="LE65"/>
  <c r="LF65" s="1"/>
  <c r="LE66"/>
  <c r="LF66"/>
  <c r="LE67"/>
  <c r="LF67" s="1"/>
  <c r="LE68"/>
  <c r="LF68"/>
  <c r="LE69"/>
  <c r="LF69" s="1"/>
  <c r="LE70"/>
  <c r="LF70" s="1"/>
  <c r="LE71"/>
  <c r="LF71" s="1"/>
  <c r="LE72"/>
  <c r="LF72"/>
  <c r="LE73"/>
  <c r="LF73" s="1"/>
  <c r="LB74"/>
  <c r="LA74"/>
  <c r="LE3"/>
  <c r="LF3" s="1"/>
  <c r="KV74" i="21"/>
  <c r="KU74"/>
  <c r="KY4"/>
  <c r="KZ4"/>
  <c r="KY5"/>
  <c r="KZ5"/>
  <c r="KY6"/>
  <c r="KZ6"/>
  <c r="KY7"/>
  <c r="KZ7"/>
  <c r="KY8"/>
  <c r="KZ8" s="1"/>
  <c r="KY9"/>
  <c r="KZ9"/>
  <c r="KY10"/>
  <c r="KZ10"/>
  <c r="KY11"/>
  <c r="KY12"/>
  <c r="KZ12" s="1"/>
  <c r="KY13"/>
  <c r="KZ13"/>
  <c r="KY14"/>
  <c r="KZ14"/>
  <c r="KY15"/>
  <c r="KZ15"/>
  <c r="KY16"/>
  <c r="KZ16"/>
  <c r="KY17"/>
  <c r="KZ17" s="1"/>
  <c r="KY18"/>
  <c r="KZ18"/>
  <c r="KY19"/>
  <c r="KZ19" s="1"/>
  <c r="KY20"/>
  <c r="KZ20"/>
  <c r="KY21"/>
  <c r="KZ21" s="1"/>
  <c r="KY22"/>
  <c r="KZ22"/>
  <c r="KY23"/>
  <c r="KZ23"/>
  <c r="KY24"/>
  <c r="KZ24"/>
  <c r="KY25"/>
  <c r="KZ25"/>
  <c r="KY26"/>
  <c r="KZ26"/>
  <c r="KY27"/>
  <c r="KZ27"/>
  <c r="KY28"/>
  <c r="KZ28"/>
  <c r="KY29"/>
  <c r="KZ29"/>
  <c r="KY30"/>
  <c r="KZ30"/>
  <c r="KY31"/>
  <c r="KZ31"/>
  <c r="KY32"/>
  <c r="KZ32"/>
  <c r="KY33"/>
  <c r="KZ33"/>
  <c r="KY34"/>
  <c r="KZ34"/>
  <c r="KY35"/>
  <c r="KZ35"/>
  <c r="KY36"/>
  <c r="KZ36"/>
  <c r="KY37"/>
  <c r="KZ37"/>
  <c r="KY38"/>
  <c r="KZ38"/>
  <c r="KY39"/>
  <c r="KZ39"/>
  <c r="KY40"/>
  <c r="KZ40"/>
  <c r="KY41"/>
  <c r="KZ41"/>
  <c r="KY42"/>
  <c r="KZ42" s="1"/>
  <c r="KY43"/>
  <c r="KZ43"/>
  <c r="KY44"/>
  <c r="KZ44"/>
  <c r="KY45"/>
  <c r="KZ45"/>
  <c r="KY46"/>
  <c r="KZ46"/>
  <c r="KY47"/>
  <c r="KZ47"/>
  <c r="KY48"/>
  <c r="KZ48"/>
  <c r="KY49"/>
  <c r="KZ49"/>
  <c r="KY50"/>
  <c r="KZ50"/>
  <c r="KY51"/>
  <c r="KZ51"/>
  <c r="KY52"/>
  <c r="KZ52" s="1"/>
  <c r="KY53"/>
  <c r="KZ53"/>
  <c r="KY54"/>
  <c r="KZ54"/>
  <c r="KY55"/>
  <c r="KZ55" s="1"/>
  <c r="KY56"/>
  <c r="KZ56" s="1"/>
  <c r="KY57"/>
  <c r="KZ57"/>
  <c r="KY58"/>
  <c r="KZ58"/>
  <c r="KY59"/>
  <c r="KZ59"/>
  <c r="KY60"/>
  <c r="KZ60"/>
  <c r="KY61"/>
  <c r="KZ61"/>
  <c r="KY62"/>
  <c r="KZ62"/>
  <c r="KY63"/>
  <c r="KZ63"/>
  <c r="KY64"/>
  <c r="KZ64"/>
  <c r="KY65"/>
  <c r="KZ65"/>
  <c r="KY66"/>
  <c r="KZ66"/>
  <c r="KY67"/>
  <c r="KZ67"/>
  <c r="KY68"/>
  <c r="KZ68"/>
  <c r="KY69"/>
  <c r="KZ69"/>
  <c r="KY70"/>
  <c r="KZ70"/>
  <c r="KY71"/>
  <c r="KZ71"/>
  <c r="KY72"/>
  <c r="KZ72"/>
  <c r="KY73"/>
  <c r="KZ73"/>
  <c r="KY3"/>
  <c r="KZ3" s="1"/>
  <c r="OE74" i="13"/>
  <c r="OD74"/>
  <c r="OH4"/>
  <c r="OI4" s="1"/>
  <c r="OH5"/>
  <c r="OI5"/>
  <c r="OH6"/>
  <c r="OI6" s="1"/>
  <c r="OH7"/>
  <c r="OI7"/>
  <c r="OH8"/>
  <c r="OI8" s="1"/>
  <c r="OH9"/>
  <c r="OI9"/>
  <c r="OH10"/>
  <c r="OI10" s="1"/>
  <c r="OH11"/>
  <c r="OH12"/>
  <c r="OI12" s="1"/>
  <c r="OH13"/>
  <c r="OI13"/>
  <c r="OH14"/>
  <c r="OI14" s="1"/>
  <c r="OH15"/>
  <c r="OI15"/>
  <c r="OH16"/>
  <c r="OI16" s="1"/>
  <c r="OH17"/>
  <c r="OI17" s="1"/>
  <c r="OH18"/>
  <c r="OI18" s="1"/>
  <c r="OH19"/>
  <c r="OI19"/>
  <c r="OH20"/>
  <c r="OI20" s="1"/>
  <c r="OH21"/>
  <c r="OI21"/>
  <c r="OH22"/>
  <c r="OI22" s="1"/>
  <c r="OH23"/>
  <c r="OI23"/>
  <c r="OI3"/>
  <c r="OH3"/>
  <c r="OH25"/>
  <c r="OI25" s="1"/>
  <c r="OH26"/>
  <c r="OI26" s="1"/>
  <c r="OH27"/>
  <c r="OI27" s="1"/>
  <c r="OH28"/>
  <c r="OI28" s="1"/>
  <c r="OH29"/>
  <c r="OI29" s="1"/>
  <c r="OH30"/>
  <c r="OI30" s="1"/>
  <c r="OH31"/>
  <c r="OI31" s="1"/>
  <c r="OH32"/>
  <c r="OI32" s="1"/>
  <c r="OH33"/>
  <c r="OI33" s="1"/>
  <c r="OH34"/>
  <c r="OI34" s="1"/>
  <c r="OH35"/>
  <c r="OI35" s="1"/>
  <c r="OH36"/>
  <c r="OI36" s="1"/>
  <c r="OH37"/>
  <c r="OI37" s="1"/>
  <c r="OH38"/>
  <c r="OI38" s="1"/>
  <c r="OH39"/>
  <c r="OI39" s="1"/>
  <c r="OH40"/>
  <c r="OI40" s="1"/>
  <c r="OH41"/>
  <c r="OI41" s="1"/>
  <c r="OH42"/>
  <c r="OI42" s="1"/>
  <c r="OH43"/>
  <c r="OI43" s="1"/>
  <c r="OH44"/>
  <c r="OI44" s="1"/>
  <c r="OH45"/>
  <c r="OI45" s="1"/>
  <c r="OH46"/>
  <c r="OI46" s="1"/>
  <c r="OH47"/>
  <c r="OI47" s="1"/>
  <c r="OH48"/>
  <c r="OI48" s="1"/>
  <c r="OH49"/>
  <c r="OI49" s="1"/>
  <c r="OH50"/>
  <c r="OI50" s="1"/>
  <c r="OH51"/>
  <c r="OI51" s="1"/>
  <c r="OH52"/>
  <c r="OI52" s="1"/>
  <c r="OH53"/>
  <c r="OI53" s="1"/>
  <c r="OH54"/>
  <c r="OI54" s="1"/>
  <c r="OH55"/>
  <c r="OI55" s="1"/>
  <c r="OH56"/>
  <c r="OI56" s="1"/>
  <c r="OH57"/>
  <c r="OI57" s="1"/>
  <c r="OH58"/>
  <c r="OI58" s="1"/>
  <c r="OH59"/>
  <c r="OI59" s="1"/>
  <c r="OH60"/>
  <c r="OI60" s="1"/>
  <c r="OH61"/>
  <c r="OI61" s="1"/>
  <c r="OH62"/>
  <c r="OI62" s="1"/>
  <c r="OH63"/>
  <c r="OI63" s="1"/>
  <c r="OH64"/>
  <c r="OI64" s="1"/>
  <c r="OH65"/>
  <c r="OI65" s="1"/>
  <c r="OH66"/>
  <c r="OI66" s="1"/>
  <c r="OH67"/>
  <c r="OI67" s="1"/>
  <c r="OH68"/>
  <c r="OI68" s="1"/>
  <c r="OH69"/>
  <c r="OI69" s="1"/>
  <c r="OH70"/>
  <c r="OI70" s="1"/>
  <c r="OH71"/>
  <c r="OI71" s="1"/>
  <c r="OH72"/>
  <c r="OI72" s="1"/>
  <c r="OH73"/>
  <c r="OI73" s="1"/>
  <c r="OI24"/>
  <c r="OH24"/>
  <c r="PK74" i="19"/>
  <c r="PJ74"/>
  <c r="PN4"/>
  <c r="PO4" s="1"/>
  <c r="PN5"/>
  <c r="PO5" s="1"/>
  <c r="PN6"/>
  <c r="PO6"/>
  <c r="PN7"/>
  <c r="PO7" s="1"/>
  <c r="PN8"/>
  <c r="PO8" s="1"/>
  <c r="PN9"/>
  <c r="PO9" s="1"/>
  <c r="PN10"/>
  <c r="PO10"/>
  <c r="PN11"/>
  <c r="PN12"/>
  <c r="PO12" s="1"/>
  <c r="PN13"/>
  <c r="PO13" s="1"/>
  <c r="PN14"/>
  <c r="PO14" s="1"/>
  <c r="PN15"/>
  <c r="PO15" s="1"/>
  <c r="PN16"/>
  <c r="PO16"/>
  <c r="PN17"/>
  <c r="PO17" s="1"/>
  <c r="PN18"/>
  <c r="PO18"/>
  <c r="PN19"/>
  <c r="PN20"/>
  <c r="PO20"/>
  <c r="PN21"/>
  <c r="PO21" s="1"/>
  <c r="PN22"/>
  <c r="PO22"/>
  <c r="PN23"/>
  <c r="PO23" s="1"/>
  <c r="PN24"/>
  <c r="PO24"/>
  <c r="PN25"/>
  <c r="PO25" s="1"/>
  <c r="PN26"/>
  <c r="PO26"/>
  <c r="PN27"/>
  <c r="PO27" s="1"/>
  <c r="PN28"/>
  <c r="PO28"/>
  <c r="PN29"/>
  <c r="PO29" s="1"/>
  <c r="PN30"/>
  <c r="PO30"/>
  <c r="PN31"/>
  <c r="PO31" s="1"/>
  <c r="PN32"/>
  <c r="PO32"/>
  <c r="PN33"/>
  <c r="PO33" s="1"/>
  <c r="PN34"/>
  <c r="PO34"/>
  <c r="PN35"/>
  <c r="PO35" s="1"/>
  <c r="PN36"/>
  <c r="PO36"/>
  <c r="PN37"/>
  <c r="PO37" s="1"/>
  <c r="PN38"/>
  <c r="PO38"/>
  <c r="PN39"/>
  <c r="PO39" s="1"/>
  <c r="PN40"/>
  <c r="PO40"/>
  <c r="PN41"/>
  <c r="PO41" s="1"/>
  <c r="PN42"/>
  <c r="PO42" s="1"/>
  <c r="PN43"/>
  <c r="PO43" s="1"/>
  <c r="PN44"/>
  <c r="PO44"/>
  <c r="PN45"/>
  <c r="PO45" s="1"/>
  <c r="PN46"/>
  <c r="PO46"/>
  <c r="PN47"/>
  <c r="PO47" s="1"/>
  <c r="PN48"/>
  <c r="PO48"/>
  <c r="PN49"/>
  <c r="PO49" s="1"/>
  <c r="PN50"/>
  <c r="PO50"/>
  <c r="PN51"/>
  <c r="PO51" s="1"/>
  <c r="PN52"/>
  <c r="PO52"/>
  <c r="PN53"/>
  <c r="PO53" s="1"/>
  <c r="PN54"/>
  <c r="PO54" s="1"/>
  <c r="PN55"/>
  <c r="PO55" s="1"/>
  <c r="PN56"/>
  <c r="PO56"/>
  <c r="PN57"/>
  <c r="PO57" s="1"/>
  <c r="PN58"/>
  <c r="PO58"/>
  <c r="PN59"/>
  <c r="PO59" s="1"/>
  <c r="PN60"/>
  <c r="PO60"/>
  <c r="PN61"/>
  <c r="PO61" s="1"/>
  <c r="PN62"/>
  <c r="PO62"/>
  <c r="PN63"/>
  <c r="PO63" s="1"/>
  <c r="PN64"/>
  <c r="PO64"/>
  <c r="PN65"/>
  <c r="PO65" s="1"/>
  <c r="PN66"/>
  <c r="PO66"/>
  <c r="PN67"/>
  <c r="PO67" s="1"/>
  <c r="PN68"/>
  <c r="PO68"/>
  <c r="PN69"/>
  <c r="PO69" s="1"/>
  <c r="PN70"/>
  <c r="PO70" s="1"/>
  <c r="PN71"/>
  <c r="PO71" s="1"/>
  <c r="PN72"/>
  <c r="PO72"/>
  <c r="PN73"/>
  <c r="PO73" s="1"/>
  <c r="PN3"/>
  <c r="PO3" s="1"/>
  <c r="LF19" i="22" l="1"/>
  <c r="LN19"/>
  <c r="LF57"/>
  <c r="LN57"/>
  <c r="LF52"/>
  <c r="PN74" i="19"/>
  <c r="JB74" i="23"/>
  <c r="LE74" i="22"/>
  <c r="KY74" i="21"/>
  <c r="OH74" i="13"/>
  <c r="JC11" i="23"/>
  <c r="IQ74"/>
  <c r="IP74"/>
  <c r="LF11" i="22"/>
  <c r="IT74" i="23" l="1"/>
  <c r="KQ4" i="21" l="1"/>
  <c r="KR4"/>
  <c r="KQ5"/>
  <c r="KR5"/>
  <c r="KQ6"/>
  <c r="KR6"/>
  <c r="KQ7"/>
  <c r="KR7"/>
  <c r="KQ8"/>
  <c r="KR8"/>
  <c r="KQ9"/>
  <c r="KR9"/>
  <c r="KQ10"/>
  <c r="KR10"/>
  <c r="KQ11"/>
  <c r="KZ11" s="1"/>
  <c r="KQ12"/>
  <c r="KR12"/>
  <c r="KQ13"/>
  <c r="KR13"/>
  <c r="KQ14"/>
  <c r="KR14"/>
  <c r="KQ15"/>
  <c r="KR15"/>
  <c r="KQ16"/>
  <c r="KR16"/>
  <c r="KQ17"/>
  <c r="KR17"/>
  <c r="KQ18"/>
  <c r="KR18"/>
  <c r="KQ19"/>
  <c r="KR19"/>
  <c r="KQ20"/>
  <c r="KR20"/>
  <c r="KQ21"/>
  <c r="KR21"/>
  <c r="KQ22"/>
  <c r="KR22"/>
  <c r="KQ23"/>
  <c r="KR23"/>
  <c r="KQ24"/>
  <c r="KR24"/>
  <c r="KQ25"/>
  <c r="KR25"/>
  <c r="KQ26"/>
  <c r="KR26"/>
  <c r="KQ27"/>
  <c r="KR27"/>
  <c r="KQ28"/>
  <c r="KR28"/>
  <c r="KQ29"/>
  <c r="KR29"/>
  <c r="KQ30"/>
  <c r="KR30"/>
  <c r="KQ31"/>
  <c r="KR31"/>
  <c r="KQ32"/>
  <c r="KR32"/>
  <c r="KQ33"/>
  <c r="KR33"/>
  <c r="KQ34"/>
  <c r="KR34"/>
  <c r="KQ35"/>
  <c r="KR35"/>
  <c r="KQ36"/>
  <c r="KR36"/>
  <c r="KQ37"/>
  <c r="KR37"/>
  <c r="KQ38"/>
  <c r="KR38"/>
  <c r="KQ39"/>
  <c r="KR39"/>
  <c r="KQ40"/>
  <c r="KR40"/>
  <c r="KQ41"/>
  <c r="KR41"/>
  <c r="KQ42"/>
  <c r="KR42"/>
  <c r="KQ43"/>
  <c r="KR43"/>
  <c r="KQ44"/>
  <c r="KR44"/>
  <c r="KQ45"/>
  <c r="KR45"/>
  <c r="KQ46"/>
  <c r="KR46"/>
  <c r="KQ47"/>
  <c r="KR47"/>
  <c r="KQ48"/>
  <c r="KR48"/>
  <c r="KQ49"/>
  <c r="KR49"/>
  <c r="KQ50"/>
  <c r="KR50"/>
  <c r="KQ51"/>
  <c r="KR51"/>
  <c r="KQ52"/>
  <c r="KR52"/>
  <c r="KQ53"/>
  <c r="KR53"/>
  <c r="KQ54"/>
  <c r="KR54"/>
  <c r="KQ55"/>
  <c r="KR55"/>
  <c r="KQ56"/>
  <c r="KR56"/>
  <c r="KQ57"/>
  <c r="KR57"/>
  <c r="KQ58"/>
  <c r="KR58"/>
  <c r="KQ59"/>
  <c r="KR59" s="1"/>
  <c r="KQ60"/>
  <c r="KR60"/>
  <c r="KQ61"/>
  <c r="KR61"/>
  <c r="KQ62"/>
  <c r="KR62"/>
  <c r="KQ63"/>
  <c r="KR63"/>
  <c r="KQ64"/>
  <c r="KR64"/>
  <c r="KQ65"/>
  <c r="KR65"/>
  <c r="KQ66"/>
  <c r="KR66"/>
  <c r="KQ67"/>
  <c r="KR67" s="1"/>
  <c r="KQ68"/>
  <c r="KR68"/>
  <c r="KQ69"/>
  <c r="KR69"/>
  <c r="KQ70"/>
  <c r="KR70"/>
  <c r="KQ71"/>
  <c r="KR71"/>
  <c r="KQ72"/>
  <c r="KR72"/>
  <c r="KQ73"/>
  <c r="KR73"/>
  <c r="KN74"/>
  <c r="KM74"/>
  <c r="KQ3"/>
  <c r="KR3" s="1"/>
  <c r="NZ4" i="13"/>
  <c r="OA4"/>
  <c r="NZ5"/>
  <c r="OA5"/>
  <c r="NZ6"/>
  <c r="OA6"/>
  <c r="NZ7"/>
  <c r="OA7"/>
  <c r="NZ8"/>
  <c r="OA8"/>
  <c r="NZ9"/>
  <c r="OA9"/>
  <c r="NZ10"/>
  <c r="OA10"/>
  <c r="NZ11"/>
  <c r="OI11" s="1"/>
  <c r="NZ12"/>
  <c r="OA12"/>
  <c r="NZ13"/>
  <c r="OA13"/>
  <c r="NZ14"/>
  <c r="OA14"/>
  <c r="NZ15"/>
  <c r="OA15"/>
  <c r="NZ16"/>
  <c r="OA16"/>
  <c r="NZ17"/>
  <c r="OA17"/>
  <c r="NZ18"/>
  <c r="OA18"/>
  <c r="NZ19"/>
  <c r="OA19"/>
  <c r="NZ20"/>
  <c r="OA20"/>
  <c r="NZ21"/>
  <c r="OA21"/>
  <c r="NZ22"/>
  <c r="OA22"/>
  <c r="NZ23"/>
  <c r="OA23"/>
  <c r="NZ24"/>
  <c r="OA24"/>
  <c r="NZ25"/>
  <c r="OA25"/>
  <c r="NZ26"/>
  <c r="OA26"/>
  <c r="NZ27"/>
  <c r="OA27"/>
  <c r="NZ28"/>
  <c r="OA28"/>
  <c r="NZ29"/>
  <c r="OA29"/>
  <c r="NZ30"/>
  <c r="OA30"/>
  <c r="NZ31"/>
  <c r="OA31"/>
  <c r="NZ32"/>
  <c r="OA32"/>
  <c r="NZ33"/>
  <c r="OA33"/>
  <c r="NZ34"/>
  <c r="OA34"/>
  <c r="NZ35"/>
  <c r="OA35"/>
  <c r="NZ36"/>
  <c r="OA36"/>
  <c r="NZ37"/>
  <c r="OA37"/>
  <c r="NZ38"/>
  <c r="OA38"/>
  <c r="NZ39"/>
  <c r="OA39"/>
  <c r="NZ40"/>
  <c r="OA40"/>
  <c r="NZ41"/>
  <c r="OA41"/>
  <c r="NZ42"/>
  <c r="OA42"/>
  <c r="NZ43"/>
  <c r="OA43"/>
  <c r="NZ44"/>
  <c r="OA44"/>
  <c r="NZ45"/>
  <c r="OA45"/>
  <c r="NZ46"/>
  <c r="OA46"/>
  <c r="NZ47"/>
  <c r="OA47"/>
  <c r="NZ48"/>
  <c r="OA48"/>
  <c r="NZ49"/>
  <c r="OA49"/>
  <c r="NZ50"/>
  <c r="OA50"/>
  <c r="NZ51"/>
  <c r="OA51"/>
  <c r="NZ52"/>
  <c r="OA52"/>
  <c r="NZ53"/>
  <c r="OA53" s="1"/>
  <c r="NZ54"/>
  <c r="OA54"/>
  <c r="NZ55"/>
  <c r="OA55" s="1"/>
  <c r="NZ56"/>
  <c r="OA56"/>
  <c r="NZ57"/>
  <c r="OA57" s="1"/>
  <c r="NZ58"/>
  <c r="OA58"/>
  <c r="NZ59"/>
  <c r="OA59"/>
  <c r="NZ60"/>
  <c r="OA60"/>
  <c r="NZ61"/>
  <c r="OA61"/>
  <c r="NZ62"/>
  <c r="OA62"/>
  <c r="NZ63"/>
  <c r="OA63"/>
  <c r="NZ64"/>
  <c r="OA64"/>
  <c r="NZ65"/>
  <c r="OA65"/>
  <c r="NZ66"/>
  <c r="OA66"/>
  <c r="NZ67"/>
  <c r="OA67"/>
  <c r="NZ68"/>
  <c r="OA68"/>
  <c r="NZ69"/>
  <c r="OA69"/>
  <c r="NZ70"/>
  <c r="OA70"/>
  <c r="NZ71"/>
  <c r="OA71"/>
  <c r="NZ72"/>
  <c r="OA72"/>
  <c r="NZ73"/>
  <c r="OA73"/>
  <c r="NW74"/>
  <c r="NZ74" s="1"/>
  <c r="NV74"/>
  <c r="NZ3"/>
  <c r="OA3" s="1"/>
  <c r="PG4" i="19"/>
  <c r="PG5"/>
  <c r="PG6"/>
  <c r="PG7"/>
  <c r="PG8"/>
  <c r="PG9"/>
  <c r="PG10"/>
  <c r="PO11"/>
  <c r="PG12"/>
  <c r="PG13"/>
  <c r="PG14"/>
  <c r="PG15"/>
  <c r="PG16"/>
  <c r="PG17"/>
  <c r="PG18"/>
  <c r="PO19"/>
  <c r="PG19"/>
  <c r="PG20"/>
  <c r="PG21"/>
  <c r="PG22"/>
  <c r="PG23"/>
  <c r="PG24"/>
  <c r="PG25"/>
  <c r="PG26"/>
  <c r="PG27"/>
  <c r="PG28"/>
  <c r="PG29"/>
  <c r="PG30"/>
  <c r="PG31"/>
  <c r="PG32"/>
  <c r="PG33"/>
  <c r="PG34"/>
  <c r="PG35"/>
  <c r="PG36"/>
  <c r="PG37"/>
  <c r="PG38"/>
  <c r="PG39"/>
  <c r="PG40"/>
  <c r="PG41"/>
  <c r="PG42"/>
  <c r="PG43"/>
  <c r="PG44"/>
  <c r="PG45"/>
  <c r="PG46"/>
  <c r="PG47"/>
  <c r="PG48"/>
  <c r="PG49"/>
  <c r="PG50"/>
  <c r="PG51"/>
  <c r="PG52"/>
  <c r="PG53"/>
  <c r="PG54"/>
  <c r="PG55"/>
  <c r="PG56"/>
  <c r="PG57"/>
  <c r="PG58"/>
  <c r="PG59"/>
  <c r="PG60"/>
  <c r="PG61"/>
  <c r="PG62"/>
  <c r="PG63"/>
  <c r="PG64"/>
  <c r="PG65"/>
  <c r="PG66"/>
  <c r="PG67"/>
  <c r="PG68"/>
  <c r="PG69"/>
  <c r="PG70"/>
  <c r="PG71"/>
  <c r="PG72"/>
  <c r="PG73"/>
  <c r="PC74"/>
  <c r="PB74"/>
  <c r="PG3"/>
  <c r="KR11" i="21" l="1"/>
  <c r="OA11" i="13"/>
  <c r="PG11" i="19"/>
  <c r="PF74"/>
  <c r="KQ74" i="21"/>
  <c r="KO4" i="22"/>
  <c r="KP4"/>
  <c r="KO5"/>
  <c r="KP5"/>
  <c r="KO6"/>
  <c r="KP6"/>
  <c r="KO7"/>
  <c r="KP7"/>
  <c r="KO8"/>
  <c r="KP8"/>
  <c r="KO9"/>
  <c r="KP9"/>
  <c r="KO10"/>
  <c r="KP10"/>
  <c r="KO11"/>
  <c r="KP11"/>
  <c r="KO12"/>
  <c r="KP12"/>
  <c r="KO13"/>
  <c r="KP13"/>
  <c r="KO14"/>
  <c r="KP14"/>
  <c r="KO15"/>
  <c r="KP15"/>
  <c r="KO16"/>
  <c r="KP16"/>
  <c r="KO17"/>
  <c r="KP17"/>
  <c r="KO18"/>
  <c r="KP18"/>
  <c r="KO19"/>
  <c r="KX19" s="1"/>
  <c r="KO20"/>
  <c r="KP20"/>
  <c r="KO21"/>
  <c r="KP21"/>
  <c r="KO22"/>
  <c r="KP22"/>
  <c r="KO23"/>
  <c r="KP23"/>
  <c r="KO24"/>
  <c r="KP24"/>
  <c r="KO25"/>
  <c r="KP25"/>
  <c r="KO26"/>
  <c r="KP26"/>
  <c r="KO27"/>
  <c r="KP27"/>
  <c r="KO28"/>
  <c r="KP28"/>
  <c r="KO29"/>
  <c r="KP29"/>
  <c r="KO30"/>
  <c r="KP30"/>
  <c r="KO31"/>
  <c r="KP31"/>
  <c r="KO32"/>
  <c r="KP32"/>
  <c r="KO33"/>
  <c r="KP33"/>
  <c r="KO34"/>
  <c r="KP34"/>
  <c r="KO35"/>
  <c r="KP35"/>
  <c r="KO36"/>
  <c r="KP36"/>
  <c r="KO37"/>
  <c r="KP37"/>
  <c r="KO38"/>
  <c r="KP38"/>
  <c r="KO39"/>
  <c r="KP39"/>
  <c r="KO40"/>
  <c r="KP40"/>
  <c r="KO41"/>
  <c r="KP41"/>
  <c r="KO42"/>
  <c r="KP42"/>
  <c r="KO43"/>
  <c r="KP43"/>
  <c r="KO44"/>
  <c r="KP44"/>
  <c r="KO45"/>
  <c r="KP45"/>
  <c r="KO46"/>
  <c r="KP46"/>
  <c r="KO47"/>
  <c r="KP47"/>
  <c r="KO48"/>
  <c r="KP48"/>
  <c r="KO49"/>
  <c r="KP49"/>
  <c r="KO50"/>
  <c r="KP50"/>
  <c r="KO51"/>
  <c r="KP51"/>
  <c r="KO52"/>
  <c r="KX52" s="1"/>
  <c r="KO53"/>
  <c r="KP53"/>
  <c r="KO54"/>
  <c r="KP54"/>
  <c r="KO55"/>
  <c r="KP55"/>
  <c r="KO56"/>
  <c r="KP56"/>
  <c r="KO57"/>
  <c r="KX57" s="1"/>
  <c r="KO58"/>
  <c r="KP58"/>
  <c r="KO59"/>
  <c r="KP59"/>
  <c r="KO60"/>
  <c r="KP60"/>
  <c r="KO61"/>
  <c r="KP61"/>
  <c r="KO62"/>
  <c r="KP62"/>
  <c r="KO63"/>
  <c r="KP63"/>
  <c r="KO64"/>
  <c r="KP64"/>
  <c r="KO65"/>
  <c r="KP65"/>
  <c r="KO66"/>
  <c r="KP66"/>
  <c r="KO67"/>
  <c r="KP67"/>
  <c r="KO68"/>
  <c r="KP68"/>
  <c r="KO69"/>
  <c r="KP69"/>
  <c r="KO70"/>
  <c r="KP70"/>
  <c r="KO71"/>
  <c r="KP71"/>
  <c r="KO72"/>
  <c r="KP72"/>
  <c r="KO73"/>
  <c r="KP73"/>
  <c r="KL74"/>
  <c r="KK74"/>
  <c r="KO3"/>
  <c r="KP3"/>
  <c r="IL4" i="23"/>
  <c r="IM4"/>
  <c r="IL5"/>
  <c r="IM5"/>
  <c r="IL6"/>
  <c r="IM6"/>
  <c r="IL7"/>
  <c r="IM7"/>
  <c r="IL8"/>
  <c r="IM8"/>
  <c r="IL9"/>
  <c r="IM9"/>
  <c r="IL10"/>
  <c r="IM10"/>
  <c r="IL11"/>
  <c r="IM11"/>
  <c r="IL12"/>
  <c r="IM12"/>
  <c r="IL13"/>
  <c r="IM13"/>
  <c r="IL14"/>
  <c r="IM14"/>
  <c r="IL15"/>
  <c r="IM15"/>
  <c r="IL16"/>
  <c r="IM16"/>
  <c r="IL17"/>
  <c r="IM17"/>
  <c r="IL18"/>
  <c r="IM18"/>
  <c r="IL19"/>
  <c r="IM19"/>
  <c r="IL20"/>
  <c r="IM20"/>
  <c r="IL21"/>
  <c r="IM21"/>
  <c r="IL22"/>
  <c r="IM22"/>
  <c r="IL23"/>
  <c r="IM23"/>
  <c r="IL24"/>
  <c r="IM24"/>
  <c r="IL25"/>
  <c r="IM25"/>
  <c r="IL26"/>
  <c r="IM26"/>
  <c r="IL27"/>
  <c r="IM27"/>
  <c r="IL28"/>
  <c r="IM28"/>
  <c r="IL29"/>
  <c r="IM29"/>
  <c r="IL30"/>
  <c r="IM30"/>
  <c r="IL31"/>
  <c r="IM31"/>
  <c r="IL32"/>
  <c r="IM32"/>
  <c r="IL33"/>
  <c r="IM33"/>
  <c r="IL34"/>
  <c r="IM34"/>
  <c r="IL35"/>
  <c r="IM35"/>
  <c r="IL36"/>
  <c r="IM36"/>
  <c r="IL37"/>
  <c r="IM37"/>
  <c r="IL38"/>
  <c r="IM38"/>
  <c r="IL39"/>
  <c r="IM39"/>
  <c r="IL40"/>
  <c r="IM40"/>
  <c r="IL41"/>
  <c r="IM41"/>
  <c r="IL42"/>
  <c r="IM42"/>
  <c r="IL43"/>
  <c r="IM43"/>
  <c r="IL44"/>
  <c r="IM44"/>
  <c r="IL45"/>
  <c r="IM45"/>
  <c r="IL46"/>
  <c r="IM46"/>
  <c r="IL47"/>
  <c r="IM47"/>
  <c r="IL48"/>
  <c r="IM48"/>
  <c r="IL49"/>
  <c r="IM49"/>
  <c r="IL50"/>
  <c r="IM50"/>
  <c r="IL51"/>
  <c r="IM51"/>
  <c r="IL52"/>
  <c r="IM52"/>
  <c r="IL53"/>
  <c r="IM53"/>
  <c r="IL54"/>
  <c r="IM54"/>
  <c r="IL55"/>
  <c r="IM55"/>
  <c r="IL56"/>
  <c r="IM56"/>
  <c r="IL57"/>
  <c r="IM57"/>
  <c r="IL58"/>
  <c r="IM58"/>
  <c r="IL59"/>
  <c r="IM59"/>
  <c r="IL60"/>
  <c r="IM60"/>
  <c r="IL61"/>
  <c r="IM61"/>
  <c r="IL62"/>
  <c r="IM62"/>
  <c r="IL63"/>
  <c r="IM63"/>
  <c r="IL64"/>
  <c r="IM64"/>
  <c r="IL65"/>
  <c r="IM65"/>
  <c r="IL66"/>
  <c r="IM66"/>
  <c r="IL67"/>
  <c r="IM67"/>
  <c r="IL68"/>
  <c r="IM68"/>
  <c r="IL69"/>
  <c r="IM69"/>
  <c r="IL70"/>
  <c r="IM70"/>
  <c r="IL71"/>
  <c r="IM71"/>
  <c r="IL72"/>
  <c r="IM72"/>
  <c r="IL73"/>
  <c r="IM73"/>
  <c r="II74"/>
  <c r="IH74"/>
  <c r="IL3"/>
  <c r="IM3" s="1"/>
  <c r="KO74" i="22" l="1"/>
  <c r="IL74" i="23"/>
  <c r="KI4" i="21"/>
  <c r="KJ4" s="1"/>
  <c r="KI5"/>
  <c r="KJ5"/>
  <c r="KI6"/>
  <c r="KJ6"/>
  <c r="KI7"/>
  <c r="KJ7"/>
  <c r="KI8"/>
  <c r="KJ8"/>
  <c r="KI9"/>
  <c r="KJ9"/>
  <c r="KI10"/>
  <c r="KJ10"/>
  <c r="KI11"/>
  <c r="KJ11"/>
  <c r="KI12"/>
  <c r="KJ12"/>
  <c r="KI13"/>
  <c r="KJ13"/>
  <c r="KI14"/>
  <c r="KJ14"/>
  <c r="KI15"/>
  <c r="KJ15"/>
  <c r="KI16"/>
  <c r="KJ16"/>
  <c r="KI17"/>
  <c r="KJ17"/>
  <c r="KI18"/>
  <c r="KJ18"/>
  <c r="KI19"/>
  <c r="KJ19"/>
  <c r="KI20"/>
  <c r="KJ20" s="1"/>
  <c r="KI21"/>
  <c r="KJ21"/>
  <c r="KI22"/>
  <c r="KJ22"/>
  <c r="KI23"/>
  <c r="KJ23"/>
  <c r="KI24"/>
  <c r="KJ24"/>
  <c r="KI25"/>
  <c r="KJ25"/>
  <c r="KI26"/>
  <c r="KJ26"/>
  <c r="KI27"/>
  <c r="KJ27"/>
  <c r="KI28"/>
  <c r="KJ28"/>
  <c r="KI29"/>
  <c r="KJ29"/>
  <c r="KI30"/>
  <c r="KJ30"/>
  <c r="KI31"/>
  <c r="KJ31"/>
  <c r="KI32"/>
  <c r="KJ32"/>
  <c r="KI33"/>
  <c r="KJ33"/>
  <c r="KI34"/>
  <c r="KJ34"/>
  <c r="KI35"/>
  <c r="KJ35"/>
  <c r="KI36"/>
  <c r="KJ36"/>
  <c r="KI37"/>
  <c r="KJ37"/>
  <c r="KI38"/>
  <c r="KJ38"/>
  <c r="KI39"/>
  <c r="KJ39"/>
  <c r="KI40"/>
  <c r="KJ40"/>
  <c r="KI41"/>
  <c r="KJ41"/>
  <c r="KI42"/>
  <c r="KJ42"/>
  <c r="KI43"/>
  <c r="KJ43"/>
  <c r="KI44"/>
  <c r="KJ44"/>
  <c r="KI45"/>
  <c r="KJ45"/>
  <c r="KI46"/>
  <c r="KJ46"/>
  <c r="KI47"/>
  <c r="KJ47"/>
  <c r="KI48"/>
  <c r="KJ48"/>
  <c r="KI49"/>
  <c r="KJ49"/>
  <c r="KI50"/>
  <c r="KJ50"/>
  <c r="KI51"/>
  <c r="KJ51"/>
  <c r="KI52"/>
  <c r="KJ52"/>
  <c r="KI53"/>
  <c r="KJ53"/>
  <c r="KI54"/>
  <c r="KJ54"/>
  <c r="KI55"/>
  <c r="KJ55"/>
  <c r="KI56"/>
  <c r="KJ56"/>
  <c r="KI57"/>
  <c r="KJ57"/>
  <c r="KI58"/>
  <c r="KJ58"/>
  <c r="KI59"/>
  <c r="KJ59" s="1"/>
  <c r="KI60"/>
  <c r="KJ60"/>
  <c r="KI61"/>
  <c r="KJ61"/>
  <c r="KI62"/>
  <c r="KJ62"/>
  <c r="KI63"/>
  <c r="KJ63"/>
  <c r="KI64"/>
  <c r="KJ64"/>
  <c r="KI65"/>
  <c r="KJ65"/>
  <c r="KI66"/>
  <c r="KJ66"/>
  <c r="KI67"/>
  <c r="KJ67"/>
  <c r="KI68"/>
  <c r="KJ68"/>
  <c r="KI69"/>
  <c r="KJ69"/>
  <c r="KI70"/>
  <c r="KJ70"/>
  <c r="KI71"/>
  <c r="KJ71"/>
  <c r="KI72"/>
  <c r="KJ72"/>
  <c r="KI73"/>
  <c r="KJ73" s="1"/>
  <c r="KF74"/>
  <c r="KE74"/>
  <c r="KI3"/>
  <c r="KJ3" s="1"/>
  <c r="NR4" i="13"/>
  <c r="NS4" s="1"/>
  <c r="NR5"/>
  <c r="NS5"/>
  <c r="NR6"/>
  <c r="NS6" s="1"/>
  <c r="NR7"/>
  <c r="NS7"/>
  <c r="NR8"/>
  <c r="NS8" s="1"/>
  <c r="NR9"/>
  <c r="NS9"/>
  <c r="NR10"/>
  <c r="NS10" s="1"/>
  <c r="NR11"/>
  <c r="NS11"/>
  <c r="NR12"/>
  <c r="NS12" s="1"/>
  <c r="NR13"/>
  <c r="NS13"/>
  <c r="NR14"/>
  <c r="NS14" s="1"/>
  <c r="NR15"/>
  <c r="NS15"/>
  <c r="NR16"/>
  <c r="NS16" s="1"/>
  <c r="NR17"/>
  <c r="NS17"/>
  <c r="NR18"/>
  <c r="NS18" s="1"/>
  <c r="NR19"/>
  <c r="NS19" s="1"/>
  <c r="NR20"/>
  <c r="NS20" s="1"/>
  <c r="NR21"/>
  <c r="NS21"/>
  <c r="NR22"/>
  <c r="NS22" s="1"/>
  <c r="NR23"/>
  <c r="NS23"/>
  <c r="NR24"/>
  <c r="NS24" s="1"/>
  <c r="NR25"/>
  <c r="NS25"/>
  <c r="NR26"/>
  <c r="NS26" s="1"/>
  <c r="NR27"/>
  <c r="NS27"/>
  <c r="NR28"/>
  <c r="NS28" s="1"/>
  <c r="NR29"/>
  <c r="NS29"/>
  <c r="NR30"/>
  <c r="NS30" s="1"/>
  <c r="NR31"/>
  <c r="NS31"/>
  <c r="NR32"/>
  <c r="NS32" s="1"/>
  <c r="NR33"/>
  <c r="NS33"/>
  <c r="NR34"/>
  <c r="NS34" s="1"/>
  <c r="NR35"/>
  <c r="NS35"/>
  <c r="NR36"/>
  <c r="NS36" s="1"/>
  <c r="NR37"/>
  <c r="NS37"/>
  <c r="NR38"/>
  <c r="NS38" s="1"/>
  <c r="NR39"/>
  <c r="NS39"/>
  <c r="NR40"/>
  <c r="NS40" s="1"/>
  <c r="NR41"/>
  <c r="NS41"/>
  <c r="NR42"/>
  <c r="NS42" s="1"/>
  <c r="NR43"/>
  <c r="NS43"/>
  <c r="NR44"/>
  <c r="NS44" s="1"/>
  <c r="NR45"/>
  <c r="NS45"/>
  <c r="NR46"/>
  <c r="NS46" s="1"/>
  <c r="NR47"/>
  <c r="NS47"/>
  <c r="NR48"/>
  <c r="NS48" s="1"/>
  <c r="NR49"/>
  <c r="NS49"/>
  <c r="NR50"/>
  <c r="NS50" s="1"/>
  <c r="NR51"/>
  <c r="NS51"/>
  <c r="NR52"/>
  <c r="NS52" s="1"/>
  <c r="NR53"/>
  <c r="NS53"/>
  <c r="NR54"/>
  <c r="NS54" s="1"/>
  <c r="NR55"/>
  <c r="NS55"/>
  <c r="NR56"/>
  <c r="NS56" s="1"/>
  <c r="NR57"/>
  <c r="NS57"/>
  <c r="NR58"/>
  <c r="NS58" s="1"/>
  <c r="NR59"/>
  <c r="NS59"/>
  <c r="NR60"/>
  <c r="NS60" s="1"/>
  <c r="NR61"/>
  <c r="NS61"/>
  <c r="NR62"/>
  <c r="NS62" s="1"/>
  <c r="NR63"/>
  <c r="NS63"/>
  <c r="NR64"/>
  <c r="NS64" s="1"/>
  <c r="NR65"/>
  <c r="NS65"/>
  <c r="NR66"/>
  <c r="NS66" s="1"/>
  <c r="NR67"/>
  <c r="NS67"/>
  <c r="NR68"/>
  <c r="NS68" s="1"/>
  <c r="NR69"/>
  <c r="NS69"/>
  <c r="NR70"/>
  <c r="NS70" s="1"/>
  <c r="NR71"/>
  <c r="NS71"/>
  <c r="NR72"/>
  <c r="NS72" s="1"/>
  <c r="NR73"/>
  <c r="NS73" s="1"/>
  <c r="NO74"/>
  <c r="NN74"/>
  <c r="NR3"/>
  <c r="NS3" s="1"/>
  <c r="OX4" i="19"/>
  <c r="OY4"/>
  <c r="OX5"/>
  <c r="OY5"/>
  <c r="OX6"/>
  <c r="OY6"/>
  <c r="OX7"/>
  <c r="OY7"/>
  <c r="OX8"/>
  <c r="OY8"/>
  <c r="OX9"/>
  <c r="OY9"/>
  <c r="OX10"/>
  <c r="OY10"/>
  <c r="OX11"/>
  <c r="OY11"/>
  <c r="OX12"/>
  <c r="OY12"/>
  <c r="OX13"/>
  <c r="OY13"/>
  <c r="OX14"/>
  <c r="OY14" s="1"/>
  <c r="OX15"/>
  <c r="OY15"/>
  <c r="OX16"/>
  <c r="OY16"/>
  <c r="OX17"/>
  <c r="OY17"/>
  <c r="OX18"/>
  <c r="OY18"/>
  <c r="OX19"/>
  <c r="OY19"/>
  <c r="OX20"/>
  <c r="OY20"/>
  <c r="OX21"/>
  <c r="OY21"/>
  <c r="OX22"/>
  <c r="OY22"/>
  <c r="OX23"/>
  <c r="OY23"/>
  <c r="OX24"/>
  <c r="OY24"/>
  <c r="OX25"/>
  <c r="OY25"/>
  <c r="OX26"/>
  <c r="OY26"/>
  <c r="OX27"/>
  <c r="OY27"/>
  <c r="OX28"/>
  <c r="OY28"/>
  <c r="OX29"/>
  <c r="OY29"/>
  <c r="OX30"/>
  <c r="OY30"/>
  <c r="OX31"/>
  <c r="OY31"/>
  <c r="OX32"/>
  <c r="OY32"/>
  <c r="OX33"/>
  <c r="OY33"/>
  <c r="OX34"/>
  <c r="OY34"/>
  <c r="OX35"/>
  <c r="OY35"/>
  <c r="OX36"/>
  <c r="OY36"/>
  <c r="OX37"/>
  <c r="OY37"/>
  <c r="OX38"/>
  <c r="OY38"/>
  <c r="OX39"/>
  <c r="OY39"/>
  <c r="OX40"/>
  <c r="OY40"/>
  <c r="OX41"/>
  <c r="OY41"/>
  <c r="OX42"/>
  <c r="OY42"/>
  <c r="OX43"/>
  <c r="OY43"/>
  <c r="OX44"/>
  <c r="OY44"/>
  <c r="OX45"/>
  <c r="OY45"/>
  <c r="OX46"/>
  <c r="OY46"/>
  <c r="OX47"/>
  <c r="OY47"/>
  <c r="OX48"/>
  <c r="OY48"/>
  <c r="OX49"/>
  <c r="OY49"/>
  <c r="OX50"/>
  <c r="OY50"/>
  <c r="OX51"/>
  <c r="OY51"/>
  <c r="OX52"/>
  <c r="OY52"/>
  <c r="OX53"/>
  <c r="OY53"/>
  <c r="OX54"/>
  <c r="OY54"/>
  <c r="OX55"/>
  <c r="OY55"/>
  <c r="OX56"/>
  <c r="OY56" s="1"/>
  <c r="OX57"/>
  <c r="OY57"/>
  <c r="OX58"/>
  <c r="OY58"/>
  <c r="OX59"/>
  <c r="OY59"/>
  <c r="OX60"/>
  <c r="OY60"/>
  <c r="OX61"/>
  <c r="OY61"/>
  <c r="OX62"/>
  <c r="OY62"/>
  <c r="OX63"/>
  <c r="OY63"/>
  <c r="OX64"/>
  <c r="OY64"/>
  <c r="OX65"/>
  <c r="OY65"/>
  <c r="OX66"/>
  <c r="OY66"/>
  <c r="OX67"/>
  <c r="OY67"/>
  <c r="OX68"/>
  <c r="OY68"/>
  <c r="OX69"/>
  <c r="OY69"/>
  <c r="OX70"/>
  <c r="OY70" s="1"/>
  <c r="OX71"/>
  <c r="OY71"/>
  <c r="OX72"/>
  <c r="OY72"/>
  <c r="OX73"/>
  <c r="OY73"/>
  <c r="OU74"/>
  <c r="OX74" s="1"/>
  <c r="OT74"/>
  <c r="OX3"/>
  <c r="OY3"/>
  <c r="NR74" i="13" l="1"/>
  <c r="KI74" i="21"/>
  <c r="NJ4" i="13"/>
  <c r="NK4"/>
  <c r="NJ5"/>
  <c r="NK5"/>
  <c r="NJ6"/>
  <c r="NK6"/>
  <c r="NJ7"/>
  <c r="NK7"/>
  <c r="NJ8"/>
  <c r="NK8"/>
  <c r="NJ9"/>
  <c r="NK9"/>
  <c r="NJ10"/>
  <c r="NK10"/>
  <c r="NJ11"/>
  <c r="NK11"/>
  <c r="NJ12"/>
  <c r="NK12"/>
  <c r="NJ13"/>
  <c r="NK13"/>
  <c r="NJ14"/>
  <c r="NK14"/>
  <c r="NJ15"/>
  <c r="NK15"/>
  <c r="NJ16"/>
  <c r="NK16"/>
  <c r="NJ17"/>
  <c r="NK17"/>
  <c r="NJ18"/>
  <c r="NK18"/>
  <c r="NJ19"/>
  <c r="NK19"/>
  <c r="NJ20"/>
  <c r="NK20"/>
  <c r="NJ21"/>
  <c r="NK21"/>
  <c r="NJ22"/>
  <c r="NK22"/>
  <c r="NJ23"/>
  <c r="NK23"/>
  <c r="NJ24"/>
  <c r="NK24"/>
  <c r="NJ25"/>
  <c r="NK25"/>
  <c r="NJ26"/>
  <c r="NK26"/>
  <c r="NJ27"/>
  <c r="NK27"/>
  <c r="NJ28"/>
  <c r="NK28"/>
  <c r="NJ29"/>
  <c r="NK29"/>
  <c r="NJ30"/>
  <c r="NK30"/>
  <c r="NJ31"/>
  <c r="NK31"/>
  <c r="NJ32"/>
  <c r="NK32"/>
  <c r="NJ33"/>
  <c r="NK33"/>
  <c r="NJ34"/>
  <c r="NK34"/>
  <c r="NJ35"/>
  <c r="NK35"/>
  <c r="NJ36"/>
  <c r="NK36"/>
  <c r="NJ37"/>
  <c r="NK37"/>
  <c r="NJ38"/>
  <c r="NK38"/>
  <c r="NJ39"/>
  <c r="NK39"/>
  <c r="NJ40"/>
  <c r="NK40"/>
  <c r="NJ41"/>
  <c r="NK41"/>
  <c r="NJ42"/>
  <c r="NK42"/>
  <c r="NJ43"/>
  <c r="NK43"/>
  <c r="NJ44"/>
  <c r="NK44"/>
  <c r="NJ45"/>
  <c r="NK45"/>
  <c r="NJ46"/>
  <c r="NK46"/>
  <c r="NJ47"/>
  <c r="NK47"/>
  <c r="NJ48"/>
  <c r="NK48"/>
  <c r="NJ49"/>
  <c r="NK49"/>
  <c r="NJ50"/>
  <c r="NK50"/>
  <c r="NJ51"/>
  <c r="NK51"/>
  <c r="NJ52"/>
  <c r="NK52"/>
  <c r="NJ53"/>
  <c r="NK53"/>
  <c r="NJ54"/>
  <c r="NK54"/>
  <c r="NJ55"/>
  <c r="NK55"/>
  <c r="NJ56"/>
  <c r="NK56"/>
  <c r="NJ57"/>
  <c r="NK57"/>
  <c r="NJ58"/>
  <c r="NK58"/>
  <c r="NJ59"/>
  <c r="NK59"/>
  <c r="NJ60"/>
  <c r="NK60"/>
  <c r="NJ61"/>
  <c r="NK61"/>
  <c r="NJ62"/>
  <c r="NK62"/>
  <c r="NJ63"/>
  <c r="NK63"/>
  <c r="NJ64"/>
  <c r="NK64"/>
  <c r="NJ65"/>
  <c r="NK65"/>
  <c r="NJ66"/>
  <c r="NK66" s="1"/>
  <c r="NJ67"/>
  <c r="NK67"/>
  <c r="NJ68"/>
  <c r="NK68"/>
  <c r="NJ69"/>
  <c r="NK69"/>
  <c r="NJ70"/>
  <c r="NK70"/>
  <c r="NJ71"/>
  <c r="NK71"/>
  <c r="NJ72"/>
  <c r="NK72"/>
  <c r="NJ73"/>
  <c r="NK73"/>
  <c r="NG74"/>
  <c r="NF74"/>
  <c r="NJ3"/>
  <c r="NK3"/>
  <c r="NJ74" l="1"/>
  <c r="OP4" i="19" l="1"/>
  <c r="OQ4"/>
  <c r="OP5"/>
  <c r="OQ5"/>
  <c r="OP6"/>
  <c r="OQ6"/>
  <c r="OP7"/>
  <c r="OQ7"/>
  <c r="OP8"/>
  <c r="OQ8"/>
  <c r="OP9"/>
  <c r="OQ9"/>
  <c r="OP10"/>
  <c r="OQ10"/>
  <c r="OP11"/>
  <c r="OQ11"/>
  <c r="OP12"/>
  <c r="OQ12"/>
  <c r="OP13"/>
  <c r="OQ13"/>
  <c r="OP14"/>
  <c r="OQ14"/>
  <c r="OP15"/>
  <c r="OQ15"/>
  <c r="OP16"/>
  <c r="OQ16"/>
  <c r="OP17"/>
  <c r="OQ17"/>
  <c r="OP18"/>
  <c r="OQ18"/>
  <c r="OP19"/>
  <c r="OQ19"/>
  <c r="OP20"/>
  <c r="OQ20"/>
  <c r="OP21"/>
  <c r="OQ21"/>
  <c r="OP22"/>
  <c r="OQ22"/>
  <c r="OP23"/>
  <c r="OQ23"/>
  <c r="OP24"/>
  <c r="OQ24"/>
  <c r="OP25"/>
  <c r="OQ25"/>
  <c r="OP26"/>
  <c r="OQ26"/>
  <c r="OP27"/>
  <c r="OQ27"/>
  <c r="OP28"/>
  <c r="OQ28"/>
  <c r="OP29"/>
  <c r="OQ29"/>
  <c r="OP30"/>
  <c r="OQ30"/>
  <c r="OP31"/>
  <c r="OQ31"/>
  <c r="OP32"/>
  <c r="OQ32"/>
  <c r="OP33"/>
  <c r="OQ33"/>
  <c r="OP34"/>
  <c r="OQ34"/>
  <c r="OP35"/>
  <c r="OQ35"/>
  <c r="OP36"/>
  <c r="OQ36"/>
  <c r="OP37"/>
  <c r="OQ37"/>
  <c r="OP38"/>
  <c r="OQ38"/>
  <c r="OP39"/>
  <c r="OQ39"/>
  <c r="OP40"/>
  <c r="OQ40"/>
  <c r="OP41"/>
  <c r="OQ41"/>
  <c r="OP42"/>
  <c r="OQ42"/>
  <c r="OP43"/>
  <c r="OQ43"/>
  <c r="OP44"/>
  <c r="OQ44"/>
  <c r="OP45"/>
  <c r="OQ45"/>
  <c r="OP46"/>
  <c r="OQ46"/>
  <c r="OP47"/>
  <c r="OQ47"/>
  <c r="OP48"/>
  <c r="OQ48"/>
  <c r="OP49"/>
  <c r="OQ49"/>
  <c r="OP50"/>
  <c r="OQ50"/>
  <c r="OP51"/>
  <c r="OQ51"/>
  <c r="OP52"/>
  <c r="OQ52"/>
  <c r="OP53"/>
  <c r="OQ53"/>
  <c r="OP54"/>
  <c r="OQ54"/>
  <c r="OP55"/>
  <c r="OQ55"/>
  <c r="OP56"/>
  <c r="OQ56"/>
  <c r="OP57"/>
  <c r="OQ57"/>
  <c r="OP58"/>
  <c r="OQ58"/>
  <c r="OP59"/>
  <c r="OQ59"/>
  <c r="OP60"/>
  <c r="OQ60"/>
  <c r="OP61"/>
  <c r="OQ61"/>
  <c r="OP62"/>
  <c r="OQ62"/>
  <c r="OP63"/>
  <c r="OQ63"/>
  <c r="OP64"/>
  <c r="OQ64"/>
  <c r="OP65"/>
  <c r="OQ65"/>
  <c r="OP66"/>
  <c r="OQ66"/>
  <c r="OP67"/>
  <c r="OQ67"/>
  <c r="OP68"/>
  <c r="OQ68"/>
  <c r="OP69"/>
  <c r="OQ69"/>
  <c r="OP70"/>
  <c r="OQ70"/>
  <c r="OP71"/>
  <c r="OQ71"/>
  <c r="OP72"/>
  <c r="OQ72"/>
  <c r="OP73"/>
  <c r="OQ73"/>
  <c r="OP3"/>
  <c r="OQ3"/>
  <c r="OM74"/>
  <c r="OL74"/>
  <c r="KA4" i="21"/>
  <c r="KB4"/>
  <c r="KA5"/>
  <c r="KB5"/>
  <c r="KA6"/>
  <c r="KB6"/>
  <c r="KA7"/>
  <c r="KB7"/>
  <c r="KA8"/>
  <c r="KB8"/>
  <c r="KA9"/>
  <c r="KB9"/>
  <c r="KA10"/>
  <c r="KB10"/>
  <c r="KA11"/>
  <c r="KB11"/>
  <c r="KA12"/>
  <c r="KB12"/>
  <c r="KA13"/>
  <c r="KB13"/>
  <c r="KA14"/>
  <c r="KB14"/>
  <c r="KA15"/>
  <c r="KB15"/>
  <c r="KA16"/>
  <c r="KB16"/>
  <c r="KA17"/>
  <c r="KB17"/>
  <c r="KA18"/>
  <c r="KB18"/>
  <c r="KA19"/>
  <c r="KB19"/>
  <c r="KA20"/>
  <c r="KB20"/>
  <c r="KA21"/>
  <c r="KB21"/>
  <c r="KA22"/>
  <c r="KB22"/>
  <c r="KA23"/>
  <c r="KB23"/>
  <c r="KA24"/>
  <c r="KB24"/>
  <c r="KA25"/>
  <c r="KB25"/>
  <c r="KA26"/>
  <c r="KB26"/>
  <c r="KA27"/>
  <c r="KB27"/>
  <c r="KA28"/>
  <c r="KB28"/>
  <c r="KA29"/>
  <c r="KB29"/>
  <c r="KA30"/>
  <c r="KB30"/>
  <c r="KA31"/>
  <c r="KB31"/>
  <c r="KA32"/>
  <c r="KB32"/>
  <c r="KA33"/>
  <c r="KB33"/>
  <c r="KA34"/>
  <c r="KB34"/>
  <c r="KA35"/>
  <c r="KB35"/>
  <c r="KA36"/>
  <c r="KB36"/>
  <c r="KA37"/>
  <c r="KB37"/>
  <c r="KA38"/>
  <c r="KB38"/>
  <c r="KA39"/>
  <c r="KB39"/>
  <c r="KA40"/>
  <c r="KB40"/>
  <c r="KA41"/>
  <c r="KB41"/>
  <c r="KA42"/>
  <c r="KB42"/>
  <c r="KA43"/>
  <c r="KB43"/>
  <c r="KA44"/>
  <c r="KB44"/>
  <c r="KA45"/>
  <c r="KB45"/>
  <c r="KA46"/>
  <c r="KB46"/>
  <c r="KA47"/>
  <c r="KB47"/>
  <c r="KA48"/>
  <c r="KB48"/>
  <c r="KA49"/>
  <c r="KB49"/>
  <c r="KA50"/>
  <c r="KB50"/>
  <c r="KA51"/>
  <c r="KB51"/>
  <c r="KA52"/>
  <c r="KB52"/>
  <c r="KA53"/>
  <c r="KB53"/>
  <c r="KA54"/>
  <c r="KB54"/>
  <c r="KA55"/>
  <c r="KB55"/>
  <c r="KA56"/>
  <c r="KB56"/>
  <c r="KA57"/>
  <c r="KB57"/>
  <c r="KA58"/>
  <c r="KB58"/>
  <c r="KA59"/>
  <c r="KB59"/>
  <c r="KA60"/>
  <c r="KB60"/>
  <c r="KA61"/>
  <c r="KB61"/>
  <c r="KA62"/>
  <c r="KB62"/>
  <c r="KA63"/>
  <c r="KB63"/>
  <c r="KA64"/>
  <c r="KB64"/>
  <c r="KA65"/>
  <c r="KB65"/>
  <c r="KA66"/>
  <c r="KB66"/>
  <c r="KA67"/>
  <c r="KB67"/>
  <c r="KA68"/>
  <c r="KB68"/>
  <c r="KA69"/>
  <c r="KB69"/>
  <c r="KA70"/>
  <c r="KB70"/>
  <c r="KA71"/>
  <c r="KB71"/>
  <c r="KA72"/>
  <c r="KB72"/>
  <c r="KA73"/>
  <c r="KB73"/>
  <c r="JX74"/>
  <c r="JW74"/>
  <c r="KA3"/>
  <c r="KB3" s="1"/>
  <c r="KG4" i="22"/>
  <c r="KH4"/>
  <c r="KG5"/>
  <c r="KH5"/>
  <c r="KG6"/>
  <c r="KH6"/>
  <c r="KG7"/>
  <c r="KH7"/>
  <c r="KG8"/>
  <c r="KH8"/>
  <c r="KG9"/>
  <c r="KH9"/>
  <c r="KG10"/>
  <c r="KH10"/>
  <c r="KG11"/>
  <c r="KH11"/>
  <c r="KG12"/>
  <c r="KH12"/>
  <c r="KG13"/>
  <c r="KH13"/>
  <c r="KG14"/>
  <c r="KH14"/>
  <c r="KG15"/>
  <c r="KH15"/>
  <c r="KG16"/>
  <c r="KH16"/>
  <c r="KG17"/>
  <c r="KH17"/>
  <c r="KG18"/>
  <c r="KH18"/>
  <c r="KG19"/>
  <c r="KG20"/>
  <c r="KH20"/>
  <c r="KG21"/>
  <c r="KH21"/>
  <c r="KG22"/>
  <c r="KH22"/>
  <c r="KG23"/>
  <c r="KH23"/>
  <c r="KG24"/>
  <c r="KH24"/>
  <c r="KG25"/>
  <c r="KH25"/>
  <c r="KG26"/>
  <c r="KH26"/>
  <c r="KG27"/>
  <c r="KH27"/>
  <c r="KG28"/>
  <c r="KH28"/>
  <c r="KG29"/>
  <c r="KH29"/>
  <c r="KG30"/>
  <c r="KH30"/>
  <c r="KG31"/>
  <c r="KH31"/>
  <c r="KG32"/>
  <c r="KH32"/>
  <c r="KG33"/>
  <c r="KH33"/>
  <c r="KG34"/>
  <c r="KH34"/>
  <c r="KG35"/>
  <c r="KH35"/>
  <c r="KG36"/>
  <c r="KH36"/>
  <c r="KG37"/>
  <c r="KH37"/>
  <c r="KG38"/>
  <c r="KH38"/>
  <c r="KG39"/>
  <c r="KH39"/>
  <c r="KG40"/>
  <c r="KH40"/>
  <c r="KG41"/>
  <c r="KH41"/>
  <c r="KG42"/>
  <c r="KH42"/>
  <c r="KG43"/>
  <c r="KH43"/>
  <c r="KG44"/>
  <c r="KH44"/>
  <c r="KG45"/>
  <c r="KH45"/>
  <c r="KG46"/>
  <c r="KH46"/>
  <c r="KG47"/>
  <c r="KH47"/>
  <c r="KG48"/>
  <c r="KH48"/>
  <c r="KG49"/>
  <c r="KH49"/>
  <c r="KG50"/>
  <c r="KH50"/>
  <c r="KG51"/>
  <c r="KH51"/>
  <c r="KG52"/>
  <c r="KP52" s="1"/>
  <c r="KG53"/>
  <c r="KH53"/>
  <c r="KG54"/>
  <c r="KH54"/>
  <c r="KG55"/>
  <c r="KH55"/>
  <c r="KG56"/>
  <c r="KH56"/>
  <c r="KG57"/>
  <c r="KP57" s="1"/>
  <c r="KG58"/>
  <c r="KH58"/>
  <c r="KG59"/>
  <c r="KH59" s="1"/>
  <c r="KG60"/>
  <c r="KH60"/>
  <c r="KG61"/>
  <c r="KH61"/>
  <c r="KG62"/>
  <c r="KH62"/>
  <c r="KG63"/>
  <c r="KH63"/>
  <c r="KG64"/>
  <c r="KH64"/>
  <c r="KG65"/>
  <c r="KH65"/>
  <c r="KG66"/>
  <c r="KH66"/>
  <c r="KG67"/>
  <c r="KH67"/>
  <c r="KG68"/>
  <c r="KH68"/>
  <c r="KG69"/>
  <c r="KH69"/>
  <c r="KG70"/>
  <c r="KH70"/>
  <c r="KG71"/>
  <c r="KH71" s="1"/>
  <c r="KG72"/>
  <c r="KH72"/>
  <c r="KG73"/>
  <c r="KH73"/>
  <c r="KG3"/>
  <c r="KH3"/>
  <c r="KD74"/>
  <c r="KC74"/>
  <c r="ID4" i="23"/>
  <c r="IE4" s="1"/>
  <c r="ID5"/>
  <c r="IE5"/>
  <c r="ID6"/>
  <c r="IE6" s="1"/>
  <c r="ID7"/>
  <c r="IE7"/>
  <c r="ID8"/>
  <c r="IE8" s="1"/>
  <c r="ID9"/>
  <c r="IE9"/>
  <c r="ID10"/>
  <c r="IE10" s="1"/>
  <c r="ID11"/>
  <c r="IE11"/>
  <c r="ID12"/>
  <c r="IE12" s="1"/>
  <c r="ID13"/>
  <c r="IE13"/>
  <c r="ID14"/>
  <c r="IE14" s="1"/>
  <c r="ID15"/>
  <c r="IE15"/>
  <c r="ID16"/>
  <c r="IE16" s="1"/>
  <c r="ID17"/>
  <c r="IE17"/>
  <c r="ID18"/>
  <c r="IE18" s="1"/>
  <c r="ID19"/>
  <c r="IE19"/>
  <c r="ID20"/>
  <c r="IE20" s="1"/>
  <c r="ID21"/>
  <c r="IE21"/>
  <c r="ID22"/>
  <c r="IE22" s="1"/>
  <c r="ID23"/>
  <c r="IE23"/>
  <c r="ID24"/>
  <c r="IE24" s="1"/>
  <c r="ID25"/>
  <c r="IE25"/>
  <c r="ID26"/>
  <c r="IE26" s="1"/>
  <c r="ID27"/>
  <c r="IE27" s="1"/>
  <c r="ID28"/>
  <c r="IE28" s="1"/>
  <c r="ID29"/>
  <c r="IE29"/>
  <c r="ID30"/>
  <c r="IE30" s="1"/>
  <c r="ID31"/>
  <c r="ID32"/>
  <c r="IE32" s="1"/>
  <c r="ID33"/>
  <c r="IE33"/>
  <c r="ID34"/>
  <c r="IE34" s="1"/>
  <c r="ID35"/>
  <c r="IE35"/>
  <c r="ID36"/>
  <c r="IE36" s="1"/>
  <c r="ID37"/>
  <c r="IE37"/>
  <c r="ID38"/>
  <c r="IE38" s="1"/>
  <c r="ID39"/>
  <c r="IE39"/>
  <c r="ID40"/>
  <c r="IE40" s="1"/>
  <c r="ID41"/>
  <c r="IE41"/>
  <c r="ID42"/>
  <c r="IE42" s="1"/>
  <c r="ID43"/>
  <c r="IE43"/>
  <c r="ID44"/>
  <c r="IE44" s="1"/>
  <c r="ID45"/>
  <c r="IE45"/>
  <c r="ID46"/>
  <c r="IE46" s="1"/>
  <c r="ID47"/>
  <c r="IE47"/>
  <c r="ID48"/>
  <c r="IE48" s="1"/>
  <c r="ID49"/>
  <c r="IE49"/>
  <c r="ID50"/>
  <c r="IE50" s="1"/>
  <c r="ID51"/>
  <c r="IE51"/>
  <c r="ID52"/>
  <c r="IE52" s="1"/>
  <c r="ID53"/>
  <c r="IE53" s="1"/>
  <c r="ID54"/>
  <c r="IE54" s="1"/>
  <c r="ID55"/>
  <c r="IE55" s="1"/>
  <c r="ID56"/>
  <c r="IE56" s="1"/>
  <c r="ID57"/>
  <c r="IE57"/>
  <c r="ID58"/>
  <c r="IE58" s="1"/>
  <c r="ID59"/>
  <c r="IE59"/>
  <c r="ID60"/>
  <c r="IE60" s="1"/>
  <c r="ID61"/>
  <c r="IE61"/>
  <c r="ID62"/>
  <c r="IE62" s="1"/>
  <c r="ID63"/>
  <c r="IE63"/>
  <c r="ID64"/>
  <c r="IE64" s="1"/>
  <c r="ID65"/>
  <c r="IE65"/>
  <c r="ID66"/>
  <c r="IE66" s="1"/>
  <c r="ID67"/>
  <c r="IE67"/>
  <c r="ID68"/>
  <c r="IE68" s="1"/>
  <c r="ID69"/>
  <c r="IE69"/>
  <c r="ID70"/>
  <c r="IE70" s="1"/>
  <c r="ID71"/>
  <c r="IE71"/>
  <c r="ID72"/>
  <c r="IE72" s="1"/>
  <c r="ID73"/>
  <c r="IE73"/>
  <c r="IA74"/>
  <c r="HZ74"/>
  <c r="ID3"/>
  <c r="IE3"/>
  <c r="KP19" i="22" l="1"/>
  <c r="OP74" i="19"/>
  <c r="KA74" i="21"/>
  <c r="KG74" i="22"/>
  <c r="ID74" i="23"/>
  <c r="HV4"/>
  <c r="HW4" s="1"/>
  <c r="HV5"/>
  <c r="HW5"/>
  <c r="HV6"/>
  <c r="HW6" s="1"/>
  <c r="HV7"/>
  <c r="HW7"/>
  <c r="HV8"/>
  <c r="HW8" s="1"/>
  <c r="HV9"/>
  <c r="HW9"/>
  <c r="HV10"/>
  <c r="HW10" s="1"/>
  <c r="HV11"/>
  <c r="HW11"/>
  <c r="HV12"/>
  <c r="HW12" s="1"/>
  <c r="HV13"/>
  <c r="HW13"/>
  <c r="HV14"/>
  <c r="HW14" s="1"/>
  <c r="HV15"/>
  <c r="HW15"/>
  <c r="HV16"/>
  <c r="HW16" s="1"/>
  <c r="HV17"/>
  <c r="HW17"/>
  <c r="HV18"/>
  <c r="HW18" s="1"/>
  <c r="HV19"/>
  <c r="HW19"/>
  <c r="HV20"/>
  <c r="HW20" s="1"/>
  <c r="HV21"/>
  <c r="HW21"/>
  <c r="HV22"/>
  <c r="HW22" s="1"/>
  <c r="HV23"/>
  <c r="HW23"/>
  <c r="HV24"/>
  <c r="HW24" s="1"/>
  <c r="HV25"/>
  <c r="HW25"/>
  <c r="HV26"/>
  <c r="HW26" s="1"/>
  <c r="HV27"/>
  <c r="HW27" s="1"/>
  <c r="HV28"/>
  <c r="HW28" s="1"/>
  <c r="HV29"/>
  <c r="HW29"/>
  <c r="HV30"/>
  <c r="HW30" s="1"/>
  <c r="HV31"/>
  <c r="IE31" s="1"/>
  <c r="HV32"/>
  <c r="HW32" s="1"/>
  <c r="HV33"/>
  <c r="HW33"/>
  <c r="HV34"/>
  <c r="HW34" s="1"/>
  <c r="HV35"/>
  <c r="HW35"/>
  <c r="HV36"/>
  <c r="HW36" s="1"/>
  <c r="HV37"/>
  <c r="HW37"/>
  <c r="HV38"/>
  <c r="HW38" s="1"/>
  <c r="HV39"/>
  <c r="HW39"/>
  <c r="HV40"/>
  <c r="HW40" s="1"/>
  <c r="HV41"/>
  <c r="HW41"/>
  <c r="HV42"/>
  <c r="HW42" s="1"/>
  <c r="HV43"/>
  <c r="HW43"/>
  <c r="HV44"/>
  <c r="HW44" s="1"/>
  <c r="HV45"/>
  <c r="HW45"/>
  <c r="HV46"/>
  <c r="HW46" s="1"/>
  <c r="HV47"/>
  <c r="HW47"/>
  <c r="HV48"/>
  <c r="HW48" s="1"/>
  <c r="HV49"/>
  <c r="HW49" s="1"/>
  <c r="HV50"/>
  <c r="HW50" s="1"/>
  <c r="HV51"/>
  <c r="HW51"/>
  <c r="HV52"/>
  <c r="HW52" s="1"/>
  <c r="HV53"/>
  <c r="HV54"/>
  <c r="HW54" s="1"/>
  <c r="HV55"/>
  <c r="HV56"/>
  <c r="HV57"/>
  <c r="HW57"/>
  <c r="HV58"/>
  <c r="HW58" s="1"/>
  <c r="HV59"/>
  <c r="HW59"/>
  <c r="HV60"/>
  <c r="HW60" s="1"/>
  <c r="HV61"/>
  <c r="HW61"/>
  <c r="HV62"/>
  <c r="HW62" s="1"/>
  <c r="HV63"/>
  <c r="HW63"/>
  <c r="HV64"/>
  <c r="HW64" s="1"/>
  <c r="HV65"/>
  <c r="HW65"/>
  <c r="HV66"/>
  <c r="HW66" s="1"/>
  <c r="HV67"/>
  <c r="HW67"/>
  <c r="HV68"/>
  <c r="HW68" s="1"/>
  <c r="HV69"/>
  <c r="HW69"/>
  <c r="HV70"/>
  <c r="HW70" s="1"/>
  <c r="HV71"/>
  <c r="HW71"/>
  <c r="HV72"/>
  <c r="HW72" s="1"/>
  <c r="HV73"/>
  <c r="HV3"/>
  <c r="HW3" s="1"/>
  <c r="HR74"/>
  <c r="HS74"/>
  <c r="JY4" i="22"/>
  <c r="JZ4" s="1"/>
  <c r="JY5"/>
  <c r="JZ5"/>
  <c r="JY6"/>
  <c r="JZ6" s="1"/>
  <c r="JY7"/>
  <c r="JZ7"/>
  <c r="JY8"/>
  <c r="JZ8" s="1"/>
  <c r="JY9"/>
  <c r="JZ9"/>
  <c r="JY10"/>
  <c r="JZ10" s="1"/>
  <c r="JY11"/>
  <c r="JZ11"/>
  <c r="JY12"/>
  <c r="JZ12" s="1"/>
  <c r="JY13"/>
  <c r="JZ13"/>
  <c r="JY14"/>
  <c r="JZ14" s="1"/>
  <c r="JY15"/>
  <c r="JZ15"/>
  <c r="JY16"/>
  <c r="JZ16" s="1"/>
  <c r="JY17"/>
  <c r="JZ17"/>
  <c r="JY18"/>
  <c r="JZ18" s="1"/>
  <c r="JY19"/>
  <c r="KH19" s="1"/>
  <c r="JY20"/>
  <c r="JZ20" s="1"/>
  <c r="JY21"/>
  <c r="JZ21"/>
  <c r="JY22"/>
  <c r="JZ22" s="1"/>
  <c r="JY23"/>
  <c r="JZ23"/>
  <c r="JY24"/>
  <c r="JZ24" s="1"/>
  <c r="JY25"/>
  <c r="JZ25"/>
  <c r="JY26"/>
  <c r="JZ26" s="1"/>
  <c r="JY27"/>
  <c r="JZ27"/>
  <c r="JY28"/>
  <c r="JZ28" s="1"/>
  <c r="JY29"/>
  <c r="JZ29"/>
  <c r="JY30"/>
  <c r="JZ30" s="1"/>
  <c r="JY31"/>
  <c r="JZ31"/>
  <c r="JY32"/>
  <c r="JZ32" s="1"/>
  <c r="JY33"/>
  <c r="JZ33"/>
  <c r="JY34"/>
  <c r="JZ34" s="1"/>
  <c r="JY35"/>
  <c r="JZ35"/>
  <c r="JY36"/>
  <c r="JZ36" s="1"/>
  <c r="JY37"/>
  <c r="JZ37"/>
  <c r="JY38"/>
  <c r="JZ38" s="1"/>
  <c r="JY39"/>
  <c r="JZ39"/>
  <c r="JY40"/>
  <c r="JZ40" s="1"/>
  <c r="JY41"/>
  <c r="JZ41"/>
  <c r="JY42"/>
  <c r="JZ42" s="1"/>
  <c r="JY43"/>
  <c r="JZ43"/>
  <c r="JY44"/>
  <c r="JZ44" s="1"/>
  <c r="JY45"/>
  <c r="JZ45"/>
  <c r="JY46"/>
  <c r="JZ46" s="1"/>
  <c r="JY47"/>
  <c r="JZ47"/>
  <c r="JY48"/>
  <c r="JZ48" s="1"/>
  <c r="JY49"/>
  <c r="JZ49"/>
  <c r="JY50"/>
  <c r="JZ50" s="1"/>
  <c r="JY51"/>
  <c r="JZ51"/>
  <c r="JY52"/>
  <c r="JY53"/>
  <c r="JY54"/>
  <c r="JZ54" s="1"/>
  <c r="JY55"/>
  <c r="JZ55"/>
  <c r="JY56"/>
  <c r="JZ56" s="1"/>
  <c r="JY57"/>
  <c r="KH57" s="1"/>
  <c r="JY58"/>
  <c r="JZ58" s="1"/>
  <c r="JY59"/>
  <c r="JY60"/>
  <c r="JZ60" s="1"/>
  <c r="JY61"/>
  <c r="JZ61"/>
  <c r="JY62"/>
  <c r="JZ62" s="1"/>
  <c r="JY63"/>
  <c r="JZ63"/>
  <c r="JY64"/>
  <c r="JZ64" s="1"/>
  <c r="JY65"/>
  <c r="JZ65"/>
  <c r="JY66"/>
  <c r="JZ66" s="1"/>
  <c r="JY67"/>
  <c r="JZ67"/>
  <c r="JY68"/>
  <c r="JZ68" s="1"/>
  <c r="JY69"/>
  <c r="JZ69"/>
  <c r="JY70"/>
  <c r="JZ70" s="1"/>
  <c r="JY71"/>
  <c r="JZ71"/>
  <c r="JY72"/>
  <c r="JZ72" s="1"/>
  <c r="JY73"/>
  <c r="JZ73"/>
  <c r="JV74"/>
  <c r="JU74"/>
  <c r="JY3"/>
  <c r="JZ3" s="1"/>
  <c r="JS4" i="21"/>
  <c r="JT4" s="1"/>
  <c r="JS5"/>
  <c r="JT5"/>
  <c r="JS6"/>
  <c r="JT6" s="1"/>
  <c r="JS7"/>
  <c r="JT7"/>
  <c r="JS8"/>
  <c r="JT8" s="1"/>
  <c r="JS9"/>
  <c r="JT9"/>
  <c r="JS10"/>
  <c r="JT10" s="1"/>
  <c r="JS11"/>
  <c r="JT11"/>
  <c r="JS12"/>
  <c r="JT12" s="1"/>
  <c r="JS13"/>
  <c r="JT13"/>
  <c r="JS14"/>
  <c r="JT14" s="1"/>
  <c r="JS15"/>
  <c r="JT15"/>
  <c r="JS16"/>
  <c r="JT16" s="1"/>
  <c r="JS17"/>
  <c r="JT17"/>
  <c r="JS18"/>
  <c r="JT18" s="1"/>
  <c r="JS19"/>
  <c r="JS20"/>
  <c r="JS21"/>
  <c r="JT21"/>
  <c r="JS22"/>
  <c r="JT22" s="1"/>
  <c r="JS23"/>
  <c r="JT23"/>
  <c r="JS24"/>
  <c r="JT24" s="1"/>
  <c r="JS25"/>
  <c r="JT25"/>
  <c r="JS26"/>
  <c r="JT26" s="1"/>
  <c r="JS27"/>
  <c r="JT27"/>
  <c r="JS28"/>
  <c r="JT28" s="1"/>
  <c r="JS29"/>
  <c r="JT29"/>
  <c r="JS30"/>
  <c r="JT30" s="1"/>
  <c r="JS31"/>
  <c r="JT31"/>
  <c r="JS32"/>
  <c r="JT32" s="1"/>
  <c r="JS33"/>
  <c r="JT33"/>
  <c r="JS34"/>
  <c r="JT34" s="1"/>
  <c r="JS35"/>
  <c r="JT35"/>
  <c r="JS36"/>
  <c r="JT36" s="1"/>
  <c r="JS37"/>
  <c r="JT37"/>
  <c r="JS38"/>
  <c r="JT38" s="1"/>
  <c r="JS39"/>
  <c r="JT39"/>
  <c r="JS40"/>
  <c r="JT40" s="1"/>
  <c r="JS41"/>
  <c r="JT41"/>
  <c r="JS42"/>
  <c r="JT42" s="1"/>
  <c r="JS43"/>
  <c r="JT43"/>
  <c r="JS44"/>
  <c r="JT44" s="1"/>
  <c r="JS45"/>
  <c r="JT45"/>
  <c r="JS46"/>
  <c r="JT46" s="1"/>
  <c r="JS47"/>
  <c r="JT47"/>
  <c r="JS48"/>
  <c r="JT48" s="1"/>
  <c r="JS49"/>
  <c r="JT49"/>
  <c r="JS50"/>
  <c r="JT50" s="1"/>
  <c r="JS51"/>
  <c r="JT51"/>
  <c r="JS52"/>
  <c r="JS53"/>
  <c r="JT53"/>
  <c r="JS54"/>
  <c r="JT54" s="1"/>
  <c r="JS55"/>
  <c r="JS56"/>
  <c r="JS57"/>
  <c r="JT57"/>
  <c r="JS58"/>
  <c r="JT58" s="1"/>
  <c r="JS59"/>
  <c r="JS60"/>
  <c r="JT60" s="1"/>
  <c r="JS61"/>
  <c r="JT61"/>
  <c r="JS62"/>
  <c r="JT62" s="1"/>
  <c r="JS63"/>
  <c r="JT63"/>
  <c r="JS64"/>
  <c r="JT64" s="1"/>
  <c r="JS65"/>
  <c r="JT65"/>
  <c r="JS66"/>
  <c r="JT66" s="1"/>
  <c r="JS67"/>
  <c r="JT67"/>
  <c r="JS68"/>
  <c r="JT68" s="1"/>
  <c r="JS69"/>
  <c r="JT69"/>
  <c r="JS70"/>
  <c r="JT70" s="1"/>
  <c r="JS71"/>
  <c r="JT71"/>
  <c r="JS72"/>
  <c r="JT72" s="1"/>
  <c r="JS73"/>
  <c r="JP74"/>
  <c r="JO74"/>
  <c r="JS3"/>
  <c r="JT3"/>
  <c r="OH4" i="19"/>
  <c r="OI4"/>
  <c r="OH5"/>
  <c r="OI5"/>
  <c r="OH6"/>
  <c r="OI6"/>
  <c r="OH7"/>
  <c r="OI7"/>
  <c r="OH8"/>
  <c r="OI8"/>
  <c r="OH9"/>
  <c r="OI9"/>
  <c r="OH10"/>
  <c r="OI10"/>
  <c r="OH11"/>
  <c r="OI11"/>
  <c r="OH12"/>
  <c r="OI12"/>
  <c r="OH13"/>
  <c r="OI13"/>
  <c r="OH14"/>
  <c r="OI14"/>
  <c r="OH15"/>
  <c r="OI15"/>
  <c r="OH16"/>
  <c r="OI16"/>
  <c r="OH17"/>
  <c r="OI17"/>
  <c r="OH18"/>
  <c r="OI18"/>
  <c r="OH19"/>
  <c r="OI19"/>
  <c r="OH20"/>
  <c r="OI20" s="1"/>
  <c r="OH21"/>
  <c r="OI21"/>
  <c r="OH22"/>
  <c r="OI22"/>
  <c r="OH23"/>
  <c r="OI23"/>
  <c r="OH24"/>
  <c r="OI24"/>
  <c r="OH25"/>
  <c r="OI25"/>
  <c r="OH26"/>
  <c r="OI26"/>
  <c r="OH27"/>
  <c r="OI27"/>
  <c r="OH28"/>
  <c r="OI28"/>
  <c r="OH29"/>
  <c r="OI29"/>
  <c r="OH30"/>
  <c r="OI30"/>
  <c r="OH31"/>
  <c r="OI31"/>
  <c r="OH32"/>
  <c r="OI32"/>
  <c r="OH33"/>
  <c r="OI33"/>
  <c r="OH34"/>
  <c r="OI34"/>
  <c r="OH35"/>
  <c r="OI35"/>
  <c r="OH36"/>
  <c r="OI36"/>
  <c r="OH37"/>
  <c r="OI37"/>
  <c r="OH38"/>
  <c r="OI38"/>
  <c r="OH39"/>
  <c r="OI39"/>
  <c r="OH40"/>
  <c r="OI40"/>
  <c r="OH41"/>
  <c r="OI41"/>
  <c r="OH42"/>
  <c r="OI42"/>
  <c r="OH43"/>
  <c r="OI43"/>
  <c r="OH44"/>
  <c r="OI44"/>
  <c r="OH45"/>
  <c r="OI45"/>
  <c r="OH46"/>
  <c r="OI46"/>
  <c r="OH47"/>
  <c r="OI47"/>
  <c r="OH48"/>
  <c r="OI48"/>
  <c r="OH49"/>
  <c r="OI49"/>
  <c r="OH50"/>
  <c r="OI50"/>
  <c r="OH51"/>
  <c r="OI51"/>
  <c r="OH52"/>
  <c r="OI52"/>
  <c r="OH53"/>
  <c r="OI53"/>
  <c r="OH54"/>
  <c r="OI54"/>
  <c r="OH55"/>
  <c r="OI55"/>
  <c r="OH56"/>
  <c r="OI56" s="1"/>
  <c r="OH57"/>
  <c r="OI57" s="1"/>
  <c r="OH58"/>
  <c r="OI58"/>
  <c r="OH59"/>
  <c r="OI59"/>
  <c r="OH60"/>
  <c r="OI60"/>
  <c r="OH61"/>
  <c r="OI61"/>
  <c r="OH62"/>
  <c r="OI62"/>
  <c r="OH63"/>
  <c r="OI63"/>
  <c r="OH64"/>
  <c r="OI64"/>
  <c r="OH65"/>
  <c r="OI65"/>
  <c r="OH66"/>
  <c r="OI66"/>
  <c r="OH67"/>
  <c r="OI67"/>
  <c r="OH68"/>
  <c r="OI68"/>
  <c r="OH69"/>
  <c r="OI69"/>
  <c r="OH70"/>
  <c r="OI70" s="1"/>
  <c r="OH71"/>
  <c r="OI71"/>
  <c r="OH72"/>
  <c r="OI72"/>
  <c r="OH73"/>
  <c r="OI73" s="1"/>
  <c r="OE74"/>
  <c r="OH74" s="1"/>
  <c r="OD74"/>
  <c r="OH3"/>
  <c r="OI3"/>
  <c r="NB4" i="13"/>
  <c r="NC4" s="1"/>
  <c r="NB5"/>
  <c r="NC5"/>
  <c r="NB6"/>
  <c r="NC6" s="1"/>
  <c r="NB7"/>
  <c r="NC7"/>
  <c r="NB8"/>
  <c r="NC8" s="1"/>
  <c r="NB9"/>
  <c r="NC9"/>
  <c r="NB10"/>
  <c r="NC10" s="1"/>
  <c r="NB11"/>
  <c r="NC11"/>
  <c r="NB12"/>
  <c r="NC12" s="1"/>
  <c r="NB13"/>
  <c r="NC13"/>
  <c r="NB14"/>
  <c r="NC14" s="1"/>
  <c r="NB15"/>
  <c r="NC15"/>
  <c r="NB16"/>
  <c r="NC16" s="1"/>
  <c r="NB17"/>
  <c r="NC17"/>
  <c r="NB18"/>
  <c r="NC18" s="1"/>
  <c r="NB19"/>
  <c r="NC19" s="1"/>
  <c r="NB20"/>
  <c r="NC20" s="1"/>
  <c r="NB21"/>
  <c r="NC21"/>
  <c r="NB22"/>
  <c r="NC22" s="1"/>
  <c r="NB23"/>
  <c r="NC23"/>
  <c r="NB24"/>
  <c r="NC24" s="1"/>
  <c r="NB25"/>
  <c r="NC25"/>
  <c r="NB26"/>
  <c r="NC26" s="1"/>
  <c r="NB27"/>
  <c r="NC27"/>
  <c r="NB28"/>
  <c r="NC28" s="1"/>
  <c r="NB29"/>
  <c r="NC29"/>
  <c r="NB30"/>
  <c r="NC30" s="1"/>
  <c r="NB31"/>
  <c r="NC31"/>
  <c r="NB32"/>
  <c r="NC32" s="1"/>
  <c r="NB33"/>
  <c r="NC33"/>
  <c r="NB34"/>
  <c r="NC34" s="1"/>
  <c r="NB35"/>
  <c r="NC35"/>
  <c r="NB36"/>
  <c r="NC36" s="1"/>
  <c r="NB37"/>
  <c r="NC37"/>
  <c r="NB38"/>
  <c r="NC38" s="1"/>
  <c r="NB39"/>
  <c r="NC39"/>
  <c r="NB40"/>
  <c r="NC40" s="1"/>
  <c r="NB41"/>
  <c r="NC41"/>
  <c r="NB42"/>
  <c r="NC42" s="1"/>
  <c r="NB43"/>
  <c r="NC43"/>
  <c r="NB44"/>
  <c r="NC44" s="1"/>
  <c r="NB45"/>
  <c r="NC45"/>
  <c r="NB46"/>
  <c r="NC46" s="1"/>
  <c r="NB47"/>
  <c r="NC47"/>
  <c r="NB48"/>
  <c r="NC48" s="1"/>
  <c r="NB49"/>
  <c r="NC49"/>
  <c r="NB50"/>
  <c r="NC50" s="1"/>
  <c r="NB51"/>
  <c r="NC51"/>
  <c r="NB52"/>
  <c r="NC52" s="1"/>
  <c r="NB53"/>
  <c r="NC53" s="1"/>
  <c r="NB54"/>
  <c r="NC54" s="1"/>
  <c r="NB55"/>
  <c r="NB56"/>
  <c r="NC56" s="1"/>
  <c r="NB57"/>
  <c r="NC57" s="1"/>
  <c r="NB58"/>
  <c r="NC58" s="1"/>
  <c r="NB59"/>
  <c r="NB60"/>
  <c r="NC60" s="1"/>
  <c r="NB61"/>
  <c r="NC61"/>
  <c r="NB62"/>
  <c r="NC62" s="1"/>
  <c r="NB63"/>
  <c r="NC63"/>
  <c r="NB64"/>
  <c r="NC64" s="1"/>
  <c r="NB65"/>
  <c r="NC65"/>
  <c r="NB66"/>
  <c r="NC66" s="1"/>
  <c r="NB67"/>
  <c r="NC67"/>
  <c r="NB68"/>
  <c r="NC68" s="1"/>
  <c r="NB69"/>
  <c r="NC69"/>
  <c r="NB70"/>
  <c r="NC70" s="1"/>
  <c r="NB71"/>
  <c r="NC71"/>
  <c r="NB72"/>
  <c r="NC72" s="1"/>
  <c r="NB73"/>
  <c r="MY74"/>
  <c r="NB74" s="1"/>
  <c r="MX74"/>
  <c r="NB3"/>
  <c r="NC3" s="1"/>
  <c r="JY74" i="22" l="1"/>
  <c r="KH52"/>
  <c r="JS74" i="21"/>
  <c r="HV74" i="23"/>
  <c r="HN4"/>
  <c r="HO4"/>
  <c r="HN5"/>
  <c r="HO5"/>
  <c r="HN6"/>
  <c r="HO6"/>
  <c r="HN7"/>
  <c r="HO7"/>
  <c r="HN8"/>
  <c r="HO8"/>
  <c r="HN9"/>
  <c r="HO9"/>
  <c r="HN10"/>
  <c r="HO10"/>
  <c r="HN11"/>
  <c r="HO11"/>
  <c r="HN12"/>
  <c r="HO12"/>
  <c r="HN13"/>
  <c r="HO13"/>
  <c r="HN14"/>
  <c r="HO14"/>
  <c r="HN15"/>
  <c r="HO15"/>
  <c r="HN16"/>
  <c r="HO16"/>
  <c r="HN17"/>
  <c r="HO17"/>
  <c r="HN18"/>
  <c r="HO18"/>
  <c r="HN19"/>
  <c r="HO19"/>
  <c r="HN20"/>
  <c r="HO20"/>
  <c r="HN21"/>
  <c r="HO21"/>
  <c r="HN22"/>
  <c r="HO22"/>
  <c r="HN23"/>
  <c r="HO23"/>
  <c r="HN24"/>
  <c r="HO24"/>
  <c r="HN25"/>
  <c r="HO25"/>
  <c r="HN26"/>
  <c r="HO26"/>
  <c r="HN27"/>
  <c r="HO27"/>
  <c r="HN28"/>
  <c r="HO28"/>
  <c r="HN29"/>
  <c r="HO29"/>
  <c r="HN30"/>
  <c r="HO30"/>
  <c r="HN31"/>
  <c r="HW31" s="1"/>
  <c r="HN32"/>
  <c r="HO32"/>
  <c r="HN33"/>
  <c r="HO33"/>
  <c r="HN34"/>
  <c r="HO34"/>
  <c r="HN35"/>
  <c r="HO35"/>
  <c r="HN36"/>
  <c r="HO36"/>
  <c r="HN37"/>
  <c r="HO37"/>
  <c r="HN38"/>
  <c r="HO38"/>
  <c r="HN39"/>
  <c r="HO39"/>
  <c r="HN40"/>
  <c r="HO40"/>
  <c r="HN41"/>
  <c r="HO41"/>
  <c r="HN42"/>
  <c r="HO42"/>
  <c r="HN43"/>
  <c r="HO43"/>
  <c r="HN44"/>
  <c r="HO44"/>
  <c r="HN45"/>
  <c r="HO45"/>
  <c r="HN46"/>
  <c r="HO46"/>
  <c r="HN47"/>
  <c r="HO47"/>
  <c r="HN48"/>
  <c r="HO48"/>
  <c r="HN49"/>
  <c r="HN50"/>
  <c r="HO50"/>
  <c r="HN51"/>
  <c r="HO51"/>
  <c r="HN52"/>
  <c r="HO52"/>
  <c r="HN53"/>
  <c r="HW53" s="1"/>
  <c r="HN54"/>
  <c r="HO54"/>
  <c r="HN55"/>
  <c r="HW55" s="1"/>
  <c r="HN56"/>
  <c r="HW56" s="1"/>
  <c r="HO56"/>
  <c r="HN57"/>
  <c r="HO57"/>
  <c r="HN58"/>
  <c r="HO58"/>
  <c r="HN59"/>
  <c r="HN60"/>
  <c r="HO60"/>
  <c r="HN61"/>
  <c r="HO61"/>
  <c r="HN62"/>
  <c r="HO62"/>
  <c r="HN63"/>
  <c r="HO63"/>
  <c r="HN64"/>
  <c r="HO64"/>
  <c r="HN65"/>
  <c r="HO65"/>
  <c r="HN66"/>
  <c r="HO66"/>
  <c r="HN67"/>
  <c r="HN68"/>
  <c r="HO68"/>
  <c r="HN69"/>
  <c r="HO69"/>
  <c r="HN70"/>
  <c r="HO70"/>
  <c r="HN71"/>
  <c r="HO71"/>
  <c r="HN72"/>
  <c r="HO72"/>
  <c r="HN73"/>
  <c r="HW73" s="1"/>
  <c r="HK74"/>
  <c r="HJ74"/>
  <c r="HN3"/>
  <c r="HO3" s="1"/>
  <c r="JQ4" i="22"/>
  <c r="JR4" s="1"/>
  <c r="JQ5"/>
  <c r="JR5"/>
  <c r="JQ6"/>
  <c r="JR6" s="1"/>
  <c r="JQ7"/>
  <c r="JR7"/>
  <c r="JQ8"/>
  <c r="JR8" s="1"/>
  <c r="JQ9"/>
  <c r="JR9"/>
  <c r="JQ10"/>
  <c r="JR10" s="1"/>
  <c r="JQ11"/>
  <c r="JR11"/>
  <c r="JQ12"/>
  <c r="JR12" s="1"/>
  <c r="JQ13"/>
  <c r="JR13"/>
  <c r="JQ14"/>
  <c r="JR14" s="1"/>
  <c r="JQ15"/>
  <c r="JR15"/>
  <c r="JQ16"/>
  <c r="JR16" s="1"/>
  <c r="JQ17"/>
  <c r="JR17"/>
  <c r="JQ18"/>
  <c r="JR18" s="1"/>
  <c r="JQ19"/>
  <c r="JZ19" s="1"/>
  <c r="JQ20"/>
  <c r="JR20" s="1"/>
  <c r="JQ21"/>
  <c r="JR21"/>
  <c r="JQ22"/>
  <c r="JR22" s="1"/>
  <c r="JQ23"/>
  <c r="JR23"/>
  <c r="JQ24"/>
  <c r="JR24" s="1"/>
  <c r="JQ25"/>
  <c r="JR25"/>
  <c r="JQ26"/>
  <c r="JR26" s="1"/>
  <c r="JQ27"/>
  <c r="JR27"/>
  <c r="JQ28"/>
  <c r="JR28" s="1"/>
  <c r="JQ29"/>
  <c r="JR29"/>
  <c r="JQ30"/>
  <c r="JR30" s="1"/>
  <c r="JQ31"/>
  <c r="JR31"/>
  <c r="JQ32"/>
  <c r="JR32" s="1"/>
  <c r="JQ33"/>
  <c r="JR33"/>
  <c r="JQ34"/>
  <c r="JR34" s="1"/>
  <c r="JQ35"/>
  <c r="JR35"/>
  <c r="JQ36"/>
  <c r="JR36" s="1"/>
  <c r="JQ37"/>
  <c r="JR37"/>
  <c r="JQ38"/>
  <c r="JR38" s="1"/>
  <c r="JQ39"/>
  <c r="JR39"/>
  <c r="JQ40"/>
  <c r="JR40" s="1"/>
  <c r="JQ41"/>
  <c r="JR41"/>
  <c r="JQ42"/>
  <c r="JR42" s="1"/>
  <c r="JQ43"/>
  <c r="JR43"/>
  <c r="JQ44"/>
  <c r="JR44" s="1"/>
  <c r="JQ45"/>
  <c r="JR45"/>
  <c r="JQ46"/>
  <c r="JR46" s="1"/>
  <c r="JQ47"/>
  <c r="JR47"/>
  <c r="JQ48"/>
  <c r="JR48" s="1"/>
  <c r="JQ49"/>
  <c r="JR49"/>
  <c r="JQ50"/>
  <c r="JR50" s="1"/>
  <c r="JQ51"/>
  <c r="JR51"/>
  <c r="JQ52"/>
  <c r="JQ53"/>
  <c r="JZ53" s="1"/>
  <c r="JR53"/>
  <c r="JQ54"/>
  <c r="JR54" s="1"/>
  <c r="JQ55"/>
  <c r="JR55"/>
  <c r="JQ56"/>
  <c r="JR56" s="1"/>
  <c r="JQ57"/>
  <c r="JZ57" s="1"/>
  <c r="JQ58"/>
  <c r="JR58" s="1"/>
  <c r="JQ59"/>
  <c r="JZ59" s="1"/>
  <c r="JQ60"/>
  <c r="JR60" s="1"/>
  <c r="JQ61"/>
  <c r="JR61"/>
  <c r="JQ62"/>
  <c r="JR62" s="1"/>
  <c r="JQ63"/>
  <c r="JR63"/>
  <c r="JQ64"/>
  <c r="JR64" s="1"/>
  <c r="JQ65"/>
  <c r="JR65"/>
  <c r="JQ66"/>
  <c r="JR66" s="1"/>
  <c r="JQ67"/>
  <c r="JR67"/>
  <c r="JQ68"/>
  <c r="JR68" s="1"/>
  <c r="JQ69"/>
  <c r="JR69"/>
  <c r="JQ70"/>
  <c r="JR70" s="1"/>
  <c r="JQ71"/>
  <c r="JR71"/>
  <c r="JQ72"/>
  <c r="JR72" s="1"/>
  <c r="JQ73"/>
  <c r="JN74"/>
  <c r="JM74"/>
  <c r="JQ3"/>
  <c r="JR3" s="1"/>
  <c r="JK4" i="21"/>
  <c r="JL4" s="1"/>
  <c r="JK5"/>
  <c r="JL5"/>
  <c r="JK6"/>
  <c r="JL6" s="1"/>
  <c r="JK7"/>
  <c r="JL7"/>
  <c r="JK8"/>
  <c r="JL8" s="1"/>
  <c r="JK9"/>
  <c r="JL9"/>
  <c r="JK10"/>
  <c r="JL10" s="1"/>
  <c r="JK11"/>
  <c r="JL11"/>
  <c r="JK12"/>
  <c r="JL12" s="1"/>
  <c r="JK13"/>
  <c r="JL13"/>
  <c r="JK14"/>
  <c r="JL14" s="1"/>
  <c r="JK15"/>
  <c r="JL15"/>
  <c r="JK16"/>
  <c r="JL16" s="1"/>
  <c r="JK17"/>
  <c r="JL17"/>
  <c r="JK18"/>
  <c r="JL18" s="1"/>
  <c r="JK19"/>
  <c r="JT19" s="1"/>
  <c r="JK20"/>
  <c r="JT20" s="1"/>
  <c r="JK21"/>
  <c r="JL21"/>
  <c r="JK22"/>
  <c r="JL22" s="1"/>
  <c r="JK23"/>
  <c r="JL23"/>
  <c r="JK24"/>
  <c r="JL24" s="1"/>
  <c r="JK25"/>
  <c r="JL25"/>
  <c r="JK26"/>
  <c r="JL26" s="1"/>
  <c r="JK27"/>
  <c r="JL27"/>
  <c r="JK28"/>
  <c r="JL28" s="1"/>
  <c r="JK29"/>
  <c r="JL29"/>
  <c r="JK30"/>
  <c r="JL30" s="1"/>
  <c r="JK31"/>
  <c r="JL31"/>
  <c r="JK32"/>
  <c r="JL32" s="1"/>
  <c r="JK33"/>
  <c r="JL33"/>
  <c r="JK34"/>
  <c r="JL34" s="1"/>
  <c r="JK35"/>
  <c r="JL35"/>
  <c r="JK36"/>
  <c r="JL36" s="1"/>
  <c r="JK37"/>
  <c r="JL37"/>
  <c r="JK38"/>
  <c r="JL38" s="1"/>
  <c r="JK39"/>
  <c r="JL39"/>
  <c r="JK40"/>
  <c r="JL40" s="1"/>
  <c r="JK41"/>
  <c r="JL41"/>
  <c r="JK42"/>
  <c r="JL42" s="1"/>
  <c r="JK43"/>
  <c r="JL43"/>
  <c r="JK44"/>
  <c r="JL44" s="1"/>
  <c r="JK45"/>
  <c r="JL45"/>
  <c r="JK46"/>
  <c r="JL46" s="1"/>
  <c r="JK47"/>
  <c r="JL47"/>
  <c r="JK48"/>
  <c r="JL48" s="1"/>
  <c r="JK49"/>
  <c r="JL49"/>
  <c r="JK50"/>
  <c r="JL50" s="1"/>
  <c r="JK51"/>
  <c r="JL51"/>
  <c r="JK52"/>
  <c r="JL52" s="1"/>
  <c r="JK53"/>
  <c r="JL53"/>
  <c r="JK54"/>
  <c r="JL54" s="1"/>
  <c r="JK55"/>
  <c r="JT55" s="1"/>
  <c r="JK56"/>
  <c r="JL56" s="1"/>
  <c r="JK57"/>
  <c r="JL57"/>
  <c r="JK58"/>
  <c r="JL58" s="1"/>
  <c r="JK59"/>
  <c r="JT59" s="1"/>
  <c r="JK60"/>
  <c r="JL60" s="1"/>
  <c r="JK61"/>
  <c r="JL61"/>
  <c r="JK62"/>
  <c r="JL62" s="1"/>
  <c r="JK63"/>
  <c r="JL63"/>
  <c r="JK64"/>
  <c r="JL64" s="1"/>
  <c r="JK65"/>
  <c r="JL65"/>
  <c r="JK66"/>
  <c r="JL66" s="1"/>
  <c r="JK67"/>
  <c r="JK68"/>
  <c r="JL68" s="1"/>
  <c r="JK69"/>
  <c r="JL69"/>
  <c r="JK70"/>
  <c r="JL70" s="1"/>
  <c r="JK71"/>
  <c r="JL71"/>
  <c r="JK72"/>
  <c r="JL72" s="1"/>
  <c r="JK73"/>
  <c r="JT73" s="1"/>
  <c r="JH74"/>
  <c r="JG74"/>
  <c r="JK3"/>
  <c r="JL3" s="1"/>
  <c r="MT4" i="13"/>
  <c r="MU4"/>
  <c r="MT5"/>
  <c r="MU5" s="1"/>
  <c r="MT6"/>
  <c r="MU6"/>
  <c r="MT7"/>
  <c r="MU7" s="1"/>
  <c r="MT8"/>
  <c r="MU8"/>
  <c r="MT9"/>
  <c r="MU9" s="1"/>
  <c r="MT10"/>
  <c r="MU10"/>
  <c r="MT11"/>
  <c r="MU11" s="1"/>
  <c r="MT12"/>
  <c r="MU12"/>
  <c r="MT13"/>
  <c r="MU13" s="1"/>
  <c r="MT14"/>
  <c r="MU14"/>
  <c r="MT15"/>
  <c r="MU15" s="1"/>
  <c r="MT16"/>
  <c r="MU16"/>
  <c r="MT17"/>
  <c r="MU17" s="1"/>
  <c r="MT18"/>
  <c r="MU18"/>
  <c r="MT19"/>
  <c r="MU19" s="1"/>
  <c r="MT20"/>
  <c r="MU20"/>
  <c r="MT21"/>
  <c r="MU21" s="1"/>
  <c r="MT22"/>
  <c r="MU22"/>
  <c r="MT23"/>
  <c r="MU23" s="1"/>
  <c r="MT24"/>
  <c r="MU24"/>
  <c r="MT25"/>
  <c r="MU25" s="1"/>
  <c r="MT26"/>
  <c r="MU26"/>
  <c r="MT27"/>
  <c r="MU27" s="1"/>
  <c r="MT28"/>
  <c r="MU28"/>
  <c r="MT29"/>
  <c r="MU29" s="1"/>
  <c r="MT30"/>
  <c r="MU30"/>
  <c r="MT31"/>
  <c r="MU31" s="1"/>
  <c r="MT32"/>
  <c r="MU32"/>
  <c r="MT33"/>
  <c r="MU33" s="1"/>
  <c r="MT34"/>
  <c r="MU34"/>
  <c r="MT35"/>
  <c r="MU35" s="1"/>
  <c r="MT36"/>
  <c r="MU36"/>
  <c r="MT37"/>
  <c r="MU37" s="1"/>
  <c r="MT38"/>
  <c r="MU38"/>
  <c r="MT39"/>
  <c r="MU39" s="1"/>
  <c r="MT40"/>
  <c r="MU40"/>
  <c r="MT41"/>
  <c r="MU41" s="1"/>
  <c r="MT42"/>
  <c r="MU42"/>
  <c r="MT43"/>
  <c r="MU43" s="1"/>
  <c r="MT44"/>
  <c r="MU44"/>
  <c r="MT45"/>
  <c r="MU45" s="1"/>
  <c r="MT46"/>
  <c r="MU46"/>
  <c r="MT47"/>
  <c r="MU47" s="1"/>
  <c r="MT48"/>
  <c r="MU48"/>
  <c r="MT49"/>
  <c r="MU49" s="1"/>
  <c r="MT50"/>
  <c r="MU50"/>
  <c r="MT51"/>
  <c r="MU51" s="1"/>
  <c r="MT52"/>
  <c r="MU52"/>
  <c r="MT53"/>
  <c r="MT54"/>
  <c r="MU54"/>
  <c r="MT55"/>
  <c r="MT56"/>
  <c r="MT57"/>
  <c r="MU57" s="1"/>
  <c r="MT58"/>
  <c r="MU58"/>
  <c r="MT59"/>
  <c r="NC59" s="1"/>
  <c r="MT60"/>
  <c r="MU60"/>
  <c r="MT61"/>
  <c r="MU61" s="1"/>
  <c r="MT62"/>
  <c r="MU62"/>
  <c r="MT63"/>
  <c r="MU63" s="1"/>
  <c r="MT64"/>
  <c r="MU64"/>
  <c r="MT65"/>
  <c r="MU65" s="1"/>
  <c r="MT66"/>
  <c r="MT67"/>
  <c r="MT68"/>
  <c r="MU68"/>
  <c r="MT69"/>
  <c r="MU69" s="1"/>
  <c r="MT70"/>
  <c r="MU70"/>
  <c r="MT71"/>
  <c r="MU71" s="1"/>
  <c r="MT72"/>
  <c r="MU72"/>
  <c r="MT73"/>
  <c r="NC73" s="1"/>
  <c r="MQ74"/>
  <c r="MP74"/>
  <c r="MT74" s="1"/>
  <c r="MT3"/>
  <c r="MU3" s="1"/>
  <c r="NZ4" i="19"/>
  <c r="OA4" s="1"/>
  <c r="NZ5"/>
  <c r="OA5"/>
  <c r="NZ6"/>
  <c r="OA6" s="1"/>
  <c r="NZ7"/>
  <c r="OA7"/>
  <c r="NZ8"/>
  <c r="OA8" s="1"/>
  <c r="NZ9"/>
  <c r="OA9"/>
  <c r="NZ10"/>
  <c r="OA10" s="1"/>
  <c r="NZ11"/>
  <c r="OA11"/>
  <c r="NZ12"/>
  <c r="OA12" s="1"/>
  <c r="NZ13"/>
  <c r="OA13"/>
  <c r="NZ14"/>
  <c r="OA14" s="1"/>
  <c r="NZ15"/>
  <c r="OA15"/>
  <c r="NZ16"/>
  <c r="OA16" s="1"/>
  <c r="NZ17"/>
  <c r="OA17"/>
  <c r="NZ18"/>
  <c r="OA18" s="1"/>
  <c r="NZ19"/>
  <c r="OA19" s="1"/>
  <c r="NZ20"/>
  <c r="OA20" s="1"/>
  <c r="NZ21"/>
  <c r="OA21"/>
  <c r="NZ22"/>
  <c r="OA22" s="1"/>
  <c r="NZ23"/>
  <c r="OA23"/>
  <c r="NZ24"/>
  <c r="OA24" s="1"/>
  <c r="NZ25"/>
  <c r="OA25"/>
  <c r="NZ26"/>
  <c r="OA26" s="1"/>
  <c r="NZ27"/>
  <c r="OA27"/>
  <c r="NZ28"/>
  <c r="OA28" s="1"/>
  <c r="NZ29"/>
  <c r="OA29"/>
  <c r="NZ30"/>
  <c r="OA30" s="1"/>
  <c r="NZ31"/>
  <c r="OA31"/>
  <c r="NZ32"/>
  <c r="OA32" s="1"/>
  <c r="NZ33"/>
  <c r="OA33"/>
  <c r="NZ34"/>
  <c r="OA34" s="1"/>
  <c r="NZ35"/>
  <c r="OA35"/>
  <c r="NZ36"/>
  <c r="OA36" s="1"/>
  <c r="NZ37"/>
  <c r="OA37"/>
  <c r="NZ38"/>
  <c r="OA38" s="1"/>
  <c r="NZ39"/>
  <c r="OA39"/>
  <c r="NZ40"/>
  <c r="OA40" s="1"/>
  <c r="NZ41"/>
  <c r="OA41"/>
  <c r="NZ42"/>
  <c r="OA42" s="1"/>
  <c r="NZ43"/>
  <c r="OA43"/>
  <c r="NZ44"/>
  <c r="OA44" s="1"/>
  <c r="NZ45"/>
  <c r="OA45"/>
  <c r="NZ46"/>
  <c r="OA46" s="1"/>
  <c r="NZ47"/>
  <c r="OA47"/>
  <c r="NZ48"/>
  <c r="OA48" s="1"/>
  <c r="NZ49"/>
  <c r="OA49"/>
  <c r="NZ50"/>
  <c r="OA50" s="1"/>
  <c r="NZ51"/>
  <c r="OA51"/>
  <c r="NZ52"/>
  <c r="OA52" s="1"/>
  <c r="NZ53"/>
  <c r="OA53"/>
  <c r="NZ54"/>
  <c r="OA54" s="1"/>
  <c r="NZ55"/>
  <c r="NZ56"/>
  <c r="NZ57"/>
  <c r="OA57"/>
  <c r="NZ58"/>
  <c r="OA58" s="1"/>
  <c r="NZ59"/>
  <c r="OA59" s="1"/>
  <c r="NZ60"/>
  <c r="OA60" s="1"/>
  <c r="NZ61"/>
  <c r="OA61"/>
  <c r="NZ62"/>
  <c r="OA62" s="1"/>
  <c r="NZ63"/>
  <c r="OA63"/>
  <c r="NZ64"/>
  <c r="OA64" s="1"/>
  <c r="NZ65"/>
  <c r="OA65"/>
  <c r="NZ66"/>
  <c r="OA66" s="1"/>
  <c r="NZ67"/>
  <c r="OA67"/>
  <c r="NZ68"/>
  <c r="OA68" s="1"/>
  <c r="NZ69"/>
  <c r="OA69"/>
  <c r="NZ70"/>
  <c r="OA70" s="1"/>
  <c r="NZ71"/>
  <c r="OA71"/>
  <c r="NZ72"/>
  <c r="OA72" s="1"/>
  <c r="NZ73"/>
  <c r="OA73" s="1"/>
  <c r="NW74"/>
  <c r="NV74"/>
  <c r="NZ3"/>
  <c r="OA3"/>
  <c r="JZ52" i="22" l="1"/>
  <c r="HN74" i="23"/>
  <c r="JQ74" i="22"/>
  <c r="JT56" i="21"/>
  <c r="JK74"/>
  <c r="JT52"/>
  <c r="JL19"/>
  <c r="MU55" i="13"/>
  <c r="NC55"/>
  <c r="NZ74" i="19"/>
  <c r="NR4"/>
  <c r="NS4" s="1"/>
  <c r="NR5"/>
  <c r="NS5"/>
  <c r="NR6"/>
  <c r="NS6" s="1"/>
  <c r="NR7"/>
  <c r="NS7"/>
  <c r="NR8"/>
  <c r="NS8" s="1"/>
  <c r="NR9"/>
  <c r="NS9"/>
  <c r="NR10"/>
  <c r="NS10" s="1"/>
  <c r="NR11"/>
  <c r="NS11"/>
  <c r="NR12"/>
  <c r="NS12" s="1"/>
  <c r="NR13"/>
  <c r="NS13"/>
  <c r="NR14"/>
  <c r="NS14" s="1"/>
  <c r="NR15"/>
  <c r="NS15"/>
  <c r="NR16"/>
  <c r="NS16" s="1"/>
  <c r="NR17"/>
  <c r="NS17"/>
  <c r="NR18"/>
  <c r="NS18" s="1"/>
  <c r="NR19"/>
  <c r="NS19"/>
  <c r="NR20"/>
  <c r="NS20" s="1"/>
  <c r="NR21"/>
  <c r="NS21"/>
  <c r="NR22"/>
  <c r="NS22" s="1"/>
  <c r="NR23"/>
  <c r="NS23"/>
  <c r="NR24"/>
  <c r="NS24" s="1"/>
  <c r="NR25"/>
  <c r="NS25"/>
  <c r="NR26"/>
  <c r="NS26" s="1"/>
  <c r="NR27"/>
  <c r="NS27"/>
  <c r="NR28"/>
  <c r="NS28" s="1"/>
  <c r="NR29"/>
  <c r="NS29"/>
  <c r="NR30"/>
  <c r="NS30" s="1"/>
  <c r="NR31"/>
  <c r="NS31"/>
  <c r="NR32"/>
  <c r="NS32" s="1"/>
  <c r="NR33"/>
  <c r="NS33"/>
  <c r="NR34"/>
  <c r="NS34" s="1"/>
  <c r="NR35"/>
  <c r="NS35"/>
  <c r="NR36"/>
  <c r="NS36" s="1"/>
  <c r="NR37"/>
  <c r="NS37"/>
  <c r="NR38"/>
  <c r="NS38" s="1"/>
  <c r="NR39"/>
  <c r="NS39"/>
  <c r="NR40"/>
  <c r="NS40" s="1"/>
  <c r="NR41"/>
  <c r="NS41"/>
  <c r="NR42"/>
  <c r="NS42" s="1"/>
  <c r="NR43"/>
  <c r="NS43"/>
  <c r="NR44"/>
  <c r="NS44" s="1"/>
  <c r="NR45"/>
  <c r="NS45"/>
  <c r="NR46"/>
  <c r="NS46" s="1"/>
  <c r="NR47"/>
  <c r="NS47"/>
  <c r="NR48"/>
  <c r="NS48" s="1"/>
  <c r="NR49"/>
  <c r="NS49"/>
  <c r="NR50"/>
  <c r="NS50" s="1"/>
  <c r="NR51"/>
  <c r="NS51"/>
  <c r="NR52"/>
  <c r="NS52" s="1"/>
  <c r="NR53"/>
  <c r="NS53"/>
  <c r="NR54"/>
  <c r="NS54" s="1"/>
  <c r="NR55"/>
  <c r="OA55" s="1"/>
  <c r="NS55"/>
  <c r="NR56"/>
  <c r="NS56" s="1"/>
  <c r="NR57"/>
  <c r="NS57"/>
  <c r="NR58"/>
  <c r="NS58" s="1"/>
  <c r="NR59"/>
  <c r="NS59"/>
  <c r="NR60"/>
  <c r="NS60" s="1"/>
  <c r="NR61"/>
  <c r="NS61"/>
  <c r="NR62"/>
  <c r="NS62" s="1"/>
  <c r="NR63"/>
  <c r="NS63"/>
  <c r="NR64"/>
  <c r="NS64" s="1"/>
  <c r="NR65"/>
  <c r="NS65"/>
  <c r="NR66"/>
  <c r="NS66" s="1"/>
  <c r="NR67"/>
  <c r="NS67"/>
  <c r="NR68"/>
  <c r="NS68" s="1"/>
  <c r="NR69"/>
  <c r="NS69"/>
  <c r="NR70"/>
  <c r="NS70" s="1"/>
  <c r="NR71"/>
  <c r="NS71"/>
  <c r="NR72"/>
  <c r="NS72" s="1"/>
  <c r="NR73"/>
  <c r="NS73" s="1"/>
  <c r="NO74"/>
  <c r="NN74"/>
  <c r="NR3"/>
  <c r="NS3" s="1"/>
  <c r="ML4" i="13"/>
  <c r="MM4"/>
  <c r="ML5"/>
  <c r="MM5"/>
  <c r="ML6"/>
  <c r="MM6"/>
  <c r="ML7"/>
  <c r="MM7"/>
  <c r="ML8"/>
  <c r="MM8"/>
  <c r="ML9"/>
  <c r="MM9"/>
  <c r="ML10"/>
  <c r="MM10"/>
  <c r="ML11"/>
  <c r="MM11"/>
  <c r="ML12"/>
  <c r="MM12"/>
  <c r="ML13"/>
  <c r="MM13"/>
  <c r="ML14"/>
  <c r="MM14"/>
  <c r="ML15"/>
  <c r="MM15"/>
  <c r="ML16"/>
  <c r="MM16"/>
  <c r="ML17"/>
  <c r="MM17"/>
  <c r="ML18"/>
  <c r="MM18"/>
  <c r="ML19"/>
  <c r="ML20"/>
  <c r="MM20"/>
  <c r="ML21"/>
  <c r="MM21"/>
  <c r="ML22"/>
  <c r="MM22"/>
  <c r="ML23"/>
  <c r="MM23"/>
  <c r="ML24"/>
  <c r="MM24"/>
  <c r="ML25"/>
  <c r="MM25"/>
  <c r="ML26"/>
  <c r="MM26"/>
  <c r="ML27"/>
  <c r="MM27"/>
  <c r="ML28"/>
  <c r="MM28"/>
  <c r="ML29"/>
  <c r="MM29"/>
  <c r="ML30"/>
  <c r="MM30"/>
  <c r="ML31"/>
  <c r="MM31"/>
  <c r="ML32"/>
  <c r="MM32"/>
  <c r="ML33"/>
  <c r="MM33"/>
  <c r="ML34"/>
  <c r="MM34"/>
  <c r="ML35"/>
  <c r="MM35"/>
  <c r="ML36"/>
  <c r="MM36"/>
  <c r="ML37"/>
  <c r="MM37"/>
  <c r="ML38"/>
  <c r="MM38"/>
  <c r="ML39"/>
  <c r="MM39"/>
  <c r="ML40"/>
  <c r="MM40"/>
  <c r="ML41"/>
  <c r="MM41"/>
  <c r="ML42"/>
  <c r="MM42"/>
  <c r="ML43"/>
  <c r="MM43"/>
  <c r="ML44"/>
  <c r="MM44"/>
  <c r="ML45"/>
  <c r="MM45"/>
  <c r="ML46"/>
  <c r="MM46"/>
  <c r="ML47"/>
  <c r="MM47"/>
  <c r="ML48"/>
  <c r="MM48"/>
  <c r="ML49"/>
  <c r="MM49"/>
  <c r="ML50"/>
  <c r="MM50"/>
  <c r="ML51"/>
  <c r="MM51"/>
  <c r="ML52"/>
  <c r="MM52"/>
  <c r="ML53"/>
  <c r="MU53" s="1"/>
  <c r="ML54"/>
  <c r="MM54"/>
  <c r="ML55"/>
  <c r="MM55"/>
  <c r="ML56"/>
  <c r="MU56" s="1"/>
  <c r="MM56"/>
  <c r="ML57"/>
  <c r="MM57"/>
  <c r="ML58"/>
  <c r="MM58"/>
  <c r="ML59"/>
  <c r="MU59" s="1"/>
  <c r="ML60"/>
  <c r="MM60"/>
  <c r="ML61"/>
  <c r="MM61"/>
  <c r="ML62"/>
  <c r="MM62"/>
  <c r="ML63"/>
  <c r="MM63"/>
  <c r="ML64"/>
  <c r="MM64"/>
  <c r="ML65"/>
  <c r="MM65"/>
  <c r="ML66"/>
  <c r="MU66" s="1"/>
  <c r="ML67"/>
  <c r="MU67" s="1"/>
  <c r="ML68"/>
  <c r="MM68"/>
  <c r="ML69"/>
  <c r="MM69"/>
  <c r="ML70"/>
  <c r="MM70"/>
  <c r="ML71"/>
  <c r="MM71"/>
  <c r="ML72"/>
  <c r="MM72"/>
  <c r="ML73"/>
  <c r="MU73" s="1"/>
  <c r="MI74"/>
  <c r="ML74" s="1"/>
  <c r="MH74"/>
  <c r="ML3"/>
  <c r="MM3"/>
  <c r="JC4" i="21"/>
  <c r="JD4"/>
  <c r="JC5"/>
  <c r="JD5"/>
  <c r="JC6"/>
  <c r="JD6"/>
  <c r="JC7"/>
  <c r="JD7"/>
  <c r="JC8"/>
  <c r="JD8"/>
  <c r="JC9"/>
  <c r="JD9"/>
  <c r="JC10"/>
  <c r="JD10"/>
  <c r="JC11"/>
  <c r="JD11"/>
  <c r="JC12"/>
  <c r="JD12"/>
  <c r="JC13"/>
  <c r="JD13"/>
  <c r="JC14"/>
  <c r="JD14"/>
  <c r="JC15"/>
  <c r="JD15"/>
  <c r="JC16"/>
  <c r="JD16"/>
  <c r="JC17"/>
  <c r="JD17"/>
  <c r="JC18"/>
  <c r="JD18"/>
  <c r="JC19"/>
  <c r="JD19"/>
  <c r="JC20"/>
  <c r="JL20" s="1"/>
  <c r="JC21"/>
  <c r="JD21"/>
  <c r="JC22"/>
  <c r="JD22"/>
  <c r="JC23"/>
  <c r="JD23"/>
  <c r="JC24"/>
  <c r="JD24"/>
  <c r="JC25"/>
  <c r="JD25"/>
  <c r="JC26"/>
  <c r="JD26"/>
  <c r="JC27"/>
  <c r="JD27"/>
  <c r="JC28"/>
  <c r="JD28"/>
  <c r="JC29"/>
  <c r="JD29"/>
  <c r="JC30"/>
  <c r="JD30"/>
  <c r="JC31"/>
  <c r="JD31"/>
  <c r="JC32"/>
  <c r="JD32"/>
  <c r="JC33"/>
  <c r="JD33"/>
  <c r="JC34"/>
  <c r="JD34"/>
  <c r="JC35"/>
  <c r="JD35"/>
  <c r="JC36"/>
  <c r="JD36"/>
  <c r="JC37"/>
  <c r="JD37"/>
  <c r="JC38"/>
  <c r="JD38"/>
  <c r="JC39"/>
  <c r="JD39"/>
  <c r="JC40"/>
  <c r="JD40"/>
  <c r="JC41"/>
  <c r="JD41"/>
  <c r="JC42"/>
  <c r="JD42"/>
  <c r="JC43"/>
  <c r="JD43"/>
  <c r="JC44"/>
  <c r="JD44"/>
  <c r="JC45"/>
  <c r="JD45"/>
  <c r="JC46"/>
  <c r="JD46"/>
  <c r="JC47"/>
  <c r="JD47"/>
  <c r="JC48"/>
  <c r="JD48"/>
  <c r="JC49"/>
  <c r="JD49"/>
  <c r="JC50"/>
  <c r="JD50"/>
  <c r="JC51"/>
  <c r="JD51"/>
  <c r="JC52"/>
  <c r="JD52"/>
  <c r="JC53"/>
  <c r="JD53"/>
  <c r="JC54"/>
  <c r="JD54"/>
  <c r="JC55"/>
  <c r="JL55" s="1"/>
  <c r="JC56"/>
  <c r="JC57"/>
  <c r="JD57"/>
  <c r="JC58"/>
  <c r="JD58"/>
  <c r="JC59"/>
  <c r="JL59" s="1"/>
  <c r="JC60"/>
  <c r="JD60"/>
  <c r="JC61"/>
  <c r="JD61"/>
  <c r="JC62"/>
  <c r="JD62"/>
  <c r="JC63"/>
  <c r="JD63"/>
  <c r="JC64"/>
  <c r="JD64"/>
  <c r="JC65"/>
  <c r="JD65"/>
  <c r="JC66"/>
  <c r="JD66"/>
  <c r="JC67"/>
  <c r="JL67" s="1"/>
  <c r="JC68"/>
  <c r="JD68"/>
  <c r="JC69"/>
  <c r="JD69"/>
  <c r="JC70"/>
  <c r="JD70"/>
  <c r="JC71"/>
  <c r="JD71"/>
  <c r="JC72"/>
  <c r="JD72"/>
  <c r="JC73"/>
  <c r="JL73" s="1"/>
  <c r="IZ74"/>
  <c r="IY74"/>
  <c r="JC3"/>
  <c r="JD3" s="1"/>
  <c r="JI4" i="22"/>
  <c r="JJ4"/>
  <c r="JI5"/>
  <c r="JJ5"/>
  <c r="JI6"/>
  <c r="JJ6"/>
  <c r="JI7"/>
  <c r="JJ7"/>
  <c r="JI8"/>
  <c r="JJ8"/>
  <c r="JI9"/>
  <c r="JJ9"/>
  <c r="JI10"/>
  <c r="JJ10"/>
  <c r="JI11"/>
  <c r="JJ11"/>
  <c r="JI12"/>
  <c r="JJ12"/>
  <c r="JI13"/>
  <c r="JJ13"/>
  <c r="JI14"/>
  <c r="JJ14"/>
  <c r="JI15"/>
  <c r="JJ15"/>
  <c r="JI16"/>
  <c r="JJ16"/>
  <c r="JI17"/>
  <c r="JJ17"/>
  <c r="JI18"/>
  <c r="JJ18"/>
  <c r="JI19"/>
  <c r="JR19" s="1"/>
  <c r="JI20"/>
  <c r="JJ20"/>
  <c r="JI21"/>
  <c r="JJ21"/>
  <c r="JI22"/>
  <c r="JJ22"/>
  <c r="JI23"/>
  <c r="JJ23"/>
  <c r="JI24"/>
  <c r="JJ24"/>
  <c r="JI25"/>
  <c r="JJ25"/>
  <c r="JI26"/>
  <c r="JJ26"/>
  <c r="JI27"/>
  <c r="JJ27"/>
  <c r="JI28"/>
  <c r="JJ28"/>
  <c r="JI29"/>
  <c r="JJ29"/>
  <c r="JI30"/>
  <c r="JJ30"/>
  <c r="JI31"/>
  <c r="JJ31"/>
  <c r="JI32"/>
  <c r="JJ32"/>
  <c r="JI33"/>
  <c r="JJ33"/>
  <c r="JI34"/>
  <c r="JJ34"/>
  <c r="JI35"/>
  <c r="JJ35"/>
  <c r="JI36"/>
  <c r="JJ36"/>
  <c r="JI37"/>
  <c r="JJ37"/>
  <c r="JI38"/>
  <c r="JJ38"/>
  <c r="JI39"/>
  <c r="JJ39"/>
  <c r="JI40"/>
  <c r="JJ40"/>
  <c r="JI41"/>
  <c r="JJ41"/>
  <c r="JI42"/>
  <c r="JJ42"/>
  <c r="JI43"/>
  <c r="JJ43"/>
  <c r="JI44"/>
  <c r="JJ44"/>
  <c r="JI45"/>
  <c r="JJ45"/>
  <c r="JI46"/>
  <c r="JJ46"/>
  <c r="JI47"/>
  <c r="JJ47"/>
  <c r="JI48"/>
  <c r="JJ48"/>
  <c r="JI49"/>
  <c r="JJ49"/>
  <c r="JI50"/>
  <c r="JJ50"/>
  <c r="JI51"/>
  <c r="JJ51"/>
  <c r="JI52"/>
  <c r="JR52" s="1"/>
  <c r="JI53"/>
  <c r="JJ53"/>
  <c r="JI54"/>
  <c r="JJ54"/>
  <c r="JI55"/>
  <c r="JI56"/>
  <c r="JJ56"/>
  <c r="JI57"/>
  <c r="JR57" s="1"/>
  <c r="JI58"/>
  <c r="JJ58"/>
  <c r="JI59"/>
  <c r="JR59" s="1"/>
  <c r="JI60"/>
  <c r="JJ60"/>
  <c r="JI61"/>
  <c r="JJ61"/>
  <c r="JI62"/>
  <c r="JJ62"/>
  <c r="JI63"/>
  <c r="JJ63"/>
  <c r="JI64"/>
  <c r="JJ64"/>
  <c r="JI65"/>
  <c r="JJ65"/>
  <c r="JI66"/>
  <c r="JJ66"/>
  <c r="JI67"/>
  <c r="JJ67"/>
  <c r="JI68"/>
  <c r="JJ68"/>
  <c r="JI69"/>
  <c r="JJ69"/>
  <c r="JI70"/>
  <c r="JJ70"/>
  <c r="JI71"/>
  <c r="JJ71"/>
  <c r="JI72"/>
  <c r="JJ72"/>
  <c r="JI73"/>
  <c r="JR73" s="1"/>
  <c r="JF74"/>
  <c r="JE74"/>
  <c r="JI3"/>
  <c r="JJ3" s="1"/>
  <c r="HF4" i="23"/>
  <c r="HG4" s="1"/>
  <c r="HF5"/>
  <c r="HG5"/>
  <c r="HF6"/>
  <c r="HG6"/>
  <c r="HF7"/>
  <c r="HG7"/>
  <c r="HF8"/>
  <c r="HG8"/>
  <c r="HF9"/>
  <c r="HG9"/>
  <c r="HF10"/>
  <c r="HG10"/>
  <c r="HF11"/>
  <c r="HG11"/>
  <c r="HF12"/>
  <c r="HG12"/>
  <c r="HF13"/>
  <c r="HG13"/>
  <c r="HF14"/>
  <c r="HG14"/>
  <c r="HF15"/>
  <c r="HG15"/>
  <c r="HF16"/>
  <c r="HG16"/>
  <c r="HF17"/>
  <c r="HG17"/>
  <c r="HF18"/>
  <c r="HG18"/>
  <c r="HF19"/>
  <c r="HG19"/>
  <c r="HF20"/>
  <c r="HG20"/>
  <c r="HF21"/>
  <c r="HG21"/>
  <c r="HF22"/>
  <c r="HG22"/>
  <c r="HF23"/>
  <c r="HG23"/>
  <c r="HF24"/>
  <c r="HG24"/>
  <c r="HF25"/>
  <c r="HG25"/>
  <c r="HF26"/>
  <c r="HG26"/>
  <c r="HF27"/>
  <c r="HG27"/>
  <c r="HF28"/>
  <c r="HG28"/>
  <c r="HF29"/>
  <c r="HG29"/>
  <c r="HF30"/>
  <c r="HG30"/>
  <c r="HF31"/>
  <c r="HO31" s="1"/>
  <c r="HF32"/>
  <c r="HG32"/>
  <c r="HF33"/>
  <c r="HG33"/>
  <c r="HF34"/>
  <c r="HG34"/>
  <c r="HF35"/>
  <c r="HG35"/>
  <c r="HF36"/>
  <c r="HG36"/>
  <c r="HF37"/>
  <c r="HG37"/>
  <c r="HF38"/>
  <c r="HG38"/>
  <c r="HF39"/>
  <c r="HG39"/>
  <c r="HF40"/>
  <c r="HG40"/>
  <c r="HF41"/>
  <c r="HG41"/>
  <c r="HF42"/>
  <c r="HG42"/>
  <c r="HF43"/>
  <c r="HG43"/>
  <c r="HF44"/>
  <c r="HG44"/>
  <c r="HF45"/>
  <c r="HG45"/>
  <c r="HF46"/>
  <c r="HG46"/>
  <c r="HF47"/>
  <c r="HG47"/>
  <c r="HF48"/>
  <c r="HG48"/>
  <c r="HF49"/>
  <c r="HO49" s="1"/>
  <c r="HF50"/>
  <c r="HG50"/>
  <c r="HF51"/>
  <c r="HG51"/>
  <c r="HF52"/>
  <c r="HG52"/>
  <c r="HF53"/>
  <c r="HO53" s="1"/>
  <c r="HF54"/>
  <c r="HG54"/>
  <c r="HF55"/>
  <c r="HO55" s="1"/>
  <c r="HF56"/>
  <c r="HF57"/>
  <c r="HG57"/>
  <c r="HF58"/>
  <c r="HG58"/>
  <c r="HF59"/>
  <c r="HO59" s="1"/>
  <c r="HF60"/>
  <c r="HG60"/>
  <c r="HF61"/>
  <c r="HG61"/>
  <c r="HF62"/>
  <c r="HG62"/>
  <c r="HF63"/>
  <c r="HG63"/>
  <c r="HF64"/>
  <c r="HG64"/>
  <c r="HF65"/>
  <c r="HG65"/>
  <c r="HF66"/>
  <c r="HG66"/>
  <c r="HF67"/>
  <c r="HO67" s="1"/>
  <c r="HG67"/>
  <c r="HF68"/>
  <c r="HG68"/>
  <c r="HF69"/>
  <c r="HG69"/>
  <c r="HF70"/>
  <c r="HF71"/>
  <c r="HG71"/>
  <c r="HF72"/>
  <c r="HG72"/>
  <c r="HF73"/>
  <c r="HO73" s="1"/>
  <c r="HC74"/>
  <c r="HB74"/>
  <c r="HG59" l="1"/>
  <c r="HF74"/>
  <c r="HG49"/>
  <c r="JI74" i="22"/>
  <c r="JD67" i="21"/>
  <c r="JD59"/>
  <c r="JC74"/>
  <c r="MM67" i="13"/>
  <c r="MM66"/>
  <c r="MM59"/>
  <c r="MM53"/>
  <c r="OA56" i="19"/>
  <c r="NR74"/>
  <c r="HF3" i="23"/>
  <c r="HG3"/>
  <c r="NJ4" i="19" l="1"/>
  <c r="NK4" s="1"/>
  <c r="NJ5"/>
  <c r="NK5"/>
  <c r="NJ6"/>
  <c r="NK6" s="1"/>
  <c r="NJ7"/>
  <c r="NK7"/>
  <c r="NJ8"/>
  <c r="NK8" s="1"/>
  <c r="NJ9"/>
  <c r="NK9"/>
  <c r="NJ10"/>
  <c r="NK10" s="1"/>
  <c r="NJ11"/>
  <c r="NK11"/>
  <c r="NJ12"/>
  <c r="NK12" s="1"/>
  <c r="NJ13"/>
  <c r="NK13"/>
  <c r="NJ14"/>
  <c r="NK14" s="1"/>
  <c r="NJ15"/>
  <c r="NK15"/>
  <c r="NJ16"/>
  <c r="NK16" s="1"/>
  <c r="NJ17"/>
  <c r="NK17"/>
  <c r="NJ18"/>
  <c r="NK18" s="1"/>
  <c r="NJ19"/>
  <c r="NK19"/>
  <c r="NJ20"/>
  <c r="NK20" s="1"/>
  <c r="NJ21"/>
  <c r="NK21"/>
  <c r="NJ22"/>
  <c r="NK22" s="1"/>
  <c r="NJ23"/>
  <c r="NK23"/>
  <c r="NJ24"/>
  <c r="NK24" s="1"/>
  <c r="NJ25"/>
  <c r="NK25"/>
  <c r="NJ26"/>
  <c r="NK26" s="1"/>
  <c r="NJ27"/>
  <c r="NK27" s="1"/>
  <c r="NJ28"/>
  <c r="NK28" s="1"/>
  <c r="NJ29"/>
  <c r="NK29"/>
  <c r="NJ30"/>
  <c r="NK30" s="1"/>
  <c r="NJ31"/>
  <c r="NK31"/>
  <c r="NJ32"/>
  <c r="NK32" s="1"/>
  <c r="NJ33"/>
  <c r="NK33"/>
  <c r="NJ34"/>
  <c r="NK34" s="1"/>
  <c r="NJ35"/>
  <c r="NK35"/>
  <c r="NJ36"/>
  <c r="NK36" s="1"/>
  <c r="NJ37"/>
  <c r="NK37"/>
  <c r="NJ38"/>
  <c r="NK38" s="1"/>
  <c r="NJ39"/>
  <c r="NK39"/>
  <c r="NJ40"/>
  <c r="NK40" s="1"/>
  <c r="NJ41"/>
  <c r="NK41"/>
  <c r="NJ42"/>
  <c r="NK42" s="1"/>
  <c r="NJ43"/>
  <c r="NK43"/>
  <c r="NJ44"/>
  <c r="NK44" s="1"/>
  <c r="NJ45"/>
  <c r="NK45"/>
  <c r="NJ46"/>
  <c r="NK46" s="1"/>
  <c r="NJ47"/>
  <c r="NK47"/>
  <c r="NJ48"/>
  <c r="NK48" s="1"/>
  <c r="NJ49"/>
  <c r="NK49"/>
  <c r="NJ50"/>
  <c r="NK50" s="1"/>
  <c r="NJ51"/>
  <c r="NK51"/>
  <c r="NJ52"/>
  <c r="NK52" s="1"/>
  <c r="NJ53"/>
  <c r="NK53"/>
  <c r="NJ54"/>
  <c r="NK54" s="1"/>
  <c r="NJ55"/>
  <c r="NK55"/>
  <c r="NJ56"/>
  <c r="NK56" s="1"/>
  <c r="NJ57"/>
  <c r="NK57"/>
  <c r="NJ58"/>
  <c r="NK58" s="1"/>
  <c r="NJ59"/>
  <c r="NK59"/>
  <c r="NJ60"/>
  <c r="NK60" s="1"/>
  <c r="NJ61"/>
  <c r="NK61"/>
  <c r="NJ62"/>
  <c r="NK62" s="1"/>
  <c r="NJ63"/>
  <c r="NK63"/>
  <c r="NJ64"/>
  <c r="NK64" s="1"/>
  <c r="NJ65"/>
  <c r="NK65"/>
  <c r="NJ66"/>
  <c r="NK66" s="1"/>
  <c r="NJ67"/>
  <c r="NK67" s="1"/>
  <c r="NJ68"/>
  <c r="NK68" s="1"/>
  <c r="NJ69"/>
  <c r="NK69"/>
  <c r="NJ70"/>
  <c r="NK70" s="1"/>
  <c r="NJ71"/>
  <c r="NK71"/>
  <c r="NJ72"/>
  <c r="NK72" s="1"/>
  <c r="NJ73"/>
  <c r="NK73" s="1"/>
  <c r="NG74"/>
  <c r="NF74"/>
  <c r="NJ3"/>
  <c r="NK3" s="1"/>
  <c r="MD4" i="13"/>
  <c r="ME4" s="1"/>
  <c r="MD5"/>
  <c r="ME5"/>
  <c r="MD6"/>
  <c r="ME6" s="1"/>
  <c r="MD7"/>
  <c r="ME7"/>
  <c r="MD8"/>
  <c r="ME8" s="1"/>
  <c r="MD9"/>
  <c r="ME9"/>
  <c r="MD10"/>
  <c r="ME10" s="1"/>
  <c r="MD11"/>
  <c r="ME11"/>
  <c r="MD12"/>
  <c r="ME12" s="1"/>
  <c r="MD13"/>
  <c r="ME13"/>
  <c r="MD14"/>
  <c r="ME14" s="1"/>
  <c r="MD15"/>
  <c r="ME15"/>
  <c r="MD16"/>
  <c r="ME16" s="1"/>
  <c r="MD17"/>
  <c r="ME17"/>
  <c r="MD18"/>
  <c r="ME18" s="1"/>
  <c r="MD19"/>
  <c r="MM19" s="1"/>
  <c r="MD20"/>
  <c r="ME20" s="1"/>
  <c r="MD21"/>
  <c r="ME21"/>
  <c r="MD22"/>
  <c r="ME22" s="1"/>
  <c r="MD23"/>
  <c r="ME23"/>
  <c r="MD24"/>
  <c r="ME24" s="1"/>
  <c r="MD25"/>
  <c r="ME25"/>
  <c r="MD26"/>
  <c r="ME26" s="1"/>
  <c r="MD27"/>
  <c r="ME27"/>
  <c r="MD28"/>
  <c r="ME28" s="1"/>
  <c r="MD29"/>
  <c r="ME29"/>
  <c r="MD30"/>
  <c r="ME30" s="1"/>
  <c r="MD31"/>
  <c r="ME31"/>
  <c r="MD32"/>
  <c r="ME32" s="1"/>
  <c r="MD33"/>
  <c r="ME33"/>
  <c r="MD34"/>
  <c r="ME34" s="1"/>
  <c r="MD35"/>
  <c r="ME35"/>
  <c r="MD36"/>
  <c r="ME36" s="1"/>
  <c r="MD37"/>
  <c r="ME37"/>
  <c r="MD38"/>
  <c r="ME38" s="1"/>
  <c r="MD39"/>
  <c r="ME39"/>
  <c r="MD40"/>
  <c r="ME40" s="1"/>
  <c r="MD41"/>
  <c r="ME41"/>
  <c r="MD42"/>
  <c r="ME42" s="1"/>
  <c r="MD43"/>
  <c r="ME43"/>
  <c r="MD44"/>
  <c r="ME44" s="1"/>
  <c r="MD45"/>
  <c r="ME45"/>
  <c r="MD46"/>
  <c r="ME46" s="1"/>
  <c r="MD47"/>
  <c r="ME47"/>
  <c r="MD48"/>
  <c r="ME48" s="1"/>
  <c r="MD49"/>
  <c r="ME49"/>
  <c r="MD50"/>
  <c r="ME50" s="1"/>
  <c r="MD51"/>
  <c r="ME51"/>
  <c r="MD52"/>
  <c r="ME52" s="1"/>
  <c r="MD53"/>
  <c r="ME53"/>
  <c r="MD54"/>
  <c r="ME54" s="1"/>
  <c r="MD55"/>
  <c r="ME55"/>
  <c r="MD56"/>
  <c r="ME56" s="1"/>
  <c r="MD57"/>
  <c r="ME57"/>
  <c r="MD58"/>
  <c r="ME58" s="1"/>
  <c r="MD59"/>
  <c r="ME59"/>
  <c r="MD60"/>
  <c r="ME60" s="1"/>
  <c r="MD61"/>
  <c r="ME61"/>
  <c r="MD62"/>
  <c r="ME62" s="1"/>
  <c r="MD63"/>
  <c r="ME63"/>
  <c r="MD64"/>
  <c r="ME64" s="1"/>
  <c r="MD65"/>
  <c r="ME65"/>
  <c r="MD66"/>
  <c r="ME66" s="1"/>
  <c r="MD67"/>
  <c r="ME67"/>
  <c r="MD68"/>
  <c r="ME68" s="1"/>
  <c r="MD69"/>
  <c r="ME69"/>
  <c r="MD70"/>
  <c r="ME70" s="1"/>
  <c r="MD71"/>
  <c r="ME71"/>
  <c r="MD72"/>
  <c r="ME72" s="1"/>
  <c r="MD73"/>
  <c r="MM73" s="1"/>
  <c r="MA74"/>
  <c r="MD74" s="1"/>
  <c r="LZ74"/>
  <c r="MD3"/>
  <c r="ME3" s="1"/>
  <c r="IU4" i="21"/>
  <c r="IV4"/>
  <c r="IU5"/>
  <c r="IV5"/>
  <c r="IU6"/>
  <c r="IV6"/>
  <c r="IU7"/>
  <c r="IV7"/>
  <c r="IU8"/>
  <c r="IV8"/>
  <c r="IU9"/>
  <c r="IV9"/>
  <c r="IU10"/>
  <c r="IV10"/>
  <c r="IU11"/>
  <c r="IV11"/>
  <c r="IU12"/>
  <c r="IV12"/>
  <c r="IU13"/>
  <c r="IV13"/>
  <c r="IU14"/>
  <c r="IV14"/>
  <c r="IU15"/>
  <c r="IV15"/>
  <c r="IU16"/>
  <c r="IV16"/>
  <c r="IU17"/>
  <c r="IV17"/>
  <c r="IU18"/>
  <c r="IV18"/>
  <c r="IU19"/>
  <c r="IV19"/>
  <c r="IU20"/>
  <c r="JD20" s="1"/>
  <c r="IU21"/>
  <c r="IV21"/>
  <c r="IU22"/>
  <c r="IV22"/>
  <c r="IU23"/>
  <c r="IV23"/>
  <c r="IU24"/>
  <c r="IV24"/>
  <c r="IU25"/>
  <c r="IV25"/>
  <c r="IU26"/>
  <c r="IV26"/>
  <c r="IU27"/>
  <c r="IV27"/>
  <c r="IU28"/>
  <c r="IV28"/>
  <c r="IU29"/>
  <c r="IV29"/>
  <c r="IU30"/>
  <c r="IV30"/>
  <c r="IU31"/>
  <c r="IV31"/>
  <c r="IU32"/>
  <c r="IV32"/>
  <c r="IU33"/>
  <c r="IV33"/>
  <c r="IU34"/>
  <c r="IV34"/>
  <c r="IU35"/>
  <c r="IV35"/>
  <c r="IU36"/>
  <c r="IV36"/>
  <c r="IU37"/>
  <c r="IV37"/>
  <c r="IU38"/>
  <c r="IV38"/>
  <c r="IU39"/>
  <c r="IV39"/>
  <c r="IU40"/>
  <c r="IV40"/>
  <c r="IU41"/>
  <c r="IV41"/>
  <c r="IU42"/>
  <c r="IV42"/>
  <c r="IU43"/>
  <c r="IV43"/>
  <c r="IU44"/>
  <c r="IV44"/>
  <c r="IU45"/>
  <c r="IV45"/>
  <c r="IU46"/>
  <c r="IV46"/>
  <c r="IU47"/>
  <c r="IV47"/>
  <c r="IU48"/>
  <c r="IV48"/>
  <c r="IU49"/>
  <c r="IV49"/>
  <c r="IU50"/>
  <c r="IV50"/>
  <c r="IU51"/>
  <c r="IV51"/>
  <c r="IU52"/>
  <c r="IU53"/>
  <c r="IV53"/>
  <c r="IU54"/>
  <c r="IV54"/>
  <c r="IU55"/>
  <c r="JD55" s="1"/>
  <c r="IU56"/>
  <c r="JD56" s="1"/>
  <c r="IU57"/>
  <c r="IV57"/>
  <c r="IU58"/>
  <c r="IV58"/>
  <c r="IU59"/>
  <c r="IV59"/>
  <c r="IU60"/>
  <c r="IV60"/>
  <c r="IU61"/>
  <c r="IV61"/>
  <c r="IU62"/>
  <c r="IV62"/>
  <c r="IU63"/>
  <c r="IV63"/>
  <c r="IU64"/>
  <c r="IV64"/>
  <c r="IU65"/>
  <c r="IV65"/>
  <c r="IU66"/>
  <c r="IV66"/>
  <c r="IU67"/>
  <c r="IV67"/>
  <c r="IU68"/>
  <c r="IV68"/>
  <c r="IU69"/>
  <c r="IV69"/>
  <c r="IU70"/>
  <c r="IV70"/>
  <c r="IU71"/>
  <c r="IV71"/>
  <c r="IU72"/>
  <c r="IV72"/>
  <c r="IU73"/>
  <c r="JD73" s="1"/>
  <c r="IR74"/>
  <c r="IU74" s="1"/>
  <c r="IQ74"/>
  <c r="IU3"/>
  <c r="IV3"/>
  <c r="JA4" i="22"/>
  <c r="JB4"/>
  <c r="JA5"/>
  <c r="JB5"/>
  <c r="JA6"/>
  <c r="JB6"/>
  <c r="JA7"/>
  <c r="JB7"/>
  <c r="JA8"/>
  <c r="JA9"/>
  <c r="JA10"/>
  <c r="JB10"/>
  <c r="JA11"/>
  <c r="JB11"/>
  <c r="JA12"/>
  <c r="JB12"/>
  <c r="JA13"/>
  <c r="JB13"/>
  <c r="JA14"/>
  <c r="JB14"/>
  <c r="JA15"/>
  <c r="JB15"/>
  <c r="JA16"/>
  <c r="JB16"/>
  <c r="JA17"/>
  <c r="JB17"/>
  <c r="JA18"/>
  <c r="JB18"/>
  <c r="JA19"/>
  <c r="JJ19" s="1"/>
  <c r="JA20"/>
  <c r="JB20"/>
  <c r="JA21"/>
  <c r="JB21"/>
  <c r="JA22"/>
  <c r="JB22"/>
  <c r="JA23"/>
  <c r="JB23"/>
  <c r="JA24"/>
  <c r="JB24"/>
  <c r="JA25"/>
  <c r="JB25"/>
  <c r="JA26"/>
  <c r="JB26"/>
  <c r="JA27"/>
  <c r="JB27"/>
  <c r="JA28"/>
  <c r="JB28"/>
  <c r="JA29"/>
  <c r="JB29"/>
  <c r="JA30"/>
  <c r="JB30"/>
  <c r="JA31"/>
  <c r="JB31"/>
  <c r="JA32"/>
  <c r="JB32"/>
  <c r="JA33"/>
  <c r="JB33"/>
  <c r="JA34"/>
  <c r="JB34"/>
  <c r="JA35"/>
  <c r="JB35"/>
  <c r="JA36"/>
  <c r="JB36"/>
  <c r="JA37"/>
  <c r="JB37"/>
  <c r="JA38"/>
  <c r="JB38"/>
  <c r="JA39"/>
  <c r="JB39"/>
  <c r="JA40"/>
  <c r="JB40"/>
  <c r="JA41"/>
  <c r="JB41"/>
  <c r="JA42"/>
  <c r="JB42"/>
  <c r="JA43"/>
  <c r="JB43"/>
  <c r="JA44"/>
  <c r="JB44"/>
  <c r="JA45"/>
  <c r="JB45"/>
  <c r="JA46"/>
  <c r="JB46"/>
  <c r="JA47"/>
  <c r="JB47"/>
  <c r="JA48"/>
  <c r="JB48"/>
  <c r="JA49"/>
  <c r="JB49"/>
  <c r="JA50"/>
  <c r="JB50"/>
  <c r="JA51"/>
  <c r="JB51"/>
  <c r="JA52"/>
  <c r="JJ52" s="1"/>
  <c r="JA53"/>
  <c r="JB53"/>
  <c r="JA54"/>
  <c r="JB54"/>
  <c r="JA55"/>
  <c r="JJ55" s="1"/>
  <c r="JA56"/>
  <c r="JA57"/>
  <c r="JJ57" s="1"/>
  <c r="JA58"/>
  <c r="JB58"/>
  <c r="JA59"/>
  <c r="JJ59" s="1"/>
  <c r="JA60"/>
  <c r="JB60"/>
  <c r="JA61"/>
  <c r="JB61"/>
  <c r="JA62"/>
  <c r="JB62"/>
  <c r="JA63"/>
  <c r="JB63"/>
  <c r="JA64"/>
  <c r="JB64"/>
  <c r="JA65"/>
  <c r="JB65"/>
  <c r="JA66"/>
  <c r="JB66"/>
  <c r="JA67"/>
  <c r="JB67"/>
  <c r="JA68"/>
  <c r="JB68"/>
  <c r="JA69"/>
  <c r="JB69"/>
  <c r="JA70"/>
  <c r="JA71"/>
  <c r="JB71"/>
  <c r="JA72"/>
  <c r="JB72"/>
  <c r="JA73"/>
  <c r="JJ73" s="1"/>
  <c r="IX74"/>
  <c r="IW74"/>
  <c r="JA3"/>
  <c r="JB3" s="1"/>
  <c r="GX4" i="23"/>
  <c r="GY4"/>
  <c r="GX5"/>
  <c r="GY5"/>
  <c r="GX6"/>
  <c r="GY6"/>
  <c r="GX7"/>
  <c r="GY7"/>
  <c r="GX8"/>
  <c r="GY8"/>
  <c r="GX9"/>
  <c r="GY9"/>
  <c r="GX10"/>
  <c r="GY10"/>
  <c r="GX11"/>
  <c r="GY11"/>
  <c r="GX12"/>
  <c r="GY12"/>
  <c r="GX13"/>
  <c r="GY13"/>
  <c r="GX14"/>
  <c r="GY14"/>
  <c r="GX15"/>
  <c r="GY15"/>
  <c r="GX16"/>
  <c r="GY16"/>
  <c r="GX17"/>
  <c r="GY17"/>
  <c r="GX18"/>
  <c r="GY18"/>
  <c r="GX19"/>
  <c r="GY19"/>
  <c r="GX20"/>
  <c r="GY20"/>
  <c r="GX21"/>
  <c r="GY21"/>
  <c r="GX22"/>
  <c r="GY22"/>
  <c r="GX23"/>
  <c r="GY23"/>
  <c r="GX24"/>
  <c r="GY24"/>
  <c r="GX25"/>
  <c r="GY25"/>
  <c r="GX26"/>
  <c r="GY26"/>
  <c r="GX27"/>
  <c r="GY27"/>
  <c r="GX28"/>
  <c r="GY28"/>
  <c r="GX29"/>
  <c r="GY29"/>
  <c r="GX30"/>
  <c r="GY30"/>
  <c r="GX31"/>
  <c r="HG31" s="1"/>
  <c r="GX32"/>
  <c r="GY32"/>
  <c r="GX33"/>
  <c r="GY33"/>
  <c r="GX34"/>
  <c r="GY34"/>
  <c r="GX35"/>
  <c r="GY35"/>
  <c r="GX36"/>
  <c r="GY36"/>
  <c r="GX37"/>
  <c r="GY37"/>
  <c r="GX38"/>
  <c r="GY38"/>
  <c r="GX39"/>
  <c r="GY39"/>
  <c r="GX40"/>
  <c r="GY40"/>
  <c r="GX41"/>
  <c r="GY41"/>
  <c r="GX42"/>
  <c r="GY42"/>
  <c r="GX43"/>
  <c r="GY43"/>
  <c r="GX44"/>
  <c r="GY44"/>
  <c r="GX45"/>
  <c r="GY45"/>
  <c r="GX46"/>
  <c r="GY46"/>
  <c r="GX47"/>
  <c r="GY47"/>
  <c r="GX48"/>
  <c r="GY48"/>
  <c r="GX49"/>
  <c r="GY49"/>
  <c r="GX50"/>
  <c r="GY50"/>
  <c r="GX51"/>
  <c r="GY51"/>
  <c r="GX52"/>
  <c r="GY52"/>
  <c r="GX53"/>
  <c r="HG53" s="1"/>
  <c r="GX54"/>
  <c r="GY54"/>
  <c r="GX55"/>
  <c r="HG55" s="1"/>
  <c r="GX56"/>
  <c r="HG56" s="1"/>
  <c r="GY56"/>
  <c r="GX57"/>
  <c r="GY57"/>
  <c r="GX58"/>
  <c r="GY58"/>
  <c r="GX59"/>
  <c r="GY59"/>
  <c r="GX60"/>
  <c r="GY60"/>
  <c r="GX61"/>
  <c r="GY61"/>
  <c r="GX62"/>
  <c r="GY62"/>
  <c r="GX63"/>
  <c r="GY63"/>
  <c r="GX64"/>
  <c r="GY64"/>
  <c r="GX65"/>
  <c r="GY65"/>
  <c r="GX66"/>
  <c r="GY66"/>
  <c r="GX67"/>
  <c r="GX68"/>
  <c r="GY68"/>
  <c r="GX69"/>
  <c r="GY69"/>
  <c r="GX70"/>
  <c r="HG70" s="1"/>
  <c r="GX71"/>
  <c r="GY71"/>
  <c r="GX72"/>
  <c r="GY72"/>
  <c r="GX73"/>
  <c r="HG73" s="1"/>
  <c r="GU74"/>
  <c r="GT74"/>
  <c r="GX3"/>
  <c r="GY3"/>
  <c r="JA74" i="22" l="1"/>
  <c r="JB57"/>
  <c r="GX74" i="23"/>
  <c r="GY55"/>
  <c r="JB55" i="22"/>
  <c r="IV20" i="21"/>
  <c r="ME19" i="13"/>
  <c r="NJ74" i="19"/>
  <c r="LV4" i="13"/>
  <c r="LW4"/>
  <c r="LV5"/>
  <c r="LW5" s="1"/>
  <c r="LV6"/>
  <c r="LW6"/>
  <c r="LV7"/>
  <c r="LW7" s="1"/>
  <c r="LV8"/>
  <c r="LW8"/>
  <c r="LV9"/>
  <c r="LW9" s="1"/>
  <c r="LV10"/>
  <c r="LW10"/>
  <c r="LV11"/>
  <c r="LW11" s="1"/>
  <c r="LV12"/>
  <c r="LW12"/>
  <c r="LV13"/>
  <c r="LW13" s="1"/>
  <c r="LV14"/>
  <c r="LW14"/>
  <c r="LV15"/>
  <c r="LW15" s="1"/>
  <c r="LV16"/>
  <c r="LW16"/>
  <c r="LV17"/>
  <c r="LW17" s="1"/>
  <c r="LV18"/>
  <c r="LW18"/>
  <c r="LV19"/>
  <c r="LW19" s="1"/>
  <c r="LV20"/>
  <c r="LW20"/>
  <c r="LV21"/>
  <c r="LW21" s="1"/>
  <c r="LV22"/>
  <c r="LW22"/>
  <c r="LV23"/>
  <c r="LW23" s="1"/>
  <c r="LV24"/>
  <c r="LW24"/>
  <c r="LV25"/>
  <c r="LW25" s="1"/>
  <c r="LV26"/>
  <c r="LW26"/>
  <c r="LV27"/>
  <c r="LW27" s="1"/>
  <c r="LV28"/>
  <c r="LW28"/>
  <c r="LV29"/>
  <c r="LW29" s="1"/>
  <c r="LV30"/>
  <c r="LW30"/>
  <c r="LV31"/>
  <c r="LW31" s="1"/>
  <c r="LV32"/>
  <c r="LW32"/>
  <c r="LV33"/>
  <c r="LW33" s="1"/>
  <c r="LV34"/>
  <c r="LW34"/>
  <c r="LV35"/>
  <c r="LW35" s="1"/>
  <c r="LV36"/>
  <c r="LW36"/>
  <c r="LV37"/>
  <c r="LW37" s="1"/>
  <c r="LV38"/>
  <c r="LW38"/>
  <c r="LV39"/>
  <c r="LW39" s="1"/>
  <c r="LV40"/>
  <c r="LW40"/>
  <c r="LV41"/>
  <c r="LW41" s="1"/>
  <c r="LV42"/>
  <c r="LW42"/>
  <c r="LV43"/>
  <c r="LW43" s="1"/>
  <c r="LV44"/>
  <c r="LW44"/>
  <c r="LV45"/>
  <c r="LW45" s="1"/>
  <c r="LV46"/>
  <c r="LW46"/>
  <c r="LV47"/>
  <c r="LW47" s="1"/>
  <c r="LV48"/>
  <c r="LW48"/>
  <c r="LV49"/>
  <c r="LW49" s="1"/>
  <c r="LV50"/>
  <c r="LW50"/>
  <c r="LV51"/>
  <c r="LW51" s="1"/>
  <c r="LV52"/>
  <c r="LW52"/>
  <c r="LV53"/>
  <c r="LV54"/>
  <c r="LW54"/>
  <c r="LV55"/>
  <c r="LW55" s="1"/>
  <c r="LV56"/>
  <c r="LV57"/>
  <c r="LW57" s="1"/>
  <c r="LV58"/>
  <c r="LW58"/>
  <c r="LV59"/>
  <c r="LW59" s="1"/>
  <c r="LV60"/>
  <c r="LW60"/>
  <c r="LV61"/>
  <c r="LW61" s="1"/>
  <c r="LV62"/>
  <c r="LW62"/>
  <c r="LV63"/>
  <c r="LW63" s="1"/>
  <c r="LV64"/>
  <c r="LW64"/>
  <c r="LV65"/>
  <c r="LW65" s="1"/>
  <c r="LV66"/>
  <c r="LW66"/>
  <c r="LV67"/>
  <c r="LV68"/>
  <c r="LW68"/>
  <c r="LV69"/>
  <c r="LW69" s="1"/>
  <c r="LV70"/>
  <c r="LW70"/>
  <c r="LV71"/>
  <c r="LW71" s="1"/>
  <c r="LV72"/>
  <c r="LW72"/>
  <c r="LV73"/>
  <c r="ME73" s="1"/>
  <c r="LS74"/>
  <c r="LV74" s="1"/>
  <c r="LR74"/>
  <c r="LV3"/>
  <c r="LW3"/>
  <c r="IM4" i="21"/>
  <c r="IN4"/>
  <c r="IM5"/>
  <c r="IN5"/>
  <c r="IM6"/>
  <c r="IN6"/>
  <c r="IM7"/>
  <c r="IN7"/>
  <c r="IM8"/>
  <c r="IN8"/>
  <c r="IM9"/>
  <c r="IN9"/>
  <c r="IM10"/>
  <c r="IN10"/>
  <c r="IM11"/>
  <c r="IN11"/>
  <c r="IM12"/>
  <c r="IN12"/>
  <c r="IM13"/>
  <c r="IN13"/>
  <c r="IM14"/>
  <c r="IN14"/>
  <c r="IM15"/>
  <c r="IN15"/>
  <c r="IM16"/>
  <c r="IN16"/>
  <c r="IM17"/>
  <c r="IN17"/>
  <c r="IM18"/>
  <c r="IN18"/>
  <c r="IM19"/>
  <c r="IN19"/>
  <c r="IM20"/>
  <c r="IM21"/>
  <c r="IN21"/>
  <c r="IM22"/>
  <c r="IN22"/>
  <c r="IM23"/>
  <c r="IN23"/>
  <c r="IM24"/>
  <c r="IN24"/>
  <c r="IM25"/>
  <c r="IN25"/>
  <c r="IM26"/>
  <c r="IN26"/>
  <c r="IM27"/>
  <c r="IN27"/>
  <c r="IM28"/>
  <c r="IN28"/>
  <c r="IM29"/>
  <c r="IN29"/>
  <c r="IM30"/>
  <c r="IN30"/>
  <c r="IM31"/>
  <c r="IN31"/>
  <c r="IM32"/>
  <c r="IN32"/>
  <c r="IM33"/>
  <c r="IN33"/>
  <c r="IM34"/>
  <c r="IN34"/>
  <c r="IM35"/>
  <c r="IN35"/>
  <c r="IM36"/>
  <c r="IN36"/>
  <c r="IM37"/>
  <c r="IN37"/>
  <c r="IM38"/>
  <c r="IN38"/>
  <c r="IM39"/>
  <c r="IN39"/>
  <c r="IM40"/>
  <c r="IN40"/>
  <c r="IM41"/>
  <c r="IN41"/>
  <c r="IM42"/>
  <c r="IN42"/>
  <c r="IM43"/>
  <c r="IN43"/>
  <c r="IM44"/>
  <c r="IN44"/>
  <c r="IM45"/>
  <c r="IN45"/>
  <c r="IM46"/>
  <c r="IN46"/>
  <c r="IM47"/>
  <c r="IN47"/>
  <c r="IM48"/>
  <c r="IN48"/>
  <c r="IM49"/>
  <c r="IN49"/>
  <c r="IM50"/>
  <c r="IN50"/>
  <c r="IM51"/>
  <c r="IN51"/>
  <c r="IM52"/>
  <c r="IV52" s="1"/>
  <c r="IM53"/>
  <c r="IN53"/>
  <c r="IM54"/>
  <c r="IN54"/>
  <c r="IM55"/>
  <c r="IV55" s="1"/>
  <c r="IM56"/>
  <c r="IV56" s="1"/>
  <c r="IM57"/>
  <c r="IN57"/>
  <c r="IM58"/>
  <c r="IN58"/>
  <c r="IM59"/>
  <c r="IN59"/>
  <c r="IM60"/>
  <c r="IN60"/>
  <c r="IM61"/>
  <c r="IN61"/>
  <c r="IM62"/>
  <c r="IN62"/>
  <c r="IM63"/>
  <c r="IN63"/>
  <c r="IM64"/>
  <c r="IN64"/>
  <c r="IM65"/>
  <c r="IN65"/>
  <c r="IM66"/>
  <c r="IN66"/>
  <c r="IM67"/>
  <c r="IM68"/>
  <c r="IN68"/>
  <c r="IM69"/>
  <c r="IN69"/>
  <c r="IM70"/>
  <c r="IN70"/>
  <c r="IM71"/>
  <c r="IN71"/>
  <c r="IM72"/>
  <c r="IN72"/>
  <c r="IM73"/>
  <c r="IV73" s="1"/>
  <c r="IJ74"/>
  <c r="II74"/>
  <c r="IM3"/>
  <c r="IN3" s="1"/>
  <c r="NB4" i="19"/>
  <c r="NB5"/>
  <c r="NB6"/>
  <c r="NB7"/>
  <c r="NB8"/>
  <c r="NB9"/>
  <c r="NB10"/>
  <c r="NB11"/>
  <c r="NB12"/>
  <c r="NB13"/>
  <c r="NB14"/>
  <c r="NB15"/>
  <c r="NB16"/>
  <c r="NB17"/>
  <c r="NB18"/>
  <c r="NB19"/>
  <c r="NB20"/>
  <c r="NB21"/>
  <c r="NB22"/>
  <c r="NB23"/>
  <c r="NB24"/>
  <c r="NB25"/>
  <c r="NB26"/>
  <c r="NB27"/>
  <c r="NB28"/>
  <c r="NB29"/>
  <c r="NB30"/>
  <c r="NB31"/>
  <c r="NB32"/>
  <c r="NB33"/>
  <c r="NB34"/>
  <c r="NB35"/>
  <c r="NB36"/>
  <c r="NB37"/>
  <c r="NB38"/>
  <c r="NB39"/>
  <c r="NB40"/>
  <c r="NB41"/>
  <c r="NB42"/>
  <c r="NB43"/>
  <c r="NB44"/>
  <c r="NB45"/>
  <c r="NB46"/>
  <c r="NB47"/>
  <c r="NB48"/>
  <c r="NB49"/>
  <c r="NB50"/>
  <c r="NB51"/>
  <c r="NB52"/>
  <c r="NB53"/>
  <c r="NB54"/>
  <c r="NB55"/>
  <c r="NB56"/>
  <c r="NB57"/>
  <c r="NB58"/>
  <c r="NB59"/>
  <c r="NB60"/>
  <c r="NB61"/>
  <c r="NB62"/>
  <c r="NB63"/>
  <c r="NB64"/>
  <c r="NB65"/>
  <c r="NB66"/>
  <c r="NB67"/>
  <c r="NB68"/>
  <c r="NB69"/>
  <c r="NB70"/>
  <c r="NB71"/>
  <c r="NB72"/>
  <c r="NB73"/>
  <c r="MY74"/>
  <c r="MX74"/>
  <c r="NB3"/>
  <c r="IS4" i="22"/>
  <c r="IT4"/>
  <c r="IS5"/>
  <c r="IT5"/>
  <c r="IS6"/>
  <c r="IT6"/>
  <c r="IS7"/>
  <c r="IT7"/>
  <c r="IS8"/>
  <c r="JB8" s="1"/>
  <c r="IT8"/>
  <c r="IS9"/>
  <c r="JB9" s="1"/>
  <c r="IT9"/>
  <c r="IS10"/>
  <c r="IT10"/>
  <c r="IS11"/>
  <c r="IT11"/>
  <c r="IS12"/>
  <c r="IT12"/>
  <c r="IS13"/>
  <c r="IT13"/>
  <c r="IS14"/>
  <c r="IT14"/>
  <c r="IS15"/>
  <c r="IT15"/>
  <c r="IS16"/>
  <c r="IT16"/>
  <c r="IS17"/>
  <c r="IT17"/>
  <c r="IS18"/>
  <c r="IT18"/>
  <c r="IS19"/>
  <c r="JB19" s="1"/>
  <c r="IS20"/>
  <c r="IT20"/>
  <c r="IS21"/>
  <c r="IT21"/>
  <c r="IS22"/>
  <c r="IT22"/>
  <c r="IS23"/>
  <c r="IT23"/>
  <c r="IS24"/>
  <c r="IT24"/>
  <c r="IS25"/>
  <c r="IT25"/>
  <c r="IS26"/>
  <c r="IT26"/>
  <c r="IS27"/>
  <c r="IT27"/>
  <c r="IS28"/>
  <c r="IT28"/>
  <c r="IS29"/>
  <c r="IT29"/>
  <c r="IS30"/>
  <c r="IT30"/>
  <c r="IS31"/>
  <c r="IT31"/>
  <c r="IS32"/>
  <c r="IT32"/>
  <c r="IS33"/>
  <c r="IT33"/>
  <c r="IS34"/>
  <c r="IT34"/>
  <c r="IS35"/>
  <c r="IT35"/>
  <c r="IS36"/>
  <c r="IT36"/>
  <c r="IS37"/>
  <c r="IT37"/>
  <c r="IS38"/>
  <c r="IT38"/>
  <c r="IS39"/>
  <c r="IT39"/>
  <c r="IS40"/>
  <c r="IT40"/>
  <c r="IS41"/>
  <c r="IT41"/>
  <c r="IS42"/>
  <c r="IT42"/>
  <c r="IS43"/>
  <c r="IT43"/>
  <c r="IS44"/>
  <c r="IT44"/>
  <c r="IS45"/>
  <c r="IT45"/>
  <c r="IS46"/>
  <c r="IT46"/>
  <c r="IS47"/>
  <c r="IT47"/>
  <c r="IS48"/>
  <c r="IT48"/>
  <c r="IS49"/>
  <c r="IT49"/>
  <c r="IS50"/>
  <c r="IT50"/>
  <c r="IS51"/>
  <c r="IT51"/>
  <c r="IS52"/>
  <c r="JB52" s="1"/>
  <c r="IS53"/>
  <c r="IS54"/>
  <c r="IT54"/>
  <c r="IS55"/>
  <c r="IT55"/>
  <c r="IS56"/>
  <c r="JB56" s="1"/>
  <c r="IS57"/>
  <c r="IS58"/>
  <c r="IT58"/>
  <c r="IS59"/>
  <c r="JB59" s="1"/>
  <c r="IT59"/>
  <c r="IS60"/>
  <c r="IT60"/>
  <c r="IS61"/>
  <c r="IT61"/>
  <c r="IS62"/>
  <c r="IT62"/>
  <c r="IS63"/>
  <c r="IT63"/>
  <c r="IS64"/>
  <c r="IT64"/>
  <c r="IS65"/>
  <c r="IT65"/>
  <c r="IS66"/>
  <c r="IT66"/>
  <c r="IS67"/>
  <c r="IS68"/>
  <c r="IT68"/>
  <c r="IS69"/>
  <c r="IT69"/>
  <c r="IS70"/>
  <c r="JB70" s="1"/>
  <c r="IS71"/>
  <c r="IT71"/>
  <c r="IS72"/>
  <c r="IT72"/>
  <c r="IS73"/>
  <c r="JB73" s="1"/>
  <c r="IP74"/>
  <c r="IO74"/>
  <c r="IS3"/>
  <c r="IT3"/>
  <c r="GP4" i="23"/>
  <c r="GQ4"/>
  <c r="GP5"/>
  <c r="GQ5"/>
  <c r="GP6"/>
  <c r="GQ6"/>
  <c r="GP7"/>
  <c r="GQ7"/>
  <c r="GP8"/>
  <c r="GQ8"/>
  <c r="GP9"/>
  <c r="GQ9"/>
  <c r="GP10"/>
  <c r="GQ10"/>
  <c r="GP11"/>
  <c r="GQ11"/>
  <c r="GP12"/>
  <c r="GQ12"/>
  <c r="GP13"/>
  <c r="GQ13"/>
  <c r="GP14"/>
  <c r="GQ14"/>
  <c r="GP15"/>
  <c r="GQ15"/>
  <c r="GP16"/>
  <c r="GQ16"/>
  <c r="GP17"/>
  <c r="GQ17"/>
  <c r="GP18"/>
  <c r="GQ18"/>
  <c r="GP19"/>
  <c r="GQ19"/>
  <c r="GP20"/>
  <c r="GQ20"/>
  <c r="GP21"/>
  <c r="GQ21"/>
  <c r="GP22"/>
  <c r="GQ22"/>
  <c r="GP23"/>
  <c r="GQ23"/>
  <c r="GP24"/>
  <c r="GQ24"/>
  <c r="GP25"/>
  <c r="GQ25"/>
  <c r="GP26"/>
  <c r="GQ26"/>
  <c r="GP27"/>
  <c r="GP28"/>
  <c r="GQ28"/>
  <c r="GP29"/>
  <c r="GQ29"/>
  <c r="GP30"/>
  <c r="GQ30"/>
  <c r="GP31"/>
  <c r="GY31" s="1"/>
  <c r="GP32"/>
  <c r="GQ32"/>
  <c r="GP33"/>
  <c r="GQ33"/>
  <c r="GP34"/>
  <c r="GQ34"/>
  <c r="GP35"/>
  <c r="GQ35"/>
  <c r="GP36"/>
  <c r="GQ36"/>
  <c r="GP37"/>
  <c r="GQ37"/>
  <c r="GP38"/>
  <c r="GQ38"/>
  <c r="GP39"/>
  <c r="GQ39"/>
  <c r="GP40"/>
  <c r="GQ40"/>
  <c r="GP41"/>
  <c r="GQ41"/>
  <c r="GP42"/>
  <c r="GQ42"/>
  <c r="GP43"/>
  <c r="GQ43"/>
  <c r="GP44"/>
  <c r="GQ44"/>
  <c r="GP45"/>
  <c r="GQ45"/>
  <c r="GP46"/>
  <c r="GQ46"/>
  <c r="GP47"/>
  <c r="GQ47"/>
  <c r="GP48"/>
  <c r="GQ48"/>
  <c r="GP49"/>
  <c r="GQ49"/>
  <c r="GP50"/>
  <c r="GQ50"/>
  <c r="GP51"/>
  <c r="GQ51"/>
  <c r="GP52"/>
  <c r="GQ52"/>
  <c r="GP53"/>
  <c r="GY53" s="1"/>
  <c r="GP54"/>
  <c r="GQ54"/>
  <c r="GP55"/>
  <c r="GP56"/>
  <c r="GQ56"/>
  <c r="GP57"/>
  <c r="GQ57"/>
  <c r="GP58"/>
  <c r="GQ58"/>
  <c r="GP59"/>
  <c r="GQ59"/>
  <c r="GP60"/>
  <c r="GQ60"/>
  <c r="GP61"/>
  <c r="GQ61"/>
  <c r="GP62"/>
  <c r="GQ62"/>
  <c r="GP63"/>
  <c r="GQ63"/>
  <c r="GP64"/>
  <c r="GQ64"/>
  <c r="GP65"/>
  <c r="GQ65"/>
  <c r="GP66"/>
  <c r="GQ66"/>
  <c r="GP67"/>
  <c r="GY67" s="1"/>
  <c r="GP68"/>
  <c r="GQ68"/>
  <c r="GP69"/>
  <c r="GQ69"/>
  <c r="GP70"/>
  <c r="GY70" s="1"/>
  <c r="GP71"/>
  <c r="GQ71"/>
  <c r="GP72"/>
  <c r="GQ72"/>
  <c r="GP73"/>
  <c r="GY73" s="1"/>
  <c r="GP3"/>
  <c r="GQ3"/>
  <c r="GM74"/>
  <c r="GL74"/>
  <c r="GP74" l="1"/>
  <c r="GQ53"/>
  <c r="IT73" i="22"/>
  <c r="IT70"/>
  <c r="IT56"/>
  <c r="IM74" i="21"/>
  <c r="IN52"/>
  <c r="IS74" i="22"/>
  <c r="NB74" i="19"/>
  <c r="NC67"/>
  <c r="NC47"/>
  <c r="NC39"/>
  <c r="NC31"/>
  <c r="NC23"/>
  <c r="NC66"/>
  <c r="NC69"/>
  <c r="NC61"/>
  <c r="NC53"/>
  <c r="NC45"/>
  <c r="NC37"/>
  <c r="NC29"/>
  <c r="NC21"/>
  <c r="NC13"/>
  <c r="NC64"/>
  <c r="LK74" i="13"/>
  <c r="LJ74"/>
  <c r="LN4"/>
  <c r="LO4"/>
  <c r="LN5"/>
  <c r="LO5"/>
  <c r="LN6"/>
  <c r="LO6"/>
  <c r="LN7"/>
  <c r="LO7"/>
  <c r="LN8"/>
  <c r="LO8" s="1"/>
  <c r="LN9"/>
  <c r="LO9"/>
  <c r="LN10"/>
  <c r="LO10"/>
  <c r="LN11"/>
  <c r="LO11"/>
  <c r="LN12"/>
  <c r="LO12" s="1"/>
  <c r="LN13"/>
  <c r="LO13"/>
  <c r="LN14"/>
  <c r="LO14"/>
  <c r="LN15"/>
  <c r="LO15"/>
  <c r="LN16"/>
  <c r="LO16"/>
  <c r="LN17"/>
  <c r="LO17"/>
  <c r="LN18"/>
  <c r="LO18"/>
  <c r="LN19"/>
  <c r="LO19"/>
  <c r="LN20"/>
  <c r="LO20"/>
  <c r="LN21"/>
  <c r="LO21" s="1"/>
  <c r="LN22"/>
  <c r="LO22" s="1"/>
  <c r="LN23"/>
  <c r="LO23"/>
  <c r="LN24"/>
  <c r="LO24"/>
  <c r="LN25"/>
  <c r="LO25"/>
  <c r="LN26"/>
  <c r="LO26"/>
  <c r="LN27"/>
  <c r="LO27"/>
  <c r="LN28"/>
  <c r="LO28"/>
  <c r="LN29"/>
  <c r="LO29"/>
  <c r="LN30"/>
  <c r="LO30"/>
  <c r="LN31"/>
  <c r="LO31"/>
  <c r="LN32"/>
  <c r="LO32"/>
  <c r="LN33"/>
  <c r="LO33"/>
  <c r="LN34"/>
  <c r="LO34"/>
  <c r="LN35"/>
  <c r="LO35"/>
  <c r="LN36"/>
  <c r="LO36"/>
  <c r="LN37"/>
  <c r="LO37"/>
  <c r="LN38"/>
  <c r="LO38"/>
  <c r="LN39"/>
  <c r="LO39"/>
  <c r="LN40"/>
  <c r="LO40"/>
  <c r="LN41"/>
  <c r="LO41"/>
  <c r="LN42"/>
  <c r="LO42"/>
  <c r="LN43"/>
  <c r="LO43"/>
  <c r="LN44"/>
  <c r="LO44"/>
  <c r="LN45"/>
  <c r="LO45"/>
  <c r="LN46"/>
  <c r="LO46"/>
  <c r="LN47"/>
  <c r="LO47"/>
  <c r="LN48"/>
  <c r="LO48"/>
  <c r="LN49"/>
  <c r="LO49"/>
  <c r="LN50"/>
  <c r="LO50"/>
  <c r="LN51"/>
  <c r="LO51"/>
  <c r="LN52"/>
  <c r="LO52"/>
  <c r="LN53"/>
  <c r="LW53" s="1"/>
  <c r="LN54"/>
  <c r="LO54"/>
  <c r="LN55"/>
  <c r="LN56"/>
  <c r="LW56" s="1"/>
  <c r="LN57"/>
  <c r="LO57"/>
  <c r="LN58"/>
  <c r="LO58"/>
  <c r="LN59"/>
  <c r="LN60"/>
  <c r="LO60"/>
  <c r="LN61"/>
  <c r="LO61"/>
  <c r="LN62"/>
  <c r="LO62"/>
  <c r="LN63"/>
  <c r="LO63"/>
  <c r="LN64"/>
  <c r="LO64"/>
  <c r="LN65"/>
  <c r="LO65"/>
  <c r="LN66"/>
  <c r="LO66"/>
  <c r="LN67"/>
  <c r="LW67" s="1"/>
  <c r="LN68"/>
  <c r="LO68"/>
  <c r="LN69"/>
  <c r="LO69"/>
  <c r="LN70"/>
  <c r="LN71"/>
  <c r="LO71"/>
  <c r="LN72"/>
  <c r="LO72"/>
  <c r="LN73"/>
  <c r="LW73" s="1"/>
  <c r="LO73"/>
  <c r="LN3"/>
  <c r="LO3"/>
  <c r="IB74" i="21"/>
  <c r="IA74"/>
  <c r="IE4"/>
  <c r="IF4"/>
  <c r="IE5"/>
  <c r="IF5"/>
  <c r="IE6"/>
  <c r="IF6"/>
  <c r="IE7"/>
  <c r="IF7"/>
  <c r="IE8"/>
  <c r="IF8"/>
  <c r="IE9"/>
  <c r="IF9" s="1"/>
  <c r="IE10"/>
  <c r="IF10"/>
  <c r="IE11"/>
  <c r="IF11"/>
  <c r="IE12"/>
  <c r="IF12"/>
  <c r="IE13"/>
  <c r="IF13"/>
  <c r="IE14"/>
  <c r="IF14"/>
  <c r="IE15"/>
  <c r="IF15"/>
  <c r="IE16"/>
  <c r="IF16"/>
  <c r="IE17"/>
  <c r="IF17" s="1"/>
  <c r="IE18"/>
  <c r="IF18"/>
  <c r="IE19"/>
  <c r="IF19"/>
  <c r="IE20"/>
  <c r="IN20" s="1"/>
  <c r="IE21"/>
  <c r="IF21"/>
  <c r="IE22"/>
  <c r="IF22" s="1"/>
  <c r="IE23"/>
  <c r="IF23"/>
  <c r="IE24"/>
  <c r="IF24"/>
  <c r="IE25"/>
  <c r="IF25"/>
  <c r="IE26"/>
  <c r="IF26"/>
  <c r="IE27"/>
  <c r="IF27"/>
  <c r="IE28"/>
  <c r="IF28"/>
  <c r="IE29"/>
  <c r="IF29"/>
  <c r="IE30"/>
  <c r="IF30"/>
  <c r="IE31"/>
  <c r="IF31"/>
  <c r="IE32"/>
  <c r="IF32"/>
  <c r="IE33"/>
  <c r="IF33"/>
  <c r="IE34"/>
  <c r="IF34"/>
  <c r="IE35"/>
  <c r="IF35"/>
  <c r="IE36"/>
  <c r="IF36"/>
  <c r="IE37"/>
  <c r="IF37"/>
  <c r="IE38"/>
  <c r="IF38"/>
  <c r="IE39"/>
  <c r="IF39"/>
  <c r="IE40"/>
  <c r="IF40"/>
  <c r="IE41"/>
  <c r="IF41"/>
  <c r="IE42"/>
  <c r="IF42" s="1"/>
  <c r="IE43"/>
  <c r="IF43" s="1"/>
  <c r="IE44"/>
  <c r="IF44"/>
  <c r="IE45"/>
  <c r="IF45"/>
  <c r="IE46"/>
  <c r="IF46"/>
  <c r="IE47"/>
  <c r="IF47"/>
  <c r="IE48"/>
  <c r="IF48"/>
  <c r="IE49"/>
  <c r="IF49"/>
  <c r="IE50"/>
  <c r="IF50"/>
  <c r="IE51"/>
  <c r="IF51"/>
  <c r="IE52"/>
  <c r="IF52"/>
  <c r="IE53"/>
  <c r="IF53"/>
  <c r="IE54"/>
  <c r="IF54"/>
  <c r="IE55"/>
  <c r="IN55" s="1"/>
  <c r="IE56"/>
  <c r="IN56" s="1"/>
  <c r="IF56"/>
  <c r="IE57"/>
  <c r="IF57"/>
  <c r="IE58"/>
  <c r="IF58"/>
  <c r="IE59"/>
  <c r="IF59"/>
  <c r="IE60"/>
  <c r="IF60"/>
  <c r="IE61"/>
  <c r="IF61"/>
  <c r="IE62"/>
  <c r="IF62"/>
  <c r="IE63"/>
  <c r="IF63"/>
  <c r="IE64"/>
  <c r="IF64"/>
  <c r="IE65"/>
  <c r="IF65"/>
  <c r="IE66"/>
  <c r="IF66"/>
  <c r="IE67"/>
  <c r="IN67" s="1"/>
  <c r="IE68"/>
  <c r="IF68"/>
  <c r="IE69"/>
  <c r="IF69"/>
  <c r="IE70"/>
  <c r="IF70"/>
  <c r="IE71"/>
  <c r="IF71"/>
  <c r="IE72"/>
  <c r="IF72"/>
  <c r="IE73"/>
  <c r="IN73" s="1"/>
  <c r="IE3"/>
  <c r="IF3" s="1"/>
  <c r="MQ74" i="19"/>
  <c r="MP74"/>
  <c r="MT4"/>
  <c r="NC4" s="1"/>
  <c r="MT5"/>
  <c r="NC5" s="1"/>
  <c r="MT6"/>
  <c r="NC6" s="1"/>
  <c r="MT7"/>
  <c r="MT8"/>
  <c r="MT9"/>
  <c r="MT10"/>
  <c r="NC10" s="1"/>
  <c r="MT11"/>
  <c r="MT12"/>
  <c r="MT13"/>
  <c r="MT14"/>
  <c r="MT15"/>
  <c r="MT16"/>
  <c r="NC16" s="1"/>
  <c r="MT17"/>
  <c r="MT18"/>
  <c r="NC18" s="1"/>
  <c r="MT19"/>
  <c r="NC19" s="1"/>
  <c r="MT20"/>
  <c r="MT21"/>
  <c r="MT22"/>
  <c r="MT23"/>
  <c r="MT24"/>
  <c r="NC24" s="1"/>
  <c r="MT25"/>
  <c r="NC25" s="1"/>
  <c r="MT26"/>
  <c r="NC26" s="1"/>
  <c r="MT27"/>
  <c r="NC27" s="1"/>
  <c r="MT28"/>
  <c r="NC28" s="1"/>
  <c r="MT29"/>
  <c r="MT30"/>
  <c r="NC30" s="1"/>
  <c r="MT31"/>
  <c r="MT32"/>
  <c r="NC32" s="1"/>
  <c r="MT33"/>
  <c r="NC33" s="1"/>
  <c r="MT34"/>
  <c r="NC34" s="1"/>
  <c r="MT35"/>
  <c r="NC35" s="1"/>
  <c r="MT36"/>
  <c r="NC36" s="1"/>
  <c r="MT37"/>
  <c r="MT38"/>
  <c r="NC38" s="1"/>
  <c r="MT39"/>
  <c r="MT40"/>
  <c r="NC40" s="1"/>
  <c r="MT41"/>
  <c r="NC41" s="1"/>
  <c r="MT42"/>
  <c r="NC42" s="1"/>
  <c r="MT43"/>
  <c r="NC43" s="1"/>
  <c r="MT44"/>
  <c r="NC44" s="1"/>
  <c r="MT45"/>
  <c r="MT46"/>
  <c r="NC46" s="1"/>
  <c r="MT47"/>
  <c r="MT48"/>
  <c r="NC48" s="1"/>
  <c r="MT49"/>
  <c r="NC49" s="1"/>
  <c r="MT50"/>
  <c r="NC50" s="1"/>
  <c r="MT51"/>
  <c r="NC51" s="1"/>
  <c r="MT52"/>
  <c r="NC52" s="1"/>
  <c r="MT53"/>
  <c r="MT54"/>
  <c r="NC54" s="1"/>
  <c r="MT55"/>
  <c r="NC55" s="1"/>
  <c r="MT56"/>
  <c r="NC56" s="1"/>
  <c r="MT57"/>
  <c r="NC57" s="1"/>
  <c r="MT58"/>
  <c r="NC58" s="1"/>
  <c r="MT59"/>
  <c r="NC59" s="1"/>
  <c r="MT60"/>
  <c r="NC60" s="1"/>
  <c r="MT61"/>
  <c r="MT62"/>
  <c r="NC62" s="1"/>
  <c r="MT63"/>
  <c r="NC63" s="1"/>
  <c r="MT64"/>
  <c r="MT65"/>
  <c r="NC65" s="1"/>
  <c r="MT66"/>
  <c r="MT67"/>
  <c r="MT68"/>
  <c r="NC68" s="1"/>
  <c r="MT69"/>
  <c r="MT70"/>
  <c r="MT71"/>
  <c r="NC71" s="1"/>
  <c r="MT72"/>
  <c r="MT73"/>
  <c r="MT3"/>
  <c r="NC3" s="1"/>
  <c r="IH74" i="22"/>
  <c r="IG74"/>
  <c r="IK4"/>
  <c r="IL4"/>
  <c r="IK5"/>
  <c r="IL5"/>
  <c r="IK6"/>
  <c r="IL6"/>
  <c r="IK7"/>
  <c r="IL7"/>
  <c r="IK8"/>
  <c r="IK9"/>
  <c r="IL9"/>
  <c r="IK10"/>
  <c r="IL10"/>
  <c r="IK11"/>
  <c r="IL11"/>
  <c r="IK12"/>
  <c r="IL12"/>
  <c r="IK13"/>
  <c r="IL13"/>
  <c r="IK14"/>
  <c r="IL14"/>
  <c r="IK15"/>
  <c r="IL15"/>
  <c r="IK16"/>
  <c r="IL16"/>
  <c r="IK17"/>
  <c r="IL17"/>
  <c r="IK18"/>
  <c r="IL18"/>
  <c r="IK19"/>
  <c r="IT19" s="1"/>
  <c r="IK20"/>
  <c r="IL20"/>
  <c r="IK21"/>
  <c r="IL21"/>
  <c r="IK22"/>
  <c r="IL22"/>
  <c r="IK23"/>
  <c r="IL23"/>
  <c r="IK24"/>
  <c r="IL24"/>
  <c r="IK25"/>
  <c r="IL25"/>
  <c r="IK26"/>
  <c r="IL26"/>
  <c r="IK27"/>
  <c r="IL27"/>
  <c r="IK28"/>
  <c r="IL28"/>
  <c r="IK29"/>
  <c r="IL29"/>
  <c r="IK30"/>
  <c r="IL30"/>
  <c r="IK31"/>
  <c r="IL31"/>
  <c r="IK32"/>
  <c r="IL32"/>
  <c r="IK33"/>
  <c r="IL33"/>
  <c r="IK34"/>
  <c r="IL34"/>
  <c r="IK35"/>
  <c r="IL35"/>
  <c r="IK36"/>
  <c r="IL36"/>
  <c r="IK37"/>
  <c r="IL37"/>
  <c r="IK38"/>
  <c r="IL38"/>
  <c r="IK39"/>
  <c r="IL39"/>
  <c r="IK40"/>
  <c r="IL40"/>
  <c r="IK41"/>
  <c r="IL41"/>
  <c r="IK42"/>
  <c r="IL42"/>
  <c r="IK43"/>
  <c r="IL43"/>
  <c r="IK44"/>
  <c r="IL44"/>
  <c r="IK45"/>
  <c r="IL45"/>
  <c r="IK46"/>
  <c r="IL46"/>
  <c r="IK47"/>
  <c r="IL47"/>
  <c r="IK48"/>
  <c r="IL48"/>
  <c r="IK49"/>
  <c r="IL49"/>
  <c r="IK50"/>
  <c r="IL50"/>
  <c r="IK51"/>
  <c r="IK52"/>
  <c r="IT52" s="1"/>
  <c r="IK53"/>
  <c r="IT53" s="1"/>
  <c r="IK54"/>
  <c r="IL54"/>
  <c r="IK55"/>
  <c r="IL55" s="1"/>
  <c r="IK56"/>
  <c r="IL56"/>
  <c r="IK57"/>
  <c r="IT57" s="1"/>
  <c r="IK58"/>
  <c r="IL58"/>
  <c r="IK59"/>
  <c r="IK60"/>
  <c r="IL60"/>
  <c r="IK61"/>
  <c r="IL61"/>
  <c r="IK62"/>
  <c r="IL62"/>
  <c r="IK63"/>
  <c r="IL63"/>
  <c r="IK64"/>
  <c r="IL64"/>
  <c r="IK65"/>
  <c r="IL65"/>
  <c r="IK66"/>
  <c r="IL66"/>
  <c r="IK67"/>
  <c r="IT67" s="1"/>
  <c r="IK68"/>
  <c r="IL68"/>
  <c r="IK69"/>
  <c r="IL69"/>
  <c r="IK70"/>
  <c r="IL70"/>
  <c r="IK71"/>
  <c r="IL71"/>
  <c r="IK72"/>
  <c r="IL72"/>
  <c r="IK73"/>
  <c r="IK3"/>
  <c r="IL3" s="1"/>
  <c r="GH4" i="23"/>
  <c r="GI4"/>
  <c r="GH5"/>
  <c r="GI5"/>
  <c r="GH6"/>
  <c r="GI6"/>
  <c r="GH7"/>
  <c r="GI7"/>
  <c r="GH8"/>
  <c r="GI8"/>
  <c r="GH9"/>
  <c r="GI9"/>
  <c r="GH10"/>
  <c r="GI10"/>
  <c r="GH11"/>
  <c r="GI11"/>
  <c r="GH12"/>
  <c r="GI12"/>
  <c r="GH13"/>
  <c r="GI13"/>
  <c r="GH14"/>
  <c r="GI14"/>
  <c r="GH15"/>
  <c r="GI15"/>
  <c r="GH16"/>
  <c r="GI16"/>
  <c r="GH17"/>
  <c r="GI17"/>
  <c r="GH18"/>
  <c r="GI18"/>
  <c r="GH19"/>
  <c r="GI19"/>
  <c r="GH20"/>
  <c r="GI20"/>
  <c r="GH21"/>
  <c r="GI21"/>
  <c r="GH22"/>
  <c r="GI22"/>
  <c r="GH23"/>
  <c r="GI23"/>
  <c r="GH24"/>
  <c r="GI24"/>
  <c r="GH25"/>
  <c r="GI25"/>
  <c r="GH26"/>
  <c r="GI26"/>
  <c r="GH27"/>
  <c r="GQ27" s="1"/>
  <c r="GH28"/>
  <c r="GI28"/>
  <c r="GH29"/>
  <c r="GI29"/>
  <c r="GH30"/>
  <c r="GI30"/>
  <c r="GH31"/>
  <c r="GQ31" s="1"/>
  <c r="GH32"/>
  <c r="GI32"/>
  <c r="GH33"/>
  <c r="GI33"/>
  <c r="GH34"/>
  <c r="GI34"/>
  <c r="GH35"/>
  <c r="GI35"/>
  <c r="GH36"/>
  <c r="GI36"/>
  <c r="GH37"/>
  <c r="GI37"/>
  <c r="GH38"/>
  <c r="GI38"/>
  <c r="GH39"/>
  <c r="GI39"/>
  <c r="GH40"/>
  <c r="GI40"/>
  <c r="GH41"/>
  <c r="GI41"/>
  <c r="GH42"/>
  <c r="GI42"/>
  <c r="GH43"/>
  <c r="GI43"/>
  <c r="GH44"/>
  <c r="GI44"/>
  <c r="GH45"/>
  <c r="GI45"/>
  <c r="GH46"/>
  <c r="GI46"/>
  <c r="GH47"/>
  <c r="GI47"/>
  <c r="GH48"/>
  <c r="GI48"/>
  <c r="GH49"/>
  <c r="GI49"/>
  <c r="GH50"/>
  <c r="GI50"/>
  <c r="GH51"/>
  <c r="GI51"/>
  <c r="GH52"/>
  <c r="GI52"/>
  <c r="GH53"/>
  <c r="GI53"/>
  <c r="GH54"/>
  <c r="GI54"/>
  <c r="GH55"/>
  <c r="GQ55" s="1"/>
  <c r="GH56"/>
  <c r="GI56"/>
  <c r="GH57"/>
  <c r="GI57"/>
  <c r="GH58"/>
  <c r="GI58"/>
  <c r="GH59"/>
  <c r="GI59"/>
  <c r="GH60"/>
  <c r="GI60"/>
  <c r="GH61"/>
  <c r="GI61"/>
  <c r="GH62"/>
  <c r="GI62"/>
  <c r="GH63"/>
  <c r="GI63"/>
  <c r="GH64"/>
  <c r="GI64"/>
  <c r="GH65"/>
  <c r="GI65"/>
  <c r="GH66"/>
  <c r="GI66"/>
  <c r="GH67"/>
  <c r="GQ67" s="1"/>
  <c r="GH68"/>
  <c r="GI68"/>
  <c r="GH69"/>
  <c r="GI69"/>
  <c r="GH70"/>
  <c r="GQ70" s="1"/>
  <c r="GH71"/>
  <c r="GI71"/>
  <c r="GH72"/>
  <c r="GI72"/>
  <c r="GH73"/>
  <c r="GQ73" s="1"/>
  <c r="GI3"/>
  <c r="GH3"/>
  <c r="GE74"/>
  <c r="GD74"/>
  <c r="GI70" l="1"/>
  <c r="GI67"/>
  <c r="GH74"/>
  <c r="IL67" i="22"/>
  <c r="IF20" i="21"/>
  <c r="LN74" i="13"/>
  <c r="MU7" i="19"/>
  <c r="MU17"/>
  <c r="NC12"/>
  <c r="NC15"/>
  <c r="MU8"/>
  <c r="NC8"/>
  <c r="NC72"/>
  <c r="NC7"/>
  <c r="MU73"/>
  <c r="NC20"/>
  <c r="NC17"/>
  <c r="NC11"/>
  <c r="NC22"/>
  <c r="NC14"/>
  <c r="MU4"/>
  <c r="NC9"/>
  <c r="NC73"/>
  <c r="NC70"/>
  <c r="IE74" i="21"/>
  <c r="MT74" i="19"/>
  <c r="IK74" i="22"/>
  <c r="FZ4" i="23"/>
  <c r="FZ5"/>
  <c r="FZ6"/>
  <c r="FZ7"/>
  <c r="FZ8"/>
  <c r="FZ9"/>
  <c r="FZ10"/>
  <c r="FZ11"/>
  <c r="FZ12"/>
  <c r="FZ13"/>
  <c r="FZ14"/>
  <c r="FZ15"/>
  <c r="FZ16"/>
  <c r="FZ17"/>
  <c r="FZ18"/>
  <c r="FZ19"/>
  <c r="FZ20"/>
  <c r="FZ21"/>
  <c r="FZ22"/>
  <c r="FZ23"/>
  <c r="FZ24"/>
  <c r="FZ25"/>
  <c r="FZ26"/>
  <c r="FZ27"/>
  <c r="GI27" s="1"/>
  <c r="FZ28"/>
  <c r="FZ29"/>
  <c r="FZ30"/>
  <c r="FZ31"/>
  <c r="GI31" s="1"/>
  <c r="FZ32"/>
  <c r="FZ33"/>
  <c r="FZ34"/>
  <c r="FZ35"/>
  <c r="FZ36"/>
  <c r="FZ37"/>
  <c r="FZ38"/>
  <c r="FZ39"/>
  <c r="FZ40"/>
  <c r="FZ41"/>
  <c r="FZ42"/>
  <c r="FZ43"/>
  <c r="FZ44"/>
  <c r="FZ45"/>
  <c r="FZ46"/>
  <c r="FZ47"/>
  <c r="FZ48"/>
  <c r="FZ49"/>
  <c r="FZ50"/>
  <c r="FZ51"/>
  <c r="FZ52"/>
  <c r="FZ53"/>
  <c r="FZ54"/>
  <c r="FZ55"/>
  <c r="GI55" s="1"/>
  <c r="FZ56"/>
  <c r="FZ57"/>
  <c r="FZ58"/>
  <c r="FZ59"/>
  <c r="FZ60"/>
  <c r="FZ61"/>
  <c r="FZ62"/>
  <c r="FZ63"/>
  <c r="FZ64"/>
  <c r="FZ65"/>
  <c r="FZ66"/>
  <c r="FZ67"/>
  <c r="FZ68"/>
  <c r="FZ69"/>
  <c r="FZ70"/>
  <c r="FZ71"/>
  <c r="FZ72"/>
  <c r="FZ73"/>
  <c r="GI73" s="1"/>
  <c r="FZ3"/>
  <c r="IC4" i="22"/>
  <c r="IC5"/>
  <c r="IC6"/>
  <c r="IC7"/>
  <c r="IC8"/>
  <c r="IL8" s="1"/>
  <c r="IC9"/>
  <c r="IC10"/>
  <c r="IC11"/>
  <c r="IC12"/>
  <c r="IC13"/>
  <c r="IC14"/>
  <c r="IC15"/>
  <c r="IC16"/>
  <c r="IC17"/>
  <c r="IC18"/>
  <c r="IC19"/>
  <c r="IL19" s="1"/>
  <c r="IC20"/>
  <c r="IC21"/>
  <c r="IC22"/>
  <c r="IC23"/>
  <c r="IC24"/>
  <c r="IC25"/>
  <c r="IC26"/>
  <c r="IC27"/>
  <c r="IC28"/>
  <c r="IC29"/>
  <c r="IC30"/>
  <c r="IC31"/>
  <c r="IC32"/>
  <c r="IC33"/>
  <c r="IC34"/>
  <c r="IC35"/>
  <c r="IC36"/>
  <c r="IC37"/>
  <c r="IC38"/>
  <c r="IC39"/>
  <c r="IC40"/>
  <c r="IC41"/>
  <c r="IC42"/>
  <c r="IC43"/>
  <c r="IC44"/>
  <c r="IC45"/>
  <c r="IC46"/>
  <c r="IC47"/>
  <c r="IC48"/>
  <c r="IC49"/>
  <c r="IC50"/>
  <c r="IC51"/>
  <c r="IL51" s="1"/>
  <c r="IC52"/>
  <c r="IL52" s="1"/>
  <c r="IC53"/>
  <c r="IL53" s="1"/>
  <c r="IC54"/>
  <c r="IC55"/>
  <c r="IC56"/>
  <c r="IC57"/>
  <c r="IL57" s="1"/>
  <c r="IC58"/>
  <c r="IC59"/>
  <c r="IL59" s="1"/>
  <c r="IC60"/>
  <c r="IC61"/>
  <c r="IC62"/>
  <c r="IC63"/>
  <c r="IC64"/>
  <c r="IC65"/>
  <c r="IC66"/>
  <c r="IC67"/>
  <c r="IC68"/>
  <c r="IC69"/>
  <c r="IC70"/>
  <c r="IC71"/>
  <c r="IC72"/>
  <c r="IC73"/>
  <c r="IL73" s="1"/>
  <c r="IC3"/>
  <c r="HW4" i="21"/>
  <c r="HW5"/>
  <c r="HW6"/>
  <c r="HW7"/>
  <c r="HW8"/>
  <c r="HW9"/>
  <c r="HW10"/>
  <c r="HW11"/>
  <c r="HW12"/>
  <c r="HW13"/>
  <c r="HW14"/>
  <c r="HW15"/>
  <c r="HW16"/>
  <c r="HW17"/>
  <c r="HW18"/>
  <c r="HW19"/>
  <c r="HW20"/>
  <c r="HW21"/>
  <c r="HW22"/>
  <c r="HW23"/>
  <c r="HW24"/>
  <c r="HW25"/>
  <c r="HW26"/>
  <c r="HW27"/>
  <c r="HW28"/>
  <c r="HW29"/>
  <c r="HW30"/>
  <c r="HW31"/>
  <c r="HW32"/>
  <c r="HW33"/>
  <c r="HW34"/>
  <c r="HW35"/>
  <c r="HW36"/>
  <c r="HW37"/>
  <c r="HW38"/>
  <c r="HW39"/>
  <c r="HW40"/>
  <c r="HW41"/>
  <c r="HW42"/>
  <c r="HW43"/>
  <c r="HW44"/>
  <c r="HW45"/>
  <c r="HW46"/>
  <c r="HW47"/>
  <c r="HW48"/>
  <c r="HW49"/>
  <c r="HW50"/>
  <c r="HW51"/>
  <c r="HW52"/>
  <c r="HW53"/>
  <c r="HW54"/>
  <c r="HW55"/>
  <c r="IF55" s="1"/>
  <c r="HW56"/>
  <c r="HW57"/>
  <c r="HW58"/>
  <c r="HW59"/>
  <c r="HW60"/>
  <c r="HW61"/>
  <c r="HW62"/>
  <c r="HW63"/>
  <c r="HW64"/>
  <c r="HW65"/>
  <c r="HW66"/>
  <c r="HW67"/>
  <c r="IF67" s="1"/>
  <c r="HW68"/>
  <c r="HW69"/>
  <c r="HW70"/>
  <c r="HW71"/>
  <c r="HW72"/>
  <c r="HW73"/>
  <c r="IF73" s="1"/>
  <c r="HW3"/>
  <c r="LF4" i="13"/>
  <c r="LG4" s="1"/>
  <c r="LF5"/>
  <c r="LG5" s="1"/>
  <c r="LF6"/>
  <c r="LG6" s="1"/>
  <c r="LF7"/>
  <c r="LG7" s="1"/>
  <c r="LF8"/>
  <c r="LG8" s="1"/>
  <c r="LF9"/>
  <c r="LG9" s="1"/>
  <c r="LF10"/>
  <c r="LG10" s="1"/>
  <c r="LF11"/>
  <c r="LG11" s="1"/>
  <c r="LF12"/>
  <c r="LG12" s="1"/>
  <c r="LF13"/>
  <c r="LG13" s="1"/>
  <c r="LF14"/>
  <c r="LG14" s="1"/>
  <c r="LF15"/>
  <c r="LG15" s="1"/>
  <c r="LF16"/>
  <c r="LF17"/>
  <c r="LG17" s="1"/>
  <c r="LF18"/>
  <c r="LG18" s="1"/>
  <c r="LF19"/>
  <c r="LG19" s="1"/>
  <c r="LF20"/>
  <c r="LF21"/>
  <c r="LG21" s="1"/>
  <c r="LF22"/>
  <c r="LG22" s="1"/>
  <c r="LF23"/>
  <c r="LG23" s="1"/>
  <c r="LF24"/>
  <c r="LF25"/>
  <c r="LG25" s="1"/>
  <c r="LF26"/>
  <c r="LG26" s="1"/>
  <c r="LF27"/>
  <c r="LG27" s="1"/>
  <c r="LF28"/>
  <c r="LF29"/>
  <c r="LG29" s="1"/>
  <c r="LF30"/>
  <c r="LG30" s="1"/>
  <c r="LF31"/>
  <c r="LG31" s="1"/>
  <c r="LF32"/>
  <c r="LF33"/>
  <c r="LG33" s="1"/>
  <c r="LF34"/>
  <c r="LG34" s="1"/>
  <c r="LF35"/>
  <c r="LG35" s="1"/>
  <c r="LF36"/>
  <c r="LF37"/>
  <c r="LG37" s="1"/>
  <c r="LF38"/>
  <c r="LG38" s="1"/>
  <c r="LF39"/>
  <c r="LG39" s="1"/>
  <c r="LF40"/>
  <c r="LF41"/>
  <c r="LG41" s="1"/>
  <c r="LF42"/>
  <c r="LG42" s="1"/>
  <c r="LF43"/>
  <c r="LG43" s="1"/>
  <c r="LF44"/>
  <c r="LF45"/>
  <c r="LG45" s="1"/>
  <c r="LF46"/>
  <c r="LG46" s="1"/>
  <c r="LF47"/>
  <c r="LG47" s="1"/>
  <c r="LF48"/>
  <c r="LF49"/>
  <c r="LG49" s="1"/>
  <c r="LF50"/>
  <c r="LG50" s="1"/>
  <c r="LF51"/>
  <c r="LG51" s="1"/>
  <c r="LF52"/>
  <c r="LF53"/>
  <c r="LF54"/>
  <c r="LG54" s="1"/>
  <c r="LF55"/>
  <c r="LF56"/>
  <c r="LO56" s="1"/>
  <c r="LF57"/>
  <c r="LG57" s="1"/>
  <c r="LF58"/>
  <c r="LG58" s="1"/>
  <c r="LF59"/>
  <c r="LF60"/>
  <c r="LF61"/>
  <c r="LG61" s="1"/>
  <c r="LF62"/>
  <c r="LG62" s="1"/>
  <c r="LF63"/>
  <c r="LG63" s="1"/>
  <c r="LF64"/>
  <c r="LF65"/>
  <c r="LG65" s="1"/>
  <c r="LF66"/>
  <c r="LG66" s="1"/>
  <c r="LF67"/>
  <c r="LF68"/>
  <c r="LF69"/>
  <c r="LG69" s="1"/>
  <c r="LF70"/>
  <c r="LF71"/>
  <c r="LG71" s="1"/>
  <c r="LF72"/>
  <c r="LF73"/>
  <c r="LG73" s="1"/>
  <c r="LF3"/>
  <c r="LG3" s="1"/>
  <c r="LG16"/>
  <c r="LG20"/>
  <c r="LG24"/>
  <c r="LG28"/>
  <c r="LG32"/>
  <c r="LG36"/>
  <c r="LG40"/>
  <c r="LG44"/>
  <c r="LG48"/>
  <c r="LG52"/>
  <c r="LG56"/>
  <c r="LG60"/>
  <c r="LG64"/>
  <c r="LG68"/>
  <c r="LG72"/>
  <c r="ML4" i="19"/>
  <c r="ML5"/>
  <c r="MU5" s="1"/>
  <c r="ML6"/>
  <c r="MU6" s="1"/>
  <c r="ML7"/>
  <c r="ML8"/>
  <c r="ML9"/>
  <c r="MU9" s="1"/>
  <c r="ML10"/>
  <c r="MU10" s="1"/>
  <c r="ML11"/>
  <c r="MU11" s="1"/>
  <c r="ML12"/>
  <c r="MU12" s="1"/>
  <c r="ML13"/>
  <c r="MU13" s="1"/>
  <c r="ML14"/>
  <c r="MU14" s="1"/>
  <c r="ML15"/>
  <c r="MU15" s="1"/>
  <c r="ML16"/>
  <c r="MU16" s="1"/>
  <c r="ML17"/>
  <c r="ML18"/>
  <c r="MU18" s="1"/>
  <c r="ML19"/>
  <c r="MU19" s="1"/>
  <c r="ML20"/>
  <c r="MU20" s="1"/>
  <c r="ML21"/>
  <c r="MU21" s="1"/>
  <c r="ML22"/>
  <c r="MU22" s="1"/>
  <c r="ML23"/>
  <c r="MU23" s="1"/>
  <c r="ML24"/>
  <c r="MU24" s="1"/>
  <c r="ML25"/>
  <c r="MU25" s="1"/>
  <c r="ML26"/>
  <c r="MU26" s="1"/>
  <c r="ML27"/>
  <c r="MU27" s="1"/>
  <c r="ML28"/>
  <c r="MU28" s="1"/>
  <c r="ML29"/>
  <c r="MU29" s="1"/>
  <c r="ML30"/>
  <c r="MU30" s="1"/>
  <c r="ML31"/>
  <c r="MU31" s="1"/>
  <c r="ML32"/>
  <c r="MU32" s="1"/>
  <c r="ML33"/>
  <c r="MU33" s="1"/>
  <c r="ML34"/>
  <c r="MU34" s="1"/>
  <c r="ML35"/>
  <c r="MU35" s="1"/>
  <c r="ML36"/>
  <c r="MU36" s="1"/>
  <c r="ML37"/>
  <c r="MU37" s="1"/>
  <c r="ML38"/>
  <c r="MU38" s="1"/>
  <c r="ML39"/>
  <c r="MU39" s="1"/>
  <c r="ML40"/>
  <c r="MU40" s="1"/>
  <c r="ML41"/>
  <c r="MU41" s="1"/>
  <c r="ML42"/>
  <c r="MU42" s="1"/>
  <c r="ML43"/>
  <c r="MU43" s="1"/>
  <c r="ML44"/>
  <c r="MU44" s="1"/>
  <c r="ML45"/>
  <c r="MU45" s="1"/>
  <c r="ML46"/>
  <c r="MU46" s="1"/>
  <c r="ML47"/>
  <c r="MU47" s="1"/>
  <c r="ML48"/>
  <c r="MU48" s="1"/>
  <c r="ML49"/>
  <c r="MU49" s="1"/>
  <c r="ML50"/>
  <c r="MU50" s="1"/>
  <c r="ML51"/>
  <c r="MU51" s="1"/>
  <c r="ML52"/>
  <c r="MU52" s="1"/>
  <c r="ML53"/>
  <c r="MU53" s="1"/>
  <c r="ML54"/>
  <c r="MU54" s="1"/>
  <c r="ML55"/>
  <c r="MU55" s="1"/>
  <c r="ML56"/>
  <c r="MU56" s="1"/>
  <c r="ML57"/>
  <c r="MU57" s="1"/>
  <c r="ML58"/>
  <c r="MU58" s="1"/>
  <c r="ML59"/>
  <c r="MU59" s="1"/>
  <c r="ML60"/>
  <c r="MU60" s="1"/>
  <c r="ML61"/>
  <c r="MU61" s="1"/>
  <c r="ML62"/>
  <c r="MU62" s="1"/>
  <c r="ML63"/>
  <c r="MU63" s="1"/>
  <c r="ML64"/>
  <c r="MU64" s="1"/>
  <c r="ML65"/>
  <c r="MU65" s="1"/>
  <c r="ML66"/>
  <c r="MU66" s="1"/>
  <c r="ML67"/>
  <c r="MU67" s="1"/>
  <c r="ML68"/>
  <c r="MU68" s="1"/>
  <c r="ML69"/>
  <c r="MU69" s="1"/>
  <c r="ML70"/>
  <c r="MU70" s="1"/>
  <c r="ML71"/>
  <c r="MU71" s="1"/>
  <c r="ML72"/>
  <c r="MU72" s="1"/>
  <c r="ML73"/>
  <c r="ML3"/>
  <c r="MU3" s="1"/>
  <c r="LG59" i="13" l="1"/>
  <c r="LO59"/>
  <c r="LG70"/>
  <c r="LO70"/>
  <c r="LG67"/>
  <c r="LO67"/>
  <c r="LG55"/>
  <c r="LO55"/>
  <c r="LG53"/>
  <c r="LO53"/>
  <c r="LC74"/>
  <c r="LB74"/>
  <c r="HT74" i="21"/>
  <c r="HS74"/>
  <c r="HX4"/>
  <c r="HX5"/>
  <c r="HX6"/>
  <c r="HX7"/>
  <c r="HX8"/>
  <c r="HX9"/>
  <c r="HX10"/>
  <c r="HX11"/>
  <c r="HX12"/>
  <c r="HX13"/>
  <c r="HX14"/>
  <c r="HX15"/>
  <c r="HX16"/>
  <c r="HX17"/>
  <c r="HX18"/>
  <c r="HX19"/>
  <c r="HX20"/>
  <c r="HX21"/>
  <c r="HX22"/>
  <c r="HX23"/>
  <c r="HX24"/>
  <c r="HX25"/>
  <c r="HX26"/>
  <c r="HX27"/>
  <c r="HX28"/>
  <c r="HX29"/>
  <c r="HX30"/>
  <c r="HX31"/>
  <c r="HX32"/>
  <c r="HX33"/>
  <c r="HX34"/>
  <c r="HX35"/>
  <c r="HX36"/>
  <c r="HX37"/>
  <c r="HX38"/>
  <c r="HX39"/>
  <c r="HX40"/>
  <c r="HX41"/>
  <c r="HX42"/>
  <c r="HX43"/>
  <c r="HX44"/>
  <c r="HX45"/>
  <c r="HX46"/>
  <c r="HX47"/>
  <c r="HX48"/>
  <c r="HX49"/>
  <c r="HX50"/>
  <c r="HX51"/>
  <c r="HX52"/>
  <c r="HX53"/>
  <c r="HX54"/>
  <c r="HX55"/>
  <c r="HX56"/>
  <c r="HX57"/>
  <c r="HX58"/>
  <c r="HX59"/>
  <c r="HX60"/>
  <c r="HX61"/>
  <c r="HX62"/>
  <c r="HX63"/>
  <c r="HX64"/>
  <c r="HX65"/>
  <c r="HX66"/>
  <c r="HX67"/>
  <c r="HX68"/>
  <c r="HX69"/>
  <c r="HX70"/>
  <c r="HX71"/>
  <c r="HX72"/>
  <c r="HX73"/>
  <c r="HX3"/>
  <c r="FW74" i="23"/>
  <c r="FZ74" s="1"/>
  <c r="FV74"/>
  <c r="HZ74" i="22"/>
  <c r="HY74"/>
  <c r="MI74" i="19"/>
  <c r="ML74" s="1"/>
  <c r="MH74"/>
  <c r="ID4" i="22"/>
  <c r="ID5"/>
  <c r="ID6"/>
  <c r="ID7"/>
  <c r="ID8"/>
  <c r="ID9"/>
  <c r="ID10"/>
  <c r="ID11"/>
  <c r="ID12"/>
  <c r="ID13"/>
  <c r="ID14"/>
  <c r="ID15"/>
  <c r="ID16"/>
  <c r="ID17"/>
  <c r="ID18"/>
  <c r="ID20"/>
  <c r="ID21"/>
  <c r="ID22"/>
  <c r="ID23"/>
  <c r="ID24"/>
  <c r="ID25"/>
  <c r="ID26"/>
  <c r="ID27"/>
  <c r="ID28"/>
  <c r="ID29"/>
  <c r="ID30"/>
  <c r="ID31"/>
  <c r="ID32"/>
  <c r="ID33"/>
  <c r="ID34"/>
  <c r="ID35"/>
  <c r="ID36"/>
  <c r="ID37"/>
  <c r="ID38"/>
  <c r="ID39"/>
  <c r="ID40"/>
  <c r="ID41"/>
  <c r="ID42"/>
  <c r="ID43"/>
  <c r="ID44"/>
  <c r="ID45"/>
  <c r="ID46"/>
  <c r="ID47"/>
  <c r="ID48"/>
  <c r="ID49"/>
  <c r="ID50"/>
  <c r="ID51"/>
  <c r="ID53"/>
  <c r="ID54"/>
  <c r="ID55"/>
  <c r="ID56"/>
  <c r="ID58"/>
  <c r="ID59"/>
  <c r="ID60"/>
  <c r="ID61"/>
  <c r="ID62"/>
  <c r="ID63"/>
  <c r="ID64"/>
  <c r="ID65"/>
  <c r="ID66"/>
  <c r="ID67"/>
  <c r="ID68"/>
  <c r="ID69"/>
  <c r="ID70"/>
  <c r="ID71"/>
  <c r="ID72"/>
  <c r="ID73"/>
  <c r="ID3"/>
  <c r="LF74" i="13" l="1"/>
  <c r="HW74" i="21"/>
  <c r="IC74" i="22"/>
  <c r="LT87" i="19"/>
  <c r="LU87"/>
  <c r="LT89" l="1"/>
  <c r="FN74" i="23"/>
  <c r="FO74"/>
  <c r="FR4"/>
  <c r="FR5"/>
  <c r="GA5" s="1"/>
  <c r="FR6"/>
  <c r="GA6" s="1"/>
  <c r="FR7"/>
  <c r="GA7" s="1"/>
  <c r="FR8"/>
  <c r="GA8" s="1"/>
  <c r="FR9"/>
  <c r="GA9" s="1"/>
  <c r="FR10"/>
  <c r="GA10" s="1"/>
  <c r="FR11"/>
  <c r="GA11" s="1"/>
  <c r="FR12"/>
  <c r="FR13"/>
  <c r="GA13" s="1"/>
  <c r="FR14"/>
  <c r="GA14" s="1"/>
  <c r="FR15"/>
  <c r="GA15" s="1"/>
  <c r="FR16"/>
  <c r="GA16" s="1"/>
  <c r="FR17"/>
  <c r="GA17" s="1"/>
  <c r="FR18"/>
  <c r="GA18" s="1"/>
  <c r="FR19"/>
  <c r="GA19" s="1"/>
  <c r="FR20"/>
  <c r="GA20" s="1"/>
  <c r="FR21"/>
  <c r="FR22"/>
  <c r="GA22" s="1"/>
  <c r="FR23"/>
  <c r="GA23" s="1"/>
  <c r="FR24"/>
  <c r="GA24" s="1"/>
  <c r="FR25"/>
  <c r="GA25" s="1"/>
  <c r="FR26"/>
  <c r="GA26" s="1"/>
  <c r="FR27"/>
  <c r="GA27" s="1"/>
  <c r="FR28"/>
  <c r="GA28" s="1"/>
  <c r="FR29"/>
  <c r="GA29" s="1"/>
  <c r="FR30"/>
  <c r="GA30" s="1"/>
  <c r="FR31"/>
  <c r="GA31" s="1"/>
  <c r="FR32"/>
  <c r="GA32" s="1"/>
  <c r="FR33"/>
  <c r="GA33" s="1"/>
  <c r="FR34"/>
  <c r="GA34" s="1"/>
  <c r="FR35"/>
  <c r="GA35" s="1"/>
  <c r="FR36"/>
  <c r="GA36" s="1"/>
  <c r="FR37"/>
  <c r="GA37" s="1"/>
  <c r="FR38"/>
  <c r="GA38" s="1"/>
  <c r="FR39"/>
  <c r="GA39" s="1"/>
  <c r="FR40"/>
  <c r="GA40" s="1"/>
  <c r="FR41"/>
  <c r="GA41" s="1"/>
  <c r="FR42"/>
  <c r="GA42" s="1"/>
  <c r="FR43"/>
  <c r="GA43" s="1"/>
  <c r="FR44"/>
  <c r="GA44" s="1"/>
  <c r="FR45"/>
  <c r="GA45" s="1"/>
  <c r="FR46"/>
  <c r="GA46" s="1"/>
  <c r="FR47"/>
  <c r="GA47" s="1"/>
  <c r="FR48"/>
  <c r="GA48" s="1"/>
  <c r="FR49"/>
  <c r="GA49" s="1"/>
  <c r="FR50"/>
  <c r="GA50" s="1"/>
  <c r="FR51"/>
  <c r="GA51" s="1"/>
  <c r="FR52"/>
  <c r="GA52" s="1"/>
  <c r="FR53"/>
  <c r="GA53" s="1"/>
  <c r="FR54"/>
  <c r="GA54" s="1"/>
  <c r="FR55"/>
  <c r="GA55" s="1"/>
  <c r="FR56"/>
  <c r="GA56" s="1"/>
  <c r="FR57"/>
  <c r="GA57" s="1"/>
  <c r="FR58"/>
  <c r="GA58" s="1"/>
  <c r="FR59"/>
  <c r="GA59" s="1"/>
  <c r="FR60"/>
  <c r="GA60" s="1"/>
  <c r="FR61"/>
  <c r="GA61" s="1"/>
  <c r="FR62"/>
  <c r="GA62" s="1"/>
  <c r="FR63"/>
  <c r="GA63" s="1"/>
  <c r="FR64"/>
  <c r="GA64" s="1"/>
  <c r="FR65"/>
  <c r="GA65" s="1"/>
  <c r="FR66"/>
  <c r="GA66" s="1"/>
  <c r="FR67"/>
  <c r="GA67" s="1"/>
  <c r="FR68"/>
  <c r="GA68" s="1"/>
  <c r="FR69"/>
  <c r="GA69" s="1"/>
  <c r="FR70"/>
  <c r="GA70" s="1"/>
  <c r="FR71"/>
  <c r="GA71" s="1"/>
  <c r="FR72"/>
  <c r="GA72" s="1"/>
  <c r="FR73"/>
  <c r="GA73" s="1"/>
  <c r="FR3"/>
  <c r="GA3" s="1"/>
  <c r="HQ74" i="22"/>
  <c r="HR74"/>
  <c r="HU4"/>
  <c r="HU5"/>
  <c r="HU6"/>
  <c r="HU7"/>
  <c r="HU8"/>
  <c r="HU9"/>
  <c r="HV9" s="1"/>
  <c r="HU10"/>
  <c r="HU11"/>
  <c r="HV11" s="1"/>
  <c r="HU12"/>
  <c r="HU13"/>
  <c r="HU14"/>
  <c r="HU15"/>
  <c r="HU16"/>
  <c r="HU17"/>
  <c r="HU18"/>
  <c r="HU19"/>
  <c r="ID19" s="1"/>
  <c r="HU20"/>
  <c r="HU21"/>
  <c r="HV21" s="1"/>
  <c r="HU22"/>
  <c r="HV22" s="1"/>
  <c r="HU23"/>
  <c r="HU24"/>
  <c r="HU25"/>
  <c r="HU26"/>
  <c r="HU27"/>
  <c r="HU28"/>
  <c r="HU29"/>
  <c r="HU30"/>
  <c r="HU31"/>
  <c r="HV31" s="1"/>
  <c r="HU32"/>
  <c r="HU33"/>
  <c r="HU34"/>
  <c r="HU35"/>
  <c r="HU36"/>
  <c r="HU37"/>
  <c r="HU38"/>
  <c r="HU39"/>
  <c r="HU40"/>
  <c r="HU41"/>
  <c r="HU42"/>
  <c r="HV42" s="1"/>
  <c r="HU43"/>
  <c r="HU44"/>
  <c r="HU45"/>
  <c r="HU46"/>
  <c r="HU47"/>
  <c r="HU48"/>
  <c r="HU49"/>
  <c r="HU50"/>
  <c r="HU51"/>
  <c r="HU52"/>
  <c r="ID52" s="1"/>
  <c r="HU53"/>
  <c r="HU54"/>
  <c r="HU55"/>
  <c r="HV55" s="1"/>
  <c r="HU56"/>
  <c r="HU57"/>
  <c r="ID57" s="1"/>
  <c r="HU58"/>
  <c r="HU59"/>
  <c r="HU60"/>
  <c r="HU61"/>
  <c r="HU62"/>
  <c r="HU63"/>
  <c r="HU64"/>
  <c r="HU65"/>
  <c r="HU66"/>
  <c r="HU67"/>
  <c r="HU68"/>
  <c r="HU69"/>
  <c r="HU70"/>
  <c r="HU71"/>
  <c r="HU72"/>
  <c r="HU73"/>
  <c r="HU3"/>
  <c r="HV4"/>
  <c r="HV5"/>
  <c r="HV6"/>
  <c r="HV7"/>
  <c r="HV8"/>
  <c r="HV10"/>
  <c r="HV12"/>
  <c r="HV13"/>
  <c r="HV14"/>
  <c r="HV15"/>
  <c r="HV16"/>
  <c r="HV17"/>
  <c r="HV18"/>
  <c r="HV20"/>
  <c r="HV23"/>
  <c r="HV24"/>
  <c r="HV25"/>
  <c r="HV26"/>
  <c r="HV27"/>
  <c r="HV28"/>
  <c r="HV29"/>
  <c r="HV30"/>
  <c r="HV32"/>
  <c r="HV33"/>
  <c r="HV34"/>
  <c r="HV35"/>
  <c r="HV36"/>
  <c r="HV37"/>
  <c r="HV38"/>
  <c r="HV39"/>
  <c r="HV40"/>
  <c r="HV41"/>
  <c r="HV43"/>
  <c r="HV44"/>
  <c r="HV45"/>
  <c r="HV46"/>
  <c r="HV47"/>
  <c r="HV48"/>
  <c r="HV49"/>
  <c r="HV50"/>
  <c r="HV51"/>
  <c r="HV53"/>
  <c r="HV54"/>
  <c r="HV56"/>
  <c r="HV58"/>
  <c r="HV59"/>
  <c r="HV60"/>
  <c r="HV61"/>
  <c r="HV62"/>
  <c r="HV63"/>
  <c r="HV64"/>
  <c r="HV65"/>
  <c r="HV66"/>
  <c r="HV67"/>
  <c r="HV68"/>
  <c r="HV69"/>
  <c r="HV70"/>
  <c r="HV71"/>
  <c r="HV72"/>
  <c r="HV73"/>
  <c r="HV3"/>
  <c r="HK74" i="21"/>
  <c r="HL74"/>
  <c r="HO4"/>
  <c r="HO5"/>
  <c r="HO6"/>
  <c r="HO7"/>
  <c r="HO8"/>
  <c r="HO9"/>
  <c r="HP9" s="1"/>
  <c r="HO10"/>
  <c r="HO11"/>
  <c r="HO12"/>
  <c r="HP12" s="1"/>
  <c r="HO13"/>
  <c r="HO14"/>
  <c r="HO15"/>
  <c r="HO16"/>
  <c r="HO17"/>
  <c r="HO18"/>
  <c r="HO19"/>
  <c r="HO20"/>
  <c r="HO21"/>
  <c r="HO22"/>
  <c r="HO23"/>
  <c r="HO24"/>
  <c r="HO25"/>
  <c r="HO26"/>
  <c r="HO27"/>
  <c r="HO28"/>
  <c r="HO29"/>
  <c r="HO30"/>
  <c r="HO31"/>
  <c r="HP31" s="1"/>
  <c r="HO32"/>
  <c r="HO33"/>
  <c r="HO34"/>
  <c r="HO35"/>
  <c r="HO36"/>
  <c r="HO37"/>
  <c r="HO38"/>
  <c r="HO39"/>
  <c r="HO40"/>
  <c r="HO41"/>
  <c r="HO42"/>
  <c r="HO43"/>
  <c r="HO44"/>
  <c r="HO45"/>
  <c r="HO46"/>
  <c r="HO47"/>
  <c r="HO48"/>
  <c r="HO49"/>
  <c r="HO50"/>
  <c r="HO51"/>
  <c r="HO52"/>
  <c r="HO53"/>
  <c r="HO54"/>
  <c r="HO55"/>
  <c r="HP55" s="1"/>
  <c r="HO56"/>
  <c r="HO57"/>
  <c r="HO58"/>
  <c r="HO59"/>
  <c r="HO60"/>
  <c r="HO61"/>
  <c r="HO62"/>
  <c r="HO63"/>
  <c r="HO64"/>
  <c r="HO65"/>
  <c r="HO66"/>
  <c r="HO67"/>
  <c r="HO68"/>
  <c r="HO69"/>
  <c r="HO70"/>
  <c r="HO71"/>
  <c r="HO72"/>
  <c r="HO73"/>
  <c r="HO3"/>
  <c r="HP3" s="1"/>
  <c r="HP4"/>
  <c r="HP5"/>
  <c r="HP6"/>
  <c r="HP7"/>
  <c r="HP8"/>
  <c r="HP10"/>
  <c r="HP11"/>
  <c r="HP13"/>
  <c r="HP14"/>
  <c r="HP15"/>
  <c r="HP16"/>
  <c r="HP17"/>
  <c r="HP18"/>
  <c r="HP19"/>
  <c r="HP20"/>
  <c r="HP21"/>
  <c r="HP22"/>
  <c r="HP23"/>
  <c r="HP24"/>
  <c r="HP25"/>
  <c r="HP26"/>
  <c r="HP27"/>
  <c r="HP28"/>
  <c r="HP29"/>
  <c r="HP30"/>
  <c r="HP32"/>
  <c r="HP33"/>
  <c r="HP34"/>
  <c r="HP35"/>
  <c r="HP36"/>
  <c r="HP37"/>
  <c r="HP38"/>
  <c r="HP39"/>
  <c r="HP40"/>
  <c r="HP41"/>
  <c r="HP42"/>
  <c r="HP43"/>
  <c r="HP44"/>
  <c r="HP45"/>
  <c r="HP46"/>
  <c r="HP47"/>
  <c r="HP48"/>
  <c r="HP49"/>
  <c r="HP50"/>
  <c r="HP51"/>
  <c r="HP52"/>
  <c r="HP53"/>
  <c r="HP54"/>
  <c r="HP56"/>
  <c r="HP57"/>
  <c r="HP58"/>
  <c r="HP59"/>
  <c r="HP60"/>
  <c r="HP61"/>
  <c r="HP62"/>
  <c r="HP63"/>
  <c r="HP64"/>
  <c r="HP65"/>
  <c r="HP66"/>
  <c r="HP67"/>
  <c r="HP68"/>
  <c r="HP69"/>
  <c r="HP70"/>
  <c r="HP71"/>
  <c r="HP72"/>
  <c r="HP73"/>
  <c r="KT74" i="13"/>
  <c r="KU74"/>
  <c r="KX4"/>
  <c r="KX5"/>
  <c r="KX6"/>
  <c r="KX7"/>
  <c r="KX8"/>
  <c r="KX9"/>
  <c r="KY9" s="1"/>
  <c r="KX10"/>
  <c r="KX11"/>
  <c r="KY11" s="1"/>
  <c r="KX12"/>
  <c r="KX13"/>
  <c r="KX14"/>
  <c r="KX15"/>
  <c r="KX16"/>
  <c r="KX17"/>
  <c r="KX18"/>
  <c r="KX19"/>
  <c r="KX20"/>
  <c r="KX21"/>
  <c r="KX22"/>
  <c r="KX23"/>
  <c r="KX24"/>
  <c r="KX25"/>
  <c r="KX26"/>
  <c r="KX27"/>
  <c r="KX28"/>
  <c r="KX29"/>
  <c r="KX30"/>
  <c r="KX31"/>
  <c r="KY31" s="1"/>
  <c r="KX32"/>
  <c r="KX33"/>
  <c r="KX34"/>
  <c r="KX35"/>
  <c r="KX36"/>
  <c r="KX37"/>
  <c r="KX38"/>
  <c r="KX39"/>
  <c r="KX40"/>
  <c r="KX41"/>
  <c r="KX42"/>
  <c r="KX43"/>
  <c r="KX44"/>
  <c r="KX45"/>
  <c r="KX46"/>
  <c r="KX47"/>
  <c r="KX48"/>
  <c r="KX49"/>
  <c r="KX50"/>
  <c r="KX51"/>
  <c r="KX52"/>
  <c r="KX53"/>
  <c r="KX54"/>
  <c r="KX55"/>
  <c r="KX56"/>
  <c r="KX57"/>
  <c r="KX58"/>
  <c r="KX59"/>
  <c r="KX60"/>
  <c r="KX61"/>
  <c r="KX62"/>
  <c r="KX63"/>
  <c r="KX64"/>
  <c r="KX65"/>
  <c r="KX66"/>
  <c r="KX67"/>
  <c r="KX68"/>
  <c r="KX69"/>
  <c r="KX70"/>
  <c r="KX71"/>
  <c r="KX72"/>
  <c r="KX73"/>
  <c r="KX3"/>
  <c r="KY3" s="1"/>
  <c r="KY4"/>
  <c r="KY5"/>
  <c r="KY6"/>
  <c r="KY7"/>
  <c r="KY8"/>
  <c r="KY10"/>
  <c r="KY12"/>
  <c r="KY13"/>
  <c r="KY14"/>
  <c r="KY15"/>
  <c r="KY16"/>
  <c r="KY17"/>
  <c r="KY18"/>
  <c r="KY19"/>
  <c r="KY20"/>
  <c r="KY21"/>
  <c r="KY22"/>
  <c r="KY23"/>
  <c r="KY24"/>
  <c r="KY25"/>
  <c r="KY26"/>
  <c r="KY27"/>
  <c r="KY28"/>
  <c r="KY29"/>
  <c r="KY30"/>
  <c r="KY32"/>
  <c r="KY33"/>
  <c r="KY34"/>
  <c r="KY35"/>
  <c r="KY36"/>
  <c r="KY37"/>
  <c r="KY38"/>
  <c r="KY39"/>
  <c r="KY40"/>
  <c r="KY41"/>
  <c r="KY42"/>
  <c r="KY43"/>
  <c r="KY44"/>
  <c r="KY45"/>
  <c r="KY46"/>
  <c r="KY47"/>
  <c r="KY48"/>
  <c r="KY49"/>
  <c r="KY50"/>
  <c r="KY51"/>
  <c r="KY52"/>
  <c r="KY53"/>
  <c r="KY54"/>
  <c r="KY55"/>
  <c r="KY56"/>
  <c r="KY57"/>
  <c r="KY58"/>
  <c r="KY59"/>
  <c r="KY60"/>
  <c r="KY61"/>
  <c r="KY62"/>
  <c r="KY63"/>
  <c r="KY64"/>
  <c r="KY65"/>
  <c r="KY66"/>
  <c r="KY67"/>
  <c r="KY68"/>
  <c r="KY69"/>
  <c r="KY70"/>
  <c r="KY71"/>
  <c r="KY72"/>
  <c r="KY73"/>
  <c r="LZ74" i="19"/>
  <c r="MA74"/>
  <c r="MD4"/>
  <c r="MM4" s="1"/>
  <c r="MD5"/>
  <c r="MM5" s="1"/>
  <c r="MD6"/>
  <c r="MM6" s="1"/>
  <c r="MD7"/>
  <c r="MM7" s="1"/>
  <c r="MD8"/>
  <c r="MM8" s="1"/>
  <c r="MD9"/>
  <c r="MM9" s="1"/>
  <c r="MD10"/>
  <c r="MM10" s="1"/>
  <c r="MD11"/>
  <c r="MM11" s="1"/>
  <c r="MD12"/>
  <c r="MM12" s="1"/>
  <c r="MD13"/>
  <c r="MM13" s="1"/>
  <c r="MD14"/>
  <c r="MM14" s="1"/>
  <c r="MD15"/>
  <c r="MM15" s="1"/>
  <c r="MD16"/>
  <c r="MM16" s="1"/>
  <c r="MD17"/>
  <c r="MM17" s="1"/>
  <c r="MD18"/>
  <c r="MM18" s="1"/>
  <c r="MD19"/>
  <c r="MM19" s="1"/>
  <c r="MD20"/>
  <c r="MM20" s="1"/>
  <c r="MD21"/>
  <c r="MM21" s="1"/>
  <c r="MD22"/>
  <c r="MM22" s="1"/>
  <c r="MD23"/>
  <c r="MM23" s="1"/>
  <c r="MD24"/>
  <c r="MM24" s="1"/>
  <c r="MD25"/>
  <c r="MM25" s="1"/>
  <c r="MD26"/>
  <c r="MM26" s="1"/>
  <c r="MD27"/>
  <c r="MM27" s="1"/>
  <c r="MD28"/>
  <c r="MM28" s="1"/>
  <c r="MD29"/>
  <c r="MM29" s="1"/>
  <c r="MD30"/>
  <c r="MM30" s="1"/>
  <c r="MD31"/>
  <c r="MM31" s="1"/>
  <c r="MD32"/>
  <c r="MM32" s="1"/>
  <c r="MD33"/>
  <c r="MM33" s="1"/>
  <c r="MD34"/>
  <c r="MM34" s="1"/>
  <c r="MD35"/>
  <c r="MM35" s="1"/>
  <c r="MD36"/>
  <c r="MM36" s="1"/>
  <c r="MD37"/>
  <c r="MM37" s="1"/>
  <c r="MD38"/>
  <c r="MM38" s="1"/>
  <c r="MD39"/>
  <c r="MM39" s="1"/>
  <c r="MD40"/>
  <c r="MM40" s="1"/>
  <c r="MD41"/>
  <c r="MM41" s="1"/>
  <c r="MD42"/>
  <c r="MM42" s="1"/>
  <c r="MD43"/>
  <c r="MM43" s="1"/>
  <c r="MD44"/>
  <c r="MM44" s="1"/>
  <c r="MD45"/>
  <c r="MM45" s="1"/>
  <c r="MD46"/>
  <c r="MM46" s="1"/>
  <c r="MD47"/>
  <c r="MM47" s="1"/>
  <c r="MD48"/>
  <c r="MM48" s="1"/>
  <c r="MD49"/>
  <c r="MM49" s="1"/>
  <c r="MD50"/>
  <c r="MM50" s="1"/>
  <c r="MD51"/>
  <c r="MM51" s="1"/>
  <c r="MD52"/>
  <c r="MM52" s="1"/>
  <c r="MD53"/>
  <c r="MM53" s="1"/>
  <c r="MD54"/>
  <c r="MM54" s="1"/>
  <c r="MD55"/>
  <c r="MM55" s="1"/>
  <c r="MD56"/>
  <c r="MM56" s="1"/>
  <c r="MD57"/>
  <c r="MM57" s="1"/>
  <c r="MD58"/>
  <c r="MM58" s="1"/>
  <c r="MD59"/>
  <c r="MM59" s="1"/>
  <c r="MD60"/>
  <c r="MM60" s="1"/>
  <c r="MD61"/>
  <c r="MM61" s="1"/>
  <c r="MD62"/>
  <c r="MM62" s="1"/>
  <c r="MD63"/>
  <c r="MM63" s="1"/>
  <c r="MD64"/>
  <c r="MM64" s="1"/>
  <c r="MD65"/>
  <c r="MM65" s="1"/>
  <c r="MD66"/>
  <c r="MM66" s="1"/>
  <c r="MD67"/>
  <c r="MM67" s="1"/>
  <c r="MD68"/>
  <c r="MM68" s="1"/>
  <c r="MD69"/>
  <c r="MM69" s="1"/>
  <c r="MD70"/>
  <c r="MM70" s="1"/>
  <c r="MD71"/>
  <c r="MM71" s="1"/>
  <c r="MD72"/>
  <c r="MM72" s="1"/>
  <c r="MD73"/>
  <c r="MM73" s="1"/>
  <c r="MD3"/>
  <c r="MM3" s="1"/>
  <c r="GA12" i="23" l="1"/>
  <c r="GA4"/>
  <c r="GA21"/>
  <c r="FR74"/>
  <c r="HU74" i="22"/>
  <c r="HO74" i="21"/>
  <c r="KX74" i="13"/>
  <c r="MD74" i="19"/>
  <c r="FF74" i="23" l="1"/>
  <c r="FG74"/>
  <c r="FJ4"/>
  <c r="FS4" s="1"/>
  <c r="FJ5"/>
  <c r="FS5" s="1"/>
  <c r="FJ6"/>
  <c r="FS6" s="1"/>
  <c r="FJ7"/>
  <c r="FS7" s="1"/>
  <c r="FJ8"/>
  <c r="FS8" s="1"/>
  <c r="FJ9"/>
  <c r="FS9" s="1"/>
  <c r="FJ10"/>
  <c r="FS10" s="1"/>
  <c r="FJ11"/>
  <c r="FJ12"/>
  <c r="FS12" s="1"/>
  <c r="FJ13"/>
  <c r="FS13" s="1"/>
  <c r="FJ14"/>
  <c r="FJ15"/>
  <c r="FS15" s="1"/>
  <c r="FJ16"/>
  <c r="FS16" s="1"/>
  <c r="FJ17"/>
  <c r="FS17" s="1"/>
  <c r="FJ18"/>
  <c r="FS18" s="1"/>
  <c r="FJ19"/>
  <c r="FS19" s="1"/>
  <c r="FJ20"/>
  <c r="FS20" s="1"/>
  <c r="FJ21"/>
  <c r="FJ22"/>
  <c r="FS22" s="1"/>
  <c r="FJ23"/>
  <c r="FS23" s="1"/>
  <c r="FJ24"/>
  <c r="FS24" s="1"/>
  <c r="FJ25"/>
  <c r="FS25" s="1"/>
  <c r="FJ26"/>
  <c r="FS26" s="1"/>
  <c r="FJ27"/>
  <c r="FS27" s="1"/>
  <c r="FJ28"/>
  <c r="FS28" s="1"/>
  <c r="FJ29"/>
  <c r="FS29" s="1"/>
  <c r="FJ30"/>
  <c r="FS30" s="1"/>
  <c r="FJ31"/>
  <c r="FS31" s="1"/>
  <c r="FJ32"/>
  <c r="FS32" s="1"/>
  <c r="FJ33"/>
  <c r="FS33" s="1"/>
  <c r="FJ34"/>
  <c r="FS34" s="1"/>
  <c r="FJ35"/>
  <c r="FS35" s="1"/>
  <c r="FJ36"/>
  <c r="FS36" s="1"/>
  <c r="FJ37"/>
  <c r="FS37" s="1"/>
  <c r="FJ38"/>
  <c r="FS38" s="1"/>
  <c r="FJ39"/>
  <c r="FS39" s="1"/>
  <c r="FJ40"/>
  <c r="FS40" s="1"/>
  <c r="FJ41"/>
  <c r="FS41" s="1"/>
  <c r="FJ42"/>
  <c r="FS42" s="1"/>
  <c r="FJ43"/>
  <c r="FJ44"/>
  <c r="FS44" s="1"/>
  <c r="FJ45"/>
  <c r="FS45" s="1"/>
  <c r="FJ46"/>
  <c r="FS46" s="1"/>
  <c r="FJ47"/>
  <c r="FS47" s="1"/>
  <c r="FJ48"/>
  <c r="FS48" s="1"/>
  <c r="FJ49"/>
  <c r="FS49" s="1"/>
  <c r="FJ50"/>
  <c r="FS50" s="1"/>
  <c r="FJ51"/>
  <c r="FS51" s="1"/>
  <c r="FJ52"/>
  <c r="FS52" s="1"/>
  <c r="FJ53"/>
  <c r="FS53" s="1"/>
  <c r="FJ54"/>
  <c r="FS54" s="1"/>
  <c r="FJ55"/>
  <c r="FS55" s="1"/>
  <c r="FJ56"/>
  <c r="FS56" s="1"/>
  <c r="FJ57"/>
  <c r="FS57" s="1"/>
  <c r="FJ58"/>
  <c r="FS58" s="1"/>
  <c r="FJ59"/>
  <c r="FS59" s="1"/>
  <c r="FJ60"/>
  <c r="FS60" s="1"/>
  <c r="FJ61"/>
  <c r="FS61" s="1"/>
  <c r="FJ62"/>
  <c r="FS62" s="1"/>
  <c r="FJ63"/>
  <c r="FS63" s="1"/>
  <c r="FJ64"/>
  <c r="FS64" s="1"/>
  <c r="FJ65"/>
  <c r="FS65" s="1"/>
  <c r="FJ66"/>
  <c r="FS66" s="1"/>
  <c r="FJ67"/>
  <c r="FS67" s="1"/>
  <c r="FJ68"/>
  <c r="FS68" s="1"/>
  <c r="FJ69"/>
  <c r="FS69" s="1"/>
  <c r="FJ70"/>
  <c r="FS70" s="1"/>
  <c r="FJ71"/>
  <c r="FS71" s="1"/>
  <c r="FJ72"/>
  <c r="FS72" s="1"/>
  <c r="FJ73"/>
  <c r="FS73" s="1"/>
  <c r="FJ74"/>
  <c r="FJ3"/>
  <c r="FS3" s="1"/>
  <c r="FK5"/>
  <c r="FK6"/>
  <c r="FK7"/>
  <c r="FK8"/>
  <c r="FK10"/>
  <c r="FK15"/>
  <c r="FK16"/>
  <c r="FK18"/>
  <c r="FK19"/>
  <c r="FK20"/>
  <c r="FK22"/>
  <c r="FK23"/>
  <c r="FK24"/>
  <c r="FK26"/>
  <c r="FK27"/>
  <c r="FK28"/>
  <c r="FK30"/>
  <c r="FK31"/>
  <c r="FK32"/>
  <c r="FK34"/>
  <c r="FK35"/>
  <c r="FK36"/>
  <c r="FK38"/>
  <c r="FK39"/>
  <c r="FK40"/>
  <c r="FK42"/>
  <c r="FK44"/>
  <c r="FK45"/>
  <c r="FK46"/>
  <c r="FK47"/>
  <c r="FK48"/>
  <c r="FK49"/>
  <c r="FK50"/>
  <c r="FK51"/>
  <c r="FK52"/>
  <c r="FK53"/>
  <c r="FK54"/>
  <c r="FK55"/>
  <c r="FK56"/>
  <c r="FK57"/>
  <c r="FK58"/>
  <c r="FK59"/>
  <c r="FK60"/>
  <c r="FK61"/>
  <c r="FK62"/>
  <c r="FK63"/>
  <c r="FK64"/>
  <c r="FK65"/>
  <c r="FK66"/>
  <c r="FK67"/>
  <c r="FK68"/>
  <c r="FK69"/>
  <c r="FK70"/>
  <c r="FK71"/>
  <c r="FK72"/>
  <c r="FK73"/>
  <c r="FK3"/>
  <c r="HM4" i="22"/>
  <c r="HM5"/>
  <c r="HM6"/>
  <c r="HN6" s="1"/>
  <c r="HM7"/>
  <c r="HN7" s="1"/>
  <c r="HM8"/>
  <c r="HM9"/>
  <c r="HM10"/>
  <c r="HN10" s="1"/>
  <c r="HM11"/>
  <c r="HN11" s="1"/>
  <c r="HM12"/>
  <c r="HM13"/>
  <c r="HM14"/>
  <c r="HN14" s="1"/>
  <c r="HM15"/>
  <c r="HN15" s="1"/>
  <c r="HM16"/>
  <c r="HM17"/>
  <c r="HM18"/>
  <c r="HN18" s="1"/>
  <c r="HM19"/>
  <c r="HM20"/>
  <c r="HM21"/>
  <c r="HN21" s="1"/>
  <c r="HM22"/>
  <c r="HN22" s="1"/>
  <c r="HM23"/>
  <c r="HN23" s="1"/>
  <c r="HM24"/>
  <c r="HM25"/>
  <c r="HM26"/>
  <c r="HN26" s="1"/>
  <c r="HM27"/>
  <c r="HN27" s="1"/>
  <c r="HM28"/>
  <c r="HM29"/>
  <c r="HM30"/>
  <c r="HN30" s="1"/>
  <c r="HM31"/>
  <c r="HN31" s="1"/>
  <c r="HM32"/>
  <c r="HM33"/>
  <c r="HM34"/>
  <c r="HN34" s="1"/>
  <c r="HM35"/>
  <c r="HN35" s="1"/>
  <c r="HM36"/>
  <c r="HM37"/>
  <c r="HM38"/>
  <c r="HN38" s="1"/>
  <c r="HM39"/>
  <c r="HN39" s="1"/>
  <c r="HM40"/>
  <c r="HM41"/>
  <c r="HM42"/>
  <c r="HN42" s="1"/>
  <c r="HM43"/>
  <c r="HN43" s="1"/>
  <c r="HM44"/>
  <c r="HM45"/>
  <c r="HM46"/>
  <c r="HN46" s="1"/>
  <c r="HM47"/>
  <c r="HN47" s="1"/>
  <c r="HM48"/>
  <c r="HM49"/>
  <c r="HM50"/>
  <c r="HN50" s="1"/>
  <c r="HM51"/>
  <c r="HN51" s="1"/>
  <c r="HM52"/>
  <c r="HV52" s="1"/>
  <c r="HM53"/>
  <c r="HM54"/>
  <c r="HN54" s="1"/>
  <c r="HM55"/>
  <c r="HN55" s="1"/>
  <c r="HM56"/>
  <c r="HM57"/>
  <c r="HV57" s="1"/>
  <c r="HM58"/>
  <c r="HN58" s="1"/>
  <c r="HM59"/>
  <c r="HN59" s="1"/>
  <c r="HM60"/>
  <c r="HM61"/>
  <c r="HM62"/>
  <c r="HN62" s="1"/>
  <c r="HM63"/>
  <c r="HN63" s="1"/>
  <c r="HM64"/>
  <c r="HM65"/>
  <c r="HM66"/>
  <c r="HN66" s="1"/>
  <c r="HM67"/>
  <c r="HN67" s="1"/>
  <c r="HM68"/>
  <c r="HM69"/>
  <c r="HM70"/>
  <c r="HN70" s="1"/>
  <c r="HM71"/>
  <c r="HN71" s="1"/>
  <c r="HM72"/>
  <c r="HM73"/>
  <c r="HM3"/>
  <c r="HN4"/>
  <c r="HN5"/>
  <c r="HN8"/>
  <c r="HN9"/>
  <c r="HN12"/>
  <c r="HN13"/>
  <c r="HN16"/>
  <c r="HN17"/>
  <c r="HN20"/>
  <c r="HN24"/>
  <c r="HN25"/>
  <c r="HN28"/>
  <c r="HN29"/>
  <c r="HN32"/>
  <c r="HN33"/>
  <c r="HN36"/>
  <c r="HN37"/>
  <c r="HN40"/>
  <c r="HN41"/>
  <c r="HN44"/>
  <c r="HN45"/>
  <c r="HN48"/>
  <c r="HN49"/>
  <c r="HN52"/>
  <c r="HN53"/>
  <c r="HN56"/>
  <c r="HN57"/>
  <c r="HN60"/>
  <c r="HN61"/>
  <c r="HN64"/>
  <c r="HN65"/>
  <c r="HN68"/>
  <c r="HN69"/>
  <c r="HN72"/>
  <c r="HN73"/>
  <c r="HN3"/>
  <c r="HC74" i="21"/>
  <c r="HD74"/>
  <c r="HG4"/>
  <c r="HH4" s="1"/>
  <c r="HG5"/>
  <c r="HG6"/>
  <c r="HG7"/>
  <c r="HG8"/>
  <c r="HH8" s="1"/>
  <c r="HG9"/>
  <c r="HG10"/>
  <c r="HG11"/>
  <c r="HG12"/>
  <c r="HG13"/>
  <c r="HG14"/>
  <c r="HG15"/>
  <c r="HG16"/>
  <c r="HG17"/>
  <c r="HG18"/>
  <c r="HG19"/>
  <c r="HG20"/>
  <c r="HG21"/>
  <c r="HG22"/>
  <c r="HG23"/>
  <c r="HG24"/>
  <c r="HG25"/>
  <c r="HG26"/>
  <c r="HG27"/>
  <c r="HG28"/>
  <c r="HG29"/>
  <c r="HG30"/>
  <c r="HG31"/>
  <c r="HG32"/>
  <c r="HG33"/>
  <c r="HG34"/>
  <c r="HG35"/>
  <c r="HG36"/>
  <c r="HG37"/>
  <c r="HG38"/>
  <c r="HG39"/>
  <c r="HG40"/>
  <c r="HG41"/>
  <c r="HG42"/>
  <c r="HG43"/>
  <c r="HG44"/>
  <c r="HG45"/>
  <c r="HG46"/>
  <c r="HG47"/>
  <c r="HG48"/>
  <c r="HG49"/>
  <c r="HG50"/>
  <c r="HG51"/>
  <c r="HG52"/>
  <c r="HG53"/>
  <c r="HG54"/>
  <c r="HG55"/>
  <c r="HG56"/>
  <c r="HG57"/>
  <c r="HG58"/>
  <c r="HG59"/>
  <c r="HG60"/>
  <c r="HG61"/>
  <c r="HG62"/>
  <c r="HG63"/>
  <c r="HG64"/>
  <c r="HG65"/>
  <c r="HG66"/>
  <c r="HG67"/>
  <c r="HG68"/>
  <c r="HG69"/>
  <c r="HG70"/>
  <c r="HG71"/>
  <c r="HG72"/>
  <c r="HG73"/>
  <c r="HG3"/>
  <c r="HH5"/>
  <c r="HH6"/>
  <c r="HH7"/>
  <c r="HH9"/>
  <c r="HH10"/>
  <c r="HH11"/>
  <c r="HH12"/>
  <c r="HH13"/>
  <c r="HH14"/>
  <c r="HH15"/>
  <c r="HH16"/>
  <c r="HH17"/>
  <c r="HH18"/>
  <c r="HH19"/>
  <c r="HH20"/>
  <c r="HH21"/>
  <c r="HH22"/>
  <c r="HH23"/>
  <c r="HH24"/>
  <c r="HH25"/>
  <c r="HH26"/>
  <c r="HH27"/>
  <c r="HH28"/>
  <c r="HH29"/>
  <c r="HH30"/>
  <c r="HH31"/>
  <c r="HH32"/>
  <c r="HH33"/>
  <c r="HH34"/>
  <c r="HH35"/>
  <c r="HH36"/>
  <c r="HH37"/>
  <c r="HH38"/>
  <c r="HH39"/>
  <c r="HH40"/>
  <c r="HH41"/>
  <c r="HH42"/>
  <c r="HH43"/>
  <c r="HH44"/>
  <c r="HH45"/>
  <c r="HH46"/>
  <c r="HH47"/>
  <c r="HH48"/>
  <c r="HH49"/>
  <c r="HH50"/>
  <c r="HH51"/>
  <c r="HH52"/>
  <c r="HH53"/>
  <c r="HH54"/>
  <c r="HH55"/>
  <c r="HH56"/>
  <c r="HH57"/>
  <c r="HH58"/>
  <c r="HH59"/>
  <c r="HH60"/>
  <c r="HH61"/>
  <c r="HH62"/>
  <c r="HH63"/>
  <c r="HH64"/>
  <c r="HH65"/>
  <c r="HH66"/>
  <c r="HH67"/>
  <c r="HH68"/>
  <c r="HH69"/>
  <c r="HH70"/>
  <c r="HH71"/>
  <c r="HH72"/>
  <c r="HH73"/>
  <c r="HH3"/>
  <c r="KP4" i="13"/>
  <c r="KQ4" s="1"/>
  <c r="KP5"/>
  <c r="KQ5" s="1"/>
  <c r="KP6"/>
  <c r="KP7"/>
  <c r="KQ7" s="1"/>
  <c r="KP8"/>
  <c r="KP9"/>
  <c r="KQ9" s="1"/>
  <c r="KP10"/>
  <c r="KP11"/>
  <c r="KQ11" s="1"/>
  <c r="KP12"/>
  <c r="KQ12" s="1"/>
  <c r="KP13"/>
  <c r="KQ13" s="1"/>
  <c r="KP14"/>
  <c r="KP15"/>
  <c r="KQ15" s="1"/>
  <c r="KP16"/>
  <c r="KP17"/>
  <c r="KQ17" s="1"/>
  <c r="KP18"/>
  <c r="KP19"/>
  <c r="KQ19" s="1"/>
  <c r="KP20"/>
  <c r="KP21"/>
  <c r="KQ21" s="1"/>
  <c r="KP22"/>
  <c r="KP23"/>
  <c r="KQ23" s="1"/>
  <c r="KP24"/>
  <c r="KP25"/>
  <c r="KQ25" s="1"/>
  <c r="KP26"/>
  <c r="KP27"/>
  <c r="KQ27" s="1"/>
  <c r="KP28"/>
  <c r="KP29"/>
  <c r="KQ29" s="1"/>
  <c r="KP30"/>
  <c r="KP31"/>
  <c r="KQ31" s="1"/>
  <c r="KP32"/>
  <c r="KP33"/>
  <c r="KQ33" s="1"/>
  <c r="KP34"/>
  <c r="KP35"/>
  <c r="KQ35" s="1"/>
  <c r="KP36"/>
  <c r="KP37"/>
  <c r="KQ37" s="1"/>
  <c r="KP38"/>
  <c r="KP39"/>
  <c r="KQ39" s="1"/>
  <c r="KP40"/>
  <c r="KP41"/>
  <c r="KQ41" s="1"/>
  <c r="KP42"/>
  <c r="KP43"/>
  <c r="KQ43" s="1"/>
  <c r="KP44"/>
  <c r="KP45"/>
  <c r="KQ45" s="1"/>
  <c r="KP46"/>
  <c r="KP47"/>
  <c r="KQ47" s="1"/>
  <c r="KP48"/>
  <c r="KP49"/>
  <c r="KQ49" s="1"/>
  <c r="KP50"/>
  <c r="KP51"/>
  <c r="KQ51" s="1"/>
  <c r="KP52"/>
  <c r="KP53"/>
  <c r="KQ53" s="1"/>
  <c r="KP54"/>
  <c r="KP55"/>
  <c r="KQ55" s="1"/>
  <c r="KP56"/>
  <c r="KP57"/>
  <c r="KQ57" s="1"/>
  <c r="KP58"/>
  <c r="KP59"/>
  <c r="KQ59" s="1"/>
  <c r="KP60"/>
  <c r="KP61"/>
  <c r="KQ61" s="1"/>
  <c r="KP62"/>
  <c r="KP63"/>
  <c r="KQ63" s="1"/>
  <c r="KP64"/>
  <c r="KP65"/>
  <c r="KQ65" s="1"/>
  <c r="KP66"/>
  <c r="KP67"/>
  <c r="KQ67" s="1"/>
  <c r="KP68"/>
  <c r="KP69"/>
  <c r="KQ69" s="1"/>
  <c r="KP70"/>
  <c r="KP71"/>
  <c r="KQ71" s="1"/>
  <c r="KP72"/>
  <c r="KP73"/>
  <c r="KQ73" s="1"/>
  <c r="KP3"/>
  <c r="KQ3" s="1"/>
  <c r="KQ6"/>
  <c r="KQ8"/>
  <c r="KQ10"/>
  <c r="KQ14"/>
  <c r="KQ16"/>
  <c r="KQ18"/>
  <c r="KQ20"/>
  <c r="KQ22"/>
  <c r="KQ24"/>
  <c r="KQ26"/>
  <c r="KQ28"/>
  <c r="KQ30"/>
  <c r="KQ32"/>
  <c r="KQ34"/>
  <c r="KQ36"/>
  <c r="KQ38"/>
  <c r="KQ40"/>
  <c r="KQ42"/>
  <c r="KQ44"/>
  <c r="KQ46"/>
  <c r="KQ48"/>
  <c r="KQ50"/>
  <c r="KQ52"/>
  <c r="KQ54"/>
  <c r="KQ56"/>
  <c r="KQ58"/>
  <c r="KQ60"/>
  <c r="KQ62"/>
  <c r="KQ64"/>
  <c r="KQ66"/>
  <c r="KQ68"/>
  <c r="KQ70"/>
  <c r="KQ72"/>
  <c r="LR74" i="19"/>
  <c r="LS74"/>
  <c r="LV74" s="1"/>
  <c r="LV4"/>
  <c r="LV5"/>
  <c r="ME5" s="1"/>
  <c r="LV6"/>
  <c r="ME6" s="1"/>
  <c r="LV7"/>
  <c r="LV8"/>
  <c r="LV9"/>
  <c r="ME9" s="1"/>
  <c r="LV10"/>
  <c r="ME10" s="1"/>
  <c r="LV11"/>
  <c r="LV12"/>
  <c r="LV13"/>
  <c r="ME13" s="1"/>
  <c r="LV14"/>
  <c r="ME14" s="1"/>
  <c r="LV15"/>
  <c r="LV16"/>
  <c r="LV17"/>
  <c r="ME17" s="1"/>
  <c r="LV18"/>
  <c r="ME18" s="1"/>
  <c r="LV19"/>
  <c r="LV20"/>
  <c r="LV21"/>
  <c r="ME21" s="1"/>
  <c r="LV22"/>
  <c r="ME22" s="1"/>
  <c r="LV23"/>
  <c r="LV24"/>
  <c r="LV25"/>
  <c r="ME25" s="1"/>
  <c r="LV26"/>
  <c r="ME26" s="1"/>
  <c r="LV27"/>
  <c r="LV28"/>
  <c r="LV29"/>
  <c r="ME29" s="1"/>
  <c r="LV30"/>
  <c r="ME30" s="1"/>
  <c r="LV31"/>
  <c r="LV32"/>
  <c r="LV33"/>
  <c r="ME33" s="1"/>
  <c r="LV34"/>
  <c r="ME34" s="1"/>
  <c r="LV35"/>
  <c r="LV36"/>
  <c r="LV37"/>
  <c r="ME37" s="1"/>
  <c r="LV38"/>
  <c r="ME38" s="1"/>
  <c r="LV39"/>
  <c r="LV40"/>
  <c r="LV41"/>
  <c r="ME41" s="1"/>
  <c r="LV42"/>
  <c r="ME42" s="1"/>
  <c r="LV43"/>
  <c r="LV44"/>
  <c r="LV45"/>
  <c r="ME45" s="1"/>
  <c r="LV46"/>
  <c r="ME46" s="1"/>
  <c r="LV47"/>
  <c r="LV48"/>
  <c r="LV49"/>
  <c r="ME49" s="1"/>
  <c r="LV50"/>
  <c r="ME50" s="1"/>
  <c r="LV51"/>
  <c r="LV52"/>
  <c r="LV53"/>
  <c r="ME53" s="1"/>
  <c r="LV54"/>
  <c r="ME54" s="1"/>
  <c r="LV55"/>
  <c r="LV56"/>
  <c r="LV57"/>
  <c r="ME57" s="1"/>
  <c r="LV58"/>
  <c r="ME58" s="1"/>
  <c r="LV59"/>
  <c r="LV60"/>
  <c r="LV61"/>
  <c r="ME61" s="1"/>
  <c r="LV62"/>
  <c r="ME62" s="1"/>
  <c r="LV63"/>
  <c r="LV64"/>
  <c r="LV65"/>
  <c r="ME65" s="1"/>
  <c r="LV66"/>
  <c r="ME66" s="1"/>
  <c r="LV67"/>
  <c r="LV68"/>
  <c r="LV69"/>
  <c r="ME69" s="1"/>
  <c r="LV70"/>
  <c r="LV71"/>
  <c r="LV72"/>
  <c r="LV73"/>
  <c r="ME73" s="1"/>
  <c r="LV3"/>
  <c r="LW10"/>
  <c r="LW34"/>
  <c r="LW42"/>
  <c r="LW66"/>
  <c r="HN19" i="22" l="1"/>
  <c r="HV19"/>
  <c r="FK21" i="23"/>
  <c r="FS21"/>
  <c r="FK13"/>
  <c r="FK17"/>
  <c r="FK43"/>
  <c r="FS43"/>
  <c r="FS11"/>
  <c r="FK41"/>
  <c r="FK37"/>
  <c r="FK33"/>
  <c r="FK29"/>
  <c r="FK25"/>
  <c r="FS14"/>
  <c r="LW26" i="19"/>
  <c r="LW58"/>
  <c r="LW50"/>
  <c r="LW18"/>
  <c r="LW37"/>
  <c r="LW21"/>
  <c r="LW33"/>
  <c r="LW17"/>
  <c r="LW73"/>
  <c r="LW65"/>
  <c r="LW49"/>
  <c r="LW25"/>
  <c r="LW13"/>
  <c r="LW57"/>
  <c r="LW41"/>
  <c r="LW29"/>
  <c r="LW5"/>
  <c r="LW67"/>
  <c r="ME67"/>
  <c r="LW47"/>
  <c r="ME47"/>
  <c r="LW70"/>
  <c r="ME70"/>
  <c r="LW38"/>
  <c r="LW71"/>
  <c r="ME71"/>
  <c r="LW63"/>
  <c r="ME63"/>
  <c r="LW59"/>
  <c r="ME59"/>
  <c r="ME55"/>
  <c r="LW51"/>
  <c r="ME51"/>
  <c r="ME43"/>
  <c r="LW39"/>
  <c r="ME39"/>
  <c r="LW35"/>
  <c r="ME35"/>
  <c r="LW31"/>
  <c r="ME31"/>
  <c r="LW27"/>
  <c r="ME27"/>
  <c r="LW23"/>
  <c r="ME23"/>
  <c r="LW19"/>
  <c r="ME19"/>
  <c r="LW15"/>
  <c r="ME15"/>
  <c r="ME11"/>
  <c r="LW7"/>
  <c r="ME7"/>
  <c r="LW3"/>
  <c r="ME3"/>
  <c r="LW62"/>
  <c r="LW54"/>
  <c r="LW46"/>
  <c r="LW30"/>
  <c r="LW6"/>
  <c r="LW69"/>
  <c r="LW61"/>
  <c r="LW53"/>
  <c r="LW45"/>
  <c r="LW72"/>
  <c r="ME72"/>
  <c r="LW68"/>
  <c r="ME68"/>
  <c r="LW64"/>
  <c r="ME64"/>
  <c r="LW60"/>
  <c r="ME60"/>
  <c r="LW56"/>
  <c r="ME56"/>
  <c r="LW52"/>
  <c r="ME52"/>
  <c r="LW48"/>
  <c r="ME48"/>
  <c r="LW44"/>
  <c r="ME44"/>
  <c r="LW40"/>
  <c r="ME40"/>
  <c r="LW36"/>
  <c r="ME36"/>
  <c r="LW32"/>
  <c r="ME32"/>
  <c r="LW28"/>
  <c r="ME28"/>
  <c r="LW24"/>
  <c r="ME24"/>
  <c r="LW16"/>
  <c r="ME16"/>
  <c r="ME12"/>
  <c r="LW8"/>
  <c r="ME8"/>
  <c r="ME4"/>
  <c r="LW20"/>
  <c r="ME20"/>
  <c r="HG74" i="21"/>
  <c r="FC73" i="23"/>
  <c r="EU73"/>
  <c r="FC72"/>
  <c r="EU72"/>
  <c r="FC71"/>
  <c r="EU71"/>
  <c r="FC70"/>
  <c r="EU70"/>
  <c r="FC69"/>
  <c r="EU69"/>
  <c r="FC68"/>
  <c r="EU68"/>
  <c r="FC67"/>
  <c r="EU67"/>
  <c r="FC66"/>
  <c r="EU66"/>
  <c r="FC65"/>
  <c r="EU65"/>
  <c r="FC64"/>
  <c r="EU64"/>
  <c r="FC63"/>
  <c r="EU63"/>
  <c r="FC62"/>
  <c r="EU62"/>
  <c r="FC61"/>
  <c r="EU61"/>
  <c r="FC60"/>
  <c r="EU60"/>
  <c r="FC59"/>
  <c r="EU59"/>
  <c r="FC58"/>
  <c r="EU58"/>
  <c r="FC57"/>
  <c r="EU57"/>
  <c r="FC56"/>
  <c r="EU56"/>
  <c r="FC55"/>
  <c r="EU55"/>
  <c r="FC54"/>
  <c r="EU54"/>
  <c r="FC53"/>
  <c r="EU53"/>
  <c r="FC52"/>
  <c r="EU52"/>
  <c r="FC51"/>
  <c r="EU51"/>
  <c r="FC50"/>
  <c r="EU50"/>
  <c r="FC49"/>
  <c r="EU49"/>
  <c r="FC48"/>
  <c r="EU48"/>
  <c r="FC47"/>
  <c r="EU47"/>
  <c r="FC46"/>
  <c r="EU46"/>
  <c r="FC45"/>
  <c r="EU45"/>
  <c r="FC44"/>
  <c r="EU44"/>
  <c r="FC43"/>
  <c r="EU43"/>
  <c r="FC42"/>
  <c r="EU42"/>
  <c r="FC41"/>
  <c r="EU41"/>
  <c r="FC40"/>
  <c r="EU40"/>
  <c r="FC39"/>
  <c r="EU39"/>
  <c r="FC38"/>
  <c r="EU38"/>
  <c r="FC37"/>
  <c r="EU37"/>
  <c r="FC36"/>
  <c r="EU36"/>
  <c r="FC35"/>
  <c r="EU35"/>
  <c r="FC34"/>
  <c r="EU34"/>
  <c r="FC33"/>
  <c r="EU33"/>
  <c r="FC32"/>
  <c r="EU32"/>
  <c r="FC31"/>
  <c r="EU31"/>
  <c r="FC30"/>
  <c r="EU30"/>
  <c r="FC29"/>
  <c r="EU29"/>
  <c r="FC28"/>
  <c r="EU28"/>
  <c r="FC27"/>
  <c r="EU27"/>
  <c r="FC26"/>
  <c r="EU26"/>
  <c r="FC25"/>
  <c r="EU25"/>
  <c r="FC24"/>
  <c r="EU24"/>
  <c r="FC23"/>
  <c r="EU23"/>
  <c r="FC22"/>
  <c r="EU22"/>
  <c r="FC21"/>
  <c r="EU21"/>
  <c r="FC20"/>
  <c r="EU20"/>
  <c r="FC19"/>
  <c r="EU19"/>
  <c r="FC18"/>
  <c r="EU18"/>
  <c r="FC17"/>
  <c r="EU17"/>
  <c r="FC16"/>
  <c r="EU16"/>
  <c r="FC15"/>
  <c r="EU15"/>
  <c r="FB14"/>
  <c r="FC14" s="1"/>
  <c r="ET14"/>
  <c r="FC13"/>
  <c r="EU13"/>
  <c r="FB12"/>
  <c r="FK12" s="1"/>
  <c r="ET12"/>
  <c r="FB11"/>
  <c r="FK11" s="1"/>
  <c r="ET11"/>
  <c r="FC11" s="1"/>
  <c r="FC10"/>
  <c r="EU10"/>
  <c r="FB9"/>
  <c r="ET9"/>
  <c r="EU9" s="1"/>
  <c r="FC8"/>
  <c r="EU8"/>
  <c r="FC7"/>
  <c r="EU7"/>
  <c r="FC6"/>
  <c r="EU6"/>
  <c r="FC5"/>
  <c r="EU5"/>
  <c r="FB4"/>
  <c r="ET4"/>
  <c r="EU4" s="1"/>
  <c r="FC3"/>
  <c r="EU3"/>
  <c r="HF73" i="22"/>
  <c r="GX73"/>
  <c r="HF72"/>
  <c r="GX72"/>
  <c r="HF71"/>
  <c r="GX71"/>
  <c r="HF70"/>
  <c r="GX70"/>
  <c r="HF69"/>
  <c r="GX69"/>
  <c r="HF68"/>
  <c r="GX68"/>
  <c r="HF67"/>
  <c r="GX67"/>
  <c r="HF66"/>
  <c r="GX66"/>
  <c r="HF65"/>
  <c r="GX65"/>
  <c r="HF64"/>
  <c r="GX64"/>
  <c r="HF63"/>
  <c r="GX63"/>
  <c r="HF62"/>
  <c r="GX62"/>
  <c r="HF61"/>
  <c r="GX61"/>
  <c r="HF60"/>
  <c r="GX60"/>
  <c r="HF59"/>
  <c r="GX59"/>
  <c r="HF58"/>
  <c r="GX58"/>
  <c r="HF57"/>
  <c r="GX57"/>
  <c r="HF56"/>
  <c r="GX56"/>
  <c r="HF55"/>
  <c r="GX55"/>
  <c r="HF54"/>
  <c r="GX54"/>
  <c r="HF53"/>
  <c r="GX53"/>
  <c r="HF52"/>
  <c r="GX52"/>
  <c r="HF51"/>
  <c r="GX51"/>
  <c r="HF50"/>
  <c r="GX50"/>
  <c r="HF49"/>
  <c r="GX49"/>
  <c r="HF48"/>
  <c r="GX48"/>
  <c r="HF47"/>
  <c r="GX47"/>
  <c r="HF46"/>
  <c r="GX46"/>
  <c r="HF45"/>
  <c r="GX45"/>
  <c r="HF44"/>
  <c r="GX44"/>
  <c r="HF43"/>
  <c r="GX43"/>
  <c r="HF42"/>
  <c r="GX42"/>
  <c r="HF41"/>
  <c r="GX41"/>
  <c r="HF40"/>
  <c r="GX40"/>
  <c r="HF39"/>
  <c r="GX39"/>
  <c r="HF38"/>
  <c r="GX38"/>
  <c r="HF37"/>
  <c r="GX37"/>
  <c r="HF36"/>
  <c r="GX36"/>
  <c r="HF35"/>
  <c r="GX35"/>
  <c r="HF34"/>
  <c r="GX34"/>
  <c r="HF33"/>
  <c r="GX33"/>
  <c r="HF32"/>
  <c r="GX32"/>
  <c r="HF31"/>
  <c r="GX31"/>
  <c r="HF30"/>
  <c r="GX30"/>
  <c r="HF29"/>
  <c r="GX29"/>
  <c r="HF28"/>
  <c r="GX28"/>
  <c r="HF27"/>
  <c r="GX27"/>
  <c r="HF26"/>
  <c r="GX26"/>
  <c r="HF25"/>
  <c r="GX25"/>
  <c r="HF24"/>
  <c r="GX24"/>
  <c r="HF23"/>
  <c r="GX23"/>
  <c r="HF22"/>
  <c r="GX22"/>
  <c r="HE21"/>
  <c r="GW21"/>
  <c r="HF21" s="1"/>
  <c r="HF20"/>
  <c r="GX20"/>
  <c r="HF19"/>
  <c r="GX19"/>
  <c r="HF18"/>
  <c r="GX18"/>
  <c r="HF17"/>
  <c r="GX17"/>
  <c r="HF16"/>
  <c r="GX16"/>
  <c r="HF15"/>
  <c r="GX15"/>
  <c r="HE14"/>
  <c r="GW14"/>
  <c r="HF14" s="1"/>
  <c r="HF13"/>
  <c r="GX13"/>
  <c r="HE12"/>
  <c r="HF12" s="1"/>
  <c r="GX12"/>
  <c r="GW12"/>
  <c r="HF11"/>
  <c r="GX11"/>
  <c r="HF10"/>
  <c r="GX10"/>
  <c r="HF9"/>
  <c r="GX9"/>
  <c r="HF8"/>
  <c r="GX8"/>
  <c r="HF7"/>
  <c r="GX7"/>
  <c r="HF6"/>
  <c r="GX6"/>
  <c r="HF5"/>
  <c r="GX5"/>
  <c r="HE4"/>
  <c r="GW4"/>
  <c r="HF4" s="1"/>
  <c r="HF3"/>
  <c r="GX3"/>
  <c r="GY73" i="21"/>
  <c r="GQ73"/>
  <c r="GY72"/>
  <c r="GQ72"/>
  <c r="GY71"/>
  <c r="GQ71"/>
  <c r="GY70"/>
  <c r="GQ70"/>
  <c r="GY69"/>
  <c r="GQ69"/>
  <c r="GY68"/>
  <c r="GQ68"/>
  <c r="GY67"/>
  <c r="GQ67"/>
  <c r="GY66"/>
  <c r="GQ66"/>
  <c r="GY65"/>
  <c r="GQ65"/>
  <c r="GY64"/>
  <c r="GQ64"/>
  <c r="GY63"/>
  <c r="GQ63"/>
  <c r="GY62"/>
  <c r="GQ62"/>
  <c r="GY61"/>
  <c r="GQ61"/>
  <c r="GY60"/>
  <c r="GQ60"/>
  <c r="GY59"/>
  <c r="GQ59"/>
  <c r="GY58"/>
  <c r="GQ58"/>
  <c r="GY57"/>
  <c r="GQ57"/>
  <c r="GY56"/>
  <c r="GQ56"/>
  <c r="GY55"/>
  <c r="GQ55"/>
  <c r="GY54"/>
  <c r="GQ54"/>
  <c r="GY53"/>
  <c r="GQ53"/>
  <c r="GY52"/>
  <c r="GQ52"/>
  <c r="GY51"/>
  <c r="GQ51"/>
  <c r="GY50"/>
  <c r="GQ50"/>
  <c r="GY49"/>
  <c r="GQ49"/>
  <c r="GY48"/>
  <c r="GQ48"/>
  <c r="GY47"/>
  <c r="GQ47"/>
  <c r="GY46"/>
  <c r="GQ46"/>
  <c r="GY45"/>
  <c r="GQ45"/>
  <c r="GY44"/>
  <c r="GQ44"/>
  <c r="GY43"/>
  <c r="GQ43"/>
  <c r="GY42"/>
  <c r="GQ42"/>
  <c r="GY41"/>
  <c r="GQ41"/>
  <c r="GY40"/>
  <c r="GQ40"/>
  <c r="GY39"/>
  <c r="GQ39"/>
  <c r="GY38"/>
  <c r="GQ38"/>
  <c r="GY37"/>
  <c r="GQ37"/>
  <c r="GY36"/>
  <c r="GQ36"/>
  <c r="GY35"/>
  <c r="GQ35"/>
  <c r="GY34"/>
  <c r="GQ34"/>
  <c r="GY33"/>
  <c r="GQ33"/>
  <c r="GY32"/>
  <c r="GQ32"/>
  <c r="GY31"/>
  <c r="GQ31"/>
  <c r="GY30"/>
  <c r="GQ30"/>
  <c r="GY29"/>
  <c r="GQ29"/>
  <c r="GY28"/>
  <c r="GQ28"/>
  <c r="GY27"/>
  <c r="GQ27"/>
  <c r="GY26"/>
  <c r="GQ26"/>
  <c r="GY25"/>
  <c r="GQ25"/>
  <c r="GY24"/>
  <c r="GQ24"/>
  <c r="GY23"/>
  <c r="GQ23"/>
  <c r="GY22"/>
  <c r="GQ22"/>
  <c r="GY21"/>
  <c r="GQ21"/>
  <c r="GY20"/>
  <c r="GQ20"/>
  <c r="GY19"/>
  <c r="GQ19"/>
  <c r="GY18"/>
  <c r="GQ18"/>
  <c r="GY17"/>
  <c r="GQ17"/>
  <c r="GY16"/>
  <c r="GQ16"/>
  <c r="GY15"/>
  <c r="GQ15"/>
  <c r="GX14"/>
  <c r="GP14"/>
  <c r="GQ14" s="1"/>
  <c r="GY13"/>
  <c r="GQ13"/>
  <c r="GY12"/>
  <c r="GQ12"/>
  <c r="GX11"/>
  <c r="GY11" s="1"/>
  <c r="GQ11"/>
  <c r="GP11"/>
  <c r="GY10"/>
  <c r="GQ10"/>
  <c r="GY9"/>
  <c r="GQ9"/>
  <c r="GY8"/>
  <c r="GQ8"/>
  <c r="GY7"/>
  <c r="GQ7"/>
  <c r="GY6"/>
  <c r="GQ6"/>
  <c r="GY5"/>
  <c r="GQ5"/>
  <c r="GY4"/>
  <c r="GQ4"/>
  <c r="GY3"/>
  <c r="GQ3"/>
  <c r="JW74" i="13"/>
  <c r="JV74"/>
  <c r="KI73"/>
  <c r="KA73"/>
  <c r="KI72"/>
  <c r="KA72"/>
  <c r="KI71"/>
  <c r="KA71"/>
  <c r="KI70"/>
  <c r="KA70"/>
  <c r="KI69"/>
  <c r="KA69"/>
  <c r="KI68"/>
  <c r="KA68"/>
  <c r="KI67"/>
  <c r="KA67"/>
  <c r="KI66"/>
  <c r="KA66"/>
  <c r="KI65"/>
  <c r="KA65"/>
  <c r="KI64"/>
  <c r="KA64"/>
  <c r="KI63"/>
  <c r="KA63"/>
  <c r="KI62"/>
  <c r="KA62"/>
  <c r="KI61"/>
  <c r="KA61"/>
  <c r="KI60"/>
  <c r="KA60"/>
  <c r="KI59"/>
  <c r="KA59"/>
  <c r="KI58"/>
  <c r="KA58"/>
  <c r="KI57"/>
  <c r="KA57"/>
  <c r="KI56"/>
  <c r="KA56"/>
  <c r="KH55"/>
  <c r="KI55" s="1"/>
  <c r="JZ55"/>
  <c r="KA55" s="1"/>
  <c r="KI54"/>
  <c r="KA54"/>
  <c r="KI53"/>
  <c r="KA53"/>
  <c r="KI52"/>
  <c r="KA52"/>
  <c r="KI51"/>
  <c r="KA51"/>
  <c r="KI50"/>
  <c r="KA50"/>
  <c r="JZ49"/>
  <c r="KI49" s="1"/>
  <c r="KI48"/>
  <c r="KA48"/>
  <c r="KI47"/>
  <c r="KA47"/>
  <c r="KI46"/>
  <c r="KA46"/>
  <c r="KI45"/>
  <c r="KA45"/>
  <c r="KI44"/>
  <c r="KA44"/>
  <c r="KI43"/>
  <c r="KA43"/>
  <c r="KI42"/>
  <c r="KA42"/>
  <c r="KI41"/>
  <c r="KA41"/>
  <c r="KI40"/>
  <c r="KA40"/>
  <c r="KI39"/>
  <c r="KA39"/>
  <c r="KI38"/>
  <c r="KA38"/>
  <c r="KI37"/>
  <c r="KA37"/>
  <c r="KI36"/>
  <c r="KA36"/>
  <c r="KI35"/>
  <c r="KA35"/>
  <c r="KI34"/>
  <c r="KA34"/>
  <c r="KI33"/>
  <c r="KA33"/>
  <c r="KI32"/>
  <c r="KA32"/>
  <c r="KI31"/>
  <c r="KA31"/>
  <c r="KI30"/>
  <c r="KA30"/>
  <c r="KI29"/>
  <c r="KA29"/>
  <c r="KI28"/>
  <c r="KA28"/>
  <c r="KI27"/>
  <c r="KA27"/>
  <c r="KI26"/>
  <c r="KA26"/>
  <c r="KI25"/>
  <c r="KA25"/>
  <c r="KI24"/>
  <c r="KA24"/>
  <c r="KI23"/>
  <c r="KA23"/>
  <c r="KI22"/>
  <c r="KH22"/>
  <c r="JZ22"/>
  <c r="KA22" s="1"/>
  <c r="KI21"/>
  <c r="KA21"/>
  <c r="KI20"/>
  <c r="KA20"/>
  <c r="KI19"/>
  <c r="KA19"/>
  <c r="KI18"/>
  <c r="KA18"/>
  <c r="KI17"/>
  <c r="KA17"/>
  <c r="KI16"/>
  <c r="KA16"/>
  <c r="KI15"/>
  <c r="KA15"/>
  <c r="KH14"/>
  <c r="KI14" s="1"/>
  <c r="KA14"/>
  <c r="JZ14"/>
  <c r="KI13"/>
  <c r="KA13"/>
  <c r="KI12"/>
  <c r="KH12"/>
  <c r="JZ12"/>
  <c r="KA12" s="1"/>
  <c r="KI11"/>
  <c r="KA11"/>
  <c r="KI10"/>
  <c r="KA10"/>
  <c r="KI9"/>
  <c r="KH9"/>
  <c r="JZ9"/>
  <c r="KA9" s="1"/>
  <c r="KI8"/>
  <c r="KA8"/>
  <c r="KI7"/>
  <c r="KA7"/>
  <c r="KI6"/>
  <c r="KA6"/>
  <c r="KI5"/>
  <c r="KA5"/>
  <c r="KI4"/>
  <c r="KH4"/>
  <c r="JZ4"/>
  <c r="KA4" s="1"/>
  <c r="KI3"/>
  <c r="KA3"/>
  <c r="LL74" i="19"/>
  <c r="LK74"/>
  <c r="LJ74"/>
  <c r="LH74"/>
  <c r="LD74"/>
  <c r="LC74"/>
  <c r="LB74"/>
  <c r="LA74"/>
  <c r="LO73"/>
  <c r="LF73"/>
  <c r="LO72"/>
  <c r="LF72"/>
  <c r="LO71"/>
  <c r="LF71"/>
  <c r="LO70"/>
  <c r="LF70"/>
  <c r="LO69"/>
  <c r="LF69"/>
  <c r="LO68"/>
  <c r="LF68"/>
  <c r="LO67"/>
  <c r="LF67"/>
  <c r="LO66"/>
  <c r="LF66"/>
  <c r="LO65"/>
  <c r="LF65"/>
  <c r="LO64"/>
  <c r="LF64"/>
  <c r="LO63"/>
  <c r="LF63"/>
  <c r="LO62"/>
  <c r="LF62"/>
  <c r="LO61"/>
  <c r="LF61"/>
  <c r="LO60"/>
  <c r="LF60"/>
  <c r="LO59"/>
  <c r="LF59"/>
  <c r="LO58"/>
  <c r="LF58"/>
  <c r="LO57"/>
  <c r="LF57"/>
  <c r="LO56"/>
  <c r="LF56"/>
  <c r="LN55"/>
  <c r="LW55" s="1"/>
  <c r="LE55"/>
  <c r="LF55" s="1"/>
  <c r="LO54"/>
  <c r="LF54"/>
  <c r="LO53"/>
  <c r="LF53"/>
  <c r="LO52"/>
  <c r="LF52"/>
  <c r="LO51"/>
  <c r="LF51"/>
  <c r="LO50"/>
  <c r="LF50"/>
  <c r="LO49"/>
  <c r="LF49"/>
  <c r="LO48"/>
  <c r="LF48"/>
  <c r="LO47"/>
  <c r="LF47"/>
  <c r="LO46"/>
  <c r="LF46"/>
  <c r="LO45"/>
  <c r="LF45"/>
  <c r="LO44"/>
  <c r="LF44"/>
  <c r="LN43"/>
  <c r="LW43" s="1"/>
  <c r="LE43"/>
  <c r="LO42"/>
  <c r="LF42"/>
  <c r="LO41"/>
  <c r="LF41"/>
  <c r="LO40"/>
  <c r="LF40"/>
  <c r="LO39"/>
  <c r="LF39"/>
  <c r="LO38"/>
  <c r="LF38"/>
  <c r="LO37"/>
  <c r="LF37"/>
  <c r="LO36"/>
  <c r="LF36"/>
  <c r="LO35"/>
  <c r="LF35"/>
  <c r="LO34"/>
  <c r="LF34"/>
  <c r="LO33"/>
  <c r="LF33"/>
  <c r="LO32"/>
  <c r="LF32"/>
  <c r="LO31"/>
  <c r="LF31"/>
  <c r="LO30"/>
  <c r="LF30"/>
  <c r="LO29"/>
  <c r="LF29"/>
  <c r="LO28"/>
  <c r="LF28"/>
  <c r="LO27"/>
  <c r="LF27"/>
  <c r="LO26"/>
  <c r="LF26"/>
  <c r="LO25"/>
  <c r="LF25"/>
  <c r="LO24"/>
  <c r="LF24"/>
  <c r="LO23"/>
  <c r="LF23"/>
  <c r="LN22"/>
  <c r="LW22" s="1"/>
  <c r="LE22"/>
  <c r="LO21"/>
  <c r="LF21"/>
  <c r="LO20"/>
  <c r="LF20"/>
  <c r="LO19"/>
  <c r="LF19"/>
  <c r="LO18"/>
  <c r="LF18"/>
  <c r="LO17"/>
  <c r="LF17"/>
  <c r="LO16"/>
  <c r="LF16"/>
  <c r="LO15"/>
  <c r="LF15"/>
  <c r="LN14"/>
  <c r="LE14"/>
  <c r="LF14" s="1"/>
  <c r="LO13"/>
  <c r="LF13"/>
  <c r="LN12"/>
  <c r="LW12" s="1"/>
  <c r="LE12"/>
  <c r="LN11"/>
  <c r="LW11" s="1"/>
  <c r="LE11"/>
  <c r="LO10"/>
  <c r="LF10"/>
  <c r="LN9"/>
  <c r="LE9"/>
  <c r="LF9" s="1"/>
  <c r="LO8"/>
  <c r="LF8"/>
  <c r="LO7"/>
  <c r="LF7"/>
  <c r="LO6"/>
  <c r="LF6"/>
  <c r="LO5"/>
  <c r="LF5"/>
  <c r="LN4"/>
  <c r="LE4"/>
  <c r="LF4" s="1"/>
  <c r="LO3"/>
  <c r="LF3"/>
  <c r="FC9" i="23" l="1"/>
  <c r="FK9"/>
  <c r="FK14"/>
  <c r="FC4"/>
  <c r="FK4"/>
  <c r="FC12"/>
  <c r="LO12" i="19"/>
  <c r="LO11"/>
  <c r="LO14"/>
  <c r="LO4"/>
  <c r="LO22"/>
  <c r="LO55"/>
  <c r="LW4"/>
  <c r="LO9"/>
  <c r="LW9"/>
  <c r="LO43"/>
  <c r="LE74"/>
  <c r="LO74" s="1"/>
  <c r="LW14"/>
  <c r="GY14" i="21"/>
  <c r="EU11" i="23"/>
  <c r="EU12"/>
  <c r="GX4" i="22"/>
  <c r="GX14"/>
  <c r="GX21"/>
  <c r="KA49" i="13"/>
  <c r="LF12" i="19"/>
  <c r="LF22"/>
  <c r="LF43"/>
  <c r="AI74" i="25" l="1"/>
  <c r="AE74"/>
  <c r="AF74"/>
  <c r="G74" i="24" l="1"/>
  <c r="H74"/>
  <c r="O78"/>
  <c r="IY90" i="19" l="1"/>
  <c r="IZ90"/>
  <c r="EI74"/>
  <c r="EJ74"/>
  <c r="Q85" i="25"/>
  <c r="R85"/>
  <c r="H74"/>
  <c r="I74"/>
  <c r="O75" i="24" l="1"/>
  <c r="P75"/>
  <c r="CJ80" i="19" l="1"/>
  <c r="CM74"/>
  <c r="CN74"/>
  <c r="CE74"/>
  <c r="CF74"/>
  <c r="AI67" i="25" l="1"/>
  <c r="AI59"/>
  <c r="AI55"/>
  <c r="AI25"/>
  <c r="AI15"/>
  <c r="AI6"/>
  <c r="AI5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I119"/>
  <c r="AJ119" s="1"/>
  <c r="AJ117"/>
  <c r="AJ116"/>
  <c r="AJ115"/>
  <c r="AJ113"/>
  <c r="AJ112"/>
  <c r="AJ111"/>
  <c r="AJ109"/>
  <c r="AJ106"/>
  <c r="AJ103"/>
  <c r="AJ102"/>
  <c r="AJ101"/>
  <c r="AJ99"/>
  <c r="AJ97"/>
  <c r="AI97"/>
  <c r="AJ96"/>
  <c r="AJ95"/>
  <c r="AJ94"/>
  <c r="AJ93"/>
  <c r="AJ90"/>
  <c r="AJ82"/>
  <c r="AI43" l="1"/>
  <c r="AI42"/>
  <c r="AI31"/>
  <c r="AI22"/>
  <c r="AI21"/>
  <c r="AI12"/>
  <c r="AI11"/>
  <c r="AI9"/>
  <c r="AI4" l="1"/>
  <c r="AJ4" s="1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3"/>
  <c r="AA14"/>
  <c r="KS74" i="19" l="1"/>
  <c r="KT74"/>
  <c r="KP5"/>
  <c r="KP6"/>
  <c r="KP7"/>
  <c r="KP8"/>
  <c r="KP10"/>
  <c r="KP13"/>
  <c r="KP15"/>
  <c r="KP16"/>
  <c r="KP17"/>
  <c r="KP18"/>
  <c r="KP19"/>
  <c r="KP20"/>
  <c r="KP21"/>
  <c r="KP23"/>
  <c r="KP24"/>
  <c r="KP25"/>
  <c r="KP26"/>
  <c r="KP27"/>
  <c r="KP28"/>
  <c r="KP29"/>
  <c r="KP30"/>
  <c r="KP31"/>
  <c r="KP32"/>
  <c r="KP33"/>
  <c r="KP34"/>
  <c r="KP35"/>
  <c r="KP36"/>
  <c r="KP37"/>
  <c r="KP38"/>
  <c r="KP39"/>
  <c r="KP40"/>
  <c r="KP41"/>
  <c r="KP42"/>
  <c r="KP44"/>
  <c r="KP45"/>
  <c r="KP46"/>
  <c r="KP47"/>
  <c r="KP48"/>
  <c r="KP49"/>
  <c r="KP50"/>
  <c r="KP51"/>
  <c r="KP52"/>
  <c r="KP53"/>
  <c r="KP54"/>
  <c r="KP55"/>
  <c r="KP56"/>
  <c r="KP57"/>
  <c r="KP58"/>
  <c r="KP59"/>
  <c r="KP60"/>
  <c r="KP61"/>
  <c r="KP62"/>
  <c r="KP63"/>
  <c r="KP64"/>
  <c r="KP65"/>
  <c r="KP66"/>
  <c r="KP67"/>
  <c r="KP68"/>
  <c r="KP69"/>
  <c r="KP71"/>
  <c r="KP72"/>
  <c r="KP73"/>
  <c r="KP3"/>
  <c r="KW59"/>
  <c r="KW56"/>
  <c r="KW55"/>
  <c r="KW19"/>
  <c r="KW84"/>
  <c r="KW74" l="1"/>
  <c r="EM73" i="23"/>
  <c r="EM72"/>
  <c r="EM71"/>
  <c r="EM70"/>
  <c r="EM69"/>
  <c r="EM68"/>
  <c r="EM67"/>
  <c r="EM66"/>
  <c r="EM65"/>
  <c r="EM64"/>
  <c r="EM63"/>
  <c r="EM62"/>
  <c r="EM61"/>
  <c r="EM60"/>
  <c r="EM59"/>
  <c r="EM58"/>
  <c r="EM57"/>
  <c r="EM56"/>
  <c r="EM55"/>
  <c r="EM54"/>
  <c r="EM53"/>
  <c r="EM52"/>
  <c r="EM51"/>
  <c r="EM50"/>
  <c r="EM49"/>
  <c r="EM48"/>
  <c r="EM47"/>
  <c r="EM46"/>
  <c r="EM45"/>
  <c r="EM44"/>
  <c r="EM43"/>
  <c r="EM42"/>
  <c r="EM41"/>
  <c r="EM40"/>
  <c r="EM39"/>
  <c r="EM38"/>
  <c r="EM37"/>
  <c r="EM36"/>
  <c r="EM35"/>
  <c r="EM34"/>
  <c r="EM33"/>
  <c r="EM32"/>
  <c r="EM31"/>
  <c r="EM30"/>
  <c r="EM29"/>
  <c r="EM28"/>
  <c r="EM27"/>
  <c r="EM26"/>
  <c r="EM25"/>
  <c r="EM24"/>
  <c r="EM23"/>
  <c r="EM22"/>
  <c r="EM21"/>
  <c r="EM20"/>
  <c r="EM19"/>
  <c r="EM18"/>
  <c r="EM17"/>
  <c r="EM16"/>
  <c r="EM15"/>
  <c r="EL14"/>
  <c r="EM13"/>
  <c r="EM10"/>
  <c r="EM8"/>
  <c r="EM7"/>
  <c r="EM6"/>
  <c r="EM5"/>
  <c r="EM3"/>
  <c r="GP73" i="22"/>
  <c r="GP72"/>
  <c r="GP71"/>
  <c r="GP70"/>
  <c r="GP69"/>
  <c r="GP68"/>
  <c r="GP67"/>
  <c r="GP66"/>
  <c r="GP65"/>
  <c r="GP64"/>
  <c r="GP63"/>
  <c r="GP62"/>
  <c r="GP61"/>
  <c r="GP60"/>
  <c r="GP59"/>
  <c r="GP58"/>
  <c r="GP57"/>
  <c r="GP56"/>
  <c r="GP55"/>
  <c r="GP54"/>
  <c r="GP53"/>
  <c r="GP52"/>
  <c r="GP51"/>
  <c r="GP50"/>
  <c r="GP49"/>
  <c r="GP48"/>
  <c r="GP47"/>
  <c r="GP46"/>
  <c r="GP45"/>
  <c r="GP44"/>
  <c r="GP43"/>
  <c r="GP42"/>
  <c r="GP41"/>
  <c r="GP40"/>
  <c r="GP39"/>
  <c r="GP38"/>
  <c r="GP37"/>
  <c r="GP36"/>
  <c r="GP35"/>
  <c r="GP34"/>
  <c r="GP33"/>
  <c r="GP32"/>
  <c r="GP31"/>
  <c r="GP30"/>
  <c r="GP29"/>
  <c r="GP28"/>
  <c r="GP27"/>
  <c r="GP26"/>
  <c r="GP25"/>
  <c r="GP24"/>
  <c r="GP23"/>
  <c r="GP22"/>
  <c r="GO21"/>
  <c r="GP21" s="1"/>
  <c r="GP20"/>
  <c r="GP19"/>
  <c r="GP18"/>
  <c r="GP17"/>
  <c r="GP16"/>
  <c r="GP15"/>
  <c r="GO14"/>
  <c r="GP14" s="1"/>
  <c r="GP13"/>
  <c r="GO12"/>
  <c r="GP12" s="1"/>
  <c r="GP11"/>
  <c r="GP10"/>
  <c r="GP9"/>
  <c r="GP8"/>
  <c r="GP7"/>
  <c r="GP6"/>
  <c r="GP5"/>
  <c r="GO4"/>
  <c r="GP4" s="1"/>
  <c r="GP3"/>
  <c r="GI73" i="21"/>
  <c r="GI72"/>
  <c r="GI71"/>
  <c r="GI70"/>
  <c r="GI69"/>
  <c r="GI68"/>
  <c r="GI67"/>
  <c r="GI66"/>
  <c r="GI65"/>
  <c r="GI64"/>
  <c r="GI63"/>
  <c r="GI62"/>
  <c r="GI61"/>
  <c r="GI60"/>
  <c r="GI59"/>
  <c r="GI58"/>
  <c r="GI57"/>
  <c r="GI56"/>
  <c r="GI55"/>
  <c r="GI54"/>
  <c r="GI53"/>
  <c r="GI52"/>
  <c r="GI51"/>
  <c r="GI50"/>
  <c r="GI49"/>
  <c r="GI48"/>
  <c r="GI47"/>
  <c r="GI46"/>
  <c r="GI45"/>
  <c r="GI44"/>
  <c r="GI43"/>
  <c r="GI41"/>
  <c r="GI40"/>
  <c r="GI39"/>
  <c r="GI38"/>
  <c r="GI37"/>
  <c r="GI36"/>
  <c r="GI35"/>
  <c r="GI34"/>
  <c r="GI33"/>
  <c r="GI32"/>
  <c r="GI31"/>
  <c r="GI30"/>
  <c r="GI29"/>
  <c r="GI28"/>
  <c r="GI27"/>
  <c r="GI26"/>
  <c r="GI25"/>
  <c r="GI24"/>
  <c r="GI23"/>
  <c r="GI21"/>
  <c r="GI20"/>
  <c r="GI19"/>
  <c r="GI18"/>
  <c r="GI17"/>
  <c r="GI16"/>
  <c r="GI15"/>
  <c r="GH14"/>
  <c r="GI13"/>
  <c r="GH11"/>
  <c r="GI10"/>
  <c r="GI8"/>
  <c r="GI7"/>
  <c r="GI6"/>
  <c r="GI5"/>
  <c r="GI3"/>
  <c r="KM74" i="19"/>
  <c r="KL74"/>
  <c r="KK74"/>
  <c r="KX73"/>
  <c r="KX72"/>
  <c r="KX71"/>
  <c r="KX70"/>
  <c r="KX69"/>
  <c r="KX68"/>
  <c r="KX67"/>
  <c r="KX66"/>
  <c r="KX65"/>
  <c r="KX64"/>
  <c r="KX63"/>
  <c r="KX62"/>
  <c r="KX61"/>
  <c r="KX60"/>
  <c r="KX59"/>
  <c r="KX58"/>
  <c r="KX57"/>
  <c r="KX56"/>
  <c r="KX55"/>
  <c r="KX54"/>
  <c r="KX53"/>
  <c r="KX52"/>
  <c r="KX51"/>
  <c r="KX50"/>
  <c r="KX49"/>
  <c r="KX48"/>
  <c r="KX47"/>
  <c r="KX46"/>
  <c r="KX45"/>
  <c r="KX44"/>
  <c r="KW43"/>
  <c r="KO43"/>
  <c r="KX42"/>
  <c r="KX41"/>
  <c r="KX40"/>
  <c r="KX39"/>
  <c r="KX38"/>
  <c r="KX37"/>
  <c r="KX36"/>
  <c r="KX35"/>
  <c r="KX34"/>
  <c r="KX33"/>
  <c r="KX32"/>
  <c r="KX31"/>
  <c r="KX30"/>
  <c r="KX29"/>
  <c r="KX28"/>
  <c r="KX27"/>
  <c r="KX26"/>
  <c r="KX25"/>
  <c r="KX24"/>
  <c r="KX23"/>
  <c r="KW22"/>
  <c r="KO22"/>
  <c r="KX21"/>
  <c r="KX20"/>
  <c r="KX19"/>
  <c r="KX18"/>
  <c r="KX17"/>
  <c r="KX16"/>
  <c r="KX15"/>
  <c r="KW14"/>
  <c r="KO14"/>
  <c r="KX13"/>
  <c r="KW12"/>
  <c r="KO12"/>
  <c r="KW11"/>
  <c r="KO11"/>
  <c r="KX10"/>
  <c r="KW9"/>
  <c r="KO9"/>
  <c r="KX8"/>
  <c r="KX7"/>
  <c r="KX6"/>
  <c r="KX5"/>
  <c r="KW4"/>
  <c r="KO4"/>
  <c r="KX3"/>
  <c r="EU14" i="23" l="1"/>
  <c r="KX43" i="19"/>
  <c r="KX9"/>
  <c r="KX11"/>
  <c r="LF11"/>
  <c r="KX14"/>
  <c r="KX4"/>
  <c r="KX12"/>
  <c r="KX22"/>
  <c r="JI21"/>
  <c r="JI43"/>
  <c r="AB4" i="25" l="1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3"/>
  <c r="AA79"/>
  <c r="AA78"/>
  <c r="KG70" i="19" l="1"/>
  <c r="KP70" s="1"/>
  <c r="DZ74" i="23"/>
  <c r="EA74"/>
  <c r="ED74" s="1"/>
  <c r="EE73" l="1"/>
  <c r="DW73"/>
  <c r="EE72"/>
  <c r="DW72"/>
  <c r="EE71"/>
  <c r="DW71"/>
  <c r="EE70"/>
  <c r="DW70"/>
  <c r="EE69"/>
  <c r="DW69"/>
  <c r="EE68"/>
  <c r="DW68"/>
  <c r="EE67"/>
  <c r="DW67"/>
  <c r="EE66"/>
  <c r="DW66"/>
  <c r="EE65"/>
  <c r="DW65"/>
  <c r="EE64"/>
  <c r="DW64"/>
  <c r="EE63"/>
  <c r="DW63"/>
  <c r="EE62"/>
  <c r="DW62"/>
  <c r="EE61"/>
  <c r="DW61"/>
  <c r="EE60"/>
  <c r="DW60"/>
  <c r="EE59"/>
  <c r="DW59"/>
  <c r="EE58"/>
  <c r="DW58"/>
  <c r="EE57"/>
  <c r="DW57"/>
  <c r="EE56"/>
  <c r="DW56"/>
  <c r="EE55"/>
  <c r="DW55"/>
  <c r="EE54"/>
  <c r="DW54"/>
  <c r="EE53"/>
  <c r="DW53"/>
  <c r="EE52"/>
  <c r="DW52"/>
  <c r="EE51"/>
  <c r="DW51"/>
  <c r="EE50"/>
  <c r="DW50"/>
  <c r="EE49"/>
  <c r="DW49"/>
  <c r="EE48"/>
  <c r="DW48"/>
  <c r="EE47"/>
  <c r="DW47"/>
  <c r="EE46"/>
  <c r="DW46"/>
  <c r="EE45"/>
  <c r="DW45"/>
  <c r="EE44"/>
  <c r="DW44"/>
  <c r="EE43"/>
  <c r="DW43"/>
  <c r="EE42"/>
  <c r="DW42"/>
  <c r="EE41"/>
  <c r="DW41"/>
  <c r="EE40"/>
  <c r="DW40"/>
  <c r="EE39"/>
  <c r="DW39"/>
  <c r="EE38"/>
  <c r="DW38"/>
  <c r="EE37"/>
  <c r="DW37"/>
  <c r="EE36"/>
  <c r="DW36"/>
  <c r="EE35"/>
  <c r="DW35"/>
  <c r="EE34"/>
  <c r="DW34"/>
  <c r="EE33"/>
  <c r="DW33"/>
  <c r="EE32"/>
  <c r="DW32"/>
  <c r="EE31"/>
  <c r="DW31"/>
  <c r="EE30"/>
  <c r="DW30"/>
  <c r="EE29"/>
  <c r="DW29"/>
  <c r="EE28"/>
  <c r="DW28"/>
  <c r="EE27"/>
  <c r="DW27"/>
  <c r="EE26"/>
  <c r="DW26"/>
  <c r="EE25"/>
  <c r="DW25"/>
  <c r="EE24"/>
  <c r="DW24"/>
  <c r="EE23"/>
  <c r="DW23"/>
  <c r="EE22"/>
  <c r="DW22"/>
  <c r="EE21"/>
  <c r="DW21"/>
  <c r="EE20"/>
  <c r="DW20"/>
  <c r="EE19"/>
  <c r="DW19"/>
  <c r="EE18"/>
  <c r="DW18"/>
  <c r="EE17"/>
  <c r="DW17"/>
  <c r="EE16"/>
  <c r="DW16"/>
  <c r="EE15"/>
  <c r="DW15"/>
  <c r="ED14"/>
  <c r="DV14"/>
  <c r="EE13"/>
  <c r="DW13"/>
  <c r="ED12"/>
  <c r="DV12"/>
  <c r="ED11"/>
  <c r="DV11"/>
  <c r="EE10"/>
  <c r="DW10"/>
  <c r="ED9"/>
  <c r="DV9"/>
  <c r="EE8"/>
  <c r="DW8"/>
  <c r="EE7"/>
  <c r="DW7"/>
  <c r="EE6"/>
  <c r="DW6"/>
  <c r="EE5"/>
  <c r="DW5"/>
  <c r="ED4"/>
  <c r="DV4"/>
  <c r="EE3"/>
  <c r="DW3"/>
  <c r="GH73" i="22"/>
  <c r="FZ73"/>
  <c r="GH72"/>
  <c r="FZ72"/>
  <c r="GH71"/>
  <c r="FZ71"/>
  <c r="GH70"/>
  <c r="FZ70"/>
  <c r="GH69"/>
  <c r="FZ69"/>
  <c r="GH68"/>
  <c r="FZ68"/>
  <c r="GH67"/>
  <c r="FZ67"/>
  <c r="GH66"/>
  <c r="FZ66"/>
  <c r="GH65"/>
  <c r="FZ65"/>
  <c r="GH64"/>
  <c r="FZ64"/>
  <c r="GH63"/>
  <c r="FZ63"/>
  <c r="GH62"/>
  <c r="FZ62"/>
  <c r="GH61"/>
  <c r="FZ61"/>
  <c r="GH60"/>
  <c r="FZ60"/>
  <c r="GH59"/>
  <c r="FZ59"/>
  <c r="GH58"/>
  <c r="FZ58"/>
  <c r="GH57"/>
  <c r="FZ57"/>
  <c r="GH56"/>
  <c r="FZ56"/>
  <c r="GH55"/>
  <c r="FZ55"/>
  <c r="GH54"/>
  <c r="FZ54"/>
  <c r="GH53"/>
  <c r="FZ53"/>
  <c r="GH52"/>
  <c r="FZ52"/>
  <c r="GH51"/>
  <c r="FZ51"/>
  <c r="GH50"/>
  <c r="FZ50"/>
  <c r="GH49"/>
  <c r="FZ49"/>
  <c r="GH48"/>
  <c r="FZ48"/>
  <c r="GH47"/>
  <c r="FZ47"/>
  <c r="GH46"/>
  <c r="FZ46"/>
  <c r="GH45"/>
  <c r="FZ45"/>
  <c r="GH44"/>
  <c r="FZ44"/>
  <c r="GH43"/>
  <c r="FZ43"/>
  <c r="GH42"/>
  <c r="FZ42"/>
  <c r="GH41"/>
  <c r="FZ41"/>
  <c r="GH40"/>
  <c r="FZ40"/>
  <c r="GH39"/>
  <c r="FZ39"/>
  <c r="GH38"/>
  <c r="FZ38"/>
  <c r="GH37"/>
  <c r="FZ37"/>
  <c r="GH36"/>
  <c r="FZ36"/>
  <c r="GH35"/>
  <c r="FZ35"/>
  <c r="GH34"/>
  <c r="FZ34"/>
  <c r="GH33"/>
  <c r="FZ33"/>
  <c r="GH32"/>
  <c r="FZ32"/>
  <c r="GH31"/>
  <c r="FZ31"/>
  <c r="GH30"/>
  <c r="FZ30"/>
  <c r="GH29"/>
  <c r="FZ29"/>
  <c r="GH28"/>
  <c r="FZ28"/>
  <c r="GH27"/>
  <c r="FZ27"/>
  <c r="GH26"/>
  <c r="FZ26"/>
  <c r="GH25"/>
  <c r="FZ25"/>
  <c r="GH24"/>
  <c r="FZ24"/>
  <c r="GH23"/>
  <c r="FZ23"/>
  <c r="GH22"/>
  <c r="FZ22"/>
  <c r="GH21"/>
  <c r="FZ21"/>
  <c r="GH20"/>
  <c r="FZ20"/>
  <c r="GH19"/>
  <c r="FZ19"/>
  <c r="GH18"/>
  <c r="FZ18"/>
  <c r="GH17"/>
  <c r="FZ17"/>
  <c r="GH16"/>
  <c r="FZ16"/>
  <c r="GH15"/>
  <c r="FZ15"/>
  <c r="GG14"/>
  <c r="GH14" s="1"/>
  <c r="FY14"/>
  <c r="FZ14" s="1"/>
  <c r="GH13"/>
  <c r="FZ13"/>
  <c r="GG12"/>
  <c r="GH12" s="1"/>
  <c r="FY12"/>
  <c r="FZ12" s="1"/>
  <c r="GH11"/>
  <c r="FZ11"/>
  <c r="GH10"/>
  <c r="FZ10"/>
  <c r="GH9"/>
  <c r="FZ9"/>
  <c r="GH8"/>
  <c r="FZ8"/>
  <c r="GH7"/>
  <c r="FZ7"/>
  <c r="GH6"/>
  <c r="FZ6"/>
  <c r="GH5"/>
  <c r="FZ5"/>
  <c r="GH4"/>
  <c r="FZ4"/>
  <c r="GH3"/>
  <c r="FZ3"/>
  <c r="GA73" i="21"/>
  <c r="GA72"/>
  <c r="GA71"/>
  <c r="GA70"/>
  <c r="GA69"/>
  <c r="GA68"/>
  <c r="GA67"/>
  <c r="GA66"/>
  <c r="GA65"/>
  <c r="GA64"/>
  <c r="GA63"/>
  <c r="GA62"/>
  <c r="GA61"/>
  <c r="GA60"/>
  <c r="GA59"/>
  <c r="GA58"/>
  <c r="GA57"/>
  <c r="GA56"/>
  <c r="FR55"/>
  <c r="GA55" s="1"/>
  <c r="GA54"/>
  <c r="GA53"/>
  <c r="GA52"/>
  <c r="GA51"/>
  <c r="GA50"/>
  <c r="GA49"/>
  <c r="GA48"/>
  <c r="GA47"/>
  <c r="GA46"/>
  <c r="GA45"/>
  <c r="GA44"/>
  <c r="GA43"/>
  <c r="FZ42"/>
  <c r="GI42" s="1"/>
  <c r="FR42"/>
  <c r="GA41"/>
  <c r="GA40"/>
  <c r="GA39"/>
  <c r="GA38"/>
  <c r="GA37"/>
  <c r="GA36"/>
  <c r="GA35"/>
  <c r="GA34"/>
  <c r="GA33"/>
  <c r="GA32"/>
  <c r="GA31"/>
  <c r="FS31"/>
  <c r="GA30"/>
  <c r="GA29"/>
  <c r="GA28"/>
  <c r="GA27"/>
  <c r="GA26"/>
  <c r="GA25"/>
  <c r="GA24"/>
  <c r="GA23"/>
  <c r="FZ22"/>
  <c r="GI22" s="1"/>
  <c r="FR22"/>
  <c r="GA21"/>
  <c r="GA20"/>
  <c r="GA19"/>
  <c r="GA18"/>
  <c r="GA17"/>
  <c r="FS17"/>
  <c r="GA16"/>
  <c r="GA15"/>
  <c r="FZ14"/>
  <c r="GI14" s="1"/>
  <c r="FR14"/>
  <c r="GA13"/>
  <c r="FZ12"/>
  <c r="GI12" s="1"/>
  <c r="FR12"/>
  <c r="FZ11"/>
  <c r="GI11" s="1"/>
  <c r="FR11"/>
  <c r="GA10"/>
  <c r="FZ9"/>
  <c r="GI9" s="1"/>
  <c r="FR9"/>
  <c r="GA8"/>
  <c r="GA7"/>
  <c r="GA6"/>
  <c r="GA5"/>
  <c r="FZ4"/>
  <c r="GI4" s="1"/>
  <c r="FR4"/>
  <c r="GA3"/>
  <c r="JS73" i="13"/>
  <c r="JS72"/>
  <c r="JS71"/>
  <c r="JS70"/>
  <c r="JS69"/>
  <c r="JS68"/>
  <c r="JS67"/>
  <c r="JS66"/>
  <c r="JS65"/>
  <c r="JS64"/>
  <c r="JS63"/>
  <c r="JS62"/>
  <c r="JS61"/>
  <c r="JS60"/>
  <c r="JS59"/>
  <c r="JS58"/>
  <c r="JS57"/>
  <c r="JS56"/>
  <c r="JR55"/>
  <c r="JS55" s="1"/>
  <c r="JS54"/>
  <c r="JS53"/>
  <c r="JS52"/>
  <c r="JS51"/>
  <c r="JS50"/>
  <c r="JS49"/>
  <c r="JS48"/>
  <c r="JS47"/>
  <c r="JS46"/>
  <c r="JS45"/>
  <c r="JS44"/>
  <c r="JS43"/>
  <c r="JS42"/>
  <c r="JS41"/>
  <c r="JS40"/>
  <c r="JS39"/>
  <c r="JS38"/>
  <c r="JS37"/>
  <c r="JS36"/>
  <c r="JS35"/>
  <c r="JS34"/>
  <c r="JS33"/>
  <c r="JS32"/>
  <c r="JS31"/>
  <c r="JS30"/>
  <c r="JS29"/>
  <c r="JS28"/>
  <c r="JS27"/>
  <c r="JS26"/>
  <c r="JS25"/>
  <c r="JS24"/>
  <c r="JS23"/>
  <c r="JR22"/>
  <c r="JS22" s="1"/>
  <c r="JS21"/>
  <c r="JS20"/>
  <c r="JS19"/>
  <c r="JS18"/>
  <c r="JS17"/>
  <c r="JS16"/>
  <c r="JS15"/>
  <c r="JS14"/>
  <c r="JR14"/>
  <c r="JS13"/>
  <c r="JR12"/>
  <c r="JS12" s="1"/>
  <c r="JS11"/>
  <c r="JS10"/>
  <c r="JR9"/>
  <c r="JS9" s="1"/>
  <c r="JS8"/>
  <c r="JS7"/>
  <c r="JS6"/>
  <c r="JS5"/>
  <c r="JR4"/>
  <c r="JS4" s="1"/>
  <c r="JS3"/>
  <c r="KE74" i="19"/>
  <c r="KD74"/>
  <c r="KC74"/>
  <c r="KG43"/>
  <c r="KH42"/>
  <c r="KH31"/>
  <c r="KG22"/>
  <c r="KH17"/>
  <c r="KG14"/>
  <c r="KP14" s="1"/>
  <c r="KG12"/>
  <c r="KG11"/>
  <c r="KG9"/>
  <c r="KP9" s="1"/>
  <c r="KG4"/>
  <c r="KP4" s="1"/>
  <c r="EE4" i="23" l="1"/>
  <c r="EM4"/>
  <c r="EE12"/>
  <c r="EM12"/>
  <c r="EE14"/>
  <c r="EM14"/>
  <c r="EE9"/>
  <c r="EM9"/>
  <c r="EE11"/>
  <c r="EM11"/>
  <c r="GA12" i="21"/>
  <c r="GA4"/>
  <c r="GA9"/>
  <c r="GA14"/>
  <c r="GA42"/>
  <c r="GA11"/>
  <c r="GA22"/>
  <c r="KH11" i="19"/>
  <c r="KP11"/>
  <c r="KP22"/>
  <c r="KP12"/>
  <c r="KP43"/>
  <c r="KG74"/>
  <c r="AA4" i="25"/>
  <c r="AA5"/>
  <c r="AA6"/>
  <c r="AA7"/>
  <c r="AA9"/>
  <c r="AA10"/>
  <c r="AA11"/>
  <c r="AA12"/>
  <c r="AA13"/>
  <c r="AA15"/>
  <c r="AA16"/>
  <c r="AA17"/>
  <c r="AA18"/>
  <c r="AA20"/>
  <c r="AA21"/>
  <c r="AA22"/>
  <c r="AA23"/>
  <c r="AA24"/>
  <c r="AA25"/>
  <c r="AA26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2"/>
  <c r="AA73"/>
  <c r="JY86" i="19" l="1"/>
  <c r="KH86" s="1"/>
  <c r="JY85"/>
  <c r="KH85" s="1"/>
  <c r="JY55"/>
  <c r="JY84"/>
  <c r="JY43"/>
  <c r="KH43" s="1"/>
  <c r="JY22"/>
  <c r="KH22" s="1"/>
  <c r="JY21"/>
  <c r="JY14"/>
  <c r="JY12"/>
  <c r="JY9"/>
  <c r="KH9" s="1"/>
  <c r="JY4"/>
  <c r="JU74"/>
  <c r="JV74"/>
  <c r="JY5"/>
  <c r="KH5" s="1"/>
  <c r="JY6"/>
  <c r="KH6" s="1"/>
  <c r="JY7"/>
  <c r="JY8"/>
  <c r="JY10"/>
  <c r="KH10" s="1"/>
  <c r="JZ11"/>
  <c r="JY13"/>
  <c r="KH13" s="1"/>
  <c r="JY15"/>
  <c r="JY16"/>
  <c r="JY18"/>
  <c r="KH18" s="1"/>
  <c r="JY19"/>
  <c r="JY20"/>
  <c r="JY23"/>
  <c r="JY24"/>
  <c r="JY25"/>
  <c r="KH25" s="1"/>
  <c r="JY26"/>
  <c r="KH26" s="1"/>
  <c r="JY27"/>
  <c r="JY28"/>
  <c r="JY29"/>
  <c r="KH29" s="1"/>
  <c r="JY30"/>
  <c r="KH30" s="1"/>
  <c r="JZ31"/>
  <c r="JY32"/>
  <c r="JY33"/>
  <c r="KH33" s="1"/>
  <c r="JY34"/>
  <c r="KH34" s="1"/>
  <c r="JY35"/>
  <c r="JY36"/>
  <c r="JY37"/>
  <c r="KH37" s="1"/>
  <c r="JY38"/>
  <c r="KH38" s="1"/>
  <c r="JY39"/>
  <c r="JY40"/>
  <c r="JY41"/>
  <c r="KH41" s="1"/>
  <c r="JY44"/>
  <c r="JY45"/>
  <c r="KH45" s="1"/>
  <c r="JY46"/>
  <c r="KH46" s="1"/>
  <c r="JY47"/>
  <c r="JY48"/>
  <c r="JY49"/>
  <c r="KH49" s="1"/>
  <c r="JY50"/>
  <c r="KH50" s="1"/>
  <c r="JY51"/>
  <c r="JY52"/>
  <c r="JY53"/>
  <c r="KH53" s="1"/>
  <c r="JY54"/>
  <c r="KH54" s="1"/>
  <c r="JY56"/>
  <c r="JY57"/>
  <c r="KH57" s="1"/>
  <c r="JY58"/>
  <c r="KH58" s="1"/>
  <c r="JY59"/>
  <c r="JY60"/>
  <c r="JY61"/>
  <c r="KH61" s="1"/>
  <c r="JY62"/>
  <c r="KH62" s="1"/>
  <c r="JY63"/>
  <c r="JY64"/>
  <c r="JY65"/>
  <c r="KH65" s="1"/>
  <c r="JY66"/>
  <c r="KH66" s="1"/>
  <c r="JY67"/>
  <c r="JY68"/>
  <c r="JY69"/>
  <c r="KH69" s="1"/>
  <c r="JY70"/>
  <c r="KH70" s="1"/>
  <c r="JY71"/>
  <c r="JY72"/>
  <c r="JY73"/>
  <c r="JY3"/>
  <c r="KH3" s="1"/>
  <c r="JZ17"/>
  <c r="JZ42"/>
  <c r="KH67" l="1"/>
  <c r="KH14"/>
  <c r="KH36"/>
  <c r="KH28"/>
  <c r="KH4"/>
  <c r="KH21"/>
  <c r="KH55"/>
  <c r="KH73"/>
  <c r="KH52"/>
  <c r="KH48"/>
  <c r="KH44"/>
  <c r="KH39"/>
  <c r="KH35"/>
  <c r="KH27"/>
  <c r="KH23"/>
  <c r="KH16"/>
  <c r="KH71"/>
  <c r="KH63"/>
  <c r="KH59"/>
  <c r="KH19"/>
  <c r="KH7"/>
  <c r="KH40"/>
  <c r="KH32"/>
  <c r="KH24"/>
  <c r="KH72"/>
  <c r="KH68"/>
  <c r="KH64"/>
  <c r="KH60"/>
  <c r="KH56"/>
  <c r="KH51"/>
  <c r="KH47"/>
  <c r="KH20"/>
  <c r="KH15"/>
  <c r="KH8"/>
  <c r="KH12"/>
  <c r="JY74"/>
  <c r="M75" i="24"/>
  <c r="N75"/>
  <c r="R64"/>
  <c r="R65"/>
  <c r="R66"/>
  <c r="R67"/>
  <c r="R68"/>
  <c r="R69"/>
  <c r="R70"/>
  <c r="R71"/>
  <c r="R72"/>
  <c r="R7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3"/>
  <c r="W74" i="25"/>
  <c r="X74"/>
  <c r="D74" i="19" l="1"/>
  <c r="E74"/>
  <c r="AA71"/>
  <c r="AB71"/>
  <c r="BO74"/>
  <c r="BP74"/>
  <c r="CU74"/>
  <c r="CV74"/>
  <c r="EQ82"/>
  <c r="ER82"/>
  <c r="HC74"/>
  <c r="HD74"/>
  <c r="JO74"/>
  <c r="JP74"/>
  <c r="CI80" l="1"/>
  <c r="JQ88"/>
  <c r="JQ87"/>
  <c r="JQ86"/>
  <c r="JQ85"/>
  <c r="JI53"/>
  <c r="JI59"/>
  <c r="JI67"/>
  <c r="JI73"/>
  <c r="JQ84"/>
  <c r="JQ73" l="1"/>
  <c r="JZ73" s="1"/>
  <c r="JJ73"/>
  <c r="JQ72"/>
  <c r="JZ72" s="1"/>
  <c r="JJ72"/>
  <c r="JQ71"/>
  <c r="JJ71"/>
  <c r="JQ70"/>
  <c r="JJ70"/>
  <c r="JQ69"/>
  <c r="JZ69" s="1"/>
  <c r="JJ69"/>
  <c r="JQ68"/>
  <c r="JZ68" s="1"/>
  <c r="JJ68"/>
  <c r="JQ67"/>
  <c r="JJ67"/>
  <c r="JQ66"/>
  <c r="JJ66"/>
  <c r="JQ65"/>
  <c r="JZ65" s="1"/>
  <c r="JJ65"/>
  <c r="JQ64"/>
  <c r="JZ64" s="1"/>
  <c r="JJ64"/>
  <c r="JQ63"/>
  <c r="JJ63"/>
  <c r="JQ62"/>
  <c r="JJ62"/>
  <c r="JQ61"/>
  <c r="JZ61" s="1"/>
  <c r="JJ61"/>
  <c r="JQ60"/>
  <c r="JZ60" s="1"/>
  <c r="JJ60"/>
  <c r="JQ59"/>
  <c r="JJ59"/>
  <c r="JQ58"/>
  <c r="JJ58"/>
  <c r="JQ57"/>
  <c r="JJ57"/>
  <c r="JQ56"/>
  <c r="JZ56" s="1"/>
  <c r="JJ56"/>
  <c r="JQ55"/>
  <c r="JJ55"/>
  <c r="JQ54"/>
  <c r="JJ54"/>
  <c r="JQ53"/>
  <c r="JZ53" s="1"/>
  <c r="JJ53"/>
  <c r="JQ52"/>
  <c r="JZ52" s="1"/>
  <c r="JJ52"/>
  <c r="JQ51"/>
  <c r="JJ51"/>
  <c r="JQ50"/>
  <c r="JJ50"/>
  <c r="JQ49"/>
  <c r="JZ49" s="1"/>
  <c r="JJ49"/>
  <c r="JQ48"/>
  <c r="JZ48" s="1"/>
  <c r="JJ48"/>
  <c r="JQ47"/>
  <c r="JJ47"/>
  <c r="JQ46"/>
  <c r="JJ46"/>
  <c r="JQ45"/>
  <c r="JZ45" s="1"/>
  <c r="JJ45"/>
  <c r="JQ44"/>
  <c r="JZ44" s="1"/>
  <c r="JJ44"/>
  <c r="JQ43"/>
  <c r="JJ43"/>
  <c r="JR42"/>
  <c r="JJ42"/>
  <c r="JQ41"/>
  <c r="JZ41" s="1"/>
  <c r="JJ41"/>
  <c r="JQ40"/>
  <c r="JJ40"/>
  <c r="JQ39"/>
  <c r="JJ39"/>
  <c r="JQ38"/>
  <c r="JZ38" s="1"/>
  <c r="JJ38"/>
  <c r="JQ37"/>
  <c r="JZ37" s="1"/>
  <c r="JJ37"/>
  <c r="JQ36"/>
  <c r="JJ36"/>
  <c r="JQ35"/>
  <c r="JJ35"/>
  <c r="JQ34"/>
  <c r="JZ34" s="1"/>
  <c r="JJ34"/>
  <c r="JQ33"/>
  <c r="JZ33" s="1"/>
  <c r="JJ33"/>
  <c r="JQ32"/>
  <c r="JJ32"/>
  <c r="JR31"/>
  <c r="JJ31"/>
  <c r="JQ30"/>
  <c r="JZ30" s="1"/>
  <c r="JJ30"/>
  <c r="JQ29"/>
  <c r="JJ29"/>
  <c r="JQ28"/>
  <c r="JJ28"/>
  <c r="JQ27"/>
  <c r="JZ27" s="1"/>
  <c r="JJ27"/>
  <c r="JQ26"/>
  <c r="JZ26" s="1"/>
  <c r="JJ26"/>
  <c r="JQ25"/>
  <c r="JJ25"/>
  <c r="JQ24"/>
  <c r="JJ24"/>
  <c r="JQ23"/>
  <c r="JZ23" s="1"/>
  <c r="JJ23"/>
  <c r="JQ22"/>
  <c r="JZ22" s="1"/>
  <c r="JI22"/>
  <c r="JJ22" s="1"/>
  <c r="JQ21"/>
  <c r="JJ21"/>
  <c r="JQ20"/>
  <c r="JJ20"/>
  <c r="JQ19"/>
  <c r="JJ19"/>
  <c r="JQ18"/>
  <c r="JZ18" s="1"/>
  <c r="JJ18"/>
  <c r="JR17"/>
  <c r="JJ17"/>
  <c r="JQ16"/>
  <c r="JJ16"/>
  <c r="JQ15"/>
  <c r="JZ15" s="1"/>
  <c r="JJ15"/>
  <c r="JQ14"/>
  <c r="JI14"/>
  <c r="JJ14" s="1"/>
  <c r="JQ13"/>
  <c r="JZ13" s="1"/>
  <c r="JJ13"/>
  <c r="JQ12"/>
  <c r="JI12"/>
  <c r="JJ12" s="1"/>
  <c r="JR11"/>
  <c r="JJ11"/>
  <c r="JQ10"/>
  <c r="JZ10" s="1"/>
  <c r="JJ10"/>
  <c r="JQ9"/>
  <c r="JZ9" s="1"/>
  <c r="JI9"/>
  <c r="JJ9" s="1"/>
  <c r="JQ8"/>
  <c r="JZ8" s="1"/>
  <c r="JJ8"/>
  <c r="JQ7"/>
  <c r="JJ7"/>
  <c r="JQ6"/>
  <c r="JJ6"/>
  <c r="JQ5"/>
  <c r="JZ5" s="1"/>
  <c r="JJ5"/>
  <c r="JQ4"/>
  <c r="JZ4" s="1"/>
  <c r="JI4"/>
  <c r="JJ4" s="1"/>
  <c r="JQ3"/>
  <c r="JZ3" s="1"/>
  <c r="JJ3"/>
  <c r="JR18" l="1"/>
  <c r="JR3"/>
  <c r="JR41"/>
  <c r="JR23"/>
  <c r="JR10"/>
  <c r="JR13"/>
  <c r="JR61"/>
  <c r="JR15"/>
  <c r="JR22"/>
  <c r="JR72"/>
  <c r="JR33"/>
  <c r="JR49"/>
  <c r="JR69"/>
  <c r="JR9"/>
  <c r="JR38"/>
  <c r="JR56"/>
  <c r="JR30"/>
  <c r="JR48"/>
  <c r="JR64"/>
  <c r="JR6"/>
  <c r="JZ6"/>
  <c r="JR32"/>
  <c r="JZ32"/>
  <c r="JR40"/>
  <c r="JZ40"/>
  <c r="JR63"/>
  <c r="JZ63"/>
  <c r="JR71"/>
  <c r="JZ71"/>
  <c r="JR21"/>
  <c r="JZ21"/>
  <c r="JR29"/>
  <c r="JZ29"/>
  <c r="JR37"/>
  <c r="JR45"/>
  <c r="JR47"/>
  <c r="JZ47"/>
  <c r="JR50"/>
  <c r="JZ50"/>
  <c r="JR53"/>
  <c r="JR68"/>
  <c r="JR4"/>
  <c r="JR20"/>
  <c r="JZ20"/>
  <c r="JR25"/>
  <c r="JZ25"/>
  <c r="JR28"/>
  <c r="JZ28"/>
  <c r="JR43"/>
  <c r="JZ43"/>
  <c r="JR46"/>
  <c r="JZ46"/>
  <c r="JR51"/>
  <c r="JZ51"/>
  <c r="JR54"/>
  <c r="JZ54"/>
  <c r="JR12"/>
  <c r="JZ12"/>
  <c r="JR35"/>
  <c r="JZ35"/>
  <c r="JR58"/>
  <c r="JZ58"/>
  <c r="JR66"/>
  <c r="JZ66"/>
  <c r="JR8"/>
  <c r="JR14"/>
  <c r="JZ14"/>
  <c r="JR19"/>
  <c r="JZ19"/>
  <c r="JR24"/>
  <c r="JZ24"/>
  <c r="JR27"/>
  <c r="JR55"/>
  <c r="JZ55"/>
  <c r="JR60"/>
  <c r="JR5"/>
  <c r="JR7"/>
  <c r="JZ7"/>
  <c r="JR16"/>
  <c r="JZ16"/>
  <c r="JR26"/>
  <c r="JR34"/>
  <c r="JR36"/>
  <c r="JZ36"/>
  <c r="JR39"/>
  <c r="JZ39"/>
  <c r="JR44"/>
  <c r="JR52"/>
  <c r="JR57"/>
  <c r="JZ57"/>
  <c r="JR59"/>
  <c r="JZ59"/>
  <c r="JR62"/>
  <c r="JZ62"/>
  <c r="JR65"/>
  <c r="JR67"/>
  <c r="JZ67"/>
  <c r="JR70"/>
  <c r="JZ70"/>
  <c r="JR73"/>
  <c r="JE74"/>
  <c r="JF74"/>
  <c r="JI74" l="1"/>
  <c r="JM74"/>
  <c r="JN74"/>
  <c r="JQ74" l="1"/>
  <c r="JR74" s="1"/>
  <c r="DO73" i="23"/>
  <c r="DG73"/>
  <c r="DO72"/>
  <c r="DG72"/>
  <c r="DO71"/>
  <c r="DG71"/>
  <c r="DO70"/>
  <c r="DG70"/>
  <c r="DO69"/>
  <c r="DG69"/>
  <c r="DO68"/>
  <c r="DG68"/>
  <c r="DO67"/>
  <c r="DG67"/>
  <c r="DO66"/>
  <c r="DG66"/>
  <c r="DO65"/>
  <c r="DG65"/>
  <c r="DO64"/>
  <c r="DG64"/>
  <c r="DO63"/>
  <c r="DG63"/>
  <c r="DO62"/>
  <c r="DG62"/>
  <c r="DO61"/>
  <c r="DG61"/>
  <c r="DO60"/>
  <c r="DG60"/>
  <c r="DO59"/>
  <c r="DG59"/>
  <c r="DO58"/>
  <c r="DG58"/>
  <c r="DO57"/>
  <c r="DG57"/>
  <c r="DO56"/>
  <c r="DG56"/>
  <c r="DO55"/>
  <c r="DG55"/>
  <c r="DO54"/>
  <c r="DG54"/>
  <c r="DO53"/>
  <c r="DG53"/>
  <c r="DO52"/>
  <c r="DG52"/>
  <c r="DO51"/>
  <c r="DG51"/>
  <c r="DO50"/>
  <c r="DG50"/>
  <c r="DO49"/>
  <c r="DG49"/>
  <c r="DO48"/>
  <c r="DG48"/>
  <c r="DO47"/>
  <c r="DG47"/>
  <c r="DO46"/>
  <c r="DG46"/>
  <c r="DO45"/>
  <c r="DG45"/>
  <c r="DO44"/>
  <c r="DG44"/>
  <c r="DO43"/>
  <c r="DG43"/>
  <c r="DO42"/>
  <c r="DG42"/>
  <c r="DO41"/>
  <c r="DG41"/>
  <c r="DO40"/>
  <c r="DG40"/>
  <c r="DO39"/>
  <c r="DG39"/>
  <c r="DO38"/>
  <c r="DG38"/>
  <c r="DO37"/>
  <c r="DG37"/>
  <c r="DO36"/>
  <c r="DG36"/>
  <c r="DO35"/>
  <c r="DG35"/>
  <c r="DO34"/>
  <c r="DG34"/>
  <c r="DO33"/>
  <c r="DG33"/>
  <c r="DO32"/>
  <c r="DG32"/>
  <c r="DO31"/>
  <c r="DG31"/>
  <c r="DO30"/>
  <c r="DG30"/>
  <c r="DO29"/>
  <c r="DG29"/>
  <c r="DO28"/>
  <c r="DG28"/>
  <c r="DO27"/>
  <c r="DG27"/>
  <c r="DO26"/>
  <c r="DG26"/>
  <c r="DO25"/>
  <c r="DG25"/>
  <c r="DO24"/>
  <c r="DG24"/>
  <c r="DO23"/>
  <c r="DG23"/>
  <c r="DO22"/>
  <c r="DG22"/>
  <c r="DO21"/>
  <c r="DG21"/>
  <c r="DO20"/>
  <c r="DG20"/>
  <c r="DO19"/>
  <c r="DG19"/>
  <c r="DO18"/>
  <c r="DG18"/>
  <c r="DO17"/>
  <c r="DO16"/>
  <c r="DG16"/>
  <c r="DO15"/>
  <c r="DG15"/>
  <c r="DN14"/>
  <c r="DF14"/>
  <c r="DO13"/>
  <c r="DG13"/>
  <c r="DN12"/>
  <c r="DF12"/>
  <c r="DN11"/>
  <c r="DF11"/>
  <c r="DO10"/>
  <c r="DG10"/>
  <c r="DN9"/>
  <c r="DF9"/>
  <c r="DO8"/>
  <c r="DG8"/>
  <c r="DO7"/>
  <c r="DG7"/>
  <c r="DO6"/>
  <c r="DG6"/>
  <c r="DO5"/>
  <c r="DG5"/>
  <c r="DN4"/>
  <c r="DF4"/>
  <c r="DO3"/>
  <c r="DG3"/>
  <c r="FR73" i="22"/>
  <c r="FJ73"/>
  <c r="FR72"/>
  <c r="FJ72"/>
  <c r="FR71"/>
  <c r="FJ71"/>
  <c r="FR70"/>
  <c r="FJ70"/>
  <c r="FR69"/>
  <c r="FJ69"/>
  <c r="FR68"/>
  <c r="FJ68"/>
  <c r="FR67"/>
  <c r="FJ67"/>
  <c r="FR66"/>
  <c r="FJ66"/>
  <c r="FR65"/>
  <c r="FJ65"/>
  <c r="FR64"/>
  <c r="FJ64"/>
  <c r="FR63"/>
  <c r="FJ63"/>
  <c r="FR62"/>
  <c r="FJ62"/>
  <c r="FR61"/>
  <c r="FJ61"/>
  <c r="FR60"/>
  <c r="FJ60"/>
  <c r="FR59"/>
  <c r="FJ59"/>
  <c r="FR58"/>
  <c r="FJ58"/>
  <c r="FR57"/>
  <c r="FJ57"/>
  <c r="FR56"/>
  <c r="FJ56"/>
  <c r="FR55"/>
  <c r="FJ55"/>
  <c r="FR54"/>
  <c r="FJ54"/>
  <c r="FR53"/>
  <c r="FJ53"/>
  <c r="FR52"/>
  <c r="FJ52"/>
  <c r="FR51"/>
  <c r="FJ51"/>
  <c r="FR50"/>
  <c r="FJ50"/>
  <c r="FR49"/>
  <c r="FJ49"/>
  <c r="FR48"/>
  <c r="FJ48"/>
  <c r="FR47"/>
  <c r="FJ47"/>
  <c r="FR46"/>
  <c r="FJ46"/>
  <c r="FR45"/>
  <c r="FJ45"/>
  <c r="FR44"/>
  <c r="FJ44"/>
  <c r="FR43"/>
  <c r="FJ43"/>
  <c r="FR42"/>
  <c r="FJ42"/>
  <c r="FR41"/>
  <c r="FJ41"/>
  <c r="FR40"/>
  <c r="FJ40"/>
  <c r="FR39"/>
  <c r="FJ39"/>
  <c r="FR38"/>
  <c r="FJ38"/>
  <c r="FR37"/>
  <c r="FJ37"/>
  <c r="FR36"/>
  <c r="FJ36"/>
  <c r="FR35"/>
  <c r="FJ35"/>
  <c r="FR34"/>
  <c r="FJ34"/>
  <c r="FR33"/>
  <c r="FJ33"/>
  <c r="FR32"/>
  <c r="FJ32"/>
  <c r="FR31"/>
  <c r="FJ31"/>
  <c r="FR30"/>
  <c r="FJ30"/>
  <c r="FR29"/>
  <c r="FJ29"/>
  <c r="FR28"/>
  <c r="FJ28"/>
  <c r="FR27"/>
  <c r="FJ27"/>
  <c r="FR26"/>
  <c r="FJ26"/>
  <c r="FR25"/>
  <c r="FJ25"/>
  <c r="FR24"/>
  <c r="FJ24"/>
  <c r="FR23"/>
  <c r="FJ23"/>
  <c r="FR22"/>
  <c r="FJ22"/>
  <c r="FR21"/>
  <c r="FJ21"/>
  <c r="FR20"/>
  <c r="FJ20"/>
  <c r="FR19"/>
  <c r="FJ19"/>
  <c r="FR18"/>
  <c r="FJ18"/>
  <c r="FR17"/>
  <c r="FJ17"/>
  <c r="FR16"/>
  <c r="FJ16"/>
  <c r="FR15"/>
  <c r="FJ15"/>
  <c r="FQ14"/>
  <c r="FR14" s="1"/>
  <c r="FJ14"/>
  <c r="FR13"/>
  <c r="FJ13"/>
  <c r="FQ12"/>
  <c r="FR12" s="1"/>
  <c r="FJ12"/>
  <c r="FI12"/>
  <c r="FR11"/>
  <c r="FJ11"/>
  <c r="FR10"/>
  <c r="FJ10"/>
  <c r="FR9"/>
  <c r="FJ9"/>
  <c r="FR8"/>
  <c r="FJ8"/>
  <c r="FR7"/>
  <c r="FJ7"/>
  <c r="FR6"/>
  <c r="FJ6"/>
  <c r="FR5"/>
  <c r="FJ5"/>
  <c r="FR4"/>
  <c r="FJ4"/>
  <c r="FR3"/>
  <c r="FJ3"/>
  <c r="FJ73" i="21"/>
  <c r="FC73"/>
  <c r="FK72"/>
  <c r="FJ72"/>
  <c r="FS72" s="1"/>
  <c r="FC72"/>
  <c r="FJ71"/>
  <c r="FC71"/>
  <c r="FJ70"/>
  <c r="FS70" s="1"/>
  <c r="FC70"/>
  <c r="FJ69"/>
  <c r="FC69"/>
  <c r="FJ68"/>
  <c r="FS68" s="1"/>
  <c r="FC68"/>
  <c r="FJ67"/>
  <c r="FC67"/>
  <c r="FJ66"/>
  <c r="FS66" s="1"/>
  <c r="FC66"/>
  <c r="FJ65"/>
  <c r="FC65"/>
  <c r="FK64"/>
  <c r="FJ64"/>
  <c r="FS64" s="1"/>
  <c r="FC64"/>
  <c r="FJ63"/>
  <c r="FC63"/>
  <c r="FJ62"/>
  <c r="FS62" s="1"/>
  <c r="FC62"/>
  <c r="FJ61"/>
  <c r="FC61"/>
  <c r="FJ60"/>
  <c r="FS60" s="1"/>
  <c r="FC60"/>
  <c r="FJ59"/>
  <c r="FC59"/>
  <c r="FJ58"/>
  <c r="FS58" s="1"/>
  <c r="FC58"/>
  <c r="FJ57"/>
  <c r="FC57"/>
  <c r="FK56"/>
  <c r="FJ56"/>
  <c r="FS56" s="1"/>
  <c r="FC56"/>
  <c r="FJ55"/>
  <c r="FC55"/>
  <c r="FJ54"/>
  <c r="FS54" s="1"/>
  <c r="FC54"/>
  <c r="FJ53"/>
  <c r="FC53"/>
  <c r="FJ52"/>
  <c r="FS52" s="1"/>
  <c r="FC52"/>
  <c r="FJ51"/>
  <c r="FC51"/>
  <c r="FJ50"/>
  <c r="FS50" s="1"/>
  <c r="FC50"/>
  <c r="FJ49"/>
  <c r="FC49"/>
  <c r="FK48"/>
  <c r="FJ48"/>
  <c r="FS48" s="1"/>
  <c r="FC48"/>
  <c r="FJ47"/>
  <c r="FC47"/>
  <c r="FJ46"/>
  <c r="FS46" s="1"/>
  <c r="FC46"/>
  <c r="FJ45"/>
  <c r="FC45"/>
  <c r="FJ44"/>
  <c r="FS44" s="1"/>
  <c r="FC44"/>
  <c r="FJ43"/>
  <c r="FC43"/>
  <c r="FJ42"/>
  <c r="FS42" s="1"/>
  <c r="FC42"/>
  <c r="FJ41"/>
  <c r="FC41"/>
  <c r="FK40"/>
  <c r="FJ40"/>
  <c r="FS40" s="1"/>
  <c r="FC40"/>
  <c r="FJ39"/>
  <c r="FC39"/>
  <c r="FJ38"/>
  <c r="FS38" s="1"/>
  <c r="FC38"/>
  <c r="FJ37"/>
  <c r="FC37"/>
  <c r="FJ36"/>
  <c r="FS36" s="1"/>
  <c r="FC36"/>
  <c r="FJ35"/>
  <c r="FC35"/>
  <c r="FJ34"/>
  <c r="FS34" s="1"/>
  <c r="FC34"/>
  <c r="FJ33"/>
  <c r="FC33"/>
  <c r="FK32"/>
  <c r="FJ32"/>
  <c r="FS32" s="1"/>
  <c r="FC32"/>
  <c r="FK31"/>
  <c r="FC31"/>
  <c r="FJ30"/>
  <c r="FC30"/>
  <c r="FJ29"/>
  <c r="FS29" s="1"/>
  <c r="FC29"/>
  <c r="FJ28"/>
  <c r="FC28"/>
  <c r="FK27"/>
  <c r="FJ27"/>
  <c r="FS27" s="1"/>
  <c r="FC27"/>
  <c r="FJ26"/>
  <c r="FC26"/>
  <c r="FJ25"/>
  <c r="FS25" s="1"/>
  <c r="FC25"/>
  <c r="FJ24"/>
  <c r="FC24"/>
  <c r="FJ23"/>
  <c r="FS23" s="1"/>
  <c r="FC23"/>
  <c r="FJ22"/>
  <c r="FB22"/>
  <c r="FJ21"/>
  <c r="FC21"/>
  <c r="FJ20"/>
  <c r="FS20" s="1"/>
  <c r="FC20"/>
  <c r="FJ19"/>
  <c r="FC19"/>
  <c r="FJ18"/>
  <c r="FS18" s="1"/>
  <c r="FC18"/>
  <c r="FK17"/>
  <c r="FC17"/>
  <c r="FJ16"/>
  <c r="FC16"/>
  <c r="FJ15"/>
  <c r="FS15" s="1"/>
  <c r="FC15"/>
  <c r="FJ14"/>
  <c r="FB14"/>
  <c r="FJ13"/>
  <c r="FC13"/>
  <c r="FK12"/>
  <c r="FJ12"/>
  <c r="FS12" s="1"/>
  <c r="FB12"/>
  <c r="FK11"/>
  <c r="FJ11"/>
  <c r="FS11" s="1"/>
  <c r="FB11"/>
  <c r="FK10"/>
  <c r="FJ10"/>
  <c r="FS10" s="1"/>
  <c r="FC10"/>
  <c r="FJ9"/>
  <c r="FB9"/>
  <c r="FJ8"/>
  <c r="FC8"/>
  <c r="FJ7"/>
  <c r="FS7" s="1"/>
  <c r="FC7"/>
  <c r="FJ6"/>
  <c r="FC6"/>
  <c r="FK5"/>
  <c r="FJ5"/>
  <c r="FS5" s="1"/>
  <c r="FC5"/>
  <c r="FJ4"/>
  <c r="FB4"/>
  <c r="FJ3"/>
  <c r="FC3"/>
  <c r="JJ73" i="13"/>
  <c r="JK73" s="1"/>
  <c r="JC73"/>
  <c r="JJ72"/>
  <c r="JK72" s="1"/>
  <c r="JC72"/>
  <c r="JJ71"/>
  <c r="JK71" s="1"/>
  <c r="JC71"/>
  <c r="JK70"/>
  <c r="JJ70"/>
  <c r="JC70"/>
  <c r="JJ69"/>
  <c r="JK69" s="1"/>
  <c r="JC69"/>
  <c r="JJ68"/>
  <c r="JK68" s="1"/>
  <c r="JC68"/>
  <c r="JJ67"/>
  <c r="JK67" s="1"/>
  <c r="JC67"/>
  <c r="JK66"/>
  <c r="JJ66"/>
  <c r="JC66"/>
  <c r="JJ65"/>
  <c r="JK65" s="1"/>
  <c r="JC65"/>
  <c r="JJ64"/>
  <c r="JK64" s="1"/>
  <c r="JC64"/>
  <c r="JJ63"/>
  <c r="JK63" s="1"/>
  <c r="JC63"/>
  <c r="JK62"/>
  <c r="JJ62"/>
  <c r="JC62"/>
  <c r="JJ61"/>
  <c r="JK61" s="1"/>
  <c r="JC61"/>
  <c r="JJ60"/>
  <c r="JK60" s="1"/>
  <c r="JC60"/>
  <c r="JJ59"/>
  <c r="JK59" s="1"/>
  <c r="JC59"/>
  <c r="JK58"/>
  <c r="JJ58"/>
  <c r="JC58"/>
  <c r="JJ57"/>
  <c r="JK57" s="1"/>
  <c r="JC57"/>
  <c r="JJ56"/>
  <c r="JK56" s="1"/>
  <c r="JC56"/>
  <c r="JJ55"/>
  <c r="JK55" s="1"/>
  <c r="JC55"/>
  <c r="JK54"/>
  <c r="JJ54"/>
  <c r="JC54"/>
  <c r="JJ53"/>
  <c r="JK53" s="1"/>
  <c r="JC53"/>
  <c r="JJ52"/>
  <c r="JK52" s="1"/>
  <c r="JC52"/>
  <c r="JJ51"/>
  <c r="JK51" s="1"/>
  <c r="JC51"/>
  <c r="JK50"/>
  <c r="JJ50"/>
  <c r="JC50"/>
  <c r="JJ49"/>
  <c r="JK49" s="1"/>
  <c r="JC49"/>
  <c r="JJ48"/>
  <c r="JK48" s="1"/>
  <c r="JC48"/>
  <c r="JJ47"/>
  <c r="JK47" s="1"/>
  <c r="JC47"/>
  <c r="JK46"/>
  <c r="JJ46"/>
  <c r="JC46"/>
  <c r="JJ45"/>
  <c r="JK45" s="1"/>
  <c r="JC45"/>
  <c r="JJ44"/>
  <c r="JK44" s="1"/>
  <c r="JC44"/>
  <c r="JJ43"/>
  <c r="JK43" s="1"/>
  <c r="JC43"/>
  <c r="JK42"/>
  <c r="JC42"/>
  <c r="JJ41"/>
  <c r="JK41" s="1"/>
  <c r="JC41"/>
  <c r="JJ40"/>
  <c r="JK40" s="1"/>
  <c r="JC40"/>
  <c r="JK39"/>
  <c r="JJ39"/>
  <c r="JC39"/>
  <c r="JJ38"/>
  <c r="JK38" s="1"/>
  <c r="JC38"/>
  <c r="JJ37"/>
  <c r="JK37" s="1"/>
  <c r="JC37"/>
  <c r="JJ36"/>
  <c r="JK36" s="1"/>
  <c r="JC36"/>
  <c r="JK35"/>
  <c r="JJ35"/>
  <c r="JC35"/>
  <c r="JJ34"/>
  <c r="JK34" s="1"/>
  <c r="JC34"/>
  <c r="JJ33"/>
  <c r="JK33" s="1"/>
  <c r="JC33"/>
  <c r="JJ32"/>
  <c r="JK32" s="1"/>
  <c r="JC32"/>
  <c r="JK31"/>
  <c r="JC31"/>
  <c r="JJ30"/>
  <c r="JK30" s="1"/>
  <c r="JC30"/>
  <c r="JJ29"/>
  <c r="JK29" s="1"/>
  <c r="JC29"/>
  <c r="JK28"/>
  <c r="JJ28"/>
  <c r="JC28"/>
  <c r="JJ27"/>
  <c r="JK27" s="1"/>
  <c r="JC27"/>
  <c r="JJ26"/>
  <c r="JK26" s="1"/>
  <c r="JC26"/>
  <c r="JJ25"/>
  <c r="JK25" s="1"/>
  <c r="JC25"/>
  <c r="JK24"/>
  <c r="JJ24"/>
  <c r="JC24"/>
  <c r="JJ23"/>
  <c r="JK23" s="1"/>
  <c r="JC23"/>
  <c r="JJ22"/>
  <c r="JK22" s="1"/>
  <c r="JC22"/>
  <c r="JB22"/>
  <c r="JJ21"/>
  <c r="JK21" s="1"/>
  <c r="JC21"/>
  <c r="JJ20"/>
  <c r="JK20" s="1"/>
  <c r="JC20"/>
  <c r="JK19"/>
  <c r="JJ19"/>
  <c r="JC19"/>
  <c r="JJ18"/>
  <c r="JK18" s="1"/>
  <c r="JC18"/>
  <c r="JK17"/>
  <c r="JC17"/>
  <c r="JK16"/>
  <c r="JJ16"/>
  <c r="JC16"/>
  <c r="JJ15"/>
  <c r="JK15" s="1"/>
  <c r="JC15"/>
  <c r="JJ14"/>
  <c r="JK14" s="1"/>
  <c r="JC14"/>
  <c r="JB14"/>
  <c r="JJ13"/>
  <c r="JK13" s="1"/>
  <c r="JC13"/>
  <c r="JJ12"/>
  <c r="JK12" s="1"/>
  <c r="JB12"/>
  <c r="JC12" s="1"/>
  <c r="JK11"/>
  <c r="JC11"/>
  <c r="JJ10"/>
  <c r="JK10" s="1"/>
  <c r="JC10"/>
  <c r="JJ9"/>
  <c r="JK9" s="1"/>
  <c r="JC9"/>
  <c r="JB9"/>
  <c r="JJ8"/>
  <c r="JK8" s="1"/>
  <c r="JC8"/>
  <c r="JJ7"/>
  <c r="JK7" s="1"/>
  <c r="JC7"/>
  <c r="JK6"/>
  <c r="JJ6"/>
  <c r="JC6"/>
  <c r="JJ5"/>
  <c r="JK5" s="1"/>
  <c r="JC5"/>
  <c r="JJ4"/>
  <c r="JK4" s="1"/>
  <c r="JC4"/>
  <c r="JB4"/>
  <c r="JJ3"/>
  <c r="JK3" s="1"/>
  <c r="JC3"/>
  <c r="DO14" i="23" l="1"/>
  <c r="DW14"/>
  <c r="DO9"/>
  <c r="DW9"/>
  <c r="DO11"/>
  <c r="DW11"/>
  <c r="DO4"/>
  <c r="DW4"/>
  <c r="DO12"/>
  <c r="DW12"/>
  <c r="FK53" i="21"/>
  <c r="FS53"/>
  <c r="FK61"/>
  <c r="FS61"/>
  <c r="FK4"/>
  <c r="FS4"/>
  <c r="FK7"/>
  <c r="FK9"/>
  <c r="FS9"/>
  <c r="FK16"/>
  <c r="FS16"/>
  <c r="FK21"/>
  <c r="FS21"/>
  <c r="FK26"/>
  <c r="FS26"/>
  <c r="FK29"/>
  <c r="FK34"/>
  <c r="FK39"/>
  <c r="FS39"/>
  <c r="FK42"/>
  <c r="FK47"/>
  <c r="FS47"/>
  <c r="FK50"/>
  <c r="FK55"/>
  <c r="FS55"/>
  <c r="FK58"/>
  <c r="FK63"/>
  <c r="FS63"/>
  <c r="FK66"/>
  <c r="FK71"/>
  <c r="FS71"/>
  <c r="FK14"/>
  <c r="FS14"/>
  <c r="FK19"/>
  <c r="FS19"/>
  <c r="FK24"/>
  <c r="FS24"/>
  <c r="FK6"/>
  <c r="FS6"/>
  <c r="FK13"/>
  <c r="FS13"/>
  <c r="FK18"/>
  <c r="FK23"/>
  <c r="FK28"/>
  <c r="FS28"/>
  <c r="FK33"/>
  <c r="FS33"/>
  <c r="FK36"/>
  <c r="FK41"/>
  <c r="FS41"/>
  <c r="FK44"/>
  <c r="FK49"/>
  <c r="FS49"/>
  <c r="FK52"/>
  <c r="FK57"/>
  <c r="FS57"/>
  <c r="FK60"/>
  <c r="FK65"/>
  <c r="FS65"/>
  <c r="FK68"/>
  <c r="FK73"/>
  <c r="FS73"/>
  <c r="FK37"/>
  <c r="FS37"/>
  <c r="FK45"/>
  <c r="FS45"/>
  <c r="FK69"/>
  <c r="FS69"/>
  <c r="FK3"/>
  <c r="FS3"/>
  <c r="FK8"/>
  <c r="FS8"/>
  <c r="FK15"/>
  <c r="FK20"/>
  <c r="FK22"/>
  <c r="FS22"/>
  <c r="FK25"/>
  <c r="FK30"/>
  <c r="FS30"/>
  <c r="FK35"/>
  <c r="FS35"/>
  <c r="FK38"/>
  <c r="FK43"/>
  <c r="FS43"/>
  <c r="FK46"/>
  <c r="FK51"/>
  <c r="FS51"/>
  <c r="FK54"/>
  <c r="FK59"/>
  <c r="FS59"/>
  <c r="FK62"/>
  <c r="FK67"/>
  <c r="FS67"/>
  <c r="FK70"/>
  <c r="JA74" i="19"/>
  <c r="IS74"/>
  <c r="CY73" i="23" l="1"/>
  <c r="CQ73"/>
  <c r="CY72"/>
  <c r="CQ72"/>
  <c r="CY71"/>
  <c r="CQ71"/>
  <c r="CY70"/>
  <c r="CQ70"/>
  <c r="CY69"/>
  <c r="CQ69"/>
  <c r="CY68"/>
  <c r="CQ68"/>
  <c r="CY67"/>
  <c r="CQ67"/>
  <c r="CY66"/>
  <c r="CQ66"/>
  <c r="CY65"/>
  <c r="CQ65"/>
  <c r="CY64"/>
  <c r="CQ64"/>
  <c r="CY63"/>
  <c r="CQ63"/>
  <c r="CY62"/>
  <c r="CQ62"/>
  <c r="CY61"/>
  <c r="CQ61"/>
  <c r="CY60"/>
  <c r="CQ60"/>
  <c r="CY59"/>
  <c r="CQ59"/>
  <c r="CY58"/>
  <c r="CQ58"/>
  <c r="CY57"/>
  <c r="CQ57"/>
  <c r="CY56"/>
  <c r="CQ56"/>
  <c r="CY55"/>
  <c r="CQ55"/>
  <c r="CY54"/>
  <c r="CQ54"/>
  <c r="CY53"/>
  <c r="CQ53"/>
  <c r="CY52"/>
  <c r="CQ52"/>
  <c r="CY51"/>
  <c r="CQ51"/>
  <c r="CY50"/>
  <c r="CQ50"/>
  <c r="CY49"/>
  <c r="CQ49"/>
  <c r="CY48"/>
  <c r="CQ48"/>
  <c r="CY47"/>
  <c r="CQ47"/>
  <c r="CY46"/>
  <c r="CQ46"/>
  <c r="CY45"/>
  <c r="CQ45"/>
  <c r="CY44"/>
  <c r="CQ44"/>
  <c r="CY43"/>
  <c r="CQ43"/>
  <c r="CY42"/>
  <c r="CQ42"/>
  <c r="CY41"/>
  <c r="CQ41"/>
  <c r="CY40"/>
  <c r="CQ40"/>
  <c r="CY39"/>
  <c r="CQ39"/>
  <c r="CY38"/>
  <c r="CQ38"/>
  <c r="CY37"/>
  <c r="CQ37"/>
  <c r="CY36"/>
  <c r="CQ36"/>
  <c r="CY35"/>
  <c r="CQ35"/>
  <c r="CY34"/>
  <c r="CQ34"/>
  <c r="CY33"/>
  <c r="CQ33"/>
  <c r="CY32"/>
  <c r="CQ32"/>
  <c r="CY31"/>
  <c r="CQ31"/>
  <c r="CY30"/>
  <c r="CQ30"/>
  <c r="CY29"/>
  <c r="CQ29"/>
  <c r="CY28"/>
  <c r="CQ28"/>
  <c r="CY27"/>
  <c r="CQ27"/>
  <c r="CY26"/>
  <c r="CQ26"/>
  <c r="CY25"/>
  <c r="CQ25"/>
  <c r="CY24"/>
  <c r="CQ24"/>
  <c r="CY23"/>
  <c r="CQ23"/>
  <c r="CP22"/>
  <c r="CY22" s="1"/>
  <c r="CY21"/>
  <c r="CQ21"/>
  <c r="CY20"/>
  <c r="CQ20"/>
  <c r="CY19"/>
  <c r="CQ19"/>
  <c r="CY18"/>
  <c r="CQ18"/>
  <c r="CY17"/>
  <c r="CX17"/>
  <c r="DG17" s="1"/>
  <c r="CQ17"/>
  <c r="CY16"/>
  <c r="CQ16"/>
  <c r="CY15"/>
  <c r="CQ15"/>
  <c r="CX14"/>
  <c r="CP14"/>
  <c r="CQ14" s="1"/>
  <c r="CY13"/>
  <c r="CQ13"/>
  <c r="CX12"/>
  <c r="CP12"/>
  <c r="CQ12" s="1"/>
  <c r="CX11"/>
  <c r="CP11"/>
  <c r="CQ11" s="1"/>
  <c r="CY10"/>
  <c r="CQ10"/>
  <c r="CX9"/>
  <c r="CP9"/>
  <c r="CQ9" s="1"/>
  <c r="CY8"/>
  <c r="CQ8"/>
  <c r="CY7"/>
  <c r="CQ7"/>
  <c r="CY6"/>
  <c r="CQ6"/>
  <c r="CY5"/>
  <c r="CQ5"/>
  <c r="CX4"/>
  <c r="CP4"/>
  <c r="CQ4" s="1"/>
  <c r="CY3"/>
  <c r="CQ3"/>
  <c r="FB73" i="22"/>
  <c r="ET73"/>
  <c r="FB72"/>
  <c r="ET72"/>
  <c r="FB71"/>
  <c r="ET71"/>
  <c r="FB70"/>
  <c r="ET70"/>
  <c r="FB69"/>
  <c r="ET69"/>
  <c r="FB68"/>
  <c r="ET68"/>
  <c r="FB67"/>
  <c r="ET67"/>
  <c r="FB66"/>
  <c r="ET66"/>
  <c r="FB65"/>
  <c r="ET65"/>
  <c r="FB64"/>
  <c r="ET64"/>
  <c r="FB63"/>
  <c r="ET63"/>
  <c r="FB62"/>
  <c r="ET62"/>
  <c r="FB61"/>
  <c r="ET61"/>
  <c r="FB60"/>
  <c r="ET60"/>
  <c r="FB59"/>
  <c r="ET59"/>
  <c r="FB58"/>
  <c r="ET58"/>
  <c r="FB57"/>
  <c r="ET57"/>
  <c r="FB56"/>
  <c r="ET56"/>
  <c r="FB55"/>
  <c r="ET55"/>
  <c r="FB54"/>
  <c r="ET54"/>
  <c r="FB53"/>
  <c r="ET53"/>
  <c r="FB52"/>
  <c r="ET52"/>
  <c r="FB51"/>
  <c r="ET51"/>
  <c r="FB50"/>
  <c r="ET50"/>
  <c r="FB49"/>
  <c r="ET49"/>
  <c r="FB48"/>
  <c r="ET48"/>
  <c r="FB47"/>
  <c r="ET47"/>
  <c r="FB46"/>
  <c r="ET46"/>
  <c r="FB45"/>
  <c r="ET45"/>
  <c r="FB44"/>
  <c r="ET44"/>
  <c r="FB43"/>
  <c r="ET43"/>
  <c r="FB42"/>
  <c r="ET42"/>
  <c r="FB41"/>
  <c r="ET41"/>
  <c r="FB40"/>
  <c r="ET40"/>
  <c r="FB39"/>
  <c r="ET39"/>
  <c r="FB38"/>
  <c r="ET38"/>
  <c r="FB37"/>
  <c r="ET37"/>
  <c r="FB36"/>
  <c r="ET36"/>
  <c r="FB35"/>
  <c r="ET35"/>
  <c r="FB34"/>
  <c r="ET34"/>
  <c r="FB33"/>
  <c r="ET33"/>
  <c r="FB32"/>
  <c r="ET32"/>
  <c r="FB31"/>
  <c r="ET31"/>
  <c r="FB30"/>
  <c r="ET30"/>
  <c r="FB29"/>
  <c r="ET29"/>
  <c r="FB28"/>
  <c r="ET28"/>
  <c r="FB27"/>
  <c r="ET27"/>
  <c r="FB26"/>
  <c r="ET26"/>
  <c r="FB25"/>
  <c r="ET25"/>
  <c r="FB24"/>
  <c r="ET24"/>
  <c r="FB23"/>
  <c r="ET23"/>
  <c r="FB22"/>
  <c r="ET22"/>
  <c r="FB21"/>
  <c r="ET21"/>
  <c r="FB20"/>
  <c r="ET20"/>
  <c r="FB19"/>
  <c r="ET19"/>
  <c r="FB18"/>
  <c r="ET18"/>
  <c r="FB17"/>
  <c r="ET17"/>
  <c r="FB16"/>
  <c r="ET16"/>
  <c r="FB15"/>
  <c r="ET15"/>
  <c r="FB14"/>
  <c r="ET14"/>
  <c r="FB13"/>
  <c r="ET13"/>
  <c r="FA12"/>
  <c r="FB12" s="1"/>
  <c r="ES12"/>
  <c r="ET12" s="1"/>
  <c r="FB11"/>
  <c r="ET11"/>
  <c r="FB10"/>
  <c r="ET10"/>
  <c r="FB9"/>
  <c r="ET9"/>
  <c r="FB8"/>
  <c r="ET8"/>
  <c r="FB7"/>
  <c r="ET7"/>
  <c r="FB6"/>
  <c r="ET6"/>
  <c r="FB5"/>
  <c r="ET5"/>
  <c r="FB4"/>
  <c r="ET4"/>
  <c r="FB3"/>
  <c r="ET3"/>
  <c r="EU73" i="21"/>
  <c r="EM73"/>
  <c r="EU72"/>
  <c r="EM72"/>
  <c r="EU71"/>
  <c r="EM71"/>
  <c r="EU70"/>
  <c r="EM70"/>
  <c r="EU69"/>
  <c r="EM69"/>
  <c r="EU68"/>
  <c r="EM68"/>
  <c r="EU67"/>
  <c r="EM67"/>
  <c r="EU66"/>
  <c r="EM66"/>
  <c r="EU65"/>
  <c r="EM65"/>
  <c r="EU64"/>
  <c r="EM64"/>
  <c r="EU63"/>
  <c r="EM63"/>
  <c r="EU62"/>
  <c r="EM62"/>
  <c r="EU61"/>
  <c r="EM61"/>
  <c r="EU60"/>
  <c r="EM60"/>
  <c r="EU59"/>
  <c r="EM59"/>
  <c r="EU58"/>
  <c r="EM58"/>
  <c r="EU57"/>
  <c r="EM57"/>
  <c r="EU56"/>
  <c r="EM56"/>
  <c r="EU55"/>
  <c r="EM55"/>
  <c r="EU54"/>
  <c r="EM54"/>
  <c r="EU53"/>
  <c r="EM53"/>
  <c r="EU52"/>
  <c r="EM52"/>
  <c r="EU51"/>
  <c r="EM51"/>
  <c r="EU50"/>
  <c r="EM50"/>
  <c r="EU49"/>
  <c r="EM49"/>
  <c r="EU48"/>
  <c r="EM48"/>
  <c r="EU47"/>
  <c r="EM47"/>
  <c r="EU46"/>
  <c r="EM46"/>
  <c r="EU45"/>
  <c r="EM45"/>
  <c r="EU44"/>
  <c r="EM44"/>
  <c r="EU43"/>
  <c r="EM43"/>
  <c r="EU42"/>
  <c r="EM42"/>
  <c r="EU41"/>
  <c r="EM41"/>
  <c r="EU40"/>
  <c r="EM40"/>
  <c r="EU39"/>
  <c r="EM39"/>
  <c r="EU38"/>
  <c r="EM38"/>
  <c r="EU37"/>
  <c r="EM37"/>
  <c r="EU36"/>
  <c r="EM36"/>
  <c r="EU35"/>
  <c r="EM35"/>
  <c r="EU34"/>
  <c r="EM34"/>
  <c r="EU33"/>
  <c r="EM33"/>
  <c r="EU32"/>
  <c r="EM32"/>
  <c r="EU31"/>
  <c r="EM31"/>
  <c r="EU30"/>
  <c r="EM30"/>
  <c r="EU29"/>
  <c r="EM29"/>
  <c r="EU28"/>
  <c r="EM28"/>
  <c r="EU27"/>
  <c r="EM27"/>
  <c r="EU26"/>
  <c r="EM26"/>
  <c r="EU25"/>
  <c r="EM25"/>
  <c r="EU24"/>
  <c r="EM24"/>
  <c r="EU23"/>
  <c r="EM23"/>
  <c r="ET22"/>
  <c r="EL22"/>
  <c r="EU21"/>
  <c r="EU20"/>
  <c r="EM20"/>
  <c r="EU19"/>
  <c r="EM19"/>
  <c r="EU18"/>
  <c r="EM18"/>
  <c r="EU17"/>
  <c r="EM17"/>
  <c r="EU16"/>
  <c r="EM16"/>
  <c r="EU15"/>
  <c r="EM15"/>
  <c r="ET14"/>
  <c r="EL14"/>
  <c r="EU13"/>
  <c r="EM13"/>
  <c r="ET12"/>
  <c r="EL12"/>
  <c r="ET11"/>
  <c r="EL11"/>
  <c r="EU10"/>
  <c r="EM10"/>
  <c r="ET9"/>
  <c r="EL9"/>
  <c r="EU8"/>
  <c r="EM8"/>
  <c r="EU7"/>
  <c r="EM7"/>
  <c r="EU6"/>
  <c r="EM6"/>
  <c r="EU5"/>
  <c r="EM5"/>
  <c r="ET4"/>
  <c r="EL4"/>
  <c r="EU3"/>
  <c r="CY4" i="23" l="1"/>
  <c r="DG4"/>
  <c r="CY12"/>
  <c r="DG12"/>
  <c r="CY14"/>
  <c r="DG14"/>
  <c r="CY9"/>
  <c r="DG9"/>
  <c r="CY11"/>
  <c r="DG11"/>
  <c r="EU12" i="21"/>
  <c r="FC12"/>
  <c r="EU14"/>
  <c r="FC14"/>
  <c r="EU22"/>
  <c r="FC22"/>
  <c r="EU4"/>
  <c r="FC4"/>
  <c r="EU9"/>
  <c r="FC9"/>
  <c r="EU11"/>
  <c r="FC11"/>
  <c r="CQ22" i="23"/>
  <c r="T4" i="25" l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3"/>
  <c r="IC70" i="19"/>
  <c r="BZ21" i="23" l="1"/>
  <c r="CH4"/>
  <c r="CD74"/>
  <c r="CE74"/>
  <c r="CI66"/>
  <c r="CI70"/>
  <c r="CH5"/>
  <c r="CI5" s="1"/>
  <c r="CH6"/>
  <c r="CH7"/>
  <c r="CH8"/>
  <c r="CH9"/>
  <c r="CH10"/>
  <c r="CH11"/>
  <c r="CH12"/>
  <c r="CH13"/>
  <c r="CI13" s="1"/>
  <c r="CH14"/>
  <c r="CH15"/>
  <c r="CH16"/>
  <c r="CH17"/>
  <c r="CH18"/>
  <c r="CH19"/>
  <c r="CH20"/>
  <c r="CH21"/>
  <c r="CH22"/>
  <c r="CH23"/>
  <c r="CH24"/>
  <c r="CH25"/>
  <c r="CI25" s="1"/>
  <c r="CH26"/>
  <c r="CH27"/>
  <c r="CH28"/>
  <c r="CH29"/>
  <c r="CI29" s="1"/>
  <c r="CH30"/>
  <c r="CH31"/>
  <c r="CH32"/>
  <c r="CH33"/>
  <c r="CI33" s="1"/>
  <c r="CH34"/>
  <c r="CH35"/>
  <c r="CH36"/>
  <c r="CH37"/>
  <c r="CI37" s="1"/>
  <c r="CH38"/>
  <c r="CH39"/>
  <c r="CH40"/>
  <c r="CH41"/>
  <c r="CI41" s="1"/>
  <c r="CH42"/>
  <c r="CH43"/>
  <c r="CH44"/>
  <c r="CH45"/>
  <c r="CI45" s="1"/>
  <c r="CH46"/>
  <c r="CH47"/>
  <c r="CH48"/>
  <c r="CH49"/>
  <c r="CI49" s="1"/>
  <c r="CH50"/>
  <c r="CH51"/>
  <c r="CH52"/>
  <c r="CH53"/>
  <c r="CI53" s="1"/>
  <c r="CH54"/>
  <c r="CH55"/>
  <c r="CH56"/>
  <c r="CH57"/>
  <c r="CI57" s="1"/>
  <c r="CH58"/>
  <c r="CH59"/>
  <c r="CH60"/>
  <c r="CH61"/>
  <c r="CI61" s="1"/>
  <c r="CH62"/>
  <c r="CH63"/>
  <c r="CI63" s="1"/>
  <c r="CH64"/>
  <c r="CI64" s="1"/>
  <c r="CH65"/>
  <c r="CI65" s="1"/>
  <c r="CH66"/>
  <c r="CH67"/>
  <c r="CI67" s="1"/>
  <c r="CH68"/>
  <c r="CI68" s="1"/>
  <c r="CH69"/>
  <c r="CI69" s="1"/>
  <c r="CH70"/>
  <c r="CH71"/>
  <c r="CI71" s="1"/>
  <c r="CH72"/>
  <c r="CI72" s="1"/>
  <c r="CH73"/>
  <c r="CI73" s="1"/>
  <c r="CH3"/>
  <c r="CI6"/>
  <c r="CI7"/>
  <c r="CI8"/>
  <c r="CI10"/>
  <c r="CI15"/>
  <c r="CI16"/>
  <c r="CI17"/>
  <c r="CI18"/>
  <c r="CI19"/>
  <c r="CI20"/>
  <c r="CI23"/>
  <c r="CI24"/>
  <c r="CI26"/>
  <c r="CI27"/>
  <c r="CI28"/>
  <c r="CI30"/>
  <c r="CI31"/>
  <c r="CI32"/>
  <c r="CI34"/>
  <c r="CI35"/>
  <c r="CI36"/>
  <c r="CI38"/>
  <c r="CI39"/>
  <c r="CI40"/>
  <c r="CI42"/>
  <c r="CI43"/>
  <c r="CI44"/>
  <c r="CI46"/>
  <c r="CI47"/>
  <c r="CI48"/>
  <c r="CI50"/>
  <c r="CI51"/>
  <c r="CI52"/>
  <c r="CI54"/>
  <c r="CI55"/>
  <c r="CI56"/>
  <c r="CI58"/>
  <c r="CI59"/>
  <c r="CI60"/>
  <c r="CI62"/>
  <c r="CI3"/>
  <c r="CI21" l="1"/>
  <c r="CH74"/>
  <c r="EC43" i="22"/>
  <c r="EL43" s="1"/>
  <c r="EK12"/>
  <c r="EG74"/>
  <c r="EH74"/>
  <c r="EK5"/>
  <c r="EK6"/>
  <c r="EK7"/>
  <c r="EK8"/>
  <c r="EK10"/>
  <c r="EK13"/>
  <c r="EK15"/>
  <c r="EK16"/>
  <c r="EK17"/>
  <c r="EL17" s="1"/>
  <c r="EK18"/>
  <c r="EK19"/>
  <c r="EK20"/>
  <c r="EK21"/>
  <c r="EK22"/>
  <c r="EK23"/>
  <c r="EK24"/>
  <c r="EK25"/>
  <c r="EK26"/>
  <c r="EK27"/>
  <c r="EK28"/>
  <c r="EK29"/>
  <c r="EK30"/>
  <c r="EK32"/>
  <c r="EK33"/>
  <c r="EK34"/>
  <c r="EK35"/>
  <c r="EK36"/>
  <c r="EK37"/>
  <c r="EK38"/>
  <c r="EK39"/>
  <c r="EK40"/>
  <c r="EK41"/>
  <c r="EK42"/>
  <c r="EL42" s="1"/>
  <c r="EK43"/>
  <c r="EK44"/>
  <c r="EK45"/>
  <c r="EK46"/>
  <c r="EK47"/>
  <c r="EK48"/>
  <c r="EK49"/>
  <c r="EK50"/>
  <c r="EK51"/>
  <c r="EK52"/>
  <c r="EK53"/>
  <c r="EK54"/>
  <c r="EK55"/>
  <c r="EK56"/>
  <c r="EK57"/>
  <c r="EK58"/>
  <c r="EK59"/>
  <c r="EK60"/>
  <c r="EK61"/>
  <c r="EK62"/>
  <c r="EK63"/>
  <c r="EK64"/>
  <c r="EK65"/>
  <c r="EK66"/>
  <c r="EK67"/>
  <c r="EK68"/>
  <c r="EK69"/>
  <c r="EK70"/>
  <c r="EK71"/>
  <c r="EK72"/>
  <c r="EK73"/>
  <c r="EK3"/>
  <c r="EL4"/>
  <c r="EL5"/>
  <c r="EL6"/>
  <c r="EL7"/>
  <c r="EL8"/>
  <c r="EL9"/>
  <c r="EL10"/>
  <c r="EL11"/>
  <c r="EL12"/>
  <c r="EL13"/>
  <c r="EL14"/>
  <c r="EL15"/>
  <c r="EL16"/>
  <c r="EL18"/>
  <c r="EL19"/>
  <c r="EL20"/>
  <c r="EL21"/>
  <c r="EL22"/>
  <c r="EL23"/>
  <c r="EL24"/>
  <c r="EL25"/>
  <c r="EL26"/>
  <c r="EL27"/>
  <c r="EL28"/>
  <c r="EL29"/>
  <c r="EL30"/>
  <c r="EL31"/>
  <c r="EL32"/>
  <c r="EL33"/>
  <c r="EL34"/>
  <c r="EL35"/>
  <c r="EL36"/>
  <c r="EL37"/>
  <c r="EL38"/>
  <c r="EL39"/>
  <c r="EL40"/>
  <c r="EL41"/>
  <c r="EL44"/>
  <c r="EL45"/>
  <c r="EL46"/>
  <c r="EL47"/>
  <c r="EL48"/>
  <c r="EL49"/>
  <c r="EL50"/>
  <c r="EL51"/>
  <c r="EL52"/>
  <c r="EL53"/>
  <c r="EL54"/>
  <c r="EL55"/>
  <c r="EL56"/>
  <c r="EL57"/>
  <c r="EL58"/>
  <c r="EL59"/>
  <c r="EL60"/>
  <c r="EL61"/>
  <c r="EL62"/>
  <c r="EL63"/>
  <c r="EL64"/>
  <c r="EL65"/>
  <c r="EL66"/>
  <c r="EL67"/>
  <c r="EL68"/>
  <c r="EL69"/>
  <c r="EL70"/>
  <c r="EL71"/>
  <c r="EL72"/>
  <c r="EL73"/>
  <c r="EL3"/>
  <c r="ED14" i="21"/>
  <c r="ED21"/>
  <c r="EM21" s="1"/>
  <c r="ED22"/>
  <c r="EM22" s="1"/>
  <c r="ED12"/>
  <c r="ED11"/>
  <c r="EM11" s="1"/>
  <c r="ED9"/>
  <c r="EM9" s="1"/>
  <c r="ED4"/>
  <c r="EM4" s="1"/>
  <c r="DZ74"/>
  <c r="EA74"/>
  <c r="ED3"/>
  <c r="EE5"/>
  <c r="EE6"/>
  <c r="EE7"/>
  <c r="EE8"/>
  <c r="EE10"/>
  <c r="EE13"/>
  <c r="EE15"/>
  <c r="EE16"/>
  <c r="EE17"/>
  <c r="EE18"/>
  <c r="EE19"/>
  <c r="EE20"/>
  <c r="EE21"/>
  <c r="EE23"/>
  <c r="EE24"/>
  <c r="EE25"/>
  <c r="EE26"/>
  <c r="EE27"/>
  <c r="EE28"/>
  <c r="EE29"/>
  <c r="EE30"/>
  <c r="EE31"/>
  <c r="EE32"/>
  <c r="EE33"/>
  <c r="EE34"/>
  <c r="EE35"/>
  <c r="EE36"/>
  <c r="EE37"/>
  <c r="EE38"/>
  <c r="EE39"/>
  <c r="EE40"/>
  <c r="EE41"/>
  <c r="EE42"/>
  <c r="EE43"/>
  <c r="EE44"/>
  <c r="EE45"/>
  <c r="EE46"/>
  <c r="EE47"/>
  <c r="EE48"/>
  <c r="EE49"/>
  <c r="EE50"/>
  <c r="EE51"/>
  <c r="EE52"/>
  <c r="EE53"/>
  <c r="EE54"/>
  <c r="EE55"/>
  <c r="EE56"/>
  <c r="EE57"/>
  <c r="EE58"/>
  <c r="EE59"/>
  <c r="EE60"/>
  <c r="EE61"/>
  <c r="EE62"/>
  <c r="EE63"/>
  <c r="EE64"/>
  <c r="EE65"/>
  <c r="EE66"/>
  <c r="EE67"/>
  <c r="EE68"/>
  <c r="EE69"/>
  <c r="EE70"/>
  <c r="EE71"/>
  <c r="EE72"/>
  <c r="EE73"/>
  <c r="IC74" i="13"/>
  <c r="HY74"/>
  <c r="HZ74"/>
  <c r="IC22"/>
  <c r="ID22" s="1"/>
  <c r="IC14"/>
  <c r="ID14" s="1"/>
  <c r="IC12"/>
  <c r="ID12" s="1"/>
  <c r="IC9"/>
  <c r="ID9" s="1"/>
  <c r="IC4"/>
  <c r="ID4" s="1"/>
  <c r="ID5"/>
  <c r="ID6"/>
  <c r="ID7"/>
  <c r="ID8"/>
  <c r="ID10"/>
  <c r="ID11"/>
  <c r="ID13"/>
  <c r="ID15"/>
  <c r="ID16"/>
  <c r="ID17"/>
  <c r="ID18"/>
  <c r="ID19"/>
  <c r="ID20"/>
  <c r="ID21"/>
  <c r="ID23"/>
  <c r="ID24"/>
  <c r="ID25"/>
  <c r="ID26"/>
  <c r="ID27"/>
  <c r="ID28"/>
  <c r="ID29"/>
  <c r="ID30"/>
  <c r="ID31"/>
  <c r="ID32"/>
  <c r="ID33"/>
  <c r="ID34"/>
  <c r="ID35"/>
  <c r="ID36"/>
  <c r="ID37"/>
  <c r="ID38"/>
  <c r="ID39"/>
  <c r="ID40"/>
  <c r="ID41"/>
  <c r="ID42"/>
  <c r="ID43"/>
  <c r="ID44"/>
  <c r="ID45"/>
  <c r="ID46"/>
  <c r="ID47"/>
  <c r="ID48"/>
  <c r="ID49"/>
  <c r="ID50"/>
  <c r="ID51"/>
  <c r="ID52"/>
  <c r="ID53"/>
  <c r="ID54"/>
  <c r="ID55"/>
  <c r="ID56"/>
  <c r="ID57"/>
  <c r="ID58"/>
  <c r="ID59"/>
  <c r="ID60"/>
  <c r="ID61"/>
  <c r="ID62"/>
  <c r="ID63"/>
  <c r="ID64"/>
  <c r="ID65"/>
  <c r="ID66"/>
  <c r="ID67"/>
  <c r="ID68"/>
  <c r="ID69"/>
  <c r="ID70"/>
  <c r="ID71"/>
  <c r="ID72"/>
  <c r="ID73"/>
  <c r="ID3"/>
  <c r="IK88" i="19"/>
  <c r="IK87"/>
  <c r="IK86"/>
  <c r="IK85"/>
  <c r="IK84"/>
  <c r="IK43"/>
  <c r="IK22"/>
  <c r="IK21"/>
  <c r="IK14"/>
  <c r="IK12"/>
  <c r="IK11"/>
  <c r="IG74"/>
  <c r="IH74"/>
  <c r="IL4"/>
  <c r="IL9"/>
  <c r="IL17"/>
  <c r="IL31"/>
  <c r="IL42"/>
  <c r="IK5"/>
  <c r="IL5" s="1"/>
  <c r="IK6"/>
  <c r="IL6" s="1"/>
  <c r="IK7"/>
  <c r="IL7" s="1"/>
  <c r="IK8"/>
  <c r="IL8" s="1"/>
  <c r="IK10"/>
  <c r="IL10" s="1"/>
  <c r="IK13"/>
  <c r="IL13" s="1"/>
  <c r="IK15"/>
  <c r="IL15" s="1"/>
  <c r="IK16"/>
  <c r="IL16" s="1"/>
  <c r="IK18"/>
  <c r="IL18" s="1"/>
  <c r="IK19"/>
  <c r="IL19" s="1"/>
  <c r="IK20"/>
  <c r="IL20" s="1"/>
  <c r="IK23"/>
  <c r="IL23" s="1"/>
  <c r="IK24"/>
  <c r="IL24" s="1"/>
  <c r="IK25"/>
  <c r="IL25" s="1"/>
  <c r="IK26"/>
  <c r="IL26" s="1"/>
  <c r="IK27"/>
  <c r="IL27" s="1"/>
  <c r="IK28"/>
  <c r="IL28" s="1"/>
  <c r="IK29"/>
  <c r="IL29" s="1"/>
  <c r="IK30"/>
  <c r="IL30" s="1"/>
  <c r="IK32"/>
  <c r="IL32" s="1"/>
  <c r="IK33"/>
  <c r="IL33" s="1"/>
  <c r="IK34"/>
  <c r="IL34" s="1"/>
  <c r="IK35"/>
  <c r="IL35" s="1"/>
  <c r="IK36"/>
  <c r="IL36" s="1"/>
  <c r="IK37"/>
  <c r="IL37" s="1"/>
  <c r="IK38"/>
  <c r="IL38" s="1"/>
  <c r="IK39"/>
  <c r="IL39" s="1"/>
  <c r="IK40"/>
  <c r="IL40" s="1"/>
  <c r="IK41"/>
  <c r="IL41" s="1"/>
  <c r="IK44"/>
  <c r="IL44" s="1"/>
  <c r="IK45"/>
  <c r="IL45" s="1"/>
  <c r="IK46"/>
  <c r="IL46" s="1"/>
  <c r="IK47"/>
  <c r="IL47" s="1"/>
  <c r="IK48"/>
  <c r="IL48" s="1"/>
  <c r="IK49"/>
  <c r="IL49" s="1"/>
  <c r="IK50"/>
  <c r="IL50" s="1"/>
  <c r="IK51"/>
  <c r="IL51" s="1"/>
  <c r="IK52"/>
  <c r="IL52" s="1"/>
  <c r="IK53"/>
  <c r="IL53" s="1"/>
  <c r="IK54"/>
  <c r="IL54" s="1"/>
  <c r="IK55"/>
  <c r="IK56"/>
  <c r="IL56" s="1"/>
  <c r="IK57"/>
  <c r="IL57" s="1"/>
  <c r="IK58"/>
  <c r="IL58" s="1"/>
  <c r="IK59"/>
  <c r="IL59" s="1"/>
  <c r="IK60"/>
  <c r="IL60" s="1"/>
  <c r="IK61"/>
  <c r="IL61" s="1"/>
  <c r="IK62"/>
  <c r="IL62" s="1"/>
  <c r="IK63"/>
  <c r="IL63" s="1"/>
  <c r="IK64"/>
  <c r="IL64" s="1"/>
  <c r="IK65"/>
  <c r="IL65" s="1"/>
  <c r="IK66"/>
  <c r="IL66" s="1"/>
  <c r="IK67"/>
  <c r="IK68"/>
  <c r="IL68" s="1"/>
  <c r="IK69"/>
  <c r="IL69" s="1"/>
  <c r="IK70"/>
  <c r="IL70" s="1"/>
  <c r="IK71"/>
  <c r="IL71" s="1"/>
  <c r="IK72"/>
  <c r="IL72" s="1"/>
  <c r="IK73"/>
  <c r="IL73" s="1"/>
  <c r="IK3"/>
  <c r="IL3" s="1"/>
  <c r="EM14" i="21" l="1"/>
  <c r="EE3"/>
  <c r="EM3"/>
  <c r="EM12"/>
  <c r="EK74" i="22"/>
  <c r="ED74" i="21"/>
  <c r="IK74" i="19"/>
  <c r="IC67"/>
  <c r="IL67" s="1"/>
  <c r="IC55"/>
  <c r="IL55" s="1"/>
  <c r="IC22"/>
  <c r="IL22" s="1"/>
  <c r="IC21"/>
  <c r="IL21" s="1"/>
  <c r="HY74"/>
  <c r="HZ74"/>
  <c r="IC74" l="1"/>
  <c r="HU55"/>
  <c r="HI74"/>
  <c r="HJ74"/>
  <c r="HM74" s="1"/>
  <c r="DI74" i="22"/>
  <c r="DJ74"/>
  <c r="DM21"/>
  <c r="DU21"/>
  <c r="DQ74"/>
  <c r="DR74"/>
  <c r="DU67"/>
  <c r="HU21" i="19"/>
  <c r="HU22"/>
  <c r="HV21"/>
  <c r="HM31"/>
  <c r="HM22"/>
  <c r="HM21"/>
  <c r="HQ74"/>
  <c r="HR74"/>
  <c r="DM74" i="22" l="1"/>
  <c r="HU74" i="19"/>
  <c r="GV74" l="1"/>
  <c r="GW20"/>
  <c r="AS74" i="23"/>
  <c r="CA73" l="1"/>
  <c r="BS73"/>
  <c r="CA72"/>
  <c r="BS72"/>
  <c r="CA71"/>
  <c r="BS71"/>
  <c r="CA70"/>
  <c r="BS70"/>
  <c r="CA69"/>
  <c r="BS69"/>
  <c r="CA68"/>
  <c r="BS68"/>
  <c r="CA67"/>
  <c r="BS67"/>
  <c r="CA66"/>
  <c r="BS66"/>
  <c r="CA65"/>
  <c r="BS65"/>
  <c r="CA64"/>
  <c r="BS64"/>
  <c r="CA63"/>
  <c r="BS63"/>
  <c r="CA62"/>
  <c r="BS62"/>
  <c r="CA61"/>
  <c r="BS61"/>
  <c r="CA60"/>
  <c r="BS60"/>
  <c r="CA59"/>
  <c r="BS59"/>
  <c r="CA58"/>
  <c r="BS58"/>
  <c r="CA57"/>
  <c r="BS57"/>
  <c r="CA56"/>
  <c r="BS56"/>
  <c r="CA55"/>
  <c r="BS55"/>
  <c r="CA54"/>
  <c r="BS54"/>
  <c r="CA53"/>
  <c r="BS53"/>
  <c r="CA52"/>
  <c r="BS52"/>
  <c r="CA51"/>
  <c r="BS51"/>
  <c r="CA50"/>
  <c r="BS50"/>
  <c r="CA49"/>
  <c r="BS49"/>
  <c r="CA48"/>
  <c r="BS48"/>
  <c r="CA47"/>
  <c r="BS47"/>
  <c r="CA46"/>
  <c r="BS46"/>
  <c r="CA45"/>
  <c r="BS45"/>
  <c r="CA44"/>
  <c r="BS44"/>
  <c r="CA43"/>
  <c r="BS43"/>
  <c r="CA42"/>
  <c r="BS42"/>
  <c r="CA41"/>
  <c r="BS41"/>
  <c r="CA40"/>
  <c r="BS40"/>
  <c r="CA39"/>
  <c r="BS39"/>
  <c r="CA38"/>
  <c r="BS38"/>
  <c r="CA37"/>
  <c r="BS37"/>
  <c r="CA36"/>
  <c r="BS36"/>
  <c r="CA35"/>
  <c r="BS35"/>
  <c r="CA34"/>
  <c r="BS34"/>
  <c r="CA33"/>
  <c r="BS33"/>
  <c r="CA32"/>
  <c r="BS32"/>
  <c r="CA31"/>
  <c r="BS31"/>
  <c r="CA30"/>
  <c r="BS30"/>
  <c r="CA29"/>
  <c r="BS29"/>
  <c r="CA28"/>
  <c r="BS28"/>
  <c r="CA27"/>
  <c r="BS27"/>
  <c r="CA26"/>
  <c r="BS26"/>
  <c r="CA25"/>
  <c r="BS25"/>
  <c r="CA24"/>
  <c r="BS24"/>
  <c r="CA23"/>
  <c r="BS23"/>
  <c r="BZ22"/>
  <c r="BR22"/>
  <c r="CA21"/>
  <c r="BS21"/>
  <c r="CA20"/>
  <c r="BS20"/>
  <c r="CA19"/>
  <c r="BS19"/>
  <c r="CA18"/>
  <c r="BS18"/>
  <c r="CA17"/>
  <c r="BS17"/>
  <c r="CA16"/>
  <c r="BS16"/>
  <c r="CA15"/>
  <c r="BS15"/>
  <c r="BZ14"/>
  <c r="BR14"/>
  <c r="CA13"/>
  <c r="BS13"/>
  <c r="BZ12"/>
  <c r="BR12"/>
  <c r="BZ11"/>
  <c r="BR11"/>
  <c r="CA10"/>
  <c r="BS10"/>
  <c r="BZ9"/>
  <c r="BR9"/>
  <c r="CA8"/>
  <c r="BS8"/>
  <c r="CA7"/>
  <c r="BS7"/>
  <c r="CA6"/>
  <c r="BS6"/>
  <c r="CA5"/>
  <c r="BS5"/>
  <c r="BZ4"/>
  <c r="BR4"/>
  <c r="CA3"/>
  <c r="BS3"/>
  <c r="ED73" i="22"/>
  <c r="DV73"/>
  <c r="ED72"/>
  <c r="DV72"/>
  <c r="ED71"/>
  <c r="DV71"/>
  <c r="ED70"/>
  <c r="DV70"/>
  <c r="ED69"/>
  <c r="DV69"/>
  <c r="ED68"/>
  <c r="DV68"/>
  <c r="ED67"/>
  <c r="DV67"/>
  <c r="ED66"/>
  <c r="DV66"/>
  <c r="ED65"/>
  <c r="DV65"/>
  <c r="ED64"/>
  <c r="DV64"/>
  <c r="ED63"/>
  <c r="DV63"/>
  <c r="ED62"/>
  <c r="DV62"/>
  <c r="ED61"/>
  <c r="DV61"/>
  <c r="ED60"/>
  <c r="DV60"/>
  <c r="ED59"/>
  <c r="DV59"/>
  <c r="ED58"/>
  <c r="DV58"/>
  <c r="ED57"/>
  <c r="DV57"/>
  <c r="ED56"/>
  <c r="DV56"/>
  <c r="ED55"/>
  <c r="DV55"/>
  <c r="ED54"/>
  <c r="DV54"/>
  <c r="ED53"/>
  <c r="DV53"/>
  <c r="ED52"/>
  <c r="DV52"/>
  <c r="ED51"/>
  <c r="DV51"/>
  <c r="ED50"/>
  <c r="DV50"/>
  <c r="ED49"/>
  <c r="DV49"/>
  <c r="ED48"/>
  <c r="DV48"/>
  <c r="ED47"/>
  <c r="DV47"/>
  <c r="ED46"/>
  <c r="DV46"/>
  <c r="ED45"/>
  <c r="DV45"/>
  <c r="ED44"/>
  <c r="DV44"/>
  <c r="ED43"/>
  <c r="DV43"/>
  <c r="ED42"/>
  <c r="DV42"/>
  <c r="ED41"/>
  <c r="DV41"/>
  <c r="ED40"/>
  <c r="DV40"/>
  <c r="ED39"/>
  <c r="DV39"/>
  <c r="ED38"/>
  <c r="DV38"/>
  <c r="ED37"/>
  <c r="DV37"/>
  <c r="ED36"/>
  <c r="DV36"/>
  <c r="ED35"/>
  <c r="DV35"/>
  <c r="ED34"/>
  <c r="DV34"/>
  <c r="ED33"/>
  <c r="DV33"/>
  <c r="ED32"/>
  <c r="DV32"/>
  <c r="ED31"/>
  <c r="DV31"/>
  <c r="ED30"/>
  <c r="DV30"/>
  <c r="ED29"/>
  <c r="DV29"/>
  <c r="ED28"/>
  <c r="DV28"/>
  <c r="ED27"/>
  <c r="DV27"/>
  <c r="ED26"/>
  <c r="DV26"/>
  <c r="ED25"/>
  <c r="DV25"/>
  <c r="ED24"/>
  <c r="DV24"/>
  <c r="ED23"/>
  <c r="DV23"/>
  <c r="DV22"/>
  <c r="DU22"/>
  <c r="ED22" s="1"/>
  <c r="ED21"/>
  <c r="DV21"/>
  <c r="ED20"/>
  <c r="DV20"/>
  <c r="ED19"/>
  <c r="DV19"/>
  <c r="ED18"/>
  <c r="DV18"/>
  <c r="ED17"/>
  <c r="DV17"/>
  <c r="ED16"/>
  <c r="DV16"/>
  <c r="ED15"/>
  <c r="DV15"/>
  <c r="ED14"/>
  <c r="DV14"/>
  <c r="ED13"/>
  <c r="DV13"/>
  <c r="ED12"/>
  <c r="EC12"/>
  <c r="DU12"/>
  <c r="DV12" s="1"/>
  <c r="ED11"/>
  <c r="DV11"/>
  <c r="ED10"/>
  <c r="DV10"/>
  <c r="ED9"/>
  <c r="DV9"/>
  <c r="ED8"/>
  <c r="DV8"/>
  <c r="ED7"/>
  <c r="DV7"/>
  <c r="ED6"/>
  <c r="DV6"/>
  <c r="ED5"/>
  <c r="DV5"/>
  <c r="ED4"/>
  <c r="DV4"/>
  <c r="ED3"/>
  <c r="DV3"/>
  <c r="DW73" i="21"/>
  <c r="DO73"/>
  <c r="DW72"/>
  <c r="DO72"/>
  <c r="DW71"/>
  <c r="DO71"/>
  <c r="DW70"/>
  <c r="DO70"/>
  <c r="DW69"/>
  <c r="DO69"/>
  <c r="DW68"/>
  <c r="DO68"/>
  <c r="DW67"/>
  <c r="DO67"/>
  <c r="DW66"/>
  <c r="DO66"/>
  <c r="DW65"/>
  <c r="DO65"/>
  <c r="DW64"/>
  <c r="DO64"/>
  <c r="DW63"/>
  <c r="DO63"/>
  <c r="DW62"/>
  <c r="DO62"/>
  <c r="DW61"/>
  <c r="DO61"/>
  <c r="DW60"/>
  <c r="DO60"/>
  <c r="DW59"/>
  <c r="DO59"/>
  <c r="DW58"/>
  <c r="DO58"/>
  <c r="DW57"/>
  <c r="DO57"/>
  <c r="DW56"/>
  <c r="DO56"/>
  <c r="DW55"/>
  <c r="DO55"/>
  <c r="DW54"/>
  <c r="DO54"/>
  <c r="DW53"/>
  <c r="DO53"/>
  <c r="DW52"/>
  <c r="DO52"/>
  <c r="DW51"/>
  <c r="DO51"/>
  <c r="DW50"/>
  <c r="DO50"/>
  <c r="DW49"/>
  <c r="DO49"/>
  <c r="DW48"/>
  <c r="DO48"/>
  <c r="DW47"/>
  <c r="DO47"/>
  <c r="DW46"/>
  <c r="DO46"/>
  <c r="DW45"/>
  <c r="DO45"/>
  <c r="DW44"/>
  <c r="DO44"/>
  <c r="DW43"/>
  <c r="DO43"/>
  <c r="DW42"/>
  <c r="DO42"/>
  <c r="DW41"/>
  <c r="DO41"/>
  <c r="DW40"/>
  <c r="DO40"/>
  <c r="DW39"/>
  <c r="DO39"/>
  <c r="DW38"/>
  <c r="DO38"/>
  <c r="DW37"/>
  <c r="DO37"/>
  <c r="DW36"/>
  <c r="DO36"/>
  <c r="DW35"/>
  <c r="DO35"/>
  <c r="DW34"/>
  <c r="DO34"/>
  <c r="DW33"/>
  <c r="DO33"/>
  <c r="DW32"/>
  <c r="DO32"/>
  <c r="DW31"/>
  <c r="DO31"/>
  <c r="DW30"/>
  <c r="DO30"/>
  <c r="DW29"/>
  <c r="DO29"/>
  <c r="DW28"/>
  <c r="DO28"/>
  <c r="DW27"/>
  <c r="DO27"/>
  <c r="DW26"/>
  <c r="DO26"/>
  <c r="DW25"/>
  <c r="DO25"/>
  <c r="DW24"/>
  <c r="DO24"/>
  <c r="DW23"/>
  <c r="DO23"/>
  <c r="DV22"/>
  <c r="DN22"/>
  <c r="DW21"/>
  <c r="DO21"/>
  <c r="DW20"/>
  <c r="DO20"/>
  <c r="DW19"/>
  <c r="DO19"/>
  <c r="DW18"/>
  <c r="DO18"/>
  <c r="DW17"/>
  <c r="DO17"/>
  <c r="DW16"/>
  <c r="DO16"/>
  <c r="DW15"/>
  <c r="DO15"/>
  <c r="DV14"/>
  <c r="EE14" s="1"/>
  <c r="DN14"/>
  <c r="DW14" s="1"/>
  <c r="DW13"/>
  <c r="DO13"/>
  <c r="DV12"/>
  <c r="DN12"/>
  <c r="DV11"/>
  <c r="DN11"/>
  <c r="DW10"/>
  <c r="DO10"/>
  <c r="DV9"/>
  <c r="EE9" s="1"/>
  <c r="DN9"/>
  <c r="DW9" s="1"/>
  <c r="DW8"/>
  <c r="DO8"/>
  <c r="DW7"/>
  <c r="DO7"/>
  <c r="DW6"/>
  <c r="DO6"/>
  <c r="DW5"/>
  <c r="DO5"/>
  <c r="DV4"/>
  <c r="EE4" s="1"/>
  <c r="DN4"/>
  <c r="DW3"/>
  <c r="DO3"/>
  <c r="HV73" i="13"/>
  <c r="HN73"/>
  <c r="HV72"/>
  <c r="HN72"/>
  <c r="HV71"/>
  <c r="HN71"/>
  <c r="HV70"/>
  <c r="HN70"/>
  <c r="HV69"/>
  <c r="HN69"/>
  <c r="HV68"/>
  <c r="HN68"/>
  <c r="HV67"/>
  <c r="HN67"/>
  <c r="HV66"/>
  <c r="HN66"/>
  <c r="HV65"/>
  <c r="HN65"/>
  <c r="HV64"/>
  <c r="HN64"/>
  <c r="HV63"/>
  <c r="HN63"/>
  <c r="HV62"/>
  <c r="HN62"/>
  <c r="HV61"/>
  <c r="HN61"/>
  <c r="HV60"/>
  <c r="HN60"/>
  <c r="HV59"/>
  <c r="HN59"/>
  <c r="HV58"/>
  <c r="HN58"/>
  <c r="HV57"/>
  <c r="HN57"/>
  <c r="HV56"/>
  <c r="HN56"/>
  <c r="HV55"/>
  <c r="HN55"/>
  <c r="HV54"/>
  <c r="HN54"/>
  <c r="HV53"/>
  <c r="HN53"/>
  <c r="HV52"/>
  <c r="HN52"/>
  <c r="HV51"/>
  <c r="HN51"/>
  <c r="HV50"/>
  <c r="HN50"/>
  <c r="HV49"/>
  <c r="HN49"/>
  <c r="HV48"/>
  <c r="HN48"/>
  <c r="HV47"/>
  <c r="HN47"/>
  <c r="HV46"/>
  <c r="HN46"/>
  <c r="HV45"/>
  <c r="HN45"/>
  <c r="HV44"/>
  <c r="HN44"/>
  <c r="HV43"/>
  <c r="HN43"/>
  <c r="HV42"/>
  <c r="HN42"/>
  <c r="HV41"/>
  <c r="HN41"/>
  <c r="HV40"/>
  <c r="HN40"/>
  <c r="HV39"/>
  <c r="HN39"/>
  <c r="HV38"/>
  <c r="HN38"/>
  <c r="HV37"/>
  <c r="HN37"/>
  <c r="HV36"/>
  <c r="HN36"/>
  <c r="HV35"/>
  <c r="HN35"/>
  <c r="HV34"/>
  <c r="HN34"/>
  <c r="HV33"/>
  <c r="HN33"/>
  <c r="HV32"/>
  <c r="HN32"/>
  <c r="HV31"/>
  <c r="HN31"/>
  <c r="HV30"/>
  <c r="HN30"/>
  <c r="HV29"/>
  <c r="HN29"/>
  <c r="HV28"/>
  <c r="HN28"/>
  <c r="HV27"/>
  <c r="HN27"/>
  <c r="HV26"/>
  <c r="HN26"/>
  <c r="HV25"/>
  <c r="HN25"/>
  <c r="HV24"/>
  <c r="HN24"/>
  <c r="HV23"/>
  <c r="HN23"/>
  <c r="HU22"/>
  <c r="HV22" s="1"/>
  <c r="HN22"/>
  <c r="HM22"/>
  <c r="HV21"/>
  <c r="HN21"/>
  <c r="HV20"/>
  <c r="HN20"/>
  <c r="HV19"/>
  <c r="HN19"/>
  <c r="HV18"/>
  <c r="HN18"/>
  <c r="HV17"/>
  <c r="HN17"/>
  <c r="HV16"/>
  <c r="HN16"/>
  <c r="HV15"/>
  <c r="HN15"/>
  <c r="HU14"/>
  <c r="HM14"/>
  <c r="HV14" s="1"/>
  <c r="HV13"/>
  <c r="HN13"/>
  <c r="HU12"/>
  <c r="HV12" s="1"/>
  <c r="HN12"/>
  <c r="HM12"/>
  <c r="HV11"/>
  <c r="HN11"/>
  <c r="HV10"/>
  <c r="HN10"/>
  <c r="HU9"/>
  <c r="HV9" s="1"/>
  <c r="HN9"/>
  <c r="HM9"/>
  <c r="HV8"/>
  <c r="HN8"/>
  <c r="HV7"/>
  <c r="HN7"/>
  <c r="HV6"/>
  <c r="HN6"/>
  <c r="HV5"/>
  <c r="HN5"/>
  <c r="HU4"/>
  <c r="HV4" s="1"/>
  <c r="HN4"/>
  <c r="HM4"/>
  <c r="HV3"/>
  <c r="HN3"/>
  <c r="ID73" i="19"/>
  <c r="HV73"/>
  <c r="ID72"/>
  <c r="HV72"/>
  <c r="ID71"/>
  <c r="HV71"/>
  <c r="ID70"/>
  <c r="HV70"/>
  <c r="ID69"/>
  <c r="HV69"/>
  <c r="ID68"/>
  <c r="HV68"/>
  <c r="ID67"/>
  <c r="HV67"/>
  <c r="ID66"/>
  <c r="HV66"/>
  <c r="ID65"/>
  <c r="HV65"/>
  <c r="ID64"/>
  <c r="HV64"/>
  <c r="ID63"/>
  <c r="HV63"/>
  <c r="ID62"/>
  <c r="HV62"/>
  <c r="ID61"/>
  <c r="HV61"/>
  <c r="ID60"/>
  <c r="HV60"/>
  <c r="ID59"/>
  <c r="HV59"/>
  <c r="ID58"/>
  <c r="HV58"/>
  <c r="ID57"/>
  <c r="HV57"/>
  <c r="ID56"/>
  <c r="HV56"/>
  <c r="ID55"/>
  <c r="HV55"/>
  <c r="ID54"/>
  <c r="HV54"/>
  <c r="ID53"/>
  <c r="HV53"/>
  <c r="ID52"/>
  <c r="HV52"/>
  <c r="ID51"/>
  <c r="HV51"/>
  <c r="ID50"/>
  <c r="HV50"/>
  <c r="ID49"/>
  <c r="HV49"/>
  <c r="ID48"/>
  <c r="HV48"/>
  <c r="ID47"/>
  <c r="HV47"/>
  <c r="ID46"/>
  <c r="HV46"/>
  <c r="ID45"/>
  <c r="HV45"/>
  <c r="ID44"/>
  <c r="HV44"/>
  <c r="IC43"/>
  <c r="HU43"/>
  <c r="ID42"/>
  <c r="HV42"/>
  <c r="ID41"/>
  <c r="HV41"/>
  <c r="ID40"/>
  <c r="HV40"/>
  <c r="ID39"/>
  <c r="HV39"/>
  <c r="ID38"/>
  <c r="HV38"/>
  <c r="ID37"/>
  <c r="HV37"/>
  <c r="ID36"/>
  <c r="HV36"/>
  <c r="ID35"/>
  <c r="HV35"/>
  <c r="ID34"/>
  <c r="HV34"/>
  <c r="ID33"/>
  <c r="HV33"/>
  <c r="ID32"/>
  <c r="HV32"/>
  <c r="ID31"/>
  <c r="HV31"/>
  <c r="ID30"/>
  <c r="HV30"/>
  <c r="ID29"/>
  <c r="HV29"/>
  <c r="ID28"/>
  <c r="HV28"/>
  <c r="ID27"/>
  <c r="HV27"/>
  <c r="ID26"/>
  <c r="HV26"/>
  <c r="ID25"/>
  <c r="HV25"/>
  <c r="ID24"/>
  <c r="HV24"/>
  <c r="ID23"/>
  <c r="HV23"/>
  <c r="ID22"/>
  <c r="HV22"/>
  <c r="ID21"/>
  <c r="ID20"/>
  <c r="HV20"/>
  <c r="ID19"/>
  <c r="HV19"/>
  <c r="ID18"/>
  <c r="HV18"/>
  <c r="ID17"/>
  <c r="HV17"/>
  <c r="ID16"/>
  <c r="HV16"/>
  <c r="ID15"/>
  <c r="HV15"/>
  <c r="IC14"/>
  <c r="HU14"/>
  <c r="ID13"/>
  <c r="HV13"/>
  <c r="IC12"/>
  <c r="HU12"/>
  <c r="IC11"/>
  <c r="HU11"/>
  <c r="ID10"/>
  <c r="HV10"/>
  <c r="ID9"/>
  <c r="HV9"/>
  <c r="ID8"/>
  <c r="HV8"/>
  <c r="ID7"/>
  <c r="HV7"/>
  <c r="ID6"/>
  <c r="HV6"/>
  <c r="ID5"/>
  <c r="HV5"/>
  <c r="ID4"/>
  <c r="HV4"/>
  <c r="ID3"/>
  <c r="HV3"/>
  <c r="CA4" i="23" l="1"/>
  <c r="CI4"/>
  <c r="CA12"/>
  <c r="CI12"/>
  <c r="CA14"/>
  <c r="CI14"/>
  <c r="CA22"/>
  <c r="CI22"/>
  <c r="CA9"/>
  <c r="CI9"/>
  <c r="CA11"/>
  <c r="CI11"/>
  <c r="DW4" i="21"/>
  <c r="DW11"/>
  <c r="EE11"/>
  <c r="DW22"/>
  <c r="EE22"/>
  <c r="DW12"/>
  <c r="EE12"/>
  <c r="ID11" i="19"/>
  <c r="IL11"/>
  <c r="ID12"/>
  <c r="IL12"/>
  <c r="ID14"/>
  <c r="IL14"/>
  <c r="ID43"/>
  <c r="IL43"/>
  <c r="HN14" i="13"/>
  <c r="HF4" i="19" l="1"/>
  <c r="HF5"/>
  <c r="HF6"/>
  <c r="HF7"/>
  <c r="HF8"/>
  <c r="HF9"/>
  <c r="HF10"/>
  <c r="HF13"/>
  <c r="HF15"/>
  <c r="HF16"/>
  <c r="HF17"/>
  <c r="HF18"/>
  <c r="HF19"/>
  <c r="HF20"/>
  <c r="HF23"/>
  <c r="HF24"/>
  <c r="HF25"/>
  <c r="HF26"/>
  <c r="HF27"/>
  <c r="HF28"/>
  <c r="HF29"/>
  <c r="HF30"/>
  <c r="HF32"/>
  <c r="HF33"/>
  <c r="HF34"/>
  <c r="HF35"/>
  <c r="HF36"/>
  <c r="HF37"/>
  <c r="HF38"/>
  <c r="HF39"/>
  <c r="HF40"/>
  <c r="HF41"/>
  <c r="HF42"/>
  <c r="HF44"/>
  <c r="HF45"/>
  <c r="HF46"/>
  <c r="HF47"/>
  <c r="HF48"/>
  <c r="HF49"/>
  <c r="HF50"/>
  <c r="HF51"/>
  <c r="HF52"/>
  <c r="HF54"/>
  <c r="HF56"/>
  <c r="HF57"/>
  <c r="HF58"/>
  <c r="HF60"/>
  <c r="HF61"/>
  <c r="HF62"/>
  <c r="HF63"/>
  <c r="HF64"/>
  <c r="HF65"/>
  <c r="HF66"/>
  <c r="HF67"/>
  <c r="HF68"/>
  <c r="HF69"/>
  <c r="HF70"/>
  <c r="HF71"/>
  <c r="HF72"/>
  <c r="HF3"/>
  <c r="HE59"/>
  <c r="HF59" s="1"/>
  <c r="HE55"/>
  <c r="HE31"/>
  <c r="HE22"/>
  <c r="HA74"/>
  <c r="HB74"/>
  <c r="AX74" i="23"/>
  <c r="AY74"/>
  <c r="BB74" s="1"/>
  <c r="HE74" i="19" l="1"/>
  <c r="BK73" i="2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J22"/>
  <c r="BK20"/>
  <c r="BK19"/>
  <c r="BK18"/>
  <c r="BK17"/>
  <c r="BK16"/>
  <c r="BK15"/>
  <c r="BJ14"/>
  <c r="BK13"/>
  <c r="BJ12"/>
  <c r="BJ11"/>
  <c r="BS11" s="1"/>
  <c r="BK10"/>
  <c r="BJ9"/>
  <c r="BK8"/>
  <c r="BK7"/>
  <c r="BK6"/>
  <c r="BK5"/>
  <c r="BJ4"/>
  <c r="BK3"/>
  <c r="DN73" i="22"/>
  <c r="DN72"/>
  <c r="DN71"/>
  <c r="DN70"/>
  <c r="DN69"/>
  <c r="DN68"/>
  <c r="DN67"/>
  <c r="DN66"/>
  <c r="DN65"/>
  <c r="DN64"/>
  <c r="DN63"/>
  <c r="DN62"/>
  <c r="DN61"/>
  <c r="DN60"/>
  <c r="DN59"/>
  <c r="DN58"/>
  <c r="DN57"/>
  <c r="DN56"/>
  <c r="DM55"/>
  <c r="DN55" s="1"/>
  <c r="DN54"/>
  <c r="DN53"/>
  <c r="DN52"/>
  <c r="DN51"/>
  <c r="DN50"/>
  <c r="DN49"/>
  <c r="DN48"/>
  <c r="DN47"/>
  <c r="DN46"/>
  <c r="DN45"/>
  <c r="DN44"/>
  <c r="DN43"/>
  <c r="DN42"/>
  <c r="DN41"/>
  <c r="DN40"/>
  <c r="DN39"/>
  <c r="DN38"/>
  <c r="DN37"/>
  <c r="DN36"/>
  <c r="DN35"/>
  <c r="DN34"/>
  <c r="DN33"/>
  <c r="DN32"/>
  <c r="DN31"/>
  <c r="DN30"/>
  <c r="DN29"/>
  <c r="DN28"/>
  <c r="DN27"/>
  <c r="DN26"/>
  <c r="DN25"/>
  <c r="DN24"/>
  <c r="DN23"/>
  <c r="DM22"/>
  <c r="DN22" s="1"/>
  <c r="DN21"/>
  <c r="DN20"/>
  <c r="DN19"/>
  <c r="DN18"/>
  <c r="DN17"/>
  <c r="DN16"/>
  <c r="DN15"/>
  <c r="DN14"/>
  <c r="DN13"/>
  <c r="DM12"/>
  <c r="DN12" s="1"/>
  <c r="DN11"/>
  <c r="DN10"/>
  <c r="DN9"/>
  <c r="DN8"/>
  <c r="DN7"/>
  <c r="DN6"/>
  <c r="DN5"/>
  <c r="DN4"/>
  <c r="DN3"/>
  <c r="DG73" i="21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F22"/>
  <c r="DG21"/>
  <c r="DG20"/>
  <c r="DG19"/>
  <c r="DG18"/>
  <c r="DG17"/>
  <c r="DG16"/>
  <c r="DG15"/>
  <c r="DF14"/>
  <c r="DG13"/>
  <c r="DF12"/>
  <c r="DF11"/>
  <c r="DO11" s="1"/>
  <c r="DG10"/>
  <c r="DF9"/>
  <c r="DG8"/>
  <c r="DG7"/>
  <c r="DG6"/>
  <c r="DG5"/>
  <c r="DF4"/>
  <c r="DG3"/>
  <c r="HF73" i="13"/>
  <c r="HF72"/>
  <c r="HF71"/>
  <c r="HF70"/>
  <c r="HF69"/>
  <c r="HF68"/>
  <c r="HF67"/>
  <c r="HF66"/>
  <c r="HF65"/>
  <c r="HF64"/>
  <c r="HF63"/>
  <c r="HF62"/>
  <c r="HF61"/>
  <c r="HF60"/>
  <c r="HF59"/>
  <c r="HF58"/>
  <c r="HF57"/>
  <c r="HF56"/>
  <c r="HF55"/>
  <c r="HF54"/>
  <c r="HF53"/>
  <c r="HF52"/>
  <c r="HF51"/>
  <c r="HF50"/>
  <c r="HF49"/>
  <c r="HF48"/>
  <c r="HF47"/>
  <c r="HF46"/>
  <c r="HF45"/>
  <c r="HF44"/>
  <c r="HF43"/>
  <c r="HF42"/>
  <c r="HF41"/>
  <c r="HF40"/>
  <c r="HF39"/>
  <c r="HF38"/>
  <c r="HF37"/>
  <c r="HF36"/>
  <c r="HF35"/>
  <c r="HF34"/>
  <c r="HF33"/>
  <c r="HF32"/>
  <c r="HF31"/>
  <c r="HF30"/>
  <c r="HF29"/>
  <c r="HF28"/>
  <c r="HF27"/>
  <c r="HF26"/>
  <c r="HF25"/>
  <c r="HF24"/>
  <c r="HF23"/>
  <c r="HE22"/>
  <c r="HF22" s="1"/>
  <c r="HF21"/>
  <c r="HF20"/>
  <c r="HF19"/>
  <c r="HF18"/>
  <c r="HF17"/>
  <c r="HF16"/>
  <c r="HF15"/>
  <c r="HE14"/>
  <c r="HF14" s="1"/>
  <c r="HF13"/>
  <c r="HE12"/>
  <c r="HF12" s="1"/>
  <c r="HF11"/>
  <c r="HF10"/>
  <c r="HE9"/>
  <c r="HF9" s="1"/>
  <c r="HF8"/>
  <c r="HF7"/>
  <c r="HF6"/>
  <c r="HF5"/>
  <c r="HF4"/>
  <c r="HE4"/>
  <c r="HF3"/>
  <c r="HN73" i="19"/>
  <c r="HN72"/>
  <c r="HN71"/>
  <c r="HN70"/>
  <c r="HN69"/>
  <c r="HN68"/>
  <c r="HN67"/>
  <c r="HN66"/>
  <c r="HN65"/>
  <c r="HN64"/>
  <c r="HN63"/>
  <c r="HN62"/>
  <c r="HN61"/>
  <c r="HN60"/>
  <c r="HN59"/>
  <c r="HN58"/>
  <c r="HN57"/>
  <c r="HN56"/>
  <c r="HN55"/>
  <c r="HN54"/>
  <c r="HN53"/>
  <c r="HN52"/>
  <c r="HN51"/>
  <c r="HN50"/>
  <c r="HN49"/>
  <c r="HN48"/>
  <c r="HN47"/>
  <c r="HN46"/>
  <c r="HN45"/>
  <c r="HN44"/>
  <c r="HM43"/>
  <c r="HV43" s="1"/>
  <c r="HN42"/>
  <c r="HN41"/>
  <c r="HN40"/>
  <c r="HN39"/>
  <c r="HN38"/>
  <c r="HN37"/>
  <c r="HN36"/>
  <c r="HN35"/>
  <c r="HN34"/>
  <c r="HN33"/>
  <c r="HN32"/>
  <c r="HN31"/>
  <c r="HN30"/>
  <c r="HN29"/>
  <c r="HN28"/>
  <c r="HN27"/>
  <c r="HN26"/>
  <c r="HN25"/>
  <c r="HN24"/>
  <c r="HN23"/>
  <c r="HN22"/>
  <c r="HN20"/>
  <c r="HN19"/>
  <c r="HN18"/>
  <c r="HN17"/>
  <c r="HN16"/>
  <c r="HN15"/>
  <c r="HM14"/>
  <c r="HN13"/>
  <c r="HM12"/>
  <c r="HM11"/>
  <c r="HN10"/>
  <c r="HN9"/>
  <c r="HN8"/>
  <c r="HN7"/>
  <c r="HN6"/>
  <c r="HN5"/>
  <c r="HN4"/>
  <c r="HN3"/>
  <c r="BS9" i="23" l="1"/>
  <c r="BS12"/>
  <c r="BS4"/>
  <c r="BS14"/>
  <c r="BS22"/>
  <c r="DO22" i="21"/>
  <c r="DO9"/>
  <c r="DO12"/>
  <c r="DO14"/>
  <c r="DO4"/>
  <c r="HV11" i="19"/>
  <c r="HV14"/>
  <c r="HV12"/>
  <c r="J73" i="24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BC73" i="2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B22"/>
  <c r="BB21"/>
  <c r="BC20"/>
  <c r="BC19"/>
  <c r="BC18"/>
  <c r="BC17"/>
  <c r="BC16"/>
  <c r="BC15"/>
  <c r="BB14"/>
  <c r="BK14" s="1"/>
  <c r="BC13"/>
  <c r="BB12"/>
  <c r="BB11"/>
  <c r="BK11" s="1"/>
  <c r="BC10"/>
  <c r="BB9"/>
  <c r="BC8"/>
  <c r="BC7"/>
  <c r="BC6"/>
  <c r="BC5"/>
  <c r="BB4"/>
  <c r="BC3"/>
  <c r="DF73" i="22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E55"/>
  <c r="DF55" s="1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E22"/>
  <c r="DF22" s="1"/>
  <c r="DE21"/>
  <c r="DF21" s="1"/>
  <c r="DF20"/>
  <c r="DF19"/>
  <c r="DF18"/>
  <c r="DF17"/>
  <c r="DF16"/>
  <c r="DF15"/>
  <c r="DF14"/>
  <c r="DF13"/>
  <c r="DE12"/>
  <c r="DF12" s="1"/>
  <c r="DF11"/>
  <c r="DF10"/>
  <c r="DF9"/>
  <c r="DF8"/>
  <c r="DF7"/>
  <c r="DF6"/>
  <c r="DF5"/>
  <c r="DF4"/>
  <c r="DF3"/>
  <c r="CY73" i="21"/>
  <c r="CQ73"/>
  <c r="CY72"/>
  <c r="CQ72"/>
  <c r="CY71"/>
  <c r="CQ71"/>
  <c r="CY70"/>
  <c r="CQ70"/>
  <c r="CY69"/>
  <c r="CQ69"/>
  <c r="CY68"/>
  <c r="CQ68"/>
  <c r="CY67"/>
  <c r="CQ67"/>
  <c r="CY66"/>
  <c r="CQ66"/>
  <c r="CY65"/>
  <c r="CQ65"/>
  <c r="CY64"/>
  <c r="CQ64"/>
  <c r="CY63"/>
  <c r="CQ63"/>
  <c r="CY62"/>
  <c r="CQ62"/>
  <c r="CY61"/>
  <c r="CQ61"/>
  <c r="CY60"/>
  <c r="CQ60"/>
  <c r="CY59"/>
  <c r="CQ59"/>
  <c r="CY58"/>
  <c r="CQ58"/>
  <c r="CY57"/>
  <c r="CQ57"/>
  <c r="CY56"/>
  <c r="CQ56"/>
  <c r="CY55"/>
  <c r="CQ55"/>
  <c r="CY54"/>
  <c r="CQ54"/>
  <c r="CY53"/>
  <c r="CQ53"/>
  <c r="CY52"/>
  <c r="CQ52"/>
  <c r="CY51"/>
  <c r="CQ51"/>
  <c r="CY50"/>
  <c r="CQ50"/>
  <c r="CY49"/>
  <c r="CQ49"/>
  <c r="CY48"/>
  <c r="CQ48"/>
  <c r="CY47"/>
  <c r="CQ47"/>
  <c r="CY46"/>
  <c r="CQ46"/>
  <c r="CY45"/>
  <c r="CQ45"/>
  <c r="CY44"/>
  <c r="CQ44"/>
  <c r="CY43"/>
  <c r="CQ43"/>
  <c r="CY42"/>
  <c r="CQ42"/>
  <c r="CY41"/>
  <c r="CQ41"/>
  <c r="CY40"/>
  <c r="CQ40"/>
  <c r="CY39"/>
  <c r="CQ39"/>
  <c r="CY38"/>
  <c r="CQ38"/>
  <c r="CY37"/>
  <c r="CQ37"/>
  <c r="CY36"/>
  <c r="CQ36"/>
  <c r="CY35"/>
  <c r="CQ35"/>
  <c r="CY34"/>
  <c r="CQ34"/>
  <c r="CY33"/>
  <c r="CQ33"/>
  <c r="CY32"/>
  <c r="CQ32"/>
  <c r="CY31"/>
  <c r="CQ31"/>
  <c r="CY30"/>
  <c r="CQ30"/>
  <c r="CY29"/>
  <c r="CQ29"/>
  <c r="CY28"/>
  <c r="CQ28"/>
  <c r="CY27"/>
  <c r="CQ27"/>
  <c r="CY26"/>
  <c r="CQ26"/>
  <c r="CY25"/>
  <c r="CQ25"/>
  <c r="CY24"/>
  <c r="CQ24"/>
  <c r="CY23"/>
  <c r="CQ23"/>
  <c r="CX22"/>
  <c r="DG22" s="1"/>
  <c r="CP22"/>
  <c r="CY21"/>
  <c r="CQ21"/>
  <c r="CY20"/>
  <c r="CQ20"/>
  <c r="CY19"/>
  <c r="CQ19"/>
  <c r="CY18"/>
  <c r="CQ18"/>
  <c r="CY17"/>
  <c r="CQ17"/>
  <c r="CY16"/>
  <c r="CQ16"/>
  <c r="CY15"/>
  <c r="CQ15"/>
  <c r="CX14"/>
  <c r="DG14" s="1"/>
  <c r="CP14"/>
  <c r="CY13"/>
  <c r="CQ13"/>
  <c r="CX12"/>
  <c r="DG12" s="1"/>
  <c r="CP12"/>
  <c r="CX11"/>
  <c r="DG11" s="1"/>
  <c r="CP11"/>
  <c r="CY11" s="1"/>
  <c r="CY10"/>
  <c r="CQ10"/>
  <c r="CX9"/>
  <c r="CY9" s="1"/>
  <c r="CP9"/>
  <c r="CY8"/>
  <c r="CQ8"/>
  <c r="CY7"/>
  <c r="CQ7"/>
  <c r="CY6"/>
  <c r="CQ6"/>
  <c r="CY5"/>
  <c r="CQ5"/>
  <c r="CX4"/>
  <c r="CP4"/>
  <c r="CY3"/>
  <c r="CQ3"/>
  <c r="GX73" i="13"/>
  <c r="GX72"/>
  <c r="GX71"/>
  <c r="GX70"/>
  <c r="GX69"/>
  <c r="GX68"/>
  <c r="GX67"/>
  <c r="GX66"/>
  <c r="GX65"/>
  <c r="GX64"/>
  <c r="GX63"/>
  <c r="GX62"/>
  <c r="GX61"/>
  <c r="GX60"/>
  <c r="GX59"/>
  <c r="GX58"/>
  <c r="GX57"/>
  <c r="GX56"/>
  <c r="GX55"/>
  <c r="GX54"/>
  <c r="GX53"/>
  <c r="GX52"/>
  <c r="GX51"/>
  <c r="GX50"/>
  <c r="GX49"/>
  <c r="GX48"/>
  <c r="GX47"/>
  <c r="GX46"/>
  <c r="GX45"/>
  <c r="GX44"/>
  <c r="GX43"/>
  <c r="GX42"/>
  <c r="GX41"/>
  <c r="GX40"/>
  <c r="GX39"/>
  <c r="GX38"/>
  <c r="GX37"/>
  <c r="GX36"/>
  <c r="GX35"/>
  <c r="GX34"/>
  <c r="GX33"/>
  <c r="GX32"/>
  <c r="GX31"/>
  <c r="GX30"/>
  <c r="GX29"/>
  <c r="GX28"/>
  <c r="GX27"/>
  <c r="GX26"/>
  <c r="GX25"/>
  <c r="GX24"/>
  <c r="GX23"/>
  <c r="GW22"/>
  <c r="GX22" s="1"/>
  <c r="GW21"/>
  <c r="GX21" s="1"/>
  <c r="GX20"/>
  <c r="GX19"/>
  <c r="GX18"/>
  <c r="GX17"/>
  <c r="GX16"/>
  <c r="GX15"/>
  <c r="GW14"/>
  <c r="GX14" s="1"/>
  <c r="GX13"/>
  <c r="GW12"/>
  <c r="GX12" s="1"/>
  <c r="GX11"/>
  <c r="GX10"/>
  <c r="GW9"/>
  <c r="GX9" s="1"/>
  <c r="GX8"/>
  <c r="GX7"/>
  <c r="GX6"/>
  <c r="GX5"/>
  <c r="GX4"/>
  <c r="GW4"/>
  <c r="GX3"/>
  <c r="HE43" i="19"/>
  <c r="HN43" s="1"/>
  <c r="HE21"/>
  <c r="HE14"/>
  <c r="HE12"/>
  <c r="HN12" s="1"/>
  <c r="HE11"/>
  <c r="BK12" i="23" l="1"/>
  <c r="BK21"/>
  <c r="BK22"/>
  <c r="BK4"/>
  <c r="BK9"/>
  <c r="CY12" i="21"/>
  <c r="DG9"/>
  <c r="CY4"/>
  <c r="CY14"/>
  <c r="CY22"/>
  <c r="DG4"/>
  <c r="HN14" i="19"/>
  <c r="HN11"/>
  <c r="HN21"/>
  <c r="GW73"/>
  <c r="HF73" s="1"/>
  <c r="GX83"/>
  <c r="GW55"/>
  <c r="HF55" s="1"/>
  <c r="GW53"/>
  <c r="HF53" s="1"/>
  <c r="GW22"/>
  <c r="HF22" s="1"/>
  <c r="GW31"/>
  <c r="HF31" s="1"/>
  <c r="GS74"/>
  <c r="GT74"/>
  <c r="EY74"/>
  <c r="FH74"/>
  <c r="FG74"/>
  <c r="GF74"/>
  <c r="GN74"/>
  <c r="GE74"/>
  <c r="GM74"/>
  <c r="GL74"/>
  <c r="GW74" l="1"/>
  <c r="GO20" l="1"/>
  <c r="GK74"/>
  <c r="GO74" s="1"/>
  <c r="GO73"/>
  <c r="GO15" l="1"/>
  <c r="GO56"/>
  <c r="GO53"/>
  <c r="GO52"/>
  <c r="GH91" i="13"/>
  <c r="GH90"/>
  <c r="FI11"/>
  <c r="FQ11"/>
  <c r="GO11"/>
  <c r="GG11"/>
  <c r="FY11"/>
  <c r="GG73"/>
  <c r="FY73"/>
  <c r="GO31" i="19"/>
  <c r="GG73"/>
  <c r="GG59"/>
  <c r="GG55"/>
  <c r="GG20"/>
  <c r="GG84"/>
  <c r="GG83"/>
  <c r="GG82"/>
  <c r="GG81"/>
  <c r="AT22" i="23" l="1"/>
  <c r="BC22" s="1"/>
  <c r="AT21"/>
  <c r="BC21" s="1"/>
  <c r="AT14"/>
  <c r="BC14" s="1"/>
  <c r="AT12"/>
  <c r="BC12" s="1"/>
  <c r="AT11"/>
  <c r="BC11" s="1"/>
  <c r="AT9"/>
  <c r="BC9" s="1"/>
  <c r="AT4"/>
  <c r="BC4" s="1"/>
  <c r="AU5"/>
  <c r="AU6"/>
  <c r="AU7"/>
  <c r="AU8"/>
  <c r="AU10"/>
  <c r="AU13"/>
  <c r="AU15"/>
  <c r="AU16"/>
  <c r="AU17"/>
  <c r="AU18"/>
  <c r="AU19"/>
  <c r="AU20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3"/>
  <c r="CW55" i="22"/>
  <c r="CW22"/>
  <c r="CW21"/>
  <c r="CW12"/>
  <c r="CX4"/>
  <c r="CX5"/>
  <c r="CX6"/>
  <c r="CX7"/>
  <c r="CX8"/>
  <c r="CX9"/>
  <c r="CX10"/>
  <c r="CX11"/>
  <c r="CX13"/>
  <c r="CX14"/>
  <c r="CX15"/>
  <c r="CX16"/>
  <c r="CX17"/>
  <c r="CX18"/>
  <c r="CX19"/>
  <c r="CX20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3"/>
  <c r="GO22" i="13"/>
  <c r="GO21"/>
  <c r="GO14"/>
  <c r="GO12"/>
  <c r="GO9"/>
  <c r="GO4"/>
  <c r="GP5"/>
  <c r="GP6"/>
  <c r="GP7"/>
  <c r="GP8"/>
  <c r="GP10"/>
  <c r="GP11"/>
  <c r="GP13"/>
  <c r="GP15"/>
  <c r="GP16"/>
  <c r="GP17"/>
  <c r="GP18"/>
  <c r="GP19"/>
  <c r="GP20"/>
  <c r="GP23"/>
  <c r="GP24"/>
  <c r="GP25"/>
  <c r="GP26"/>
  <c r="GP27"/>
  <c r="GP28"/>
  <c r="GP29"/>
  <c r="GP30"/>
  <c r="GP31"/>
  <c r="GP32"/>
  <c r="GP33"/>
  <c r="GP34"/>
  <c r="GP35"/>
  <c r="GP36"/>
  <c r="GP37"/>
  <c r="GP38"/>
  <c r="GP39"/>
  <c r="GP40"/>
  <c r="GP41"/>
  <c r="GP42"/>
  <c r="GP43"/>
  <c r="GP44"/>
  <c r="GP45"/>
  <c r="GP46"/>
  <c r="GP47"/>
  <c r="GP48"/>
  <c r="GP49"/>
  <c r="GP50"/>
  <c r="GP51"/>
  <c r="GP52"/>
  <c r="GP53"/>
  <c r="GP54"/>
  <c r="GP56"/>
  <c r="GP57"/>
  <c r="GP58"/>
  <c r="GP59"/>
  <c r="GP60"/>
  <c r="GP61"/>
  <c r="GP62"/>
  <c r="GP63"/>
  <c r="GP64"/>
  <c r="GP65"/>
  <c r="GP66"/>
  <c r="GP67"/>
  <c r="GP68"/>
  <c r="GP69"/>
  <c r="GP70"/>
  <c r="GP71"/>
  <c r="GP72"/>
  <c r="GP73"/>
  <c r="GP3"/>
  <c r="GW43" i="19"/>
  <c r="HF43" s="1"/>
  <c r="GX23"/>
  <c r="GW21"/>
  <c r="HF21" s="1"/>
  <c r="GW14"/>
  <c r="HF14" s="1"/>
  <c r="GW12"/>
  <c r="HF12" s="1"/>
  <c r="GW11"/>
  <c r="HF11" s="1"/>
  <c r="GX4"/>
  <c r="GX5"/>
  <c r="GX6"/>
  <c r="GX7"/>
  <c r="GX8"/>
  <c r="GX9"/>
  <c r="GX10"/>
  <c r="GX13"/>
  <c r="GX15"/>
  <c r="GX16"/>
  <c r="GX17"/>
  <c r="GX18"/>
  <c r="GX19"/>
  <c r="GX20"/>
  <c r="GX24"/>
  <c r="GX25"/>
  <c r="GX26"/>
  <c r="GX27"/>
  <c r="GX28"/>
  <c r="GX29"/>
  <c r="GX30"/>
  <c r="GX31"/>
  <c r="GX32"/>
  <c r="GX33"/>
  <c r="GX34"/>
  <c r="GX35"/>
  <c r="GX36"/>
  <c r="GX37"/>
  <c r="GX38"/>
  <c r="GX39"/>
  <c r="GX40"/>
  <c r="GX41"/>
  <c r="GX42"/>
  <c r="GX44"/>
  <c r="GX45"/>
  <c r="GX46"/>
  <c r="GX47"/>
  <c r="GX48"/>
  <c r="GX49"/>
  <c r="GX50"/>
  <c r="GX51"/>
  <c r="GX52"/>
  <c r="GX53"/>
  <c r="GX54"/>
  <c r="GX55"/>
  <c r="GX56"/>
  <c r="GX57"/>
  <c r="GX58"/>
  <c r="GX59"/>
  <c r="GX60"/>
  <c r="GX61"/>
  <c r="GX62"/>
  <c r="GX63"/>
  <c r="GX64"/>
  <c r="GX65"/>
  <c r="GX66"/>
  <c r="GX67"/>
  <c r="GX68"/>
  <c r="GX69"/>
  <c r="GX70"/>
  <c r="GX71"/>
  <c r="GX72"/>
  <c r="GX73"/>
  <c r="GX3"/>
  <c r="AL22" i="23" l="1"/>
  <c r="AU22" s="1"/>
  <c r="AL21"/>
  <c r="AU21" s="1"/>
  <c r="AL14"/>
  <c r="AU14" s="1"/>
  <c r="AL12"/>
  <c r="AU12" s="1"/>
  <c r="AL11"/>
  <c r="AU11" s="1"/>
  <c r="AL9"/>
  <c r="AU9" s="1"/>
  <c r="AL4"/>
  <c r="AU4" s="1"/>
  <c r="AM5"/>
  <c r="AM6"/>
  <c r="AM7"/>
  <c r="AM8"/>
  <c r="AM10"/>
  <c r="AM13"/>
  <c r="AM15"/>
  <c r="AM16"/>
  <c r="AM17"/>
  <c r="AM18"/>
  <c r="AM19"/>
  <c r="AM20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3"/>
  <c r="CO55" i="22"/>
  <c r="CX55" s="1"/>
  <c r="CO22"/>
  <c r="CX22" s="1"/>
  <c r="CO21"/>
  <c r="CX21" s="1"/>
  <c r="CO12"/>
  <c r="CX12" s="1"/>
  <c r="CP4"/>
  <c r="CP5"/>
  <c r="CP6"/>
  <c r="CP7"/>
  <c r="CP8"/>
  <c r="CP9"/>
  <c r="CP10"/>
  <c r="CP11"/>
  <c r="CP13"/>
  <c r="CP14"/>
  <c r="CP15"/>
  <c r="CP16"/>
  <c r="CP17"/>
  <c r="CP18"/>
  <c r="CP19"/>
  <c r="CP20"/>
  <c r="CP23"/>
  <c r="CP24"/>
  <c r="CP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6"/>
  <c r="CP57"/>
  <c r="CP58"/>
  <c r="CP59"/>
  <c r="CP60"/>
  <c r="CP61"/>
  <c r="CP62"/>
  <c r="CP63"/>
  <c r="CP64"/>
  <c r="CP65"/>
  <c r="CP66"/>
  <c r="CP67"/>
  <c r="CP68"/>
  <c r="CP69"/>
  <c r="CP70"/>
  <c r="CP71"/>
  <c r="CP72"/>
  <c r="CP73"/>
  <c r="CP3"/>
  <c r="CH22" i="21" l="1"/>
  <c r="CQ22" s="1"/>
  <c r="CH14"/>
  <c r="CQ14" s="1"/>
  <c r="CH12"/>
  <c r="CQ12" s="1"/>
  <c r="CH11"/>
  <c r="CQ11" s="1"/>
  <c r="CH9"/>
  <c r="CQ9" s="1"/>
  <c r="CH4"/>
  <c r="CQ4" s="1"/>
  <c r="CI5"/>
  <c r="CI6"/>
  <c r="CI7"/>
  <c r="CI8"/>
  <c r="CI10"/>
  <c r="CI13"/>
  <c r="CI15"/>
  <c r="CI16"/>
  <c r="CI17"/>
  <c r="CI18"/>
  <c r="CI19"/>
  <c r="CI20"/>
  <c r="CI21"/>
  <c r="CI23"/>
  <c r="CI24"/>
  <c r="CI25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I45"/>
  <c r="CI46"/>
  <c r="CI47"/>
  <c r="CI48"/>
  <c r="CI49"/>
  <c r="CI50"/>
  <c r="CI51"/>
  <c r="CI52"/>
  <c r="CI53"/>
  <c r="CI54"/>
  <c r="CI55"/>
  <c r="CI56"/>
  <c r="CI57"/>
  <c r="CI58"/>
  <c r="CI59"/>
  <c r="CI60"/>
  <c r="CI61"/>
  <c r="CI62"/>
  <c r="CI63"/>
  <c r="CI64"/>
  <c r="CI65"/>
  <c r="CI66"/>
  <c r="CI67"/>
  <c r="CI68"/>
  <c r="CI69"/>
  <c r="CI70"/>
  <c r="CI71"/>
  <c r="CI72"/>
  <c r="CI73"/>
  <c r="CI3"/>
  <c r="GG55" i="13"/>
  <c r="GP55" s="1"/>
  <c r="GG22"/>
  <c r="GP22" s="1"/>
  <c r="GG21"/>
  <c r="GP21" s="1"/>
  <c r="GG14"/>
  <c r="GP14" s="1"/>
  <c r="GG12"/>
  <c r="GP12" s="1"/>
  <c r="GG9"/>
  <c r="GP9" s="1"/>
  <c r="GG4"/>
  <c r="GP4" s="1"/>
  <c r="GH5"/>
  <c r="GH6"/>
  <c r="GH7"/>
  <c r="GH8"/>
  <c r="GH10"/>
  <c r="GH11"/>
  <c r="GH13"/>
  <c r="GH15"/>
  <c r="GH16"/>
  <c r="GH17"/>
  <c r="GH18"/>
  <c r="GH19"/>
  <c r="GH20"/>
  <c r="GH23"/>
  <c r="GH24"/>
  <c r="GH25"/>
  <c r="GH26"/>
  <c r="GH27"/>
  <c r="GH28"/>
  <c r="GH29"/>
  <c r="GH30"/>
  <c r="GH31"/>
  <c r="GH32"/>
  <c r="GH33"/>
  <c r="GH34"/>
  <c r="GH35"/>
  <c r="GH36"/>
  <c r="GH37"/>
  <c r="GH38"/>
  <c r="GH39"/>
  <c r="GH40"/>
  <c r="GH41"/>
  <c r="GH42"/>
  <c r="GH43"/>
  <c r="GH44"/>
  <c r="GH45"/>
  <c r="GH46"/>
  <c r="GH47"/>
  <c r="GH48"/>
  <c r="GH49"/>
  <c r="GH50"/>
  <c r="GH51"/>
  <c r="GH52"/>
  <c r="GH53"/>
  <c r="GH54"/>
  <c r="GH56"/>
  <c r="GH57"/>
  <c r="GH58"/>
  <c r="GH59"/>
  <c r="GH60"/>
  <c r="GH61"/>
  <c r="GH62"/>
  <c r="GH63"/>
  <c r="GH64"/>
  <c r="GH65"/>
  <c r="GH66"/>
  <c r="GH67"/>
  <c r="GH68"/>
  <c r="GH69"/>
  <c r="GH70"/>
  <c r="GH71"/>
  <c r="GH72"/>
  <c r="GH73"/>
  <c r="GH3"/>
  <c r="GO43" i="19"/>
  <c r="GX43" s="1"/>
  <c r="GO22"/>
  <c r="GX22" s="1"/>
  <c r="GO21"/>
  <c r="GX21" s="1"/>
  <c r="GO14"/>
  <c r="GX14" s="1"/>
  <c r="GO12"/>
  <c r="GX12" s="1"/>
  <c r="GO11"/>
  <c r="GX11" s="1"/>
  <c r="GP4"/>
  <c r="GP9"/>
  <c r="GP17"/>
  <c r="GP31"/>
  <c r="GP42"/>
  <c r="AD22" i="23" l="1"/>
  <c r="AM22" s="1"/>
  <c r="AD21"/>
  <c r="AM21" s="1"/>
  <c r="AD14"/>
  <c r="AM14" s="1"/>
  <c r="AD12"/>
  <c r="AM12" s="1"/>
  <c r="AD11"/>
  <c r="AM11" s="1"/>
  <c r="AD9"/>
  <c r="AM9" s="1"/>
  <c r="AD4"/>
  <c r="AM4" s="1"/>
  <c r="AE17"/>
  <c r="AE31"/>
  <c r="AE42"/>
  <c r="CG55" i="22"/>
  <c r="CP55" s="1"/>
  <c r="CG22"/>
  <c r="CP22" s="1"/>
  <c r="CG21"/>
  <c r="CP21" s="1"/>
  <c r="CG12"/>
  <c r="CP12" s="1"/>
  <c r="CH4"/>
  <c r="CH9"/>
  <c r="CH11"/>
  <c r="CH17"/>
  <c r="CH31"/>
  <c r="CH42"/>
  <c r="BZ22" i="21"/>
  <c r="CI22" s="1"/>
  <c r="BZ14"/>
  <c r="CI14" s="1"/>
  <c r="BZ12"/>
  <c r="CI12" s="1"/>
  <c r="BZ11"/>
  <c r="CI11" s="1"/>
  <c r="BZ9"/>
  <c r="CI9" s="1"/>
  <c r="BZ4"/>
  <c r="CI4" s="1"/>
  <c r="CA17"/>
  <c r="CA42"/>
  <c r="FY55" i="13"/>
  <c r="GH55" s="1"/>
  <c r="FY22"/>
  <c r="GH22" s="1"/>
  <c r="FY21"/>
  <c r="GH21" s="1"/>
  <c r="FY14"/>
  <c r="GH14" s="1"/>
  <c r="FY12"/>
  <c r="GH12" s="1"/>
  <c r="FY9"/>
  <c r="GH9" s="1"/>
  <c r="FY4"/>
  <c r="GH4" s="1"/>
  <c r="FZ5"/>
  <c r="FZ6"/>
  <c r="FZ7"/>
  <c r="FZ8"/>
  <c r="FZ10"/>
  <c r="FZ11"/>
  <c r="FZ13"/>
  <c r="FZ15"/>
  <c r="FZ16"/>
  <c r="FZ17"/>
  <c r="FZ18"/>
  <c r="FZ19"/>
  <c r="FZ20"/>
  <c r="FZ23"/>
  <c r="FZ24"/>
  <c r="FZ25"/>
  <c r="FZ26"/>
  <c r="FZ27"/>
  <c r="FZ28"/>
  <c r="FZ29"/>
  <c r="FZ30"/>
  <c r="FZ31"/>
  <c r="FZ32"/>
  <c r="FZ33"/>
  <c r="FZ34"/>
  <c r="FZ35"/>
  <c r="FZ36"/>
  <c r="FZ37"/>
  <c r="FZ38"/>
  <c r="FZ39"/>
  <c r="FZ40"/>
  <c r="FZ41"/>
  <c r="FZ42"/>
  <c r="FZ43"/>
  <c r="FZ44"/>
  <c r="FZ45"/>
  <c r="FZ46"/>
  <c r="FZ47"/>
  <c r="FZ48"/>
  <c r="FZ49"/>
  <c r="FZ50"/>
  <c r="FZ51"/>
  <c r="FZ52"/>
  <c r="FZ53"/>
  <c r="FZ54"/>
  <c r="FZ56"/>
  <c r="FZ57"/>
  <c r="FZ58"/>
  <c r="FZ59"/>
  <c r="FZ60"/>
  <c r="FZ61"/>
  <c r="FZ62"/>
  <c r="FZ63"/>
  <c r="FZ64"/>
  <c r="FZ65"/>
  <c r="FZ66"/>
  <c r="FZ67"/>
  <c r="FZ68"/>
  <c r="FZ69"/>
  <c r="FZ70"/>
  <c r="FZ71"/>
  <c r="FZ72"/>
  <c r="FZ73"/>
  <c r="FZ3"/>
  <c r="FQ55"/>
  <c r="FI55"/>
  <c r="FQ22"/>
  <c r="FQ21"/>
  <c r="FQ14"/>
  <c r="FQ12"/>
  <c r="FZ12" s="1"/>
  <c r="FQ9"/>
  <c r="FQ4"/>
  <c r="FR5"/>
  <c r="FR6"/>
  <c r="FR7"/>
  <c r="FR8"/>
  <c r="FR10"/>
  <c r="FR11"/>
  <c r="FR13"/>
  <c r="FR15"/>
  <c r="FR16"/>
  <c r="FR17"/>
  <c r="FR18"/>
  <c r="FR19"/>
  <c r="FR20"/>
  <c r="FR23"/>
  <c r="FR24"/>
  <c r="FR25"/>
  <c r="FR26"/>
  <c r="FR27"/>
  <c r="FR28"/>
  <c r="FR29"/>
  <c r="FR30"/>
  <c r="FR31"/>
  <c r="FR32"/>
  <c r="FR33"/>
  <c r="FR34"/>
  <c r="FR35"/>
  <c r="FR36"/>
  <c r="FR37"/>
  <c r="FR38"/>
  <c r="FR39"/>
  <c r="FR40"/>
  <c r="FR41"/>
  <c r="FR42"/>
  <c r="FR43"/>
  <c r="FR44"/>
  <c r="FR45"/>
  <c r="FR46"/>
  <c r="FR47"/>
  <c r="FR48"/>
  <c r="FR49"/>
  <c r="FR50"/>
  <c r="FR51"/>
  <c r="FR52"/>
  <c r="FR53"/>
  <c r="FR54"/>
  <c r="FR56"/>
  <c r="FR57"/>
  <c r="FR58"/>
  <c r="FR59"/>
  <c r="FR60"/>
  <c r="FR61"/>
  <c r="FR62"/>
  <c r="FR63"/>
  <c r="FR64"/>
  <c r="FR65"/>
  <c r="FR66"/>
  <c r="FR67"/>
  <c r="FR68"/>
  <c r="FR69"/>
  <c r="FR70"/>
  <c r="FR71"/>
  <c r="FR72"/>
  <c r="FR73"/>
  <c r="FR3"/>
  <c r="FZ4" l="1"/>
  <c r="FZ21"/>
  <c r="FZ55"/>
  <c r="FZ22"/>
  <c r="FZ14"/>
  <c r="FZ9"/>
  <c r="FX74" i="19"/>
  <c r="FW74"/>
  <c r="GG22" l="1"/>
  <c r="GP22" s="1"/>
  <c r="GG21"/>
  <c r="GP21" s="1"/>
  <c r="GG14"/>
  <c r="GP14" s="1"/>
  <c r="GG12"/>
  <c r="GP12" s="1"/>
  <c r="GG11"/>
  <c r="GP11" s="1"/>
  <c r="GC74"/>
  <c r="GD74"/>
  <c r="GH4"/>
  <c r="GG5"/>
  <c r="GP5" s="1"/>
  <c r="GG6"/>
  <c r="GP6" s="1"/>
  <c r="GG7"/>
  <c r="GP7" s="1"/>
  <c r="GG8"/>
  <c r="GP8" s="1"/>
  <c r="GH9"/>
  <c r="GG10"/>
  <c r="GP10" s="1"/>
  <c r="GG13"/>
  <c r="GP13" s="1"/>
  <c r="GG15"/>
  <c r="GP15" s="1"/>
  <c r="GG16"/>
  <c r="GP16" s="1"/>
  <c r="GH17"/>
  <c r="GG18"/>
  <c r="GP18" s="1"/>
  <c r="GG19"/>
  <c r="GP19" s="1"/>
  <c r="GP20"/>
  <c r="GG23"/>
  <c r="GP23" s="1"/>
  <c r="GG24"/>
  <c r="GP24" s="1"/>
  <c r="GG25"/>
  <c r="GP25" s="1"/>
  <c r="GG26"/>
  <c r="GP26" s="1"/>
  <c r="GG27"/>
  <c r="GP27" s="1"/>
  <c r="GG28"/>
  <c r="GP28" s="1"/>
  <c r="GG29"/>
  <c r="GP29" s="1"/>
  <c r="GG30"/>
  <c r="GP30" s="1"/>
  <c r="GH31"/>
  <c r="GG32"/>
  <c r="GP32" s="1"/>
  <c r="GG33"/>
  <c r="GP33" s="1"/>
  <c r="GG34"/>
  <c r="GP34" s="1"/>
  <c r="GG35"/>
  <c r="GP35" s="1"/>
  <c r="GG36"/>
  <c r="GP36" s="1"/>
  <c r="GG37"/>
  <c r="GP37" s="1"/>
  <c r="GG38"/>
  <c r="GP38" s="1"/>
  <c r="GG39"/>
  <c r="GP39" s="1"/>
  <c r="GG40"/>
  <c r="GP40" s="1"/>
  <c r="GG41"/>
  <c r="GP41" s="1"/>
  <c r="GG43"/>
  <c r="GP43" s="1"/>
  <c r="GG44"/>
  <c r="GP44" s="1"/>
  <c r="GG45"/>
  <c r="GP45" s="1"/>
  <c r="GG46"/>
  <c r="GP46" s="1"/>
  <c r="GG47"/>
  <c r="GP47" s="1"/>
  <c r="GG48"/>
  <c r="GP48" s="1"/>
  <c r="GG49"/>
  <c r="GP49" s="1"/>
  <c r="GG50"/>
  <c r="GP50" s="1"/>
  <c r="GG51"/>
  <c r="GP51" s="1"/>
  <c r="GG52"/>
  <c r="GP52" s="1"/>
  <c r="GG53"/>
  <c r="GP53" s="1"/>
  <c r="GG54"/>
  <c r="GP54" s="1"/>
  <c r="GP55"/>
  <c r="GG56"/>
  <c r="GP56" s="1"/>
  <c r="GG57"/>
  <c r="GP57" s="1"/>
  <c r="GG58"/>
  <c r="GP58" s="1"/>
  <c r="GP59"/>
  <c r="GG60"/>
  <c r="GP60" s="1"/>
  <c r="GG61"/>
  <c r="GP61" s="1"/>
  <c r="GG62"/>
  <c r="GP62" s="1"/>
  <c r="GG63"/>
  <c r="GP63" s="1"/>
  <c r="GG64"/>
  <c r="GP64" s="1"/>
  <c r="GG65"/>
  <c r="GP65" s="1"/>
  <c r="GG66"/>
  <c r="GP66" s="1"/>
  <c r="GG67"/>
  <c r="GP67" s="1"/>
  <c r="GG68"/>
  <c r="GP68" s="1"/>
  <c r="GG69"/>
  <c r="GP69" s="1"/>
  <c r="GG70"/>
  <c r="GP70" s="1"/>
  <c r="GG71"/>
  <c r="GP71" s="1"/>
  <c r="GG72"/>
  <c r="GP72" s="1"/>
  <c r="GP73"/>
  <c r="GG3"/>
  <c r="GP3" s="1"/>
  <c r="GH42"/>
  <c r="GG74" l="1"/>
  <c r="GP74" s="1"/>
  <c r="V22" i="23"/>
  <c r="AE22" s="1"/>
  <c r="V21"/>
  <c r="V14"/>
  <c r="V12"/>
  <c r="AE12" s="1"/>
  <c r="V11"/>
  <c r="V9"/>
  <c r="AE9" s="1"/>
  <c r="V4"/>
  <c r="R74"/>
  <c r="S74"/>
  <c r="V5"/>
  <c r="AE5" s="1"/>
  <c r="V6"/>
  <c r="AE6" s="1"/>
  <c r="V7"/>
  <c r="AE7" s="1"/>
  <c r="V8"/>
  <c r="AE8" s="1"/>
  <c r="V10"/>
  <c r="AE10" s="1"/>
  <c r="V13"/>
  <c r="AE13" s="1"/>
  <c r="V15"/>
  <c r="AE15" s="1"/>
  <c r="V16"/>
  <c r="AE16" s="1"/>
  <c r="V18"/>
  <c r="AE18" s="1"/>
  <c r="V19"/>
  <c r="AE19" s="1"/>
  <c r="V20"/>
  <c r="AE20" s="1"/>
  <c r="V23"/>
  <c r="AE23" s="1"/>
  <c r="V24"/>
  <c r="AE24" s="1"/>
  <c r="V25"/>
  <c r="AE25" s="1"/>
  <c r="V26"/>
  <c r="AE26" s="1"/>
  <c r="V27"/>
  <c r="AE27" s="1"/>
  <c r="V28"/>
  <c r="AE28" s="1"/>
  <c r="V29"/>
  <c r="AE29" s="1"/>
  <c r="V30"/>
  <c r="AE30" s="1"/>
  <c r="V32"/>
  <c r="AE32" s="1"/>
  <c r="V33"/>
  <c r="AE33" s="1"/>
  <c r="V34"/>
  <c r="AE34" s="1"/>
  <c r="V35"/>
  <c r="AE35" s="1"/>
  <c r="V36"/>
  <c r="AE36" s="1"/>
  <c r="V37"/>
  <c r="AE37" s="1"/>
  <c r="V38"/>
  <c r="AE38" s="1"/>
  <c r="V39"/>
  <c r="AE39" s="1"/>
  <c r="V40"/>
  <c r="AE40" s="1"/>
  <c r="V41"/>
  <c r="AE41" s="1"/>
  <c r="V43"/>
  <c r="AE43" s="1"/>
  <c r="V44"/>
  <c r="AE44" s="1"/>
  <c r="V45"/>
  <c r="AE45" s="1"/>
  <c r="V46"/>
  <c r="AE46" s="1"/>
  <c r="V47"/>
  <c r="AE47" s="1"/>
  <c r="V48"/>
  <c r="AE48" s="1"/>
  <c r="V49"/>
  <c r="AE49" s="1"/>
  <c r="V50"/>
  <c r="AE50" s="1"/>
  <c r="V51"/>
  <c r="AE51" s="1"/>
  <c r="V52"/>
  <c r="AE52" s="1"/>
  <c r="V53"/>
  <c r="AE53" s="1"/>
  <c r="V54"/>
  <c r="AE54" s="1"/>
  <c r="V55"/>
  <c r="V56"/>
  <c r="AE56" s="1"/>
  <c r="V57"/>
  <c r="AE57" s="1"/>
  <c r="V58"/>
  <c r="AE58" s="1"/>
  <c r="V59"/>
  <c r="AE59" s="1"/>
  <c r="V60"/>
  <c r="AE60" s="1"/>
  <c r="V61"/>
  <c r="AE61" s="1"/>
  <c r="V62"/>
  <c r="AE62" s="1"/>
  <c r="V63"/>
  <c r="AE63" s="1"/>
  <c r="V64"/>
  <c r="AE64" s="1"/>
  <c r="V65"/>
  <c r="AE65" s="1"/>
  <c r="V66"/>
  <c r="AE66" s="1"/>
  <c r="V67"/>
  <c r="AE67" s="1"/>
  <c r="V68"/>
  <c r="AE68" s="1"/>
  <c r="V69"/>
  <c r="AE69" s="1"/>
  <c r="V70"/>
  <c r="AE70" s="1"/>
  <c r="V71"/>
  <c r="AE71" s="1"/>
  <c r="V72"/>
  <c r="AE72" s="1"/>
  <c r="V73"/>
  <c r="AE73" s="1"/>
  <c r="V3"/>
  <c r="AE3" s="1"/>
  <c r="W6"/>
  <c r="W7"/>
  <c r="W8"/>
  <c r="W17"/>
  <c r="W31"/>
  <c r="W42"/>
  <c r="BZ4" i="22"/>
  <c r="BZ9"/>
  <c r="BZ11"/>
  <c r="BZ17"/>
  <c r="BZ31"/>
  <c r="BZ42"/>
  <c r="BY55"/>
  <c r="CH55" s="1"/>
  <c r="BY22"/>
  <c r="CH22" s="1"/>
  <c r="BY21"/>
  <c r="CH21" s="1"/>
  <c r="BY12"/>
  <c r="CH12" s="1"/>
  <c r="BU74"/>
  <c r="BV74"/>
  <c r="BY5"/>
  <c r="CH5" s="1"/>
  <c r="BY6"/>
  <c r="CH6" s="1"/>
  <c r="BY7"/>
  <c r="CH7" s="1"/>
  <c r="BY8"/>
  <c r="CH8" s="1"/>
  <c r="BY10"/>
  <c r="CH10" s="1"/>
  <c r="BY13"/>
  <c r="CH13" s="1"/>
  <c r="BY14"/>
  <c r="CH14" s="1"/>
  <c r="BY15"/>
  <c r="CH15" s="1"/>
  <c r="BY16"/>
  <c r="CH16" s="1"/>
  <c r="BY18"/>
  <c r="CH18" s="1"/>
  <c r="BY19"/>
  <c r="CH19" s="1"/>
  <c r="BY20"/>
  <c r="CH20" s="1"/>
  <c r="BY23"/>
  <c r="CH23" s="1"/>
  <c r="BY24"/>
  <c r="CH24" s="1"/>
  <c r="BY25"/>
  <c r="CH25" s="1"/>
  <c r="BY26"/>
  <c r="CH26" s="1"/>
  <c r="BY27"/>
  <c r="CH27" s="1"/>
  <c r="BY28"/>
  <c r="CH28" s="1"/>
  <c r="BY29"/>
  <c r="CH29" s="1"/>
  <c r="BY30"/>
  <c r="CH30" s="1"/>
  <c r="BY32"/>
  <c r="CH32" s="1"/>
  <c r="BY33"/>
  <c r="CH33" s="1"/>
  <c r="BY34"/>
  <c r="CH34" s="1"/>
  <c r="BY35"/>
  <c r="CH35" s="1"/>
  <c r="BY36"/>
  <c r="CH36" s="1"/>
  <c r="BY37"/>
  <c r="CH37" s="1"/>
  <c r="BY38"/>
  <c r="CH38" s="1"/>
  <c r="BY39"/>
  <c r="CH39" s="1"/>
  <c r="BY40"/>
  <c r="CH40" s="1"/>
  <c r="BY41"/>
  <c r="CH41" s="1"/>
  <c r="BY43"/>
  <c r="CH43" s="1"/>
  <c r="BY44"/>
  <c r="CH44" s="1"/>
  <c r="BY45"/>
  <c r="CH45" s="1"/>
  <c r="BY46"/>
  <c r="CH46" s="1"/>
  <c r="BY47"/>
  <c r="CH47" s="1"/>
  <c r="BY48"/>
  <c r="CH48" s="1"/>
  <c r="BY49"/>
  <c r="CH49" s="1"/>
  <c r="BY50"/>
  <c r="CH50" s="1"/>
  <c r="BY51"/>
  <c r="CH51" s="1"/>
  <c r="BY52"/>
  <c r="CH52" s="1"/>
  <c r="BY53"/>
  <c r="CH53" s="1"/>
  <c r="BY54"/>
  <c r="CH54" s="1"/>
  <c r="BY56"/>
  <c r="CH56" s="1"/>
  <c r="BY57"/>
  <c r="CH57" s="1"/>
  <c r="BY58"/>
  <c r="CH58" s="1"/>
  <c r="BY59"/>
  <c r="CH59" s="1"/>
  <c r="BY60"/>
  <c r="CH60" s="1"/>
  <c r="BY61"/>
  <c r="CH61" s="1"/>
  <c r="BY62"/>
  <c r="CH62" s="1"/>
  <c r="BY63"/>
  <c r="CH63" s="1"/>
  <c r="BY64"/>
  <c r="CH64" s="1"/>
  <c r="BY65"/>
  <c r="CH65" s="1"/>
  <c r="BY66"/>
  <c r="CH66" s="1"/>
  <c r="BY67"/>
  <c r="CH67" s="1"/>
  <c r="BY68"/>
  <c r="CH68" s="1"/>
  <c r="BY69"/>
  <c r="CH69" s="1"/>
  <c r="BY70"/>
  <c r="CH70" s="1"/>
  <c r="BY71"/>
  <c r="CH71" s="1"/>
  <c r="BY72"/>
  <c r="CH72" s="1"/>
  <c r="BY73"/>
  <c r="CH73" s="1"/>
  <c r="BY3"/>
  <c r="CH3" s="1"/>
  <c r="BR22" i="21"/>
  <c r="CA22" s="1"/>
  <c r="BR21"/>
  <c r="BR14"/>
  <c r="BR12"/>
  <c r="BR11"/>
  <c r="CA11" s="1"/>
  <c r="BR9"/>
  <c r="CA9" s="1"/>
  <c r="BR4"/>
  <c r="CA4" s="1"/>
  <c r="BN74"/>
  <c r="BO74"/>
  <c r="BR5"/>
  <c r="BR6"/>
  <c r="BR7"/>
  <c r="CA7" s="1"/>
  <c r="BR8"/>
  <c r="BR10"/>
  <c r="BR13"/>
  <c r="BR15"/>
  <c r="CA15" s="1"/>
  <c r="BR16"/>
  <c r="BS17"/>
  <c r="BR18"/>
  <c r="BR19"/>
  <c r="CA19" s="1"/>
  <c r="BR20"/>
  <c r="BR23"/>
  <c r="CA23" s="1"/>
  <c r="BR24"/>
  <c r="BR25"/>
  <c r="BR26"/>
  <c r="BR27"/>
  <c r="CA27" s="1"/>
  <c r="BR28"/>
  <c r="BR29"/>
  <c r="BR30"/>
  <c r="BR31"/>
  <c r="CA31" s="1"/>
  <c r="BR32"/>
  <c r="BR33"/>
  <c r="BR34"/>
  <c r="BR35"/>
  <c r="CA35" s="1"/>
  <c r="BR36"/>
  <c r="BR37"/>
  <c r="BR38"/>
  <c r="BR39"/>
  <c r="CA39" s="1"/>
  <c r="BR40"/>
  <c r="BR41"/>
  <c r="BS42"/>
  <c r="BR43"/>
  <c r="CA43" s="1"/>
  <c r="BR44"/>
  <c r="BR45"/>
  <c r="BR46"/>
  <c r="BR47"/>
  <c r="CA47" s="1"/>
  <c r="BR48"/>
  <c r="BR49"/>
  <c r="BR50"/>
  <c r="BR51"/>
  <c r="CA51" s="1"/>
  <c r="BR52"/>
  <c r="BR53"/>
  <c r="BR54"/>
  <c r="BR55"/>
  <c r="CA55" s="1"/>
  <c r="BR56"/>
  <c r="BR57"/>
  <c r="BR58"/>
  <c r="BR59"/>
  <c r="CA59" s="1"/>
  <c r="BR60"/>
  <c r="BR61"/>
  <c r="BR62"/>
  <c r="BR63"/>
  <c r="CA63" s="1"/>
  <c r="BR64"/>
  <c r="BR65"/>
  <c r="BR66"/>
  <c r="BR67"/>
  <c r="CA67" s="1"/>
  <c r="BR68"/>
  <c r="BR69"/>
  <c r="BR70"/>
  <c r="BR71"/>
  <c r="CA71" s="1"/>
  <c r="BR72"/>
  <c r="BR73"/>
  <c r="BR3"/>
  <c r="FY14" i="19"/>
  <c r="GH14" s="1"/>
  <c r="FY5"/>
  <c r="FZ5" s="1"/>
  <c r="FY6"/>
  <c r="FZ6" s="1"/>
  <c r="FY7"/>
  <c r="GH7" s="1"/>
  <c r="FY8"/>
  <c r="GH8" s="1"/>
  <c r="FZ9"/>
  <c r="FY10"/>
  <c r="FY11"/>
  <c r="GH11" s="1"/>
  <c r="FY12"/>
  <c r="GH12" s="1"/>
  <c r="FY13"/>
  <c r="FZ13" s="1"/>
  <c r="FY15"/>
  <c r="GH15" s="1"/>
  <c r="FY16"/>
  <c r="GH16" s="1"/>
  <c r="FZ17"/>
  <c r="FY18"/>
  <c r="FY19"/>
  <c r="GH19" s="1"/>
  <c r="FY20"/>
  <c r="GH20" s="1"/>
  <c r="FY21"/>
  <c r="FY22"/>
  <c r="FY23"/>
  <c r="GH23" s="1"/>
  <c r="FY24"/>
  <c r="GH24" s="1"/>
  <c r="FY25"/>
  <c r="FZ25" s="1"/>
  <c r="FY26"/>
  <c r="FY27"/>
  <c r="FZ27" s="1"/>
  <c r="FY28"/>
  <c r="GH28" s="1"/>
  <c r="FY29"/>
  <c r="FZ29" s="1"/>
  <c r="FY30"/>
  <c r="FY32"/>
  <c r="GH32" s="1"/>
  <c r="FY33"/>
  <c r="FZ33" s="1"/>
  <c r="FY34"/>
  <c r="FY35"/>
  <c r="GH35" s="1"/>
  <c r="FY36"/>
  <c r="GH36" s="1"/>
  <c r="FY37"/>
  <c r="FZ37" s="1"/>
  <c r="FY38"/>
  <c r="FY39"/>
  <c r="GH39" s="1"/>
  <c r="FY40"/>
  <c r="GH40" s="1"/>
  <c r="FY41"/>
  <c r="FZ41" s="1"/>
  <c r="FZ42"/>
  <c r="FY43"/>
  <c r="GH43" s="1"/>
  <c r="FY44"/>
  <c r="GH44" s="1"/>
  <c r="FY45"/>
  <c r="FZ45" s="1"/>
  <c r="FY46"/>
  <c r="FZ46" s="1"/>
  <c r="FY47"/>
  <c r="GH47" s="1"/>
  <c r="FY48"/>
  <c r="GH48" s="1"/>
  <c r="FY49"/>
  <c r="FZ49" s="1"/>
  <c r="FY50"/>
  <c r="FY51"/>
  <c r="GH51" s="1"/>
  <c r="FY52"/>
  <c r="GH52" s="1"/>
  <c r="FY53"/>
  <c r="FZ53" s="1"/>
  <c r="FY54"/>
  <c r="FZ54" s="1"/>
  <c r="FY55"/>
  <c r="FY56"/>
  <c r="FZ56" s="1"/>
  <c r="FY57"/>
  <c r="FZ57" s="1"/>
  <c r="FY58"/>
  <c r="FY59"/>
  <c r="GH59" s="1"/>
  <c r="FY60"/>
  <c r="FZ60" s="1"/>
  <c r="FY61"/>
  <c r="FZ61" s="1"/>
  <c r="FY62"/>
  <c r="FZ62" s="1"/>
  <c r="FY63"/>
  <c r="FZ63" s="1"/>
  <c r="FY64"/>
  <c r="GH64" s="1"/>
  <c r="FY65"/>
  <c r="FZ65" s="1"/>
  <c r="FY66"/>
  <c r="FY67"/>
  <c r="GH67" s="1"/>
  <c r="FY68"/>
  <c r="GH68" s="1"/>
  <c r="FY69"/>
  <c r="FZ69" s="1"/>
  <c r="FY70"/>
  <c r="FZ70" s="1"/>
  <c r="FY71"/>
  <c r="GH71" s="1"/>
  <c r="FY72"/>
  <c r="FZ72" s="1"/>
  <c r="FY73"/>
  <c r="FZ73" s="1"/>
  <c r="FY3"/>
  <c r="GH3" s="1"/>
  <c r="FU74"/>
  <c r="FV74"/>
  <c r="FZ4"/>
  <c r="FZ12"/>
  <c r="FZ31"/>
  <c r="FZ35"/>
  <c r="FZ51"/>
  <c r="FZ59"/>
  <c r="FZ47" l="1"/>
  <c r="FZ71"/>
  <c r="FZ67"/>
  <c r="FZ39"/>
  <c r="FZ24"/>
  <c r="FZ3"/>
  <c r="GH65"/>
  <c r="FZ16"/>
  <c r="GH37"/>
  <c r="GH63"/>
  <c r="FZ43"/>
  <c r="FZ28"/>
  <c r="FZ7"/>
  <c r="GH49"/>
  <c r="AE11" i="23"/>
  <c r="W3"/>
  <c r="W10"/>
  <c r="AE21"/>
  <c r="W5"/>
  <c r="AE55"/>
  <c r="AE4"/>
  <c r="AE14"/>
  <c r="BZ5" i="22"/>
  <c r="BZ8"/>
  <c r="BZ7"/>
  <c r="BZ3"/>
  <c r="BZ10"/>
  <c r="BZ6"/>
  <c r="CA3" i="21"/>
  <c r="CA70"/>
  <c r="CA66"/>
  <c r="CA62"/>
  <c r="CA58"/>
  <c r="CA54"/>
  <c r="CA50"/>
  <c r="CA46"/>
  <c r="CA38"/>
  <c r="CA34"/>
  <c r="CA30"/>
  <c r="CA26"/>
  <c r="CA10"/>
  <c r="CA6"/>
  <c r="CA12"/>
  <c r="CA73"/>
  <c r="CA69"/>
  <c r="CA65"/>
  <c r="CA61"/>
  <c r="CA57"/>
  <c r="CA53"/>
  <c r="CA49"/>
  <c r="CA45"/>
  <c r="CA41"/>
  <c r="CA37"/>
  <c r="CA33"/>
  <c r="CA29"/>
  <c r="CA25"/>
  <c r="CA20"/>
  <c r="CA16"/>
  <c r="CA5"/>
  <c r="CA14"/>
  <c r="CA72"/>
  <c r="CA68"/>
  <c r="CA64"/>
  <c r="CA60"/>
  <c r="CA56"/>
  <c r="CA52"/>
  <c r="CA48"/>
  <c r="CA44"/>
  <c r="CA40"/>
  <c r="CA36"/>
  <c r="CA32"/>
  <c r="CA28"/>
  <c r="CA24"/>
  <c r="CA8"/>
  <c r="CA21"/>
  <c r="CA18"/>
  <c r="CA13"/>
  <c r="FZ52" i="19"/>
  <c r="FZ44"/>
  <c r="FZ36"/>
  <c r="FZ15"/>
  <c r="FZ48"/>
  <c r="FZ40"/>
  <c r="FZ32"/>
  <c r="FZ19"/>
  <c r="FZ8"/>
  <c r="GH57"/>
  <c r="GH6"/>
  <c r="FZ66"/>
  <c r="GH66"/>
  <c r="FZ58"/>
  <c r="GH58"/>
  <c r="FZ50"/>
  <c r="GH50"/>
  <c r="FZ38"/>
  <c r="GH38"/>
  <c r="FZ34"/>
  <c r="GH34"/>
  <c r="GH29"/>
  <c r="GH13"/>
  <c r="GH56"/>
  <c r="GH72"/>
  <c r="GH70"/>
  <c r="FZ64"/>
  <c r="FZ23"/>
  <c r="GH53"/>
  <c r="GH69"/>
  <c r="GH33"/>
  <c r="GH60"/>
  <c r="GH21"/>
  <c r="GH27"/>
  <c r="GH46"/>
  <c r="FZ68"/>
  <c r="FZ30"/>
  <c r="GH30"/>
  <c r="FZ26"/>
  <c r="GH26"/>
  <c r="GH22"/>
  <c r="FZ18"/>
  <c r="GH18"/>
  <c r="FZ10"/>
  <c r="GH10"/>
  <c r="GH5"/>
  <c r="GH45"/>
  <c r="GH61"/>
  <c r="GH25"/>
  <c r="GH41"/>
  <c r="GH54"/>
  <c r="GH62"/>
  <c r="GH55"/>
  <c r="GH73"/>
  <c r="FZ20"/>
  <c r="V74" i="23"/>
  <c r="BY74" i="22"/>
  <c r="BR74" i="21"/>
  <c r="FY74" i="19"/>
  <c r="J74" i="23"/>
  <c r="K74"/>
  <c r="N14"/>
  <c r="N12"/>
  <c r="W12" s="1"/>
  <c r="N13"/>
  <c r="W13" s="1"/>
  <c r="N15"/>
  <c r="W15" s="1"/>
  <c r="N16"/>
  <c r="O16" s="1"/>
  <c r="N18"/>
  <c r="W18" s="1"/>
  <c r="N19"/>
  <c r="W19" s="1"/>
  <c r="N20"/>
  <c r="W20" s="1"/>
  <c r="N21"/>
  <c r="W21" s="1"/>
  <c r="N22"/>
  <c r="N23"/>
  <c r="W23" s="1"/>
  <c r="N24"/>
  <c r="O24" s="1"/>
  <c r="N25"/>
  <c r="W25" s="1"/>
  <c r="N26"/>
  <c r="W26" s="1"/>
  <c r="N27"/>
  <c r="W27" s="1"/>
  <c r="N28"/>
  <c r="W28" s="1"/>
  <c r="N29"/>
  <c r="W29" s="1"/>
  <c r="N30"/>
  <c r="W30" s="1"/>
  <c r="N32"/>
  <c r="W32" s="1"/>
  <c r="N33"/>
  <c r="W33" s="1"/>
  <c r="N34"/>
  <c r="W34" s="1"/>
  <c r="N35"/>
  <c r="W35" s="1"/>
  <c r="N36"/>
  <c r="W36" s="1"/>
  <c r="N37"/>
  <c r="W37" s="1"/>
  <c r="N38"/>
  <c r="W38" s="1"/>
  <c r="N39"/>
  <c r="W39" s="1"/>
  <c r="N40"/>
  <c r="W40" s="1"/>
  <c r="N41"/>
  <c r="W41" s="1"/>
  <c r="N43"/>
  <c r="W43" s="1"/>
  <c r="N44"/>
  <c r="W44" s="1"/>
  <c r="N45"/>
  <c r="W45" s="1"/>
  <c r="N46"/>
  <c r="O46" s="1"/>
  <c r="N47"/>
  <c r="W47" s="1"/>
  <c r="N48"/>
  <c r="W48" s="1"/>
  <c r="N49"/>
  <c r="W49" s="1"/>
  <c r="N50"/>
  <c r="W50" s="1"/>
  <c r="N51"/>
  <c r="W51" s="1"/>
  <c r="N52"/>
  <c r="W52" s="1"/>
  <c r="N53"/>
  <c r="W53" s="1"/>
  <c r="N54"/>
  <c r="O54" s="1"/>
  <c r="N55"/>
  <c r="W55" s="1"/>
  <c r="N56"/>
  <c r="W56" s="1"/>
  <c r="N57"/>
  <c r="W57" s="1"/>
  <c r="N58"/>
  <c r="W58" s="1"/>
  <c r="N59"/>
  <c r="W59" s="1"/>
  <c r="N60"/>
  <c r="W60" s="1"/>
  <c r="N61"/>
  <c r="W61" s="1"/>
  <c r="N62"/>
  <c r="O62" s="1"/>
  <c r="N63"/>
  <c r="W63" s="1"/>
  <c r="N64"/>
  <c r="W64" s="1"/>
  <c r="N65"/>
  <c r="W65" s="1"/>
  <c r="N66"/>
  <c r="O66" s="1"/>
  <c r="N67"/>
  <c r="W67" s="1"/>
  <c r="N68"/>
  <c r="W68" s="1"/>
  <c r="N69"/>
  <c r="W69" s="1"/>
  <c r="N70"/>
  <c r="O70" s="1"/>
  <c r="N71"/>
  <c r="W71" s="1"/>
  <c r="N72"/>
  <c r="W72" s="1"/>
  <c r="N73"/>
  <c r="W73" s="1"/>
  <c r="N11"/>
  <c r="O11" s="1"/>
  <c r="N9"/>
  <c r="W9" s="1"/>
  <c r="N4"/>
  <c r="W4" s="1"/>
  <c r="O5"/>
  <c r="O6"/>
  <c r="O7"/>
  <c r="O8"/>
  <c r="O10"/>
  <c r="O13"/>
  <c r="O17"/>
  <c r="O19"/>
  <c r="O31"/>
  <c r="O32"/>
  <c r="O36"/>
  <c r="O40"/>
  <c r="O42"/>
  <c r="O45"/>
  <c r="O53"/>
  <c r="O57"/>
  <c r="O65"/>
  <c r="O3"/>
  <c r="C74"/>
  <c r="B74"/>
  <c r="F55"/>
  <c r="F22"/>
  <c r="F21"/>
  <c r="F14"/>
  <c r="F9"/>
  <c r="F4"/>
  <c r="BF74" i="21"/>
  <c r="BG74"/>
  <c r="BJ14"/>
  <c r="BJ9"/>
  <c r="BS9" s="1"/>
  <c r="BJ4"/>
  <c r="BS4" s="1"/>
  <c r="BJ5"/>
  <c r="BK5" s="1"/>
  <c r="BJ6"/>
  <c r="BS6" s="1"/>
  <c r="BJ7"/>
  <c r="BJ8"/>
  <c r="BK8" s="1"/>
  <c r="BJ10"/>
  <c r="BS10" s="1"/>
  <c r="BJ11"/>
  <c r="BJ12"/>
  <c r="BK12" s="1"/>
  <c r="BJ13"/>
  <c r="BK13" s="1"/>
  <c r="BJ15"/>
  <c r="BK15" s="1"/>
  <c r="BJ16"/>
  <c r="BK16" s="1"/>
  <c r="BK17"/>
  <c r="BJ18"/>
  <c r="BS18" s="1"/>
  <c r="BJ19"/>
  <c r="BJ20"/>
  <c r="BK20" s="1"/>
  <c r="BJ21"/>
  <c r="BS21" s="1"/>
  <c r="BJ22"/>
  <c r="BS22" s="1"/>
  <c r="BJ23"/>
  <c r="BJ24"/>
  <c r="BK24" s="1"/>
  <c r="BJ25"/>
  <c r="BK25" s="1"/>
  <c r="BJ26"/>
  <c r="BS26" s="1"/>
  <c r="BJ27"/>
  <c r="BJ28"/>
  <c r="BK28" s="1"/>
  <c r="BJ29"/>
  <c r="BK29" s="1"/>
  <c r="BJ30"/>
  <c r="BK30" s="1"/>
  <c r="BJ31"/>
  <c r="BK31" s="1"/>
  <c r="BJ32"/>
  <c r="BK32" s="1"/>
  <c r="BJ33"/>
  <c r="BK33" s="1"/>
  <c r="BJ34"/>
  <c r="BS34" s="1"/>
  <c r="BJ35"/>
  <c r="BJ36"/>
  <c r="BK36" s="1"/>
  <c r="BJ37"/>
  <c r="BK37" s="1"/>
  <c r="BJ38"/>
  <c r="BS38" s="1"/>
  <c r="BJ39"/>
  <c r="BJ40"/>
  <c r="BK40" s="1"/>
  <c r="BJ41"/>
  <c r="BK41" s="1"/>
  <c r="BJ43"/>
  <c r="BJ44"/>
  <c r="BK44" s="1"/>
  <c r="BJ45"/>
  <c r="BK45" s="1"/>
  <c r="BJ46"/>
  <c r="BS46" s="1"/>
  <c r="BJ47"/>
  <c r="BK47" s="1"/>
  <c r="BJ48"/>
  <c r="BK48" s="1"/>
  <c r="BJ49"/>
  <c r="BK49" s="1"/>
  <c r="BJ50"/>
  <c r="BS50" s="1"/>
  <c r="BJ51"/>
  <c r="BJ52"/>
  <c r="BK52" s="1"/>
  <c r="BJ53"/>
  <c r="BK53" s="1"/>
  <c r="BJ54"/>
  <c r="BS54" s="1"/>
  <c r="BJ55"/>
  <c r="BJ56"/>
  <c r="BK56" s="1"/>
  <c r="BJ57"/>
  <c r="BK57" s="1"/>
  <c r="BJ58"/>
  <c r="BS58" s="1"/>
  <c r="BJ59"/>
  <c r="BJ60"/>
  <c r="BK60" s="1"/>
  <c r="BJ61"/>
  <c r="BK61" s="1"/>
  <c r="BJ62"/>
  <c r="BS62" s="1"/>
  <c r="BJ63"/>
  <c r="BK63" s="1"/>
  <c r="BJ64"/>
  <c r="BK64" s="1"/>
  <c r="BJ65"/>
  <c r="BK65" s="1"/>
  <c r="BJ66"/>
  <c r="BS66" s="1"/>
  <c r="BJ67"/>
  <c r="BJ68"/>
  <c r="BK68" s="1"/>
  <c r="BJ69"/>
  <c r="BK69" s="1"/>
  <c r="BJ70"/>
  <c r="BS70" s="1"/>
  <c r="BJ71"/>
  <c r="BJ72"/>
  <c r="BK72" s="1"/>
  <c r="BJ73"/>
  <c r="BK73" s="1"/>
  <c r="BJ3"/>
  <c r="BK3" s="1"/>
  <c r="BK34"/>
  <c r="BK42"/>
  <c r="BM74" i="22"/>
  <c r="BN74"/>
  <c r="BQ55"/>
  <c r="BZ55" s="1"/>
  <c r="BQ13"/>
  <c r="BQ14"/>
  <c r="BR14" s="1"/>
  <c r="BQ15"/>
  <c r="BZ15" s="1"/>
  <c r="BQ16"/>
  <c r="BR16" s="1"/>
  <c r="BR17"/>
  <c r="BQ18"/>
  <c r="BR18" s="1"/>
  <c r="BQ19"/>
  <c r="BZ19" s="1"/>
  <c r="BQ20"/>
  <c r="BR20" s="1"/>
  <c r="BQ21"/>
  <c r="BR21" s="1"/>
  <c r="BQ22"/>
  <c r="BR22" s="1"/>
  <c r="BQ23"/>
  <c r="BR23" s="1"/>
  <c r="BQ24"/>
  <c r="BR24" s="1"/>
  <c r="BQ25"/>
  <c r="BQ26"/>
  <c r="BR26" s="1"/>
  <c r="BQ27"/>
  <c r="BZ27" s="1"/>
  <c r="BQ28"/>
  <c r="BR28" s="1"/>
  <c r="BQ29"/>
  <c r="BR29" s="1"/>
  <c r="BQ30"/>
  <c r="BR30" s="1"/>
  <c r="BQ32"/>
  <c r="BR32" s="1"/>
  <c r="BQ33"/>
  <c r="BQ34"/>
  <c r="BR34" s="1"/>
  <c r="BQ35"/>
  <c r="BZ35" s="1"/>
  <c r="BQ36"/>
  <c r="BR36" s="1"/>
  <c r="BQ37"/>
  <c r="BQ38"/>
  <c r="BR38" s="1"/>
  <c r="BQ39"/>
  <c r="BZ39" s="1"/>
  <c r="BQ40"/>
  <c r="BR40" s="1"/>
  <c r="BQ41"/>
  <c r="BR42"/>
  <c r="BQ43"/>
  <c r="BR43" s="1"/>
  <c r="BQ44"/>
  <c r="BR44" s="1"/>
  <c r="BQ45"/>
  <c r="BR45" s="1"/>
  <c r="BQ46"/>
  <c r="BR46" s="1"/>
  <c r="BQ47"/>
  <c r="BZ47" s="1"/>
  <c r="BQ48"/>
  <c r="BR48" s="1"/>
  <c r="BQ49"/>
  <c r="BR49" s="1"/>
  <c r="BQ50"/>
  <c r="BR50" s="1"/>
  <c r="BQ51"/>
  <c r="BR51" s="1"/>
  <c r="BQ52"/>
  <c r="BR52" s="1"/>
  <c r="BQ53"/>
  <c r="BR53" s="1"/>
  <c r="BQ54"/>
  <c r="BR54" s="1"/>
  <c r="BQ56"/>
  <c r="BR56" s="1"/>
  <c r="BQ57"/>
  <c r="BQ58"/>
  <c r="BR58" s="1"/>
  <c r="BQ59"/>
  <c r="BZ59" s="1"/>
  <c r="BQ60"/>
  <c r="BR60" s="1"/>
  <c r="BQ61"/>
  <c r="BQ62"/>
  <c r="BR62" s="1"/>
  <c r="BQ63"/>
  <c r="BZ63" s="1"/>
  <c r="BQ64"/>
  <c r="BR64" s="1"/>
  <c r="BQ65"/>
  <c r="BQ66"/>
  <c r="BR66" s="1"/>
  <c r="BQ67"/>
  <c r="BZ67" s="1"/>
  <c r="BQ68"/>
  <c r="BR68" s="1"/>
  <c r="BQ69"/>
  <c r="BQ70"/>
  <c r="BR70" s="1"/>
  <c r="BQ71"/>
  <c r="BZ71" s="1"/>
  <c r="BQ72"/>
  <c r="BR72" s="1"/>
  <c r="BQ73"/>
  <c r="BQ12"/>
  <c r="BZ12" s="1"/>
  <c r="BR4"/>
  <c r="BR5"/>
  <c r="BR6"/>
  <c r="BR7"/>
  <c r="BR8"/>
  <c r="BR9"/>
  <c r="BR10"/>
  <c r="BR11"/>
  <c r="BR31"/>
  <c r="BR39"/>
  <c r="BR59"/>
  <c r="BR63"/>
  <c r="BR67"/>
  <c r="BR71"/>
  <c r="BR3"/>
  <c r="FE74" i="13"/>
  <c r="FF74"/>
  <c r="FI22"/>
  <c r="FI21"/>
  <c r="FR21" s="1"/>
  <c r="FI14"/>
  <c r="FR14" s="1"/>
  <c r="FI12"/>
  <c r="FR12" s="1"/>
  <c r="FI9"/>
  <c r="FI4"/>
  <c r="FR4" s="1"/>
  <c r="FJ5"/>
  <c r="FJ6"/>
  <c r="FJ7"/>
  <c r="FJ8"/>
  <c r="FJ10"/>
  <c r="FJ11"/>
  <c r="FJ13"/>
  <c r="FJ15"/>
  <c r="FJ16"/>
  <c r="FJ17"/>
  <c r="FJ18"/>
  <c r="FJ19"/>
  <c r="FJ20"/>
  <c r="FJ23"/>
  <c r="FJ24"/>
  <c r="FJ25"/>
  <c r="FJ26"/>
  <c r="FJ27"/>
  <c r="FJ28"/>
  <c r="FJ29"/>
  <c r="FJ30"/>
  <c r="FJ31"/>
  <c r="FJ32"/>
  <c r="FJ33"/>
  <c r="FJ34"/>
  <c r="FJ35"/>
  <c r="FJ36"/>
  <c r="FJ37"/>
  <c r="FJ38"/>
  <c r="FJ39"/>
  <c r="FJ40"/>
  <c r="FJ41"/>
  <c r="FJ42"/>
  <c r="FJ43"/>
  <c r="FJ44"/>
  <c r="FJ45"/>
  <c r="FJ46"/>
  <c r="FJ47"/>
  <c r="FJ48"/>
  <c r="FJ49"/>
  <c r="FJ50"/>
  <c r="FJ51"/>
  <c r="FJ52"/>
  <c r="FJ53"/>
  <c r="FJ54"/>
  <c r="FJ56"/>
  <c r="FJ57"/>
  <c r="FJ58"/>
  <c r="FJ59"/>
  <c r="FJ60"/>
  <c r="FJ61"/>
  <c r="FJ62"/>
  <c r="FJ63"/>
  <c r="FJ64"/>
  <c r="FJ65"/>
  <c r="FJ66"/>
  <c r="FJ67"/>
  <c r="FJ68"/>
  <c r="FJ69"/>
  <c r="FJ70"/>
  <c r="FJ71"/>
  <c r="FJ72"/>
  <c r="FJ73"/>
  <c r="FJ3"/>
  <c r="O69" i="23" l="1"/>
  <c r="O48"/>
  <c r="O64"/>
  <c r="O72"/>
  <c r="O61"/>
  <c r="O49"/>
  <c r="O41"/>
  <c r="O56"/>
  <c r="O37"/>
  <c r="O30"/>
  <c r="BZ54" i="22"/>
  <c r="BR47"/>
  <c r="BZ46"/>
  <c r="BZ23"/>
  <c r="O35" i="23"/>
  <c r="O4"/>
  <c r="O18"/>
  <c r="O26"/>
  <c r="O68"/>
  <c r="O60"/>
  <c r="O52"/>
  <c r="O44"/>
  <c r="O39"/>
  <c r="O12"/>
  <c r="O73"/>
  <c r="O67"/>
  <c r="O33"/>
  <c r="O15"/>
  <c r="BZ21" i="22"/>
  <c r="BR27"/>
  <c r="BZ48"/>
  <c r="FI74" i="13"/>
  <c r="W16" i="23"/>
  <c r="O71"/>
  <c r="O43"/>
  <c r="O25"/>
  <c r="N74"/>
  <c r="O59"/>
  <c r="O47"/>
  <c r="O38"/>
  <c r="O34"/>
  <c r="O9"/>
  <c r="O55"/>
  <c r="O63"/>
  <c r="O51"/>
  <c r="O29"/>
  <c r="W54"/>
  <c r="W62"/>
  <c r="O28"/>
  <c r="W11"/>
  <c r="F74"/>
  <c r="O27"/>
  <c r="O23"/>
  <c r="O22"/>
  <c r="W22"/>
  <c r="W24"/>
  <c r="W70"/>
  <c r="W46"/>
  <c r="W66"/>
  <c r="O58"/>
  <c r="O50"/>
  <c r="O20"/>
  <c r="O21"/>
  <c r="O14"/>
  <c r="W14"/>
  <c r="BR19" i="22"/>
  <c r="BQ74"/>
  <c r="BZ32"/>
  <c r="BR15"/>
  <c r="BZ34"/>
  <c r="BZ40"/>
  <c r="BZ29"/>
  <c r="BZ26"/>
  <c r="BZ62"/>
  <c r="BZ43"/>
  <c r="BZ24"/>
  <c r="BZ56"/>
  <c r="BZ72"/>
  <c r="BR12"/>
  <c r="BR13"/>
  <c r="BZ13"/>
  <c r="BZ14"/>
  <c r="BZ30"/>
  <c r="BZ50"/>
  <c r="BZ66"/>
  <c r="BZ28"/>
  <c r="BZ44"/>
  <c r="BZ60"/>
  <c r="BZ45"/>
  <c r="BR41"/>
  <c r="BZ41"/>
  <c r="BR37"/>
  <c r="BZ37"/>
  <c r="BR33"/>
  <c r="BZ33"/>
  <c r="BZ18"/>
  <c r="BZ70"/>
  <c r="BZ51"/>
  <c r="BZ16"/>
  <c r="BZ64"/>
  <c r="BZ49"/>
  <c r="BR35"/>
  <c r="BR73"/>
  <c r="BZ73"/>
  <c r="BR69"/>
  <c r="BZ69"/>
  <c r="BR65"/>
  <c r="BZ65"/>
  <c r="BR61"/>
  <c r="BZ61"/>
  <c r="BR57"/>
  <c r="BZ57"/>
  <c r="BZ22"/>
  <c r="BZ38"/>
  <c r="BZ58"/>
  <c r="BZ20"/>
  <c r="BZ36"/>
  <c r="BZ52"/>
  <c r="BZ68"/>
  <c r="BZ25"/>
  <c r="BZ53"/>
  <c r="BK10" i="21"/>
  <c r="BK6"/>
  <c r="BS3"/>
  <c r="BK26"/>
  <c r="BK66"/>
  <c r="BK18"/>
  <c r="BK50"/>
  <c r="BS8"/>
  <c r="BK58"/>
  <c r="BK70"/>
  <c r="BK54"/>
  <c r="BJ74"/>
  <c r="BS44"/>
  <c r="BS52"/>
  <c r="BS60"/>
  <c r="BS68"/>
  <c r="BS15"/>
  <c r="BK62"/>
  <c r="BK46"/>
  <c r="BS48"/>
  <c r="BS56"/>
  <c r="BS64"/>
  <c r="BS72"/>
  <c r="BK71"/>
  <c r="BS71"/>
  <c r="BK67"/>
  <c r="BS67"/>
  <c r="BK59"/>
  <c r="BS59"/>
  <c r="BS55"/>
  <c r="BK51"/>
  <c r="BS51"/>
  <c r="BK43"/>
  <c r="BS43"/>
  <c r="BS13"/>
  <c r="BS24"/>
  <c r="BS32"/>
  <c r="BS40"/>
  <c r="BS5"/>
  <c r="BK38"/>
  <c r="BS20"/>
  <c r="BS29"/>
  <c r="BS37"/>
  <c r="BS45"/>
  <c r="BS53"/>
  <c r="BS61"/>
  <c r="BS69"/>
  <c r="BS31"/>
  <c r="BS12"/>
  <c r="BS30"/>
  <c r="BK11"/>
  <c r="BS11"/>
  <c r="BK7"/>
  <c r="BS7"/>
  <c r="BS28"/>
  <c r="BS36"/>
  <c r="BS14"/>
  <c r="BS47"/>
  <c r="BK39"/>
  <c r="BS39"/>
  <c r="BK35"/>
  <c r="BS35"/>
  <c r="BK27"/>
  <c r="BS27"/>
  <c r="BK23"/>
  <c r="BS23"/>
  <c r="BK19"/>
  <c r="BS19"/>
  <c r="BS16"/>
  <c r="BS25"/>
  <c r="BS33"/>
  <c r="BS41"/>
  <c r="BS49"/>
  <c r="BS57"/>
  <c r="BS65"/>
  <c r="BS73"/>
  <c r="BS63"/>
  <c r="FJ12" i="13"/>
  <c r="FR22"/>
  <c r="FR55"/>
  <c r="FR9"/>
  <c r="FQ55" i="19"/>
  <c r="FZ55" s="1"/>
  <c r="FQ22"/>
  <c r="FZ22" s="1"/>
  <c r="FQ21"/>
  <c r="FZ21" s="1"/>
  <c r="FR5" l="1"/>
  <c r="FR6"/>
  <c r="FR7"/>
  <c r="FR8"/>
  <c r="FR10"/>
  <c r="FR12"/>
  <c r="FR13"/>
  <c r="FR15"/>
  <c r="FR16"/>
  <c r="FR17"/>
  <c r="FR18"/>
  <c r="FR19"/>
  <c r="FR20"/>
  <c r="FR23"/>
  <c r="FR24"/>
  <c r="FR25"/>
  <c r="FR26"/>
  <c r="FR27"/>
  <c r="FR28"/>
  <c r="FR29"/>
  <c r="FR30"/>
  <c r="FR31"/>
  <c r="FR32"/>
  <c r="FR33"/>
  <c r="FR34"/>
  <c r="FR35"/>
  <c r="FR36"/>
  <c r="FR37"/>
  <c r="FR38"/>
  <c r="FR39"/>
  <c r="FR40"/>
  <c r="FR41"/>
  <c r="FR42"/>
  <c r="FR43"/>
  <c r="FR44"/>
  <c r="FR45"/>
  <c r="FR46"/>
  <c r="FR47"/>
  <c r="FR48"/>
  <c r="FR49"/>
  <c r="FR50"/>
  <c r="FR51"/>
  <c r="FR52"/>
  <c r="FR53"/>
  <c r="FR54"/>
  <c r="FR56"/>
  <c r="FR57"/>
  <c r="FR58"/>
  <c r="FR59"/>
  <c r="FR60"/>
  <c r="FR61"/>
  <c r="FR62"/>
  <c r="FR63"/>
  <c r="FR64"/>
  <c r="FR65"/>
  <c r="FR66"/>
  <c r="FR67"/>
  <c r="FR68"/>
  <c r="FR69"/>
  <c r="FR70"/>
  <c r="FR71"/>
  <c r="FR72"/>
  <c r="FR73"/>
  <c r="FR3"/>
  <c r="FN74"/>
  <c r="FM74"/>
  <c r="FQ14"/>
  <c r="FZ14" s="1"/>
  <c r="FQ11"/>
  <c r="FZ11" s="1"/>
  <c r="FR11" l="1"/>
  <c r="BI25" i="22"/>
  <c r="BR25" s="1"/>
  <c r="FI55" i="19" l="1"/>
  <c r="FR55" s="1"/>
  <c r="BI55" i="22" l="1"/>
  <c r="BR55" s="1"/>
  <c r="BJ4"/>
  <c r="BJ5"/>
  <c r="BJ6"/>
  <c r="BJ7"/>
  <c r="BJ8"/>
  <c r="BJ9"/>
  <c r="BJ10"/>
  <c r="BJ13"/>
  <c r="BJ14"/>
  <c r="BJ15"/>
  <c r="BJ16"/>
  <c r="BJ17"/>
  <c r="BJ18"/>
  <c r="BJ19"/>
  <c r="BJ20"/>
  <c r="BJ21"/>
  <c r="BJ22"/>
  <c r="BJ23"/>
  <c r="BJ24"/>
  <c r="BJ26"/>
  <c r="BJ27"/>
  <c r="BJ28"/>
  <c r="BJ29"/>
  <c r="BJ30"/>
  <c r="BJ31"/>
  <c r="BJ32"/>
  <c r="BJ33"/>
  <c r="BJ34"/>
  <c r="BJ35"/>
  <c r="BJ37"/>
  <c r="BJ38"/>
  <c r="BJ39"/>
  <c r="BJ40"/>
  <c r="BJ42"/>
  <c r="BJ43"/>
  <c r="BJ44"/>
  <c r="BJ45"/>
  <c r="BJ46"/>
  <c r="BJ47"/>
  <c r="BJ48"/>
  <c r="BJ49"/>
  <c r="BJ50"/>
  <c r="BJ51"/>
  <c r="BJ52"/>
  <c r="BJ53"/>
  <c r="BJ54"/>
  <c r="BJ55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3"/>
  <c r="BE74"/>
  <c r="BF74"/>
  <c r="BB55" i="21"/>
  <c r="BB22"/>
  <c r="BK22" s="1"/>
  <c r="BB21"/>
  <c r="BK21" s="1"/>
  <c r="BB14"/>
  <c r="BK14" s="1"/>
  <c r="BB9"/>
  <c r="BB4"/>
  <c r="BK4" s="1"/>
  <c r="AX74"/>
  <c r="AY74"/>
  <c r="BC5"/>
  <c r="BC6"/>
  <c r="BC7"/>
  <c r="BC8"/>
  <c r="BC10"/>
  <c r="BC13"/>
  <c r="BC15"/>
  <c r="BC16"/>
  <c r="BC17"/>
  <c r="BC18"/>
  <c r="BC19"/>
  <c r="BC20"/>
  <c r="BC23"/>
  <c r="BC24"/>
  <c r="BC25"/>
  <c r="BC26"/>
  <c r="BC27"/>
  <c r="BC28"/>
  <c r="BC29"/>
  <c r="BC30"/>
  <c r="BC31"/>
  <c r="BC32"/>
  <c r="BC33"/>
  <c r="BC34"/>
  <c r="BC35"/>
  <c r="BC37"/>
  <c r="BC38"/>
  <c r="BC39"/>
  <c r="BC40"/>
  <c r="BC42"/>
  <c r="BC43"/>
  <c r="BC44"/>
  <c r="BC45"/>
  <c r="BC46"/>
  <c r="BC47"/>
  <c r="BC48"/>
  <c r="BC49"/>
  <c r="BC50"/>
  <c r="BC51"/>
  <c r="BC52"/>
  <c r="BC54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3"/>
  <c r="FA14" i="13"/>
  <c r="FJ14" s="1"/>
  <c r="FA55"/>
  <c r="FJ55" s="1"/>
  <c r="FA22"/>
  <c r="FJ22" s="1"/>
  <c r="FA21"/>
  <c r="FJ21" s="1"/>
  <c r="FA9"/>
  <c r="FJ9" s="1"/>
  <c r="FA4"/>
  <c r="FJ4" s="1"/>
  <c r="FB73"/>
  <c r="FB5"/>
  <c r="FB6"/>
  <c r="FB7"/>
  <c r="FB8"/>
  <c r="FB10"/>
  <c r="FB13"/>
  <c r="FB15"/>
  <c r="FB16"/>
  <c r="FB17"/>
  <c r="FB18"/>
  <c r="FB19"/>
  <c r="FB20"/>
  <c r="FB23"/>
  <c r="FB24"/>
  <c r="FB25"/>
  <c r="FB26"/>
  <c r="FB27"/>
  <c r="FB28"/>
  <c r="FB29"/>
  <c r="FB30"/>
  <c r="FB31"/>
  <c r="FB32"/>
  <c r="FB33"/>
  <c r="FB34"/>
  <c r="FB35"/>
  <c r="FB37"/>
  <c r="FB38"/>
  <c r="FB39"/>
  <c r="FB40"/>
  <c r="FB42"/>
  <c r="FB43"/>
  <c r="FB44"/>
  <c r="FB45"/>
  <c r="FB46"/>
  <c r="FB47"/>
  <c r="FB48"/>
  <c r="FB49"/>
  <c r="FB50"/>
  <c r="FB51"/>
  <c r="FB52"/>
  <c r="FB53"/>
  <c r="FB54"/>
  <c r="FB56"/>
  <c r="FB57"/>
  <c r="FB58"/>
  <c r="FB59"/>
  <c r="FB60"/>
  <c r="FB61"/>
  <c r="FB62"/>
  <c r="FB63"/>
  <c r="FB64"/>
  <c r="FB65"/>
  <c r="FB66"/>
  <c r="FB67"/>
  <c r="FB68"/>
  <c r="FB69"/>
  <c r="FB70"/>
  <c r="FB71"/>
  <c r="FB72"/>
  <c r="FB3"/>
  <c r="EW74"/>
  <c r="EX74"/>
  <c r="FI22" i="19"/>
  <c r="FR22" s="1"/>
  <c r="FI21"/>
  <c r="FR21" s="1"/>
  <c r="FI14"/>
  <c r="FR14" s="1"/>
  <c r="FI9"/>
  <c r="FR9" s="1"/>
  <c r="FI4"/>
  <c r="FR4" s="1"/>
  <c r="FJ5"/>
  <c r="FJ6"/>
  <c r="FJ7"/>
  <c r="FJ8"/>
  <c r="FJ10"/>
  <c r="FJ13"/>
  <c r="FJ15"/>
  <c r="FJ16"/>
  <c r="FJ17"/>
  <c r="FJ18"/>
  <c r="FJ19"/>
  <c r="FJ20"/>
  <c r="FJ23"/>
  <c r="FJ24"/>
  <c r="FJ25"/>
  <c r="FJ26"/>
  <c r="FJ27"/>
  <c r="FJ28"/>
  <c r="FJ29"/>
  <c r="FJ30"/>
  <c r="FJ31"/>
  <c r="FJ32"/>
  <c r="FJ33"/>
  <c r="FJ34"/>
  <c r="FJ35"/>
  <c r="FJ36"/>
  <c r="FJ37"/>
  <c r="FJ38"/>
  <c r="FJ39"/>
  <c r="FJ40"/>
  <c r="FJ41"/>
  <c r="FJ42"/>
  <c r="FJ43"/>
  <c r="FJ44"/>
  <c r="FJ45"/>
  <c r="FJ46"/>
  <c r="FJ47"/>
  <c r="FJ48"/>
  <c r="FJ49"/>
  <c r="FJ50"/>
  <c r="FJ51"/>
  <c r="FJ52"/>
  <c r="FJ53"/>
  <c r="FJ54"/>
  <c r="FJ56"/>
  <c r="FJ57"/>
  <c r="FJ58"/>
  <c r="FJ59"/>
  <c r="FJ60"/>
  <c r="FJ61"/>
  <c r="FJ62"/>
  <c r="FJ63"/>
  <c r="FJ64"/>
  <c r="FJ65"/>
  <c r="FJ66"/>
  <c r="FJ67"/>
  <c r="FJ68"/>
  <c r="FJ69"/>
  <c r="FJ70"/>
  <c r="FJ71"/>
  <c r="FJ72"/>
  <c r="FJ73"/>
  <c r="FJ3"/>
  <c r="FE74"/>
  <c r="FF74"/>
  <c r="BK9" i="21" l="1"/>
  <c r="BC55"/>
  <c r="BK55"/>
  <c r="FA74" i="13"/>
  <c r="BI74" i="22"/>
  <c r="BB74" i="21"/>
  <c r="FI74" i="19"/>
  <c r="AT53" i="21" l="1"/>
  <c r="BC53" s="1"/>
  <c r="BA56" i="22"/>
  <c r="BJ56" s="1"/>
  <c r="BA25"/>
  <c r="BJ25" s="1"/>
  <c r="AL55" l="1"/>
  <c r="AT22" i="21"/>
  <c r="BC22" s="1"/>
  <c r="AT21"/>
  <c r="BC21" s="1"/>
  <c r="AL22"/>
  <c r="AL21"/>
  <c r="AT14"/>
  <c r="BC14" s="1"/>
  <c r="AL14"/>
  <c r="AT9"/>
  <c r="BC9" s="1"/>
  <c r="AL9"/>
  <c r="AT4"/>
  <c r="BC4" s="1"/>
  <c r="AL4"/>
  <c r="FA55" i="19"/>
  <c r="FJ55" s="1"/>
  <c r="ES55" i="13"/>
  <c r="FB55" s="1"/>
  <c r="EK55"/>
  <c r="ES22"/>
  <c r="FB22" s="1"/>
  <c r="ES21"/>
  <c r="FB21" s="1"/>
  <c r="EK22"/>
  <c r="EK21"/>
  <c r="ES14"/>
  <c r="FB14" s="1"/>
  <c r="EK14"/>
  <c r="ES9"/>
  <c r="FB9" s="1"/>
  <c r="EK9"/>
  <c r="ES4"/>
  <c r="FB4" s="1"/>
  <c r="EK4"/>
  <c r="FA22" i="19"/>
  <c r="FJ22" s="1"/>
  <c r="FA21"/>
  <c r="FJ21" s="1"/>
  <c r="FA14"/>
  <c r="FJ14" s="1"/>
  <c r="FA9"/>
  <c r="FJ9" s="1"/>
  <c r="FA4"/>
  <c r="FJ4" s="1"/>
  <c r="AW74" i="22" l="1"/>
  <c r="AX74"/>
  <c r="BB4"/>
  <c r="BB5"/>
  <c r="BB6"/>
  <c r="BB7"/>
  <c r="BB8"/>
  <c r="BB9"/>
  <c r="BB10"/>
  <c r="BB81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3"/>
  <c r="AP74" i="21"/>
  <c r="AQ74"/>
  <c r="AU4"/>
  <c r="AU5"/>
  <c r="AU6"/>
  <c r="AU7"/>
  <c r="AU8"/>
  <c r="AU9"/>
  <c r="AU10"/>
  <c r="AU81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7"/>
  <c r="AU38"/>
  <c r="AU39"/>
  <c r="AU40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3"/>
  <c r="ET4" i="13"/>
  <c r="ET5"/>
  <c r="ET6"/>
  <c r="ET7"/>
  <c r="ET8"/>
  <c r="ET9"/>
  <c r="ET10"/>
  <c r="ET81"/>
  <c r="ET13"/>
  <c r="ET14"/>
  <c r="ET15"/>
  <c r="ET16"/>
  <c r="ET17"/>
  <c r="ET18"/>
  <c r="ET19"/>
  <c r="ET20"/>
  <c r="ET21"/>
  <c r="ET22"/>
  <c r="ET23"/>
  <c r="ET24"/>
  <c r="ET25"/>
  <c r="ET26"/>
  <c r="ET27"/>
  <c r="ET28"/>
  <c r="ET29"/>
  <c r="ET30"/>
  <c r="ET31"/>
  <c r="ET32"/>
  <c r="ET33"/>
  <c r="ET34"/>
  <c r="ET35"/>
  <c r="ET83"/>
  <c r="ET37"/>
  <c r="ET38"/>
  <c r="ET39"/>
  <c r="ET40"/>
  <c r="ET42"/>
  <c r="ET43"/>
  <c r="ET44"/>
  <c r="ET45"/>
  <c r="ET46"/>
  <c r="ET47"/>
  <c r="ET48"/>
  <c r="ET49"/>
  <c r="ET50"/>
  <c r="ET51"/>
  <c r="ET52"/>
  <c r="ET53"/>
  <c r="ET54"/>
  <c r="ET55"/>
  <c r="ET56"/>
  <c r="ET57"/>
  <c r="ET58"/>
  <c r="ET59"/>
  <c r="ET60"/>
  <c r="ET61"/>
  <c r="ET62"/>
  <c r="ET63"/>
  <c r="ET64"/>
  <c r="ET65"/>
  <c r="ET66"/>
  <c r="ET67"/>
  <c r="ET68"/>
  <c r="ET69"/>
  <c r="ET70"/>
  <c r="ET71"/>
  <c r="ET72"/>
  <c r="ET73"/>
  <c r="ET3"/>
  <c r="EO74"/>
  <c r="EP74"/>
  <c r="EW74" i="19"/>
  <c r="EX74"/>
  <c r="FB5"/>
  <c r="FB6"/>
  <c r="FB7"/>
  <c r="FB8"/>
  <c r="FB10"/>
  <c r="FB11"/>
  <c r="FB13"/>
  <c r="FB15"/>
  <c r="FB16"/>
  <c r="FB17"/>
  <c r="FB18"/>
  <c r="FB19"/>
  <c r="FB20"/>
  <c r="FB23"/>
  <c r="FB24"/>
  <c r="FB25"/>
  <c r="FB26"/>
  <c r="FB27"/>
  <c r="FB28"/>
  <c r="FB29"/>
  <c r="FB30"/>
  <c r="FB31"/>
  <c r="FB32"/>
  <c r="FB33"/>
  <c r="FB34"/>
  <c r="FB35"/>
  <c r="FB36"/>
  <c r="FB37"/>
  <c r="FB38"/>
  <c r="FB39"/>
  <c r="FB40"/>
  <c r="FB41"/>
  <c r="FB42"/>
  <c r="FB43"/>
  <c r="FB44"/>
  <c r="FB45"/>
  <c r="FB46"/>
  <c r="FB47"/>
  <c r="FB48"/>
  <c r="FB49"/>
  <c r="FB50"/>
  <c r="FB51"/>
  <c r="FB52"/>
  <c r="FB53"/>
  <c r="FB54"/>
  <c r="FB56"/>
  <c r="FB57"/>
  <c r="FB58"/>
  <c r="FB59"/>
  <c r="FB60"/>
  <c r="FB61"/>
  <c r="FB62"/>
  <c r="FB63"/>
  <c r="FB64"/>
  <c r="FB65"/>
  <c r="FB66"/>
  <c r="FB67"/>
  <c r="FB68"/>
  <c r="FB69"/>
  <c r="FB70"/>
  <c r="FB71"/>
  <c r="FB72"/>
  <c r="FB73"/>
  <c r="FB3"/>
  <c r="BA74" i="22" l="1"/>
  <c r="AT74" i="21"/>
  <c r="ES74" i="13"/>
  <c r="FA74" i="19"/>
  <c r="ES55"/>
  <c r="ES22"/>
  <c r="ES21"/>
  <c r="ES14"/>
  <c r="ES9"/>
  <c r="ES4"/>
  <c r="FB14" l="1"/>
  <c r="FB21"/>
  <c r="FB4"/>
  <c r="FB22"/>
  <c r="FB9"/>
  <c r="FB55"/>
  <c r="AO74" i="22"/>
  <c r="AP74"/>
  <c r="AT4"/>
  <c r="AT5"/>
  <c r="AT6"/>
  <c r="AT7"/>
  <c r="AT8"/>
  <c r="AT9"/>
  <c r="AT10"/>
  <c r="AT81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3"/>
  <c r="AH74" i="21"/>
  <c r="AI74"/>
  <c r="AM5"/>
  <c r="AM6"/>
  <c r="AM7"/>
  <c r="AM8"/>
  <c r="AM10"/>
  <c r="AM81"/>
  <c r="AM13"/>
  <c r="AM15"/>
  <c r="AM16"/>
  <c r="AM17"/>
  <c r="AM18"/>
  <c r="AM19"/>
  <c r="AM20"/>
  <c r="AM23"/>
  <c r="AM24"/>
  <c r="AM25"/>
  <c r="AM26"/>
  <c r="AM27"/>
  <c r="AM28"/>
  <c r="AM29"/>
  <c r="AM30"/>
  <c r="AM31"/>
  <c r="AM32"/>
  <c r="AM33"/>
  <c r="AM34"/>
  <c r="AM35"/>
  <c r="AM83"/>
  <c r="AM37"/>
  <c r="AM38"/>
  <c r="AM39"/>
  <c r="AM40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3"/>
  <c r="EL5" i="13"/>
  <c r="EL6"/>
  <c r="EL7"/>
  <c r="EL8"/>
  <c r="EL10"/>
  <c r="EL81"/>
  <c r="EL13"/>
  <c r="EL15"/>
  <c r="EL16"/>
  <c r="EL17"/>
  <c r="EL18"/>
  <c r="EL19"/>
  <c r="EL20"/>
  <c r="EL23"/>
  <c r="EL24"/>
  <c r="EL25"/>
  <c r="EL26"/>
  <c r="EL27"/>
  <c r="EL28"/>
  <c r="EL29"/>
  <c r="EL30"/>
  <c r="EL31"/>
  <c r="EL32"/>
  <c r="EL33"/>
  <c r="EL34"/>
  <c r="EL35"/>
  <c r="EL83"/>
  <c r="EL37"/>
  <c r="EL38"/>
  <c r="EL39"/>
  <c r="EL40"/>
  <c r="EL42"/>
  <c r="EL43"/>
  <c r="EL44"/>
  <c r="EL45"/>
  <c r="EL46"/>
  <c r="EL47"/>
  <c r="EL48"/>
  <c r="EL49"/>
  <c r="EL50"/>
  <c r="EL51"/>
  <c r="EL52"/>
  <c r="EL53"/>
  <c r="EL54"/>
  <c r="EL56"/>
  <c r="EL57"/>
  <c r="EL58"/>
  <c r="EL59"/>
  <c r="EL60"/>
  <c r="EL61"/>
  <c r="EL62"/>
  <c r="EL63"/>
  <c r="EL64"/>
  <c r="EL65"/>
  <c r="EL66"/>
  <c r="EL67"/>
  <c r="EL68"/>
  <c r="EL69"/>
  <c r="EL70"/>
  <c r="EL71"/>
  <c r="EL72"/>
  <c r="EL73"/>
  <c r="EL3"/>
  <c r="EG74"/>
  <c r="EH74"/>
  <c r="ET11" i="19"/>
  <c r="ET5"/>
  <c r="ET6"/>
  <c r="ET7"/>
  <c r="ET8"/>
  <c r="ET10"/>
  <c r="ET13"/>
  <c r="ET15"/>
  <c r="ET16"/>
  <c r="ET17"/>
  <c r="ET18"/>
  <c r="ET19"/>
  <c r="ET20"/>
  <c r="ET23"/>
  <c r="ET24"/>
  <c r="ET25"/>
  <c r="ET26"/>
  <c r="ET27"/>
  <c r="ET28"/>
  <c r="ET29"/>
  <c r="ET30"/>
  <c r="ET31"/>
  <c r="ET32"/>
  <c r="ET33"/>
  <c r="ET34"/>
  <c r="ET35"/>
  <c r="ET36"/>
  <c r="ET37"/>
  <c r="ET38"/>
  <c r="ET39"/>
  <c r="ET40"/>
  <c r="ET41"/>
  <c r="ET42"/>
  <c r="ET43"/>
  <c r="ET44"/>
  <c r="ET45"/>
  <c r="ET46"/>
  <c r="ET47"/>
  <c r="ET48"/>
  <c r="ET49"/>
  <c r="ET50"/>
  <c r="ET51"/>
  <c r="ET52"/>
  <c r="ET53"/>
  <c r="ET54"/>
  <c r="ET56"/>
  <c r="ET57"/>
  <c r="ET58"/>
  <c r="ET59"/>
  <c r="ET60"/>
  <c r="ET61"/>
  <c r="ET62"/>
  <c r="ET63"/>
  <c r="ET64"/>
  <c r="ET65"/>
  <c r="ET66"/>
  <c r="ET67"/>
  <c r="ET68"/>
  <c r="ET69"/>
  <c r="ET70"/>
  <c r="ET71"/>
  <c r="ET72"/>
  <c r="ET73"/>
  <c r="ET3"/>
  <c r="EO74"/>
  <c r="EP74"/>
  <c r="AS74" i="22" l="1"/>
  <c r="AL74" i="21"/>
  <c r="EK74" i="13"/>
  <c r="ES74" i="19"/>
  <c r="AD22" i="21"/>
  <c r="AD21"/>
  <c r="AM21" s="1"/>
  <c r="AD14"/>
  <c r="AD9"/>
  <c r="AD4"/>
  <c r="AE5"/>
  <c r="AE6"/>
  <c r="AE7"/>
  <c r="AE8"/>
  <c r="AE10"/>
  <c r="AE13"/>
  <c r="AE15"/>
  <c r="AE16"/>
  <c r="AE17"/>
  <c r="AE18"/>
  <c r="AE19"/>
  <c r="AE20"/>
  <c r="AE23"/>
  <c r="AE24"/>
  <c r="AE25"/>
  <c r="AE26"/>
  <c r="AE27"/>
  <c r="AE28"/>
  <c r="AE29"/>
  <c r="AE30"/>
  <c r="AE31"/>
  <c r="AE32"/>
  <c r="AE33"/>
  <c r="AE34"/>
  <c r="AE35"/>
  <c r="AE37"/>
  <c r="AE38"/>
  <c r="AE39"/>
  <c r="AE40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3"/>
  <c r="Z74"/>
  <c r="AA74"/>
  <c r="EC55" i="13"/>
  <c r="EC22"/>
  <c r="EL22" s="1"/>
  <c r="EC21"/>
  <c r="EC14"/>
  <c r="EL14" s="1"/>
  <c r="EC9"/>
  <c r="EC4"/>
  <c r="EL4" s="1"/>
  <c r="ED5"/>
  <c r="ED6"/>
  <c r="ED7"/>
  <c r="ED8"/>
  <c r="ED10"/>
  <c r="ED13"/>
  <c r="ED15"/>
  <c r="ED16"/>
  <c r="ED17"/>
  <c r="ED18"/>
  <c r="ED19"/>
  <c r="ED20"/>
  <c r="ED23"/>
  <c r="ED24"/>
  <c r="ED25"/>
  <c r="ED26"/>
  <c r="ED27"/>
  <c r="ED28"/>
  <c r="ED29"/>
  <c r="ED30"/>
  <c r="ED31"/>
  <c r="ED32"/>
  <c r="ED33"/>
  <c r="ED34"/>
  <c r="ED35"/>
  <c r="ED37"/>
  <c r="ED38"/>
  <c r="ED39"/>
  <c r="ED40"/>
  <c r="ED42"/>
  <c r="ED43"/>
  <c r="ED44"/>
  <c r="ED45"/>
  <c r="ED46"/>
  <c r="ED47"/>
  <c r="ED48"/>
  <c r="ED49"/>
  <c r="ED50"/>
  <c r="ED51"/>
  <c r="ED52"/>
  <c r="ED53"/>
  <c r="ED54"/>
  <c r="ED56"/>
  <c r="ED57"/>
  <c r="ED58"/>
  <c r="ED59"/>
  <c r="ED60"/>
  <c r="ED61"/>
  <c r="ED62"/>
  <c r="ED63"/>
  <c r="ED64"/>
  <c r="ED65"/>
  <c r="ED66"/>
  <c r="ED67"/>
  <c r="ED68"/>
  <c r="ED69"/>
  <c r="ED70"/>
  <c r="ED71"/>
  <c r="ED72"/>
  <c r="ED73"/>
  <c r="ED3"/>
  <c r="DY74"/>
  <c r="DZ74"/>
  <c r="EK55" i="19"/>
  <c r="EK22"/>
  <c r="ET22" s="1"/>
  <c r="EK21"/>
  <c r="ET21" s="1"/>
  <c r="EK14"/>
  <c r="ET14" s="1"/>
  <c r="EK9"/>
  <c r="EK4"/>
  <c r="ET4" s="1"/>
  <c r="EG74"/>
  <c r="EH74"/>
  <c r="EL5"/>
  <c r="EL6"/>
  <c r="EL7"/>
  <c r="EL8"/>
  <c r="EL10"/>
  <c r="EL13"/>
  <c r="EL15"/>
  <c r="EL16"/>
  <c r="EL17"/>
  <c r="EL18"/>
  <c r="EL19"/>
  <c r="EL20"/>
  <c r="EL23"/>
  <c r="EL24"/>
  <c r="EL25"/>
  <c r="EL26"/>
  <c r="EL27"/>
  <c r="EL28"/>
  <c r="EL29"/>
  <c r="EL30"/>
  <c r="EL31"/>
  <c r="EL32"/>
  <c r="EL33"/>
  <c r="EL34"/>
  <c r="EL35"/>
  <c r="EL37"/>
  <c r="EL38"/>
  <c r="EL39"/>
  <c r="EL40"/>
  <c r="EL42"/>
  <c r="EL43"/>
  <c r="EL44"/>
  <c r="EL45"/>
  <c r="EL46"/>
  <c r="EL47"/>
  <c r="EL48"/>
  <c r="EL49"/>
  <c r="EL50"/>
  <c r="EL51"/>
  <c r="EL52"/>
  <c r="EL53"/>
  <c r="EL54"/>
  <c r="EL56"/>
  <c r="EL57"/>
  <c r="EL58"/>
  <c r="EL59"/>
  <c r="EL60"/>
  <c r="EL61"/>
  <c r="EL62"/>
  <c r="EL63"/>
  <c r="EL64"/>
  <c r="EL65"/>
  <c r="EL66"/>
  <c r="EL67"/>
  <c r="EL68"/>
  <c r="EL69"/>
  <c r="EL70"/>
  <c r="EL71"/>
  <c r="EL72"/>
  <c r="EL73"/>
  <c r="EL3"/>
  <c r="AM9" i="21" l="1"/>
  <c r="AM14"/>
  <c r="AM4"/>
  <c r="AM22"/>
  <c r="EL21" i="13"/>
  <c r="EL9"/>
  <c r="EL55"/>
  <c r="ET9" i="19"/>
  <c r="ET55"/>
  <c r="AD74" i="21"/>
  <c r="EC74" i="13"/>
  <c r="EK74" i="19"/>
  <c r="EC55"/>
  <c r="EL55" s="1"/>
  <c r="EC79"/>
  <c r="ED15"/>
  <c r="AE5" i="22"/>
  <c r="AE6"/>
  <c r="AE7"/>
  <c r="AE8"/>
  <c r="AE10"/>
  <c r="AE13"/>
  <c r="AE15"/>
  <c r="AE16"/>
  <c r="AE17"/>
  <c r="AE18"/>
  <c r="AE19"/>
  <c r="AE20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3"/>
  <c r="AD14"/>
  <c r="AD55"/>
  <c r="Z76"/>
  <c r="AA76"/>
  <c r="V22" i="21"/>
  <c r="AE22" s="1"/>
  <c r="V21"/>
  <c r="V14"/>
  <c r="AE14" s="1"/>
  <c r="V12"/>
  <c r="V11"/>
  <c r="V9"/>
  <c r="V4"/>
  <c r="AE4" s="1"/>
  <c r="R74"/>
  <c r="S74"/>
  <c r="W5"/>
  <c r="W6"/>
  <c r="W7"/>
  <c r="W8"/>
  <c r="W10"/>
  <c r="W13"/>
  <c r="W15"/>
  <c r="W16"/>
  <c r="W17"/>
  <c r="W18"/>
  <c r="W19"/>
  <c r="W20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3"/>
  <c r="DU55" i="13"/>
  <c r="ED55" s="1"/>
  <c r="DU22"/>
  <c r="ED22" s="1"/>
  <c r="DU21"/>
  <c r="ED21" s="1"/>
  <c r="DU14"/>
  <c r="ED14" s="1"/>
  <c r="DU12"/>
  <c r="DU11"/>
  <c r="DU9"/>
  <c r="ED9" s="1"/>
  <c r="DU4"/>
  <c r="ED4" s="1"/>
  <c r="DV5"/>
  <c r="DV6"/>
  <c r="DV7"/>
  <c r="DV8"/>
  <c r="DV10"/>
  <c r="DV13"/>
  <c r="DV15"/>
  <c r="DV16"/>
  <c r="DV17"/>
  <c r="DV18"/>
  <c r="DV19"/>
  <c r="DV20"/>
  <c r="DV23"/>
  <c r="DV24"/>
  <c r="DV25"/>
  <c r="DV26"/>
  <c r="DV27"/>
  <c r="DV28"/>
  <c r="DV29"/>
  <c r="DV30"/>
  <c r="DV31"/>
  <c r="DV32"/>
  <c r="DV33"/>
  <c r="DV34"/>
  <c r="DV35"/>
  <c r="DV36"/>
  <c r="DV37"/>
  <c r="DV38"/>
  <c r="DV39"/>
  <c r="DV40"/>
  <c r="DV41"/>
  <c r="DV42"/>
  <c r="DV43"/>
  <c r="DV44"/>
  <c r="DV45"/>
  <c r="DV46"/>
  <c r="DV47"/>
  <c r="DV48"/>
  <c r="DV49"/>
  <c r="DV50"/>
  <c r="DV51"/>
  <c r="DV52"/>
  <c r="DV54"/>
  <c r="DV56"/>
  <c r="DV57"/>
  <c r="DV58"/>
  <c r="DV59"/>
  <c r="DV60"/>
  <c r="DV61"/>
  <c r="DV62"/>
  <c r="DV63"/>
  <c r="DV64"/>
  <c r="DV65"/>
  <c r="DV66"/>
  <c r="DV67"/>
  <c r="DV68"/>
  <c r="DV69"/>
  <c r="DV70"/>
  <c r="DV71"/>
  <c r="DV72"/>
  <c r="DV73"/>
  <c r="DV3"/>
  <c r="DQ74"/>
  <c r="DR74"/>
  <c r="ED3" i="19"/>
  <c r="EC4"/>
  <c r="EL4" s="1"/>
  <c r="ED5"/>
  <c r="ED6"/>
  <c r="ED7"/>
  <c r="ED8"/>
  <c r="EC9"/>
  <c r="ED10"/>
  <c r="EC11"/>
  <c r="EC12"/>
  <c r="ED13"/>
  <c r="EC14"/>
  <c r="ED16"/>
  <c r="ED17"/>
  <c r="ED18"/>
  <c r="ED19"/>
  <c r="ED20"/>
  <c r="EC21"/>
  <c r="EC22"/>
  <c r="EL22" s="1"/>
  <c r="ED23"/>
  <c r="ED24"/>
  <c r="ED25"/>
  <c r="ED26"/>
  <c r="ED27"/>
  <c r="ED28"/>
  <c r="ED29"/>
  <c r="ED30"/>
  <c r="ED31"/>
  <c r="ED32"/>
  <c r="ED33"/>
  <c r="ED34"/>
  <c r="ED35"/>
  <c r="ED36"/>
  <c r="ED37"/>
  <c r="ED38"/>
  <c r="ED39"/>
  <c r="ED40"/>
  <c r="ED41"/>
  <c r="ED42"/>
  <c r="ED43"/>
  <c r="ED44"/>
  <c r="ED45"/>
  <c r="ED46"/>
  <c r="ED47"/>
  <c r="ED48"/>
  <c r="ED49"/>
  <c r="ED50"/>
  <c r="ED51"/>
  <c r="ED52"/>
  <c r="ED54"/>
  <c r="ED56"/>
  <c r="ED57"/>
  <c r="ED58"/>
  <c r="ED59"/>
  <c r="ED60"/>
  <c r="ED61"/>
  <c r="ED62"/>
  <c r="ED63"/>
  <c r="ED64"/>
  <c r="ED65"/>
  <c r="ED66"/>
  <c r="ED67"/>
  <c r="ED68"/>
  <c r="ED69"/>
  <c r="ED70"/>
  <c r="ED71"/>
  <c r="ED72"/>
  <c r="ED73"/>
  <c r="DY74"/>
  <c r="DZ74"/>
  <c r="AD76" i="22" l="1"/>
  <c r="AE21" i="21"/>
  <c r="AE9"/>
  <c r="EL14" i="19"/>
  <c r="EL21"/>
  <c r="EL9"/>
  <c r="EC74"/>
  <c r="V74" i="21"/>
  <c r="DU74" i="13"/>
  <c r="DM53"/>
  <c r="DN79"/>
  <c r="DV53" l="1"/>
  <c r="ED53" i="19"/>
  <c r="V55" i="22"/>
  <c r="AE55" s="1"/>
  <c r="V22"/>
  <c r="AE22" s="1"/>
  <c r="V21"/>
  <c r="V14"/>
  <c r="AE14" s="1"/>
  <c r="V12"/>
  <c r="AE12" s="1"/>
  <c r="V11"/>
  <c r="V9"/>
  <c r="V4"/>
  <c r="AE4" s="1"/>
  <c r="W5"/>
  <c r="W6"/>
  <c r="W7"/>
  <c r="W8"/>
  <c r="W10"/>
  <c r="W13"/>
  <c r="W15"/>
  <c r="W16"/>
  <c r="W17"/>
  <c r="W18"/>
  <c r="W19"/>
  <c r="W20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3"/>
  <c r="R76"/>
  <c r="S76"/>
  <c r="V76" l="1"/>
  <c r="AE11"/>
  <c r="AE9"/>
  <c r="AE21"/>
  <c r="DM55" i="13"/>
  <c r="DM22"/>
  <c r="DM21"/>
  <c r="DM14"/>
  <c r="DM12"/>
  <c r="DM11"/>
  <c r="DM9"/>
  <c r="DM4"/>
  <c r="DI76"/>
  <c r="DJ76"/>
  <c r="DN5"/>
  <c r="DN6"/>
  <c r="DN7"/>
  <c r="DN8"/>
  <c r="DN10"/>
  <c r="DN13"/>
  <c r="DN15"/>
  <c r="DN16"/>
  <c r="DN17"/>
  <c r="DN18"/>
  <c r="DN19"/>
  <c r="DN20"/>
  <c r="DN23"/>
  <c r="DN24"/>
  <c r="DN25"/>
  <c r="DN26"/>
  <c r="DN27"/>
  <c r="DN28"/>
  <c r="DN29"/>
  <c r="DN30"/>
  <c r="DN31"/>
  <c r="DN32"/>
  <c r="DN33"/>
  <c r="DN34"/>
  <c r="DN35"/>
  <c r="DN36"/>
  <c r="DN37"/>
  <c r="DN38"/>
  <c r="DN39"/>
  <c r="DN40"/>
  <c r="DN41"/>
  <c r="DN42"/>
  <c r="DN43"/>
  <c r="DN44"/>
  <c r="DN45"/>
  <c r="DN46"/>
  <c r="DN47"/>
  <c r="DN48"/>
  <c r="DN49"/>
  <c r="DN50"/>
  <c r="DN51"/>
  <c r="DN52"/>
  <c r="DN53"/>
  <c r="DN54"/>
  <c r="DN56"/>
  <c r="DN57"/>
  <c r="DN58"/>
  <c r="DN59"/>
  <c r="DN60"/>
  <c r="DN61"/>
  <c r="DN62"/>
  <c r="DN63"/>
  <c r="DN64"/>
  <c r="DN65"/>
  <c r="DN66"/>
  <c r="DN67"/>
  <c r="DN68"/>
  <c r="DN69"/>
  <c r="DN70"/>
  <c r="DN71"/>
  <c r="DN72"/>
  <c r="DN73"/>
  <c r="DN3"/>
  <c r="DU55" i="19"/>
  <c r="DU22"/>
  <c r="DU21"/>
  <c r="DU14"/>
  <c r="DU12"/>
  <c r="DU11"/>
  <c r="DU9"/>
  <c r="DU4"/>
  <c r="DQ74"/>
  <c r="DR74"/>
  <c r="DV5"/>
  <c r="DV6"/>
  <c r="DV7"/>
  <c r="DV8"/>
  <c r="DV10"/>
  <c r="DV13"/>
  <c r="DV15"/>
  <c r="DV16"/>
  <c r="DV17"/>
  <c r="DV18"/>
  <c r="DV19"/>
  <c r="DV20"/>
  <c r="DV23"/>
  <c r="DV24"/>
  <c r="DV25"/>
  <c r="DV26"/>
  <c r="DV27"/>
  <c r="DV28"/>
  <c r="DV29"/>
  <c r="DV30"/>
  <c r="DV31"/>
  <c r="DV32"/>
  <c r="DV33"/>
  <c r="DV34"/>
  <c r="DV35"/>
  <c r="DV36"/>
  <c r="DV37"/>
  <c r="DV38"/>
  <c r="DV39"/>
  <c r="DV40"/>
  <c r="DV41"/>
  <c r="DV42"/>
  <c r="DV43"/>
  <c r="DV44"/>
  <c r="DV45"/>
  <c r="DV46"/>
  <c r="DV47"/>
  <c r="DV48"/>
  <c r="DV49"/>
  <c r="DV50"/>
  <c r="DV51"/>
  <c r="DV52"/>
  <c r="DV53"/>
  <c r="DV54"/>
  <c r="DV56"/>
  <c r="DV57"/>
  <c r="DV58"/>
  <c r="DV59"/>
  <c r="DV60"/>
  <c r="DV61"/>
  <c r="DV62"/>
  <c r="DV63"/>
  <c r="DV64"/>
  <c r="DV65"/>
  <c r="DV66"/>
  <c r="DV67"/>
  <c r="DV68"/>
  <c r="DV69"/>
  <c r="DV70"/>
  <c r="DV71"/>
  <c r="DV72"/>
  <c r="DV73"/>
  <c r="DV3"/>
  <c r="DM76" i="13" l="1"/>
  <c r="DV4"/>
  <c r="ED4" i="19"/>
  <c r="DV14" i="13"/>
  <c r="ED14" i="19"/>
  <c r="ED9"/>
  <c r="DV9" i="13"/>
  <c r="DV21"/>
  <c r="ED21" i="19"/>
  <c r="DV11" i="13"/>
  <c r="ED11" i="19"/>
  <c r="ED22"/>
  <c r="DV22" i="13"/>
  <c r="DV12"/>
  <c r="ED12" i="19"/>
  <c r="DV55" i="13"/>
  <c r="ED55" i="19"/>
  <c r="DU74"/>
  <c r="K76" i="22"/>
  <c r="J76"/>
  <c r="C76"/>
  <c r="B76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N22"/>
  <c r="W22" s="1"/>
  <c r="F22"/>
  <c r="N21"/>
  <c r="F21"/>
  <c r="O20"/>
  <c r="O19"/>
  <c r="O18"/>
  <c r="O17"/>
  <c r="O16"/>
  <c r="O15"/>
  <c r="N14"/>
  <c r="W14" s="1"/>
  <c r="F14"/>
  <c r="O13"/>
  <c r="N12"/>
  <c r="W12" s="1"/>
  <c r="F12"/>
  <c r="N11"/>
  <c r="F11"/>
  <c r="O10"/>
  <c r="N9"/>
  <c r="F9"/>
  <c r="O8"/>
  <c r="O7"/>
  <c r="O6"/>
  <c r="O5"/>
  <c r="N4"/>
  <c r="F4"/>
  <c r="O3"/>
  <c r="DM55" i="19"/>
  <c r="DM22"/>
  <c r="DV22" s="1"/>
  <c r="DM21"/>
  <c r="DV21" s="1"/>
  <c r="DM14"/>
  <c r="DV14" s="1"/>
  <c r="DM12"/>
  <c r="DV12" s="1"/>
  <c r="DM11"/>
  <c r="DV11" s="1"/>
  <c r="DM9"/>
  <c r="DM4"/>
  <c r="DV4" s="1"/>
  <c r="DI74"/>
  <c r="DJ74"/>
  <c r="DN5"/>
  <c r="DN6"/>
  <c r="DN7"/>
  <c r="DN8"/>
  <c r="DN10"/>
  <c r="DN13"/>
  <c r="DN15"/>
  <c r="DN16"/>
  <c r="DN17"/>
  <c r="DN18"/>
  <c r="DN19"/>
  <c r="DN20"/>
  <c r="DN23"/>
  <c r="DN24"/>
  <c r="DN25"/>
  <c r="DN26"/>
  <c r="DN27"/>
  <c r="DN28"/>
  <c r="DN29"/>
  <c r="DN30"/>
  <c r="DN31"/>
  <c r="DN32"/>
  <c r="DN33"/>
  <c r="DN34"/>
  <c r="DN35"/>
  <c r="DN36"/>
  <c r="DN37"/>
  <c r="DN38"/>
  <c r="DN39"/>
  <c r="DN40"/>
  <c r="DN41"/>
  <c r="DN42"/>
  <c r="DN43"/>
  <c r="DN44"/>
  <c r="DN45"/>
  <c r="DN46"/>
  <c r="DN47"/>
  <c r="DN48"/>
  <c r="DN49"/>
  <c r="DN50"/>
  <c r="DN51"/>
  <c r="DN52"/>
  <c r="DN53"/>
  <c r="DN54"/>
  <c r="DN56"/>
  <c r="DN57"/>
  <c r="DN58"/>
  <c r="DN59"/>
  <c r="DN60"/>
  <c r="DN61"/>
  <c r="DN62"/>
  <c r="DN63"/>
  <c r="DN64"/>
  <c r="DN65"/>
  <c r="DN66"/>
  <c r="DN67"/>
  <c r="DN68"/>
  <c r="DN69"/>
  <c r="DN70"/>
  <c r="DN71"/>
  <c r="DN72"/>
  <c r="DN73"/>
  <c r="DN3"/>
  <c r="O22" i="22" l="1"/>
  <c r="O4"/>
  <c r="W4"/>
  <c r="O12"/>
  <c r="O14"/>
  <c r="O21"/>
  <c r="W21"/>
  <c r="F76"/>
  <c r="O11"/>
  <c r="W11"/>
  <c r="O9"/>
  <c r="W9"/>
  <c r="N76"/>
  <c r="DV55" i="19"/>
  <c r="DV9"/>
  <c r="DM74"/>
  <c r="DE55" i="13"/>
  <c r="DE22"/>
  <c r="DE21"/>
  <c r="DE14"/>
  <c r="DN14" s="1"/>
  <c r="DE12"/>
  <c r="DE11"/>
  <c r="DN11" s="1"/>
  <c r="DE9"/>
  <c r="DN9" s="1"/>
  <c r="DE4"/>
  <c r="DF5"/>
  <c r="DF6"/>
  <c r="DF7"/>
  <c r="DF8"/>
  <c r="DF10"/>
  <c r="DF13"/>
  <c r="DF15"/>
  <c r="DF16"/>
  <c r="DF17"/>
  <c r="DF18"/>
  <c r="DF19"/>
  <c r="DF20"/>
  <c r="DF23"/>
  <c r="DF24"/>
  <c r="DF25"/>
  <c r="DF26"/>
  <c r="DF27"/>
  <c r="DF28"/>
  <c r="DF29"/>
  <c r="DF30"/>
  <c r="DF31"/>
  <c r="DF32"/>
  <c r="DF33"/>
  <c r="DF34"/>
  <c r="DF35"/>
  <c r="DF36"/>
  <c r="DF37"/>
  <c r="DF38"/>
  <c r="DF39"/>
  <c r="DF40"/>
  <c r="DF41"/>
  <c r="DF42"/>
  <c r="DF43"/>
  <c r="DF44"/>
  <c r="DF45"/>
  <c r="DF46"/>
  <c r="DF47"/>
  <c r="DF48"/>
  <c r="DF49"/>
  <c r="DF50"/>
  <c r="DF51"/>
  <c r="DF52"/>
  <c r="DF53"/>
  <c r="DF54"/>
  <c r="DF56"/>
  <c r="DF57"/>
  <c r="DF58"/>
  <c r="DF59"/>
  <c r="DF60"/>
  <c r="DF61"/>
  <c r="DF62"/>
  <c r="DF63"/>
  <c r="DF64"/>
  <c r="DF65"/>
  <c r="DF66"/>
  <c r="DF67"/>
  <c r="DF68"/>
  <c r="DF69"/>
  <c r="DF70"/>
  <c r="DF71"/>
  <c r="DF72"/>
  <c r="DF73"/>
  <c r="DF3"/>
  <c r="DA76"/>
  <c r="DB76"/>
  <c r="N22" i="21"/>
  <c r="N21"/>
  <c r="W21" s="1"/>
  <c r="N14"/>
  <c r="W14" s="1"/>
  <c r="N12"/>
  <c r="N11"/>
  <c r="W11" s="1"/>
  <c r="N9"/>
  <c r="W9" s="1"/>
  <c r="N4"/>
  <c r="O5"/>
  <c r="O6"/>
  <c r="O7"/>
  <c r="O8"/>
  <c r="O10"/>
  <c r="O13"/>
  <c r="O15"/>
  <c r="O16"/>
  <c r="O17"/>
  <c r="O18"/>
  <c r="O19"/>
  <c r="O20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3"/>
  <c r="F22"/>
  <c r="F21"/>
  <c r="F14"/>
  <c r="F12"/>
  <c r="F11"/>
  <c r="O11" s="1"/>
  <c r="F9"/>
  <c r="F4"/>
  <c r="K76"/>
  <c r="J76"/>
  <c r="C76"/>
  <c r="B76"/>
  <c r="CW55" i="13"/>
  <c r="CW22"/>
  <c r="CW21"/>
  <c r="CW14"/>
  <c r="CW12"/>
  <c r="CW11"/>
  <c r="CW9"/>
  <c r="CW4"/>
  <c r="CX5"/>
  <c r="CX6"/>
  <c r="CX7"/>
  <c r="CX8"/>
  <c r="CX10"/>
  <c r="CX13"/>
  <c r="CX15"/>
  <c r="CX16"/>
  <c r="CX17"/>
  <c r="CX18"/>
  <c r="CX19"/>
  <c r="CX20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3"/>
  <c r="CS76"/>
  <c r="CT76"/>
  <c r="DF11" l="1"/>
  <c r="O9" i="21"/>
  <c r="O21"/>
  <c r="DF14" i="13"/>
  <c r="CW76"/>
  <c r="O14" i="21"/>
  <c r="O12"/>
  <c r="W12"/>
  <c r="O4"/>
  <c r="W4"/>
  <c r="O22"/>
  <c r="W22"/>
  <c r="DF9" i="13"/>
  <c r="DF12"/>
  <c r="DN12"/>
  <c r="DF55"/>
  <c r="DN55"/>
  <c r="DF4"/>
  <c r="DN4"/>
  <c r="DF21"/>
  <c r="DN21"/>
  <c r="DF22"/>
  <c r="DN22"/>
  <c r="DE76"/>
  <c r="N76" i="21"/>
  <c r="F76"/>
  <c r="DB74" i="19"/>
  <c r="DA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E55"/>
  <c r="DN55" s="1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E22"/>
  <c r="DE21"/>
  <c r="DN21" s="1"/>
  <c r="DF20"/>
  <c r="DF19"/>
  <c r="DF18"/>
  <c r="DF17"/>
  <c r="DF16"/>
  <c r="DF15"/>
  <c r="DE14"/>
  <c r="DN14" s="1"/>
  <c r="DF13"/>
  <c r="DE12"/>
  <c r="DE11"/>
  <c r="DF10"/>
  <c r="DE9"/>
  <c r="DN9" s="1"/>
  <c r="DF8"/>
  <c r="DF7"/>
  <c r="DF6"/>
  <c r="DF5"/>
  <c r="DE4"/>
  <c r="DF3"/>
  <c r="DF55" l="1"/>
  <c r="DE74"/>
  <c r="DF4"/>
  <c r="DN4"/>
  <c r="DF11"/>
  <c r="DN11"/>
  <c r="DF21"/>
  <c r="DF12"/>
  <c r="DN12"/>
  <c r="DF22"/>
  <c r="DN22"/>
  <c r="DF9"/>
  <c r="CO55" i="13"/>
  <c r="CO22"/>
  <c r="CX22" s="1"/>
  <c r="CO21"/>
  <c r="CX21" s="1"/>
  <c r="CO14"/>
  <c r="CX14" s="1"/>
  <c r="CO12"/>
  <c r="CO11"/>
  <c r="CX11" s="1"/>
  <c r="CO9"/>
  <c r="CO4"/>
  <c r="CP5"/>
  <c r="CP6"/>
  <c r="CP7"/>
  <c r="CP8"/>
  <c r="CP10"/>
  <c r="CP13"/>
  <c r="CP15"/>
  <c r="CP16"/>
  <c r="CP17"/>
  <c r="CP18"/>
  <c r="CP19"/>
  <c r="CP20"/>
  <c r="CP23"/>
  <c r="CP24"/>
  <c r="CP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6"/>
  <c r="CP57"/>
  <c r="CP58"/>
  <c r="CP59"/>
  <c r="CP60"/>
  <c r="CP61"/>
  <c r="CP62"/>
  <c r="CP63"/>
  <c r="CP64"/>
  <c r="CP65"/>
  <c r="CP66"/>
  <c r="CP67"/>
  <c r="CP68"/>
  <c r="CP69"/>
  <c r="CP70"/>
  <c r="CP71"/>
  <c r="CP72"/>
  <c r="CP73"/>
  <c r="CP3"/>
  <c r="CK76"/>
  <c r="CL76"/>
  <c r="CW14" i="19"/>
  <c r="CX4"/>
  <c r="CX5"/>
  <c r="CX6"/>
  <c r="CX7"/>
  <c r="CX8"/>
  <c r="CX9"/>
  <c r="CX10"/>
  <c r="CX11"/>
  <c r="CX12"/>
  <c r="CX13"/>
  <c r="CX15"/>
  <c r="CX16"/>
  <c r="CX17"/>
  <c r="CX18"/>
  <c r="CX19"/>
  <c r="CX20"/>
  <c r="CX21"/>
  <c r="CX22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5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3"/>
  <c r="CS74"/>
  <c r="CT74"/>
  <c r="CX12" i="13" l="1"/>
  <c r="CX55"/>
  <c r="CX4"/>
  <c r="CX9"/>
  <c r="DF14" i="19"/>
  <c r="CO76" i="13"/>
  <c r="CW74" i="19"/>
  <c r="CG55" i="13"/>
  <c r="CG22"/>
  <c r="CG21"/>
  <c r="CP21" s="1"/>
  <c r="CG14"/>
  <c r="CP14" s="1"/>
  <c r="CG12"/>
  <c r="CG11"/>
  <c r="CP11" s="1"/>
  <c r="CG9"/>
  <c r="CP9" s="1"/>
  <c r="CG4"/>
  <c r="CH5"/>
  <c r="CH6"/>
  <c r="CH7"/>
  <c r="CH8"/>
  <c r="CH10"/>
  <c r="CH13"/>
  <c r="CH15"/>
  <c r="CH16"/>
  <c r="CH17"/>
  <c r="CH18"/>
  <c r="CH19"/>
  <c r="CH20"/>
  <c r="CH23"/>
  <c r="CH24"/>
  <c r="CH25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H45"/>
  <c r="CH46"/>
  <c r="CH47"/>
  <c r="CH48"/>
  <c r="CH49"/>
  <c r="CH50"/>
  <c r="CH51"/>
  <c r="CH52"/>
  <c r="CH53"/>
  <c r="CH54"/>
  <c r="CH56"/>
  <c r="CH57"/>
  <c r="CH58"/>
  <c r="CH59"/>
  <c r="CH60"/>
  <c r="CH61"/>
  <c r="CH62"/>
  <c r="CH63"/>
  <c r="CH64"/>
  <c r="CH65"/>
  <c r="CH66"/>
  <c r="CH67"/>
  <c r="CH68"/>
  <c r="CH69"/>
  <c r="CH71"/>
  <c r="CH72"/>
  <c r="CH73"/>
  <c r="CH3"/>
  <c r="CC76"/>
  <c r="CD76"/>
  <c r="CP55" l="1"/>
  <c r="CP22"/>
  <c r="CP4"/>
  <c r="CP12"/>
  <c r="CG76"/>
  <c r="CO14" i="19"/>
  <c r="CP4"/>
  <c r="CP5"/>
  <c r="CP6"/>
  <c r="CP7"/>
  <c r="CP8"/>
  <c r="CP9"/>
  <c r="CP10"/>
  <c r="CP11"/>
  <c r="CP12"/>
  <c r="CP13"/>
  <c r="CP15"/>
  <c r="CP16"/>
  <c r="CP17"/>
  <c r="CP18"/>
  <c r="CP19"/>
  <c r="CP20"/>
  <c r="CP21"/>
  <c r="CP22"/>
  <c r="CP23"/>
  <c r="CP24"/>
  <c r="CP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6"/>
  <c r="CP57"/>
  <c r="CP58"/>
  <c r="CP59"/>
  <c r="CP60"/>
  <c r="CP61"/>
  <c r="CP62"/>
  <c r="CP63"/>
  <c r="CP64"/>
  <c r="CP65"/>
  <c r="CP66"/>
  <c r="CP67"/>
  <c r="CP68"/>
  <c r="CP69"/>
  <c r="CP70"/>
  <c r="CP71"/>
  <c r="CP72"/>
  <c r="CP73"/>
  <c r="CP3"/>
  <c r="CK74"/>
  <c r="CL74"/>
  <c r="CO74" l="1"/>
  <c r="CX14"/>
  <c r="BY55" i="13"/>
  <c r="CH55" s="1"/>
  <c r="BY22"/>
  <c r="CH22" s="1"/>
  <c r="BY21"/>
  <c r="BY14"/>
  <c r="BY12"/>
  <c r="BY11"/>
  <c r="BY9"/>
  <c r="BY4"/>
  <c r="CH4" s="1"/>
  <c r="BU76"/>
  <c r="BV76"/>
  <c r="BZ5"/>
  <c r="BZ6"/>
  <c r="BZ7"/>
  <c r="BZ8"/>
  <c r="BZ10"/>
  <c r="BZ13"/>
  <c r="BZ15"/>
  <c r="BZ16"/>
  <c r="BZ17"/>
  <c r="BZ18"/>
  <c r="BZ19"/>
  <c r="BZ20"/>
  <c r="BZ23"/>
  <c r="BZ24"/>
  <c r="BZ25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Z45"/>
  <c r="BZ46"/>
  <c r="BZ47"/>
  <c r="BZ48"/>
  <c r="BZ49"/>
  <c r="BZ50"/>
  <c r="BZ51"/>
  <c r="BZ52"/>
  <c r="BZ53"/>
  <c r="BZ54"/>
  <c r="BZ56"/>
  <c r="BZ57"/>
  <c r="BZ58"/>
  <c r="BZ59"/>
  <c r="BZ60"/>
  <c r="BZ61"/>
  <c r="BZ62"/>
  <c r="BZ63"/>
  <c r="BZ64"/>
  <c r="BZ65"/>
  <c r="BZ66"/>
  <c r="BZ67"/>
  <c r="BZ68"/>
  <c r="BZ69"/>
  <c r="BZ70"/>
  <c r="BZ71"/>
  <c r="BZ72"/>
  <c r="BZ73"/>
  <c r="BZ3"/>
  <c r="CG55" i="19"/>
  <c r="CG14"/>
  <c r="CP14" s="1"/>
  <c r="CH4"/>
  <c r="CH5"/>
  <c r="CH6"/>
  <c r="CH7"/>
  <c r="CH8"/>
  <c r="CH9"/>
  <c r="CH10"/>
  <c r="CH11"/>
  <c r="CH12"/>
  <c r="CH13"/>
  <c r="CH15"/>
  <c r="CH16"/>
  <c r="CH17"/>
  <c r="CH18"/>
  <c r="CH19"/>
  <c r="CH20"/>
  <c r="CH21"/>
  <c r="CH22"/>
  <c r="CH23"/>
  <c r="CH24"/>
  <c r="CH25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H45"/>
  <c r="CH46"/>
  <c r="CH47"/>
  <c r="CH48"/>
  <c r="CH49"/>
  <c r="CH50"/>
  <c r="CH51"/>
  <c r="CH52"/>
  <c r="CH53"/>
  <c r="CH54"/>
  <c r="CH56"/>
  <c r="CH57"/>
  <c r="CH58"/>
  <c r="CH59"/>
  <c r="CH60"/>
  <c r="CH61"/>
  <c r="CH62"/>
  <c r="CH63"/>
  <c r="CH64"/>
  <c r="CH65"/>
  <c r="CH66"/>
  <c r="CH67"/>
  <c r="CH68"/>
  <c r="CH69"/>
  <c r="CH70"/>
  <c r="CH71"/>
  <c r="CH72"/>
  <c r="CH73"/>
  <c r="CH3"/>
  <c r="CC74"/>
  <c r="CD74"/>
  <c r="BZ55" i="13" l="1"/>
  <c r="BZ22"/>
  <c r="BZ11"/>
  <c r="CH11"/>
  <c r="BY76"/>
  <c r="BZ12"/>
  <c r="CH12"/>
  <c r="CH14"/>
  <c r="BZ4"/>
  <c r="BZ9"/>
  <c r="CH9"/>
  <c r="BZ21"/>
  <c r="CH21"/>
  <c r="CP55" i="19"/>
  <c r="CG74"/>
  <c r="BQ14" i="13"/>
  <c r="BZ14" s="1"/>
  <c r="BR4"/>
  <c r="BR5"/>
  <c r="BR6"/>
  <c r="BR7"/>
  <c r="BR8"/>
  <c r="BR9"/>
  <c r="BR10"/>
  <c r="BR11"/>
  <c r="BR12"/>
  <c r="BR13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3"/>
  <c r="BM76"/>
  <c r="BN76"/>
  <c r="BY55" i="19"/>
  <c r="CH55" s="1"/>
  <c r="BY14"/>
  <c r="CH14" s="1"/>
  <c r="BZ4"/>
  <c r="BZ5"/>
  <c r="BZ6"/>
  <c r="BZ7"/>
  <c r="BZ8"/>
  <c r="BZ9"/>
  <c r="BZ10"/>
  <c r="BZ11"/>
  <c r="BZ12"/>
  <c r="BZ13"/>
  <c r="BZ15"/>
  <c r="BZ16"/>
  <c r="BZ17"/>
  <c r="BZ18"/>
  <c r="BZ19"/>
  <c r="BZ20"/>
  <c r="BZ21"/>
  <c r="BZ22"/>
  <c r="BZ23"/>
  <c r="BZ24"/>
  <c r="BZ25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Z45"/>
  <c r="BZ46"/>
  <c r="BZ47"/>
  <c r="BZ48"/>
  <c r="BZ49"/>
  <c r="BZ50"/>
  <c r="BZ51"/>
  <c r="BZ52"/>
  <c r="BZ53"/>
  <c r="BZ54"/>
  <c r="BZ56"/>
  <c r="BZ57"/>
  <c r="BZ58"/>
  <c r="BZ59"/>
  <c r="BZ60"/>
  <c r="BZ61"/>
  <c r="BZ62"/>
  <c r="BZ63"/>
  <c r="BZ64"/>
  <c r="BZ65"/>
  <c r="BZ66"/>
  <c r="BZ67"/>
  <c r="BZ68"/>
  <c r="BZ69"/>
  <c r="BZ70"/>
  <c r="BZ71"/>
  <c r="BZ72"/>
  <c r="BZ73"/>
  <c r="BZ3"/>
  <c r="BU74"/>
  <c r="BV74"/>
  <c r="BQ76" i="13" l="1"/>
  <c r="BY74" i="19"/>
  <c r="BI14" i="13"/>
  <c r="BR14" s="1"/>
  <c r="BE76"/>
  <c r="BF76"/>
  <c r="BJ4"/>
  <c r="BJ5"/>
  <c r="BJ6"/>
  <c r="BJ7"/>
  <c r="BJ8"/>
  <c r="BJ9"/>
  <c r="BJ10"/>
  <c r="BJ11"/>
  <c r="BJ12"/>
  <c r="BJ13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3"/>
  <c r="BQ55" i="19"/>
  <c r="BQ14"/>
  <c r="BM74"/>
  <c r="BN74"/>
  <c r="BR4"/>
  <c r="BR5"/>
  <c r="BR6"/>
  <c r="BR7"/>
  <c r="BR8"/>
  <c r="BR9"/>
  <c r="BR10"/>
  <c r="BR11"/>
  <c r="BR12"/>
  <c r="BR13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3"/>
  <c r="BZ14" l="1"/>
  <c r="BZ55"/>
  <c r="BI76" i="13"/>
  <c r="BQ74" i="19"/>
  <c r="BJ71"/>
  <c r="BB71" i="13"/>
  <c r="BA14"/>
  <c r="BJ14" s="1"/>
  <c r="AW76"/>
  <c r="AX76"/>
  <c r="BB67"/>
  <c r="BB68"/>
  <c r="BB69"/>
  <c r="BB70"/>
  <c r="BB72"/>
  <c r="BB73"/>
  <c r="BB66"/>
  <c r="BB63"/>
  <c r="BB64"/>
  <c r="BB62"/>
  <c r="BB4"/>
  <c r="BB5"/>
  <c r="BB6"/>
  <c r="BB7"/>
  <c r="BB8"/>
  <c r="BB9"/>
  <c r="BB10"/>
  <c r="BB11"/>
  <c r="BB12"/>
  <c r="BB13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3"/>
  <c r="BI55" i="19"/>
  <c r="BI14"/>
  <c r="BE74"/>
  <c r="BF74"/>
  <c r="BJ72"/>
  <c r="BJ73"/>
  <c r="BJ67"/>
  <c r="BJ68"/>
  <c r="BJ69"/>
  <c r="BJ70"/>
  <c r="BJ66"/>
  <c r="BJ63"/>
  <c r="BJ64"/>
  <c r="BJ62"/>
  <c r="BJ4"/>
  <c r="BJ5"/>
  <c r="BJ6"/>
  <c r="BJ7"/>
  <c r="BJ8"/>
  <c r="BJ9"/>
  <c r="BJ10"/>
  <c r="BJ11"/>
  <c r="BJ12"/>
  <c r="BJ13"/>
  <c r="BJ15"/>
  <c r="BJ16"/>
  <c r="BJ17"/>
  <c r="BJ18"/>
  <c r="BJ19"/>
  <c r="BJ20"/>
  <c r="BJ21"/>
  <c r="BJ22"/>
  <c r="BJ23"/>
  <c r="BJ24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6"/>
  <c r="BJ57"/>
  <c r="BJ58"/>
  <c r="BJ3"/>
  <c r="BR55" l="1"/>
  <c r="BR14"/>
  <c r="BA76" i="13"/>
  <c r="BI74" i="19"/>
  <c r="BA55"/>
  <c r="BJ55" s="1"/>
  <c r="BA14"/>
  <c r="BJ14" s="1"/>
  <c r="BA25"/>
  <c r="BJ25" s="1"/>
  <c r="AW74"/>
  <c r="AX74"/>
  <c r="BB4"/>
  <c r="BB5"/>
  <c r="BB6"/>
  <c r="BB7"/>
  <c r="BB8"/>
  <c r="BB9"/>
  <c r="BB10"/>
  <c r="BB11"/>
  <c r="BB12"/>
  <c r="BB13"/>
  <c r="BB15"/>
  <c r="BB16"/>
  <c r="BB17"/>
  <c r="BB18"/>
  <c r="BB19"/>
  <c r="BB20"/>
  <c r="BB21"/>
  <c r="BB22"/>
  <c r="BB23"/>
  <c r="BB2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3"/>
  <c r="AS25"/>
  <c r="AT25" s="1"/>
  <c r="AS14"/>
  <c r="AO74"/>
  <c r="AP74"/>
  <c r="AT4"/>
  <c r="AT5"/>
  <c r="AT6"/>
  <c r="AT7"/>
  <c r="AT8"/>
  <c r="AT9"/>
  <c r="AT10"/>
  <c r="AT11"/>
  <c r="AT12"/>
  <c r="AT13"/>
  <c r="AT15"/>
  <c r="AT16"/>
  <c r="AT17"/>
  <c r="AT18"/>
  <c r="AT19"/>
  <c r="AT20"/>
  <c r="AT21"/>
  <c r="AT22"/>
  <c r="AT23"/>
  <c r="AT24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6"/>
  <c r="AT57"/>
  <c r="AT58"/>
  <c r="AT59"/>
  <c r="AT60"/>
  <c r="AT61"/>
  <c r="AT62"/>
  <c r="AT63"/>
  <c r="AT64"/>
  <c r="AT65"/>
  <c r="AT66"/>
  <c r="AT67"/>
  <c r="AT68"/>
  <c r="AT69"/>
  <c r="AT70"/>
  <c r="AT3"/>
  <c r="BB14" l="1"/>
  <c r="BB25"/>
  <c r="BA74"/>
  <c r="AS74"/>
  <c r="AS14" i="13"/>
  <c r="BB14" s="1"/>
  <c r="AO76"/>
  <c r="AP76"/>
  <c r="AT4"/>
  <c r="AT5"/>
  <c r="AT6"/>
  <c r="AT7"/>
  <c r="AT8"/>
  <c r="AT9"/>
  <c r="AT10"/>
  <c r="AT11"/>
  <c r="AT12"/>
  <c r="AT13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S14" i="9"/>
  <c r="AT14" s="1"/>
  <c r="AO74"/>
  <c r="AP74"/>
  <c r="AT4"/>
  <c r="AT5"/>
  <c r="AT6"/>
  <c r="AT7"/>
  <c r="AT8"/>
  <c r="AT9"/>
  <c r="AT10"/>
  <c r="AT11"/>
  <c r="AT12"/>
  <c r="AT13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S14" i="10"/>
  <c r="AO74"/>
  <c r="AP74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S76" i="13" l="1"/>
  <c r="AS74" i="9"/>
  <c r="AS74" i="10"/>
  <c r="AS14" i="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O74"/>
  <c r="AP74"/>
  <c r="AS74" s="1"/>
  <c r="AS14" i="6"/>
  <c r="AO74"/>
  <c r="AP74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K55" i="19"/>
  <c r="AT55" s="1"/>
  <c r="AK14"/>
  <c r="AT14" s="1"/>
  <c r="AG74"/>
  <c r="AH74"/>
  <c r="AL4"/>
  <c r="AL5"/>
  <c r="AL6"/>
  <c r="AL7"/>
  <c r="AL8"/>
  <c r="AL9"/>
  <c r="AL10"/>
  <c r="AL11"/>
  <c r="AL12"/>
  <c r="AL13"/>
  <c r="AL15"/>
  <c r="AL16"/>
  <c r="AL17"/>
  <c r="AL18"/>
  <c r="AL19"/>
  <c r="AL20"/>
  <c r="AL21"/>
  <c r="AL22"/>
  <c r="AL23"/>
  <c r="AL2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6"/>
  <c r="AL57"/>
  <c r="AL58"/>
  <c r="AL59"/>
  <c r="AL60"/>
  <c r="AL61"/>
  <c r="AL62"/>
  <c r="AL63"/>
  <c r="AL64"/>
  <c r="AL65"/>
  <c r="AL66"/>
  <c r="AL67"/>
  <c r="AL68"/>
  <c r="AL69"/>
  <c r="AL70"/>
  <c r="AL3"/>
  <c r="AS55" i="8"/>
  <c r="AT55" s="1"/>
  <c r="AS14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6"/>
  <c r="AT57"/>
  <c r="AT58"/>
  <c r="AT59"/>
  <c r="AT60"/>
  <c r="AT61"/>
  <c r="AT62"/>
  <c r="AT63"/>
  <c r="AT64"/>
  <c r="AT65"/>
  <c r="AT66"/>
  <c r="AT67"/>
  <c r="AT68"/>
  <c r="AT69"/>
  <c r="AT70"/>
  <c r="AT3"/>
  <c r="AO74"/>
  <c r="AP74"/>
  <c r="AS74" s="1"/>
  <c r="AS14" i="11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O74"/>
  <c r="AP74"/>
  <c r="AS14" i="18"/>
  <c r="AO74"/>
  <c r="AP74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S14" i="20"/>
  <c r="AT14" s="1"/>
  <c r="AO74"/>
  <c r="AP74"/>
  <c r="AT4"/>
  <c r="AT5"/>
  <c r="AT6"/>
  <c r="AT7"/>
  <c r="AT8"/>
  <c r="AT9"/>
  <c r="AT10"/>
  <c r="AT11"/>
  <c r="AT12"/>
  <c r="AT13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R55" i="5"/>
  <c r="AR14"/>
  <c r="AS14" s="1"/>
  <c r="AN76"/>
  <c r="AO76"/>
  <c r="AS4"/>
  <c r="AS5"/>
  <c r="AS6"/>
  <c r="AS7"/>
  <c r="AS8"/>
  <c r="AS9"/>
  <c r="AS10"/>
  <c r="AS11"/>
  <c r="AS12"/>
  <c r="AS13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3"/>
  <c r="BA17" i="7"/>
  <c r="BB17" s="1"/>
  <c r="BA14"/>
  <c r="BB14" s="1"/>
  <c r="BB4"/>
  <c r="BB5"/>
  <c r="BB6"/>
  <c r="BB7"/>
  <c r="BB8"/>
  <c r="BB9"/>
  <c r="BB10"/>
  <c r="BB11"/>
  <c r="BB12"/>
  <c r="BB13"/>
  <c r="BB15"/>
  <c r="BB16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3"/>
  <c r="AW74"/>
  <c r="AX74"/>
  <c r="BA14" i="17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3"/>
  <c r="AW74"/>
  <c r="AX74"/>
  <c r="BA74" s="1"/>
  <c r="AL55" i="19" l="1"/>
  <c r="AS74" i="6"/>
  <c r="AK74" i="19"/>
  <c r="AS74" i="11"/>
  <c r="AS74" i="18"/>
  <c r="AS74" i="20"/>
  <c r="AR76" i="5"/>
  <c r="BA74" i="7"/>
  <c r="AK14" i="13"/>
  <c r="AT14" s="1"/>
  <c r="AG76"/>
  <c r="AH76"/>
  <c r="AL4"/>
  <c r="AL5"/>
  <c r="AL6"/>
  <c r="AL7"/>
  <c r="AL8"/>
  <c r="AL9"/>
  <c r="AL10"/>
  <c r="AL11"/>
  <c r="AL12"/>
  <c r="AL13"/>
  <c r="AL15"/>
  <c r="AL16"/>
  <c r="AL17"/>
  <c r="AL18"/>
  <c r="AL19"/>
  <c r="AL20"/>
  <c r="AL21"/>
  <c r="AL22"/>
  <c r="AL23"/>
  <c r="AL2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C25"/>
  <c r="AC14"/>
  <c r="Y76"/>
  <c r="Z76"/>
  <c r="AD4"/>
  <c r="AD5"/>
  <c r="AD6"/>
  <c r="AD7"/>
  <c r="AD8"/>
  <c r="AD9"/>
  <c r="AD10"/>
  <c r="AD11"/>
  <c r="AD12"/>
  <c r="AD13"/>
  <c r="AD15"/>
  <c r="AD16"/>
  <c r="AD17"/>
  <c r="AD18"/>
  <c r="AD19"/>
  <c r="AD20"/>
  <c r="AD21"/>
  <c r="AD22"/>
  <c r="AD23"/>
  <c r="AD2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AK55" i="9"/>
  <c r="AK14"/>
  <c r="AG74"/>
  <c r="AH74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C55"/>
  <c r="AC14"/>
  <c r="Y74"/>
  <c r="Z7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AK14" i="10"/>
  <c r="AG74"/>
  <c r="AH74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C1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Y74"/>
  <c r="Z74"/>
  <c r="AK14" i="3"/>
  <c r="AG74"/>
  <c r="AH74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C14"/>
  <c r="Y74"/>
  <c r="Z7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AK14" i="6"/>
  <c r="AG74"/>
  <c r="AH74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C55"/>
  <c r="AC14"/>
  <c r="AD14" s="1"/>
  <c r="AD4"/>
  <c r="AD5"/>
  <c r="AD6"/>
  <c r="AD7"/>
  <c r="AD8"/>
  <c r="AD9"/>
  <c r="AD10"/>
  <c r="AD11"/>
  <c r="AD12"/>
  <c r="AD13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Y74"/>
  <c r="Z74"/>
  <c r="AC74" s="1"/>
  <c r="AC14" i="19"/>
  <c r="AL14" s="1"/>
  <c r="AD4"/>
  <c r="AD5"/>
  <c r="AD6"/>
  <c r="AD7"/>
  <c r="AD8"/>
  <c r="AD9"/>
  <c r="AD10"/>
  <c r="AD11"/>
  <c r="AD12"/>
  <c r="AD13"/>
  <c r="AD15"/>
  <c r="AD16"/>
  <c r="AD17"/>
  <c r="AD18"/>
  <c r="AD19"/>
  <c r="AD20"/>
  <c r="AD21"/>
  <c r="AD22"/>
  <c r="AD23"/>
  <c r="AD2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Y74"/>
  <c r="Z74"/>
  <c r="AK55" i="8"/>
  <c r="AK14"/>
  <c r="AG74"/>
  <c r="AH74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C55"/>
  <c r="AC1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Y74"/>
  <c r="Z74"/>
  <c r="AK55" i="11"/>
  <c r="AK14"/>
  <c r="AG74"/>
  <c r="AH74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84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C14"/>
  <c r="Y74"/>
  <c r="Z7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AK14" i="18"/>
  <c r="AL14" s="1"/>
  <c r="AL4"/>
  <c r="AL5"/>
  <c r="AL6"/>
  <c r="AL7"/>
  <c r="AL8"/>
  <c r="AL9"/>
  <c r="AL10"/>
  <c r="AL11"/>
  <c r="AL12"/>
  <c r="AL13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G74"/>
  <c r="AH74"/>
  <c r="AK74" s="1"/>
  <c r="AC1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Y74"/>
  <c r="Z74"/>
  <c r="AK14" i="20"/>
  <c r="AG74"/>
  <c r="AH74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C1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Y74"/>
  <c r="Z74"/>
  <c r="AC74" s="1"/>
  <c r="AJ55" i="5"/>
  <c r="AJ14"/>
  <c r="AK14" s="1"/>
  <c r="AF76"/>
  <c r="AG76"/>
  <c r="AK4"/>
  <c r="AK5"/>
  <c r="AK6"/>
  <c r="AK7"/>
  <c r="AK8"/>
  <c r="AK9"/>
  <c r="AK10"/>
  <c r="AK11"/>
  <c r="AK12"/>
  <c r="AK13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3"/>
  <c r="Z76"/>
  <c r="Y76"/>
  <c r="AC55"/>
  <c r="AC14"/>
  <c r="AS17" i="7"/>
  <c r="AS14"/>
  <c r="AT14" s="1"/>
  <c r="AO74"/>
  <c r="AP74"/>
  <c r="AT4"/>
  <c r="AT5"/>
  <c r="AT6"/>
  <c r="AT7"/>
  <c r="AT8"/>
  <c r="AT9"/>
  <c r="AT10"/>
  <c r="AT11"/>
  <c r="AT12"/>
  <c r="AT13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S14" i="17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3"/>
  <c r="AO74"/>
  <c r="AP74"/>
  <c r="AK74"/>
  <c r="AG74"/>
  <c r="AH74"/>
  <c r="AK14"/>
  <c r="AL14" s="1"/>
  <c r="AL4"/>
  <c r="AL5"/>
  <c r="AL6"/>
  <c r="AL7"/>
  <c r="AL8"/>
  <c r="AL9"/>
  <c r="AL10"/>
  <c r="AL11"/>
  <c r="AL12"/>
  <c r="AL13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84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Y74"/>
  <c r="Z74"/>
  <c r="AC14"/>
  <c r="AD14" s="1"/>
  <c r="AD4"/>
  <c r="AD5"/>
  <c r="AD6"/>
  <c r="AD7"/>
  <c r="AD8"/>
  <c r="AD9"/>
  <c r="AD10"/>
  <c r="AD11"/>
  <c r="AD12"/>
  <c r="AD13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84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AL14" i="13" l="1"/>
  <c r="AL25"/>
  <c r="AC74" i="19"/>
  <c r="AK76" i="13"/>
  <c r="AC76"/>
  <c r="AK74" i="9"/>
  <c r="AC74"/>
  <c r="AK74" i="10"/>
  <c r="AC74"/>
  <c r="AK74" i="3"/>
  <c r="AC74"/>
  <c r="AK74" i="6"/>
  <c r="AK74" i="8"/>
  <c r="AC74"/>
  <c r="AK74" i="11"/>
  <c r="AC74"/>
  <c r="AC74" i="18"/>
  <c r="AK74" i="20"/>
  <c r="AJ76" i="5"/>
  <c r="AC76"/>
  <c r="AS74" i="7"/>
  <c r="AS74" i="17"/>
  <c r="U25" i="19"/>
  <c r="U14"/>
  <c r="AD14" s="1"/>
  <c r="Q74"/>
  <c r="R74"/>
  <c r="V4"/>
  <c r="V5"/>
  <c r="V6"/>
  <c r="V7"/>
  <c r="V8"/>
  <c r="V9"/>
  <c r="V10"/>
  <c r="V11"/>
  <c r="V12"/>
  <c r="V13"/>
  <c r="V15"/>
  <c r="V16"/>
  <c r="V17"/>
  <c r="V18"/>
  <c r="V19"/>
  <c r="V20"/>
  <c r="V21"/>
  <c r="V22"/>
  <c r="V23"/>
  <c r="V24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AK17" i="7"/>
  <c r="AL17" s="1"/>
  <c r="AK14"/>
  <c r="AL14" s="1"/>
  <c r="AL4"/>
  <c r="AL5"/>
  <c r="AL6"/>
  <c r="AL7"/>
  <c r="AL8"/>
  <c r="AL9"/>
  <c r="AL10"/>
  <c r="AL11"/>
  <c r="AL12"/>
  <c r="AL13"/>
  <c r="AL15"/>
  <c r="AL16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3"/>
  <c r="AG74"/>
  <c r="AH74"/>
  <c r="AK74" s="1"/>
  <c r="U74" i="19" l="1"/>
  <c r="U25" i="13"/>
  <c r="U14"/>
  <c r="AD14" s="1"/>
  <c r="Q76"/>
  <c r="R76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U14" i="9"/>
  <c r="Q74"/>
  <c r="R7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U14" i="10"/>
  <c r="Q74"/>
  <c r="R7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U14" i="3"/>
  <c r="Q74"/>
  <c r="R7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U14" i="6"/>
  <c r="Q74"/>
  <c r="R7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M25" i="19"/>
  <c r="V25" s="1"/>
  <c r="M14"/>
  <c r="N14" s="1"/>
  <c r="I74"/>
  <c r="J74"/>
  <c r="N4"/>
  <c r="N5"/>
  <c r="N6"/>
  <c r="N7"/>
  <c r="N8"/>
  <c r="N9"/>
  <c r="N10"/>
  <c r="N11"/>
  <c r="N12"/>
  <c r="N13"/>
  <c r="N15"/>
  <c r="N16"/>
  <c r="N17"/>
  <c r="N18"/>
  <c r="N19"/>
  <c r="N20"/>
  <c r="N21"/>
  <c r="N22"/>
  <c r="N23"/>
  <c r="N2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C74"/>
  <c r="B74"/>
  <c r="F25"/>
  <c r="N25" s="1"/>
  <c r="U14" i="8"/>
  <c r="V14" s="1"/>
  <c r="U55"/>
  <c r="Q74"/>
  <c r="R74"/>
  <c r="V4"/>
  <c r="V5"/>
  <c r="V6"/>
  <c r="V7"/>
  <c r="V8"/>
  <c r="V9"/>
  <c r="V10"/>
  <c r="V11"/>
  <c r="V12"/>
  <c r="V13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U14" i="11"/>
  <c r="Q74"/>
  <c r="R7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84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U14" i="18"/>
  <c r="Q74"/>
  <c r="R7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U14" i="20"/>
  <c r="Q74"/>
  <c r="R7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U55" i="5"/>
  <c r="U14"/>
  <c r="V14" s="1"/>
  <c r="V4"/>
  <c r="V5"/>
  <c r="V6"/>
  <c r="V7"/>
  <c r="V8"/>
  <c r="V9"/>
  <c r="V10"/>
  <c r="V11"/>
  <c r="V12"/>
  <c r="V13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6"/>
  <c r="V57"/>
  <c r="V58"/>
  <c r="V59"/>
  <c r="V60"/>
  <c r="V61"/>
  <c r="V62"/>
  <c r="V63"/>
  <c r="V64"/>
  <c r="V65"/>
  <c r="V66"/>
  <c r="V67"/>
  <c r="V68"/>
  <c r="V69"/>
  <c r="V70"/>
  <c r="V3"/>
  <c r="Q76"/>
  <c r="R76"/>
  <c r="AC17" i="7"/>
  <c r="AC1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3"/>
  <c r="Y74"/>
  <c r="Z74"/>
  <c r="AC74" s="1"/>
  <c r="F74" i="19" l="1"/>
  <c r="AD25" i="13"/>
  <c r="V14" i="19"/>
  <c r="U76" i="13"/>
  <c r="U74" i="9"/>
  <c r="U74" i="10"/>
  <c r="U74" i="3"/>
  <c r="U74" i="6"/>
  <c r="M74" i="19"/>
  <c r="U74" i="8"/>
  <c r="U74" i="11"/>
  <c r="U74" i="18"/>
  <c r="U74" i="20"/>
  <c r="U76" i="5"/>
  <c r="U17" i="7"/>
  <c r="Q74"/>
  <c r="R7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V4" i="17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3"/>
  <c r="Q74"/>
  <c r="R74"/>
  <c r="U74" s="1"/>
  <c r="U74" i="7" l="1"/>
  <c r="I74" i="20"/>
  <c r="J7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M55" i="5"/>
  <c r="V55" s="1"/>
  <c r="I76"/>
  <c r="J7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6"/>
  <c r="N57"/>
  <c r="N58"/>
  <c r="N59"/>
  <c r="N60"/>
  <c r="N61"/>
  <c r="N62"/>
  <c r="N63"/>
  <c r="N64"/>
  <c r="N65"/>
  <c r="N66"/>
  <c r="N67"/>
  <c r="N68"/>
  <c r="N69"/>
  <c r="N70"/>
  <c r="N3"/>
  <c r="I74" i="3"/>
  <c r="J7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M17" i="7"/>
  <c r="I74"/>
  <c r="J7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N4" i="1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M25"/>
  <c r="V25" s="1"/>
  <c r="I76"/>
  <c r="J76"/>
  <c r="N4" i="10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I74"/>
  <c r="J74"/>
  <c r="N4" i="9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I74"/>
  <c r="J74"/>
  <c r="N4" i="17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I74"/>
  <c r="J74"/>
  <c r="N4" i="1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I74"/>
  <c r="J74"/>
  <c r="M74" s="1"/>
  <c r="N4" i="6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I74"/>
  <c r="J74"/>
  <c r="M55" i="8"/>
  <c r="N55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6"/>
  <c r="N57"/>
  <c r="N58"/>
  <c r="N59"/>
  <c r="N60"/>
  <c r="N61"/>
  <c r="N62"/>
  <c r="N63"/>
  <c r="N64"/>
  <c r="N65"/>
  <c r="N66"/>
  <c r="N67"/>
  <c r="N68"/>
  <c r="N69"/>
  <c r="N70"/>
  <c r="N3"/>
  <c r="I74"/>
  <c r="J74"/>
  <c r="M74" s="1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3"/>
  <c r="I74"/>
  <c r="J74"/>
  <c r="M74" i="20" l="1"/>
  <c r="M76" i="5"/>
  <c r="M74" i="3"/>
  <c r="M74" i="7"/>
  <c r="M76" i="13"/>
  <c r="M74" i="10"/>
  <c r="M74" i="9"/>
  <c r="M74" i="17"/>
  <c r="M74" i="6"/>
  <c r="M74" i="11"/>
  <c r="B74" i="20"/>
  <c r="C74"/>
  <c r="F55" i="5"/>
  <c r="N55" s="1"/>
  <c r="B76"/>
  <c r="C76"/>
  <c r="B74" i="3"/>
  <c r="C74"/>
  <c r="F17" i="7"/>
  <c r="B74"/>
  <c r="C74"/>
  <c r="F25" i="13"/>
  <c r="N25" s="1"/>
  <c r="B76"/>
  <c r="C76"/>
  <c r="B74" i="10"/>
  <c r="C74"/>
  <c r="F74" s="1"/>
  <c r="B74" i="9"/>
  <c r="C74"/>
  <c r="B74" i="17"/>
  <c r="C74"/>
  <c r="B74" i="18"/>
  <c r="C74"/>
  <c r="F74" i="17" l="1"/>
  <c r="F74" i="9"/>
  <c r="F74" i="20"/>
  <c r="F76" i="5"/>
  <c r="F74" i="3"/>
  <c r="F74" i="7"/>
  <c r="F76" i="13"/>
  <c r="F74" i="18"/>
  <c r="B74" i="6"/>
  <c r="C74"/>
  <c r="F55" i="8"/>
  <c r="B74"/>
  <c r="C74"/>
  <c r="B74" i="11"/>
  <c r="C74"/>
  <c r="F74" l="1"/>
  <c r="F74" i="6"/>
  <c r="F74" i="8"/>
  <c r="AC74" i="17" l="1"/>
</calcChain>
</file>

<file path=xl/sharedStrings.xml><?xml version="1.0" encoding="utf-8"?>
<sst xmlns="http://schemas.openxmlformats.org/spreadsheetml/2006/main" count="27406" uniqueCount="256">
  <si>
    <t>Web Spec</t>
  </si>
  <si>
    <t>Total TCs</t>
  </si>
  <si>
    <t>Passed</t>
  </si>
  <si>
    <t>Failed</t>
  </si>
  <si>
    <t>Blocked</t>
  </si>
  <si>
    <t>Pass%</t>
  </si>
  <si>
    <t>2dtransforms-css3-tests</t>
  </si>
  <si>
    <t>3dtransforms-css3-tests</t>
  </si>
  <si>
    <t>animations-css3-tests</t>
  </si>
  <si>
    <t>animationtiming-w3c-tests</t>
  </si>
  <si>
    <t>appcache-html5-tests</t>
  </si>
  <si>
    <t>audio-html5-tests</t>
  </si>
  <si>
    <t>backgrounds-css3-tests</t>
  </si>
  <si>
    <t>browserstate-html5-tests</t>
  </si>
  <si>
    <t>canvas-html5-tests</t>
  </si>
  <si>
    <t>colors-css3-tests</t>
  </si>
  <si>
    <t>cors-w3c-tests</t>
  </si>
  <si>
    <t>csp-w3c-tests</t>
  </si>
  <si>
    <t>deviceorientation-w3c-tests</t>
  </si>
  <si>
    <t>dnd-html5-tests</t>
  </si>
  <si>
    <t>extra-html5-tests</t>
  </si>
  <si>
    <t>fileapi-w3c-tests</t>
  </si>
  <si>
    <t>filesystemapi-w3c-tests</t>
  </si>
  <si>
    <t>filewriterapi-w3c-tests</t>
  </si>
  <si>
    <t>flexiblebox-css3-tests</t>
  </si>
  <si>
    <t>fonts-css3-tests</t>
  </si>
  <si>
    <t>forms-html5-tests</t>
  </si>
  <si>
    <t>fullscreen-nonw3c-tests</t>
  </si>
  <si>
    <t>geoallow-w3c-tests</t>
  </si>
  <si>
    <t>gumallow-w3c-tests</t>
  </si>
  <si>
    <t>indexeddb-w3c-tests</t>
  </si>
  <si>
    <t>jsenhance-html5-tests</t>
  </si>
  <si>
    <t>mediacapture-w3c-tests</t>
  </si>
  <si>
    <t>mediaqueries-css3-tests</t>
  </si>
  <si>
    <t>multicolumn-css3-tests</t>
  </si>
  <si>
    <t>navigationtiming-w3c-tests</t>
  </si>
  <si>
    <t>netinfo-w3c-tests</t>
  </si>
  <si>
    <t>notification-w3c-tests</t>
  </si>
  <si>
    <t>pagevisibility-w3c-tests</t>
  </si>
  <si>
    <t>sandbox-html5-tests</t>
  </si>
  <si>
    <t>screenorientation-w3c-tests</t>
  </si>
  <si>
    <t>selectorslevel1-w3c-tests</t>
  </si>
  <si>
    <t>selectorslevel2-w3c-tests</t>
  </si>
  <si>
    <t>sessionhistory-html5-tests</t>
  </si>
  <si>
    <t>sse-w3c-tests</t>
  </si>
  <si>
    <t>svg-html5-tests</t>
  </si>
  <si>
    <t>text-css3-tests</t>
  </si>
  <si>
    <t>touchevent-w3c-tests</t>
  </si>
  <si>
    <t>transitions-css3-tests</t>
  </si>
  <si>
    <t>typedarrays-nonw3c-tests</t>
  </si>
  <si>
    <t>ui-css3-tests</t>
  </si>
  <si>
    <t>vibration-w3c-tests</t>
  </si>
  <si>
    <t>video-html5-tests</t>
  </si>
  <si>
    <t>webaudio-w3c-tests</t>
  </si>
  <si>
    <t>webdatabase-w3c-tests</t>
  </si>
  <si>
    <t>webgl-nonw3c-tests</t>
  </si>
  <si>
    <t>webmessaging-w3c-tests</t>
  </si>
  <si>
    <t>websocket-w3c-tests</t>
  </si>
  <si>
    <t>webstorage-w3c-tests</t>
  </si>
  <si>
    <t>workers-w3c-tests</t>
  </si>
  <si>
    <t>xmlhttprequest-w3c-tests</t>
  </si>
  <si>
    <t>webapi-appuri-sysapps-tests</t>
  </si>
  <si>
    <t>webapi-devicecapabilities-sysapps-tests</t>
  </si>
  <si>
    <t>webapi-hrtime-w3c-tests</t>
  </si>
  <si>
    <t>webapi-input-html5-tests</t>
  </si>
  <si>
    <t>webapi-messaging-sysapps-tests</t>
  </si>
  <si>
    <t>webapi-performancetimeline-w3c-tests</t>
  </si>
  <si>
    <t>webapi-rawsockets-sysapps-tests</t>
  </si>
  <si>
    <t>webapi-resourcetiming-w3c-tests</t>
  </si>
  <si>
    <t>webapi-usertiming-w3c-tests</t>
  </si>
  <si>
    <t>webapi-webrtc-w3c-tests</t>
  </si>
  <si>
    <t>webapi-presentation-xwalk-tests</t>
  </si>
  <si>
    <t>webapi-simd-nonw3c-tests</t>
  </si>
  <si>
    <t>webapi-promises-nonw3c-tests</t>
  </si>
  <si>
    <t>wrt-packagemgt-android-tests</t>
  </si>
  <si>
    <t>wrt-extension-android-tests</t>
  </si>
  <si>
    <t>wrt-sharemode-android-tests</t>
  </si>
  <si>
    <t>wrt-manifest-android-tests</t>
  </si>
  <si>
    <t>wrt-packertool-android-tests</t>
  </si>
  <si>
    <t>10.38.224.0</t>
  </si>
  <si>
    <t>Crosswalk 10.38.224.0</t>
  </si>
  <si>
    <t>10.38.225.0</t>
  </si>
  <si>
    <t>N/A</t>
  </si>
  <si>
    <t>Crosswalk 10.38.223.0</t>
  </si>
  <si>
    <t>10.39.227.0</t>
  </si>
  <si>
    <t>10.39.228.0</t>
  </si>
  <si>
    <t>10.39.229.0</t>
  </si>
  <si>
    <t>10.39.228.0 (fake)</t>
  </si>
  <si>
    <t xml:space="preserve">10.39.229.0 </t>
  </si>
  <si>
    <t>retest</t>
  </si>
  <si>
    <t>10.39.230.0</t>
  </si>
  <si>
    <t xml:space="preserve">10.39.230.0 </t>
  </si>
  <si>
    <t>10.39.231.0</t>
  </si>
  <si>
    <t>10.39.232.0</t>
  </si>
  <si>
    <t>webapi-contactsmanager-sysapps-tests</t>
  </si>
  <si>
    <t>webapi-gamepad-w3c-tests</t>
  </si>
  <si>
    <t>webapi-nativefilesystem-xwalk-tests</t>
  </si>
  <si>
    <t>10.39.233.0</t>
  </si>
  <si>
    <t>10.39.234.0</t>
  </si>
  <si>
    <t>10.39.235.0</t>
  </si>
  <si>
    <t>11.39.236.0</t>
  </si>
  <si>
    <t>11.39.237.0</t>
  </si>
  <si>
    <t>11.39.238.0</t>
  </si>
  <si>
    <t>11.39.239.0</t>
  </si>
  <si>
    <t>11.39.240.0</t>
  </si>
  <si>
    <t>11.39.241.0</t>
  </si>
  <si>
    <t>11.239.241.0</t>
  </si>
  <si>
    <t>11.39.242.0</t>
  </si>
  <si>
    <t>11.39.243.0</t>
  </si>
  <si>
    <t>11.39.245.0</t>
  </si>
  <si>
    <t>11.39.246.0</t>
  </si>
  <si>
    <t>11.39.247.0</t>
  </si>
  <si>
    <t>11.39.248.0</t>
  </si>
  <si>
    <t>11.39.249.0</t>
  </si>
  <si>
    <t>11.39.250.0</t>
  </si>
  <si>
    <t>xmlhttprequest-w3c-tests</t>
    <phoneticPr fontId="8" type="noConversion"/>
  </si>
  <si>
    <t>retest</t>
    <phoneticPr fontId="8" type="noConversion"/>
  </si>
  <si>
    <t>retest</t>
    <phoneticPr fontId="8" type="noConversion"/>
  </si>
  <si>
    <t>11.39.249.0</t>
    <phoneticPr fontId="8" type="noConversion"/>
  </si>
  <si>
    <t>retest</t>
    <phoneticPr fontId="8" type="noConversion"/>
  </si>
  <si>
    <t>11.39.250.0</t>
    <phoneticPr fontId="8" type="noConversion"/>
  </si>
  <si>
    <t>11.39.250.0</t>
    <phoneticPr fontId="8" type="noConversion"/>
  </si>
  <si>
    <t>retest</t>
    <phoneticPr fontId="8" type="noConversion"/>
  </si>
  <si>
    <t>11.39.150.0</t>
    <phoneticPr fontId="8" type="noConversion"/>
  </si>
  <si>
    <t>11.39.250.0</t>
    <phoneticPr fontId="8" type="noConversion"/>
  </si>
  <si>
    <t>retest</t>
    <phoneticPr fontId="8" type="noConversion"/>
  </si>
  <si>
    <t>retest</t>
    <phoneticPr fontId="8" type="noConversion"/>
  </si>
  <si>
    <t>11.39.251.0</t>
    <phoneticPr fontId="8" type="noConversion"/>
  </si>
  <si>
    <t>retest</t>
    <phoneticPr fontId="8" type="noConversion"/>
  </si>
  <si>
    <t>retest</t>
    <phoneticPr fontId="8" type="noConversion"/>
  </si>
  <si>
    <t>retest</t>
    <phoneticPr fontId="8" type="noConversion"/>
  </si>
  <si>
    <t>retest</t>
    <phoneticPr fontId="8" type="noConversion"/>
  </si>
  <si>
    <t>11.39.251.0</t>
    <phoneticPr fontId="8" type="noConversion"/>
  </si>
  <si>
    <t>retest</t>
    <phoneticPr fontId="8" type="noConversion"/>
  </si>
  <si>
    <t>11.39.252.0</t>
    <phoneticPr fontId="8" type="noConversion"/>
  </si>
  <si>
    <t>retest</t>
    <phoneticPr fontId="8" type="noConversion"/>
  </si>
  <si>
    <t>retest</t>
    <phoneticPr fontId="8" type="noConversion"/>
  </si>
  <si>
    <t>retest</t>
    <phoneticPr fontId="8" type="noConversion"/>
  </si>
  <si>
    <t>11.39.252.0</t>
    <phoneticPr fontId="8" type="noConversion"/>
  </si>
  <si>
    <t>retest</t>
    <phoneticPr fontId="8" type="noConversion"/>
  </si>
  <si>
    <t>11.39.253.0</t>
    <phoneticPr fontId="8" type="noConversion"/>
  </si>
  <si>
    <t>10.39.235.8</t>
  </si>
  <si>
    <t xml:space="preserve">10.39.235.8 </t>
  </si>
  <si>
    <t>11.39.254.0</t>
  </si>
  <si>
    <t>10.239.254.0</t>
  </si>
  <si>
    <t>11.39.255.0</t>
  </si>
  <si>
    <t>11.39.256.0</t>
  </si>
  <si>
    <t>10.39.255.0</t>
  </si>
  <si>
    <t>10.39.256.0</t>
  </si>
  <si>
    <t>11.39.257.0</t>
  </si>
  <si>
    <t>10.39.235.9</t>
  </si>
  <si>
    <t>11.39.258.0</t>
  </si>
  <si>
    <t>10.39.259.0</t>
  </si>
  <si>
    <t>10.39.258.0</t>
  </si>
  <si>
    <t>11.39.260.0</t>
  </si>
  <si>
    <t>11.39.261.0</t>
  </si>
  <si>
    <t>webapi-appuri-w3c-tests</t>
  </si>
  <si>
    <t>webapi-contactsmanager-w3c-tests</t>
  </si>
  <si>
    <t>webapi-devicecapabilities-w3c-tests</t>
  </si>
  <si>
    <t>webapi-messaging-w3c-tests</t>
  </si>
  <si>
    <t>webapi-rawsockets-w3c-tests</t>
  </si>
  <si>
    <t>10.39.261.0</t>
  </si>
  <si>
    <t>11.39.259.0</t>
  </si>
  <si>
    <t>10.39.235.12</t>
  </si>
  <si>
    <t>11.39.262.0</t>
  </si>
  <si>
    <t>11.39.263.0</t>
  </si>
  <si>
    <t>11.39.264.0</t>
  </si>
  <si>
    <t>11.39.265.0</t>
  </si>
  <si>
    <t>10.39.235.13</t>
  </si>
  <si>
    <t>11.39.266.0</t>
  </si>
  <si>
    <t>11.39.267.0</t>
  </si>
  <si>
    <t>11.39.275.0</t>
  </si>
  <si>
    <t>11.40.275.0</t>
  </si>
  <si>
    <t>storage_local_setitem_quotaexceedederr pass</t>
  </si>
  <si>
    <t>storage_session_setitem_quotaexceedederr pass</t>
  </si>
  <si>
    <t>ContactsChangeEvent_modified fail</t>
  </si>
  <si>
    <t>ContactsManager_clear_multiple pass</t>
  </si>
  <si>
    <t>ContactsManager_find_all_multiple fail</t>
  </si>
  <si>
    <t>ContactsChangeEvent_modified_attribute pass</t>
  </si>
  <si>
    <t>ContactsManager_clear pass</t>
  </si>
  <si>
    <t>ContactsManager_save_update pass</t>
  </si>
  <si>
    <t>performance_PerformanceEntry_correct_attribute_js pass</t>
  </si>
  <si>
    <t>RTCPeerConnection_signalingstatechange_event pass</t>
  </si>
  <si>
    <t>11.39.276.0</t>
  </si>
  <si>
    <t>11.40.276.0</t>
  </si>
  <si>
    <t>f</t>
  </si>
  <si>
    <t>FileSaver_onabort_exist pass</t>
  </si>
  <si>
    <t xml:space="preserve">11.40.277.0 </t>
  </si>
  <si>
    <t>11.40.277.0</t>
  </si>
  <si>
    <t>11.39.277.0</t>
  </si>
  <si>
    <t>FileWriter_seek_normal pass</t>
  </si>
  <si>
    <t>FileWriterSync_write_normal pass</t>
  </si>
  <si>
    <t>performance_PerformanceEntry_attribute_correct pass</t>
  </si>
  <si>
    <t>RTCPeerConnection_EventHandler_1 pass</t>
  </si>
  <si>
    <t>RTCPeerConnection-AddRemoveStream pass</t>
  </si>
  <si>
    <t xml:space="preserve">12.40.278.0 </t>
  </si>
  <si>
    <t xml:space="preserve">12.40.279.0 </t>
  </si>
  <si>
    <t xml:space="preserve">12.40.280.0 </t>
  </si>
  <si>
    <t>performance_PerformanceEntry_correct_attribute_js  fail-&gt;pass</t>
  </si>
  <si>
    <t>Performance_getEntries_basic   fail-&gt;pass</t>
  </si>
  <si>
    <t>RTCPeerConnection_signalingstatechange_event block-&gt;pass</t>
  </si>
  <si>
    <t xml:space="preserve">12.40.281.0 </t>
  </si>
  <si>
    <t>RTCPeerConnection_signalingstatechange_event   block-&gt;pass</t>
  </si>
  <si>
    <t>RTCPeerConnection_EventHandler_1  block-&gt;pass</t>
  </si>
  <si>
    <t>performance_PerformanceEntry_attribute_correct   fail-&gt;pass</t>
  </si>
  <si>
    <t>ContactsManager_clear  block-&gt;pass</t>
  </si>
  <si>
    <t>ContactsManager_find_all_multiple  block-&gt;fail</t>
  </si>
  <si>
    <t>ContactsChangeEvent_modified block -&gt;fail</t>
  </si>
  <si>
    <t>ContactsManager_clear_multiple  block -&gt;pass</t>
  </si>
  <si>
    <t>ContactsManager_remove_no_found   block-&gt;pass</t>
  </si>
  <si>
    <t>ContactsManager_save_update   block-&gt;pass</t>
  </si>
  <si>
    <t>ContactsChangeEvent_modified_attribute   block-&gt;pass</t>
  </si>
  <si>
    <t xml:space="preserve">12.40.282.0 </t>
  </si>
  <si>
    <t>FileEntry_createWriter_length_entry  pass</t>
  </si>
  <si>
    <t>cordova_x86</t>
  </si>
  <si>
    <t>WebWorker_DedicatedWorkerGlobalScope_postMessage_binary</t>
  </si>
  <si>
    <t xml:space="preserve">12.40.283.0 </t>
  </si>
  <si>
    <t>performance_PerformanceEntry_attribute_correct</t>
  </si>
  <si>
    <t>xhr2_XMLHttpRequestEventTarget_ontimeout_event  pass</t>
  </si>
  <si>
    <t xml:space="preserve">12.40.284.0 </t>
  </si>
  <si>
    <t>DirectoryReader_readEntries_all_entries pass</t>
  </si>
  <si>
    <t xml:space="preserve">12.40.285.0 </t>
  </si>
  <si>
    <t xml:space="preserve">12.40.286.0 </t>
  </si>
  <si>
    <t>RTCPeerConnection_signalingstatechange_event  block-&gt;pass</t>
  </si>
  <si>
    <t>FileEntry_createWriter_length_entry  block-&gt;pass</t>
  </si>
  <si>
    <t>FileWriterSync_write_normal  block-&gt;pass</t>
  </si>
  <si>
    <t>FileWriter_seek_normal  block-&gt;pass</t>
  </si>
  <si>
    <t xml:space="preserve">12.40.287.0 </t>
  </si>
  <si>
    <t>DirectoryReader_readEntries_all_entries</t>
  </si>
  <si>
    <t>FileWriterSync_write_normal</t>
  </si>
  <si>
    <t>FileWriter_seek_normal</t>
  </si>
  <si>
    <t>ContactsChangeEvent_removed_attribute  pass</t>
  </si>
  <si>
    <t xml:space="preserve">12.40.288.0 </t>
  </si>
  <si>
    <t>FileWriter_truncate_normal</t>
  </si>
  <si>
    <t>FileSaver_const_INIT_type</t>
  </si>
  <si>
    <t>storage_local_setitem_quotaexceedederr</t>
  </si>
  <si>
    <t xml:space="preserve">12.40.289.0 </t>
  </si>
  <si>
    <t xml:space="preserve">12.40.290.0 </t>
  </si>
  <si>
    <t xml:space="preserve">12.40.291.0 </t>
  </si>
  <si>
    <t xml:space="preserve">12.40.292.0 </t>
  </si>
  <si>
    <t>WebWorker_DedicatedWorkerGlobalScope_postMessage_binary   pass</t>
  </si>
  <si>
    <t xml:space="preserve">12.40.293.0 </t>
  </si>
  <si>
    <t>FileEntry_createWriter_length_entry</t>
  </si>
  <si>
    <t xml:space="preserve">12.40.294.0 </t>
  </si>
  <si>
    <t xml:space="preserve">12.40.295.0 </t>
  </si>
  <si>
    <t xml:space="preserve">12.40.296.0 </t>
  </si>
  <si>
    <t>retested OK</t>
  </si>
  <si>
    <t>retested OK 3times</t>
  </si>
  <si>
    <t>retested ok</t>
  </si>
  <si>
    <t>12.41.300.0 stub</t>
  </si>
  <si>
    <t>12.41.300.0 merge</t>
  </si>
  <si>
    <t>300 webdriver use the result as webapi,because extra bdd, every set block 1 test, service webdriver test</t>
  </si>
  <si>
    <t>13.41.303.0 stub</t>
  </si>
  <si>
    <t>13.41.303.0 merge</t>
  </si>
  <si>
    <t>0225 retest
retested OK</t>
  </si>
  <si>
    <t>0225 r
retested OK 3times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</si>
</sst>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rgb="FF008000"/>
      <name val="Trebuchet MS"/>
      <family val="2"/>
    </font>
    <font>
      <sz val="11"/>
      <color rgb="FFFF0000"/>
      <name val="Trebuchet MS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/>
    <xf numFmtId="0" fontId="1" fillId="0" borderId="0" xfId="0" applyFont="1"/>
    <xf numFmtId="9" fontId="1" fillId="0" borderId="1" xfId="0" applyNumberFormat="1" applyFont="1" applyBorder="1"/>
    <xf numFmtId="9" fontId="1" fillId="0" borderId="0" xfId="0" applyNumberFormat="1" applyFont="1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Alignment="1"/>
    <xf numFmtId="9" fontId="1" fillId="0" borderId="0" xfId="0" applyNumberFormat="1" applyFont="1" applyAlignment="1"/>
    <xf numFmtId="9" fontId="1" fillId="0" borderId="1" xfId="0" applyNumberFormat="1" applyFont="1" applyBorder="1" applyAlignment="1"/>
    <xf numFmtId="0" fontId="4" fillId="0" borderId="0" xfId="0" applyFont="1"/>
    <xf numFmtId="0" fontId="1" fillId="0" borderId="1" xfId="0" applyFont="1" applyBorder="1" applyAlignment="1"/>
    <xf numFmtId="0" fontId="1" fillId="0" borderId="0" xfId="0" applyFont="1" applyBorder="1" applyAlignment="1"/>
    <xf numFmtId="0" fontId="4" fillId="0" borderId="0" xfId="0" applyFont="1" applyAlignment="1"/>
    <xf numFmtId="0" fontId="1" fillId="2" borderId="0" xfId="0" applyFont="1" applyFill="1"/>
    <xf numFmtId="9" fontId="4" fillId="0" borderId="0" xfId="0" applyNumberFormat="1" applyFont="1" applyAlignment="1"/>
    <xf numFmtId="9" fontId="4" fillId="0" borderId="0" xfId="0" applyNumberFormat="1" applyFont="1"/>
    <xf numFmtId="0" fontId="3" fillId="2" borderId="0" xfId="0" applyFont="1" applyFill="1"/>
    <xf numFmtId="0" fontId="3" fillId="0" borderId="0" xfId="0" applyFont="1" applyBorder="1" applyAlignment="1"/>
    <xf numFmtId="0" fontId="1" fillId="0" borderId="0" xfId="0" applyFont="1" applyBorder="1"/>
    <xf numFmtId="9" fontId="1" fillId="0" borderId="0" xfId="0" applyNumberFormat="1" applyFont="1" applyBorder="1"/>
    <xf numFmtId="0" fontId="2" fillId="2" borderId="0" xfId="0" applyFont="1" applyFill="1"/>
    <xf numFmtId="9" fontId="4" fillId="3" borderId="0" xfId="0" applyNumberFormat="1" applyFont="1" applyFill="1" applyAlignment="1"/>
    <xf numFmtId="0" fontId="1" fillId="3" borderId="0" xfId="0" applyFont="1" applyFill="1"/>
    <xf numFmtId="9" fontId="1" fillId="3" borderId="0" xfId="0" applyNumberFormat="1" applyFont="1" applyFill="1"/>
    <xf numFmtId="0" fontId="4" fillId="3" borderId="0" xfId="0" applyFont="1" applyFill="1" applyAlignment="1"/>
    <xf numFmtId="9" fontId="4" fillId="3" borderId="0" xfId="0" applyNumberFormat="1" applyFont="1" applyFill="1"/>
    <xf numFmtId="0" fontId="4" fillId="3" borderId="0" xfId="0" applyFont="1" applyFill="1"/>
    <xf numFmtId="0" fontId="1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Fill="1"/>
    <xf numFmtId="0" fontId="6" fillId="0" borderId="0" xfId="0" applyFont="1"/>
    <xf numFmtId="0" fontId="1" fillId="4" borderId="0" xfId="0" applyFont="1" applyFill="1"/>
    <xf numFmtId="9" fontId="2" fillId="0" borderId="0" xfId="0" applyNumberFormat="1" applyFont="1"/>
    <xf numFmtId="9" fontId="2" fillId="0" borderId="1" xfId="0" applyNumberFormat="1" applyFont="1" applyBorder="1"/>
    <xf numFmtId="0" fontId="3" fillId="0" borderId="0" xfId="0" applyFont="1"/>
    <xf numFmtId="9" fontId="3" fillId="0" borderId="0" xfId="0" applyNumberFormat="1" applyFont="1"/>
    <xf numFmtId="0" fontId="1" fillId="5" borderId="0" xfId="0" applyFont="1" applyFill="1"/>
    <xf numFmtId="9" fontId="0" fillId="0" borderId="0" xfId="0" applyNumberFormat="1"/>
    <xf numFmtId="0" fontId="0" fillId="5" borderId="0" xfId="0" applyFill="1"/>
    <xf numFmtId="0" fontId="7" fillId="0" borderId="0" xfId="0" applyFont="1"/>
    <xf numFmtId="0" fontId="0" fillId="0" borderId="0" xfId="0" applyAlignment="1"/>
    <xf numFmtId="0" fontId="9" fillId="0" borderId="0" xfId="0" applyFont="1"/>
    <xf numFmtId="9" fontId="9" fillId="0" borderId="0" xfId="0" applyNumberFormat="1" applyFont="1"/>
    <xf numFmtId="0" fontId="9" fillId="5" borderId="0" xfId="0" applyFont="1" applyFill="1"/>
    <xf numFmtId="0" fontId="10" fillId="0" borderId="0" xfId="0" applyFont="1"/>
    <xf numFmtId="9" fontId="2" fillId="0" borderId="0" xfId="0" applyNumberFormat="1" applyFont="1" applyAlignment="1"/>
    <xf numFmtId="0" fontId="1" fillId="0" borderId="0" xfId="0" applyFont="1" applyFill="1"/>
    <xf numFmtId="9" fontId="1" fillId="0" borderId="0" xfId="0" applyNumberFormat="1" applyFont="1" applyFill="1"/>
    <xf numFmtId="0" fontId="1" fillId="6" borderId="0" xfId="0" applyFont="1" applyFill="1"/>
    <xf numFmtId="9" fontId="1" fillId="6" borderId="0" xfId="0" applyNumberFormat="1" applyFont="1" applyFill="1"/>
    <xf numFmtId="9" fontId="0" fillId="6" borderId="0" xfId="0" applyNumberFormat="1" applyFill="1"/>
    <xf numFmtId="0" fontId="0" fillId="0" borderId="0" xfId="0"/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/>
    <xf numFmtId="9" fontId="0" fillId="0" borderId="0" xfId="0" applyNumberFormat="1" applyFont="1"/>
    <xf numFmtId="0" fontId="0" fillId="5" borderId="0" xfId="0" applyFont="1" applyFill="1"/>
    <xf numFmtId="0" fontId="0" fillId="4" borderId="0" xfId="0" applyFont="1" applyFill="1"/>
    <xf numFmtId="9" fontId="0" fillId="4" borderId="0" xfId="0" applyNumberFormat="1" applyFont="1" applyFill="1"/>
    <xf numFmtId="0" fontId="0" fillId="7" borderId="0" xfId="0" applyFont="1" applyFill="1"/>
    <xf numFmtId="0" fontId="0" fillId="8" borderId="0" xfId="0" applyFont="1" applyFill="1"/>
    <xf numFmtId="0" fontId="0" fillId="0" borderId="0" xfId="0" applyFont="1" applyFill="1"/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9" fontId="1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1" fillId="4" borderId="0" xfId="0" applyFont="1" applyFill="1"/>
    <xf numFmtId="9" fontId="0" fillId="0" borderId="0" xfId="0" applyNumberFormat="1"/>
    <xf numFmtId="0" fontId="0" fillId="5" borderId="0" xfId="0" applyFill="1"/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4" borderId="0" xfId="0" applyFont="1" applyFill="1"/>
    <xf numFmtId="9" fontId="0" fillId="0" borderId="0" xfId="0" applyNumberFormat="1"/>
    <xf numFmtId="0" fontId="0" fillId="5" borderId="0" xfId="0" applyFill="1"/>
    <xf numFmtId="0" fontId="0" fillId="4" borderId="0" xfId="0" applyFill="1"/>
    <xf numFmtId="9" fontId="0" fillId="4" borderId="0" xfId="0" applyNumberFormat="1" applyFill="1"/>
    <xf numFmtId="0" fontId="0" fillId="9" borderId="0" xfId="0" applyFill="1"/>
    <xf numFmtId="0" fontId="13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" fillId="9" borderId="0" xfId="0" applyFont="1" applyFill="1"/>
    <xf numFmtId="9" fontId="7" fillId="0" borderId="0" xfId="0" applyNumberFormat="1" applyFont="1"/>
    <xf numFmtId="0" fontId="0" fillId="0" borderId="0" xfId="0" applyFill="1"/>
    <xf numFmtId="9" fontId="0" fillId="0" borderId="0" xfId="0" applyNumberFormat="1" applyFill="1"/>
    <xf numFmtId="0" fontId="1" fillId="10" borderId="0" xfId="0" applyFont="1" applyFill="1"/>
    <xf numFmtId="0" fontId="0" fillId="10" borderId="0" xfId="0" applyFill="1"/>
    <xf numFmtId="0" fontId="0" fillId="6" borderId="0" xfId="0" applyFill="1"/>
    <xf numFmtId="0" fontId="16" fillId="11" borderId="0" xfId="0" applyFont="1" applyFill="1"/>
    <xf numFmtId="0" fontId="2" fillId="5" borderId="0" xfId="0" applyFont="1" applyFill="1"/>
    <xf numFmtId="9" fontId="2" fillId="0" borderId="0" xfId="0" applyNumberFormat="1" applyFont="1" applyFill="1"/>
    <xf numFmtId="0" fontId="1" fillId="11" borderId="0" xfId="0" applyFont="1" applyFill="1"/>
    <xf numFmtId="0" fontId="2" fillId="6" borderId="0" xfId="0" applyFont="1" applyFill="1"/>
    <xf numFmtId="9" fontId="1" fillId="11" borderId="0" xfId="0" applyNumberFormat="1" applyFont="1" applyFill="1"/>
    <xf numFmtId="0" fontId="1" fillId="11" borderId="0" xfId="0" applyFont="1" applyFill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4"/>
  <sheetViews>
    <sheetView topLeftCell="AE1" zoomScale="80" zoomScaleNormal="80" workbookViewId="0">
      <pane ySplit="2" topLeftCell="A3" activePane="bottomLeft" state="frozen"/>
      <selection pane="bottomLeft" activeCell="BB1" sqref="BB1"/>
    </sheetView>
  </sheetViews>
  <sheetFormatPr defaultColWidth="9.140625" defaultRowHeight="12.75"/>
  <cols>
    <col min="1" max="5" width="0" style="2" hidden="1" customWidth="1"/>
    <col min="6" max="6" width="0" style="4" hidden="1" customWidth="1"/>
    <col min="7" max="12" width="0" style="2" hidden="1" customWidth="1"/>
    <col min="13" max="13" width="0" style="4" hidden="1" customWidth="1"/>
    <col min="14" max="15" width="0" style="2" hidden="1" customWidth="1"/>
    <col min="16" max="20" width="9.140625" style="2"/>
    <col min="21" max="21" width="9.140625" style="4"/>
    <col min="22" max="28" width="9.140625" style="2"/>
    <col min="29" max="29" width="9.140625" style="4"/>
    <col min="30" max="36" width="9.140625" style="2"/>
    <col min="37" max="37" width="9.140625" style="4"/>
    <col min="38" max="44" width="9.140625" style="2"/>
    <col min="45" max="45" width="9.140625" style="4"/>
    <col min="46" max="52" width="9.140625" style="2"/>
    <col min="53" max="53" width="9.140625" style="4"/>
    <col min="54" max="16384" width="9.140625" style="2"/>
  </cols>
  <sheetData>
    <row r="1" spans="1:54" ht="24.95" customHeight="1">
      <c r="A1" s="22" t="s">
        <v>80</v>
      </c>
      <c r="B1" s="23"/>
      <c r="C1" s="23"/>
      <c r="D1" s="23"/>
      <c r="E1" s="23"/>
      <c r="F1" s="24"/>
      <c r="H1" s="15" t="s">
        <v>79</v>
      </c>
      <c r="P1" s="15" t="s">
        <v>81</v>
      </c>
      <c r="X1" s="15" t="s">
        <v>84</v>
      </c>
      <c r="AF1" s="15" t="s">
        <v>85</v>
      </c>
      <c r="AN1" s="15" t="s">
        <v>86</v>
      </c>
      <c r="AV1" s="15" t="s">
        <v>90</v>
      </c>
    </row>
    <row r="2" spans="1:5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</row>
    <row r="3" spans="1:54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4">
        <f>BA3-AS3</f>
        <v>0</v>
      </c>
    </row>
    <row r="4" spans="1:54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4">
        <f t="shared" ref="BB4:BB67" si="5">BA4-AS4</f>
        <v>0</v>
      </c>
    </row>
    <row r="5" spans="1:54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4">
        <f t="shared" si="5"/>
        <v>0</v>
      </c>
    </row>
    <row r="6" spans="1:54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4">
        <f t="shared" si="5"/>
        <v>0</v>
      </c>
    </row>
    <row r="7" spans="1:54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  <c r="AV7" s="2" t="s">
        <v>10</v>
      </c>
      <c r="AW7" s="2">
        <v>25</v>
      </c>
      <c r="AX7" s="2">
        <v>25</v>
      </c>
      <c r="AY7" s="2">
        <v>0</v>
      </c>
      <c r="AZ7" s="2">
        <v>0</v>
      </c>
      <c r="BA7" s="4">
        <v>1</v>
      </c>
      <c r="BB7" s="4">
        <f t="shared" si="5"/>
        <v>0</v>
      </c>
    </row>
    <row r="8" spans="1:54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  <c r="AV8" s="2" t="s">
        <v>11</v>
      </c>
      <c r="AW8" s="2">
        <v>172</v>
      </c>
      <c r="AX8" s="2">
        <v>149</v>
      </c>
      <c r="AY8" s="2">
        <v>21</v>
      </c>
      <c r="AZ8" s="2">
        <v>2</v>
      </c>
      <c r="BA8" s="4">
        <v>0.87</v>
      </c>
      <c r="BB8" s="4">
        <f t="shared" si="5"/>
        <v>0</v>
      </c>
    </row>
    <row r="9" spans="1:54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  <c r="AV9" s="17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4">
        <f t="shared" si="5"/>
        <v>0</v>
      </c>
    </row>
    <row r="10" spans="1:54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4">
        <f t="shared" si="5"/>
        <v>0</v>
      </c>
    </row>
    <row r="11" spans="1:54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  <c r="AV11" s="6" t="s">
        <v>14</v>
      </c>
      <c r="AW11" s="2">
        <v>838</v>
      </c>
      <c r="AX11" s="2">
        <v>711</v>
      </c>
      <c r="AY11" s="2">
        <v>8</v>
      </c>
      <c r="AZ11" s="2">
        <v>119</v>
      </c>
      <c r="BA11" s="4">
        <v>0.85</v>
      </c>
      <c r="BB11" s="4">
        <f t="shared" si="5"/>
        <v>-0.14000000000000001</v>
      </c>
    </row>
    <row r="12" spans="1:54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  <c r="AV12" s="14" t="s">
        <v>15</v>
      </c>
      <c r="AW12" s="2">
        <v>46</v>
      </c>
      <c r="AX12" s="2">
        <v>46</v>
      </c>
      <c r="AY12" s="2">
        <v>0</v>
      </c>
      <c r="AZ12" s="2">
        <v>0</v>
      </c>
      <c r="BA12" s="4">
        <v>1</v>
      </c>
      <c r="BB12" s="4">
        <f t="shared" si="5"/>
        <v>0</v>
      </c>
    </row>
    <row r="13" spans="1:54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  <c r="AV13" s="2" t="s">
        <v>16</v>
      </c>
      <c r="AW13" s="2">
        <v>10</v>
      </c>
      <c r="AX13" s="2">
        <v>10</v>
      </c>
      <c r="AY13" s="2">
        <v>0</v>
      </c>
      <c r="AZ13" s="2">
        <v>0</v>
      </c>
      <c r="BA13" s="4">
        <v>1</v>
      </c>
      <c r="BB13" s="4">
        <f t="shared" si="5"/>
        <v>0</v>
      </c>
    </row>
    <row r="14" spans="1:54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14" t="s">
        <v>17</v>
      </c>
      <c r="Q14" s="2">
        <v>128</v>
      </c>
      <c r="R14" s="2">
        <v>128</v>
      </c>
      <c r="S14" s="2">
        <v>0</v>
      </c>
      <c r="T14" s="2">
        <v>0</v>
      </c>
      <c r="U14" s="4">
        <v>1</v>
      </c>
      <c r="V14" s="4">
        <f t="shared" si="1"/>
        <v>0</v>
      </c>
      <c r="X14" s="14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-9.375E-2</v>
      </c>
      <c r="AF14" s="14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14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  <c r="AV14" s="14" t="s">
        <v>17</v>
      </c>
      <c r="AW14" s="2">
        <v>128</v>
      </c>
      <c r="AX14" s="2">
        <v>116</v>
      </c>
      <c r="AY14" s="2">
        <v>12</v>
      </c>
      <c r="AZ14" s="2">
        <v>0</v>
      </c>
      <c r="BA14" s="4">
        <f>AX14/AW14</f>
        <v>0.90625</v>
      </c>
      <c r="BB14" s="4">
        <f t="shared" si="5"/>
        <v>0</v>
      </c>
    </row>
    <row r="15" spans="1:54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4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4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4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4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4">
        <f t="shared" si="4"/>
        <v>0</v>
      </c>
      <c r="AV15" s="2" t="s">
        <v>18</v>
      </c>
      <c r="AW15" s="2">
        <v>25</v>
      </c>
      <c r="AX15" s="2">
        <v>18</v>
      </c>
      <c r="AY15" s="2">
        <v>7</v>
      </c>
      <c r="AZ15" s="2">
        <v>0</v>
      </c>
      <c r="BA15" s="4">
        <v>0.72</v>
      </c>
      <c r="BB15" s="4">
        <f t="shared" si="5"/>
        <v>0</v>
      </c>
    </row>
    <row r="16" spans="1:54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4">
        <f t="shared" si="5"/>
        <v>0</v>
      </c>
    </row>
    <row r="17" spans="1:54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v>0.98</v>
      </c>
      <c r="BB17" s="4">
        <f t="shared" si="5"/>
        <v>0</v>
      </c>
    </row>
    <row r="18" spans="1:54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  <c r="AV18" s="2" t="s">
        <v>21</v>
      </c>
      <c r="AW18" s="2">
        <v>52</v>
      </c>
      <c r="AX18" s="2">
        <v>52</v>
      </c>
      <c r="AY18" s="2">
        <v>0</v>
      </c>
      <c r="AZ18" s="2">
        <v>0</v>
      </c>
      <c r="BA18" s="4">
        <v>1</v>
      </c>
      <c r="BB18" s="4">
        <f t="shared" si="5"/>
        <v>0</v>
      </c>
    </row>
    <row r="19" spans="1:54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4">
        <f t="shared" si="5"/>
        <v>0</v>
      </c>
    </row>
    <row r="20" spans="1:54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4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4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4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4">
        <f t="shared" si="4"/>
        <v>0</v>
      </c>
      <c r="AV20" s="2" t="s">
        <v>23</v>
      </c>
      <c r="AW20" s="2">
        <v>30</v>
      </c>
      <c r="AX20" s="2">
        <v>29</v>
      </c>
      <c r="AY20" s="2">
        <v>1</v>
      </c>
      <c r="AZ20" s="2">
        <v>0</v>
      </c>
      <c r="BA20" s="4">
        <v>0.97</v>
      </c>
      <c r="BB20" s="4">
        <f t="shared" si="5"/>
        <v>0</v>
      </c>
    </row>
    <row r="21" spans="1:54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  <c r="AV21" s="14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4">
        <f t="shared" si="5"/>
        <v>0</v>
      </c>
    </row>
    <row r="22" spans="1:54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4">
        <f t="shared" si="5"/>
        <v>0</v>
      </c>
    </row>
    <row r="23" spans="1:54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  <c r="AV23" s="2" t="s">
        <v>26</v>
      </c>
      <c r="AW23" s="2">
        <v>36</v>
      </c>
      <c r="AX23" s="2">
        <v>35</v>
      </c>
      <c r="AY23" s="2">
        <v>1</v>
      </c>
      <c r="AZ23" s="2">
        <v>0</v>
      </c>
      <c r="BA23" s="4">
        <v>0.97</v>
      </c>
      <c r="BB23" s="4">
        <f t="shared" si="5"/>
        <v>0</v>
      </c>
    </row>
    <row r="24" spans="1:54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4">
        <f t="shared" si="5"/>
        <v>0</v>
      </c>
    </row>
    <row r="25" spans="1:54">
      <c r="A25" s="2" t="s">
        <v>28</v>
      </c>
      <c r="B25" s="5">
        <v>211</v>
      </c>
      <c r="C25" s="1">
        <v>202</v>
      </c>
      <c r="D25" s="1">
        <v>9</v>
      </c>
      <c r="E25" s="1">
        <v>0</v>
      </c>
      <c r="F25" s="3">
        <v>0.96</v>
      </c>
      <c r="H25" s="2" t="s">
        <v>28</v>
      </c>
      <c r="I25" s="5">
        <v>211</v>
      </c>
      <c r="J25" s="1">
        <v>202</v>
      </c>
      <c r="K25" s="1">
        <v>9</v>
      </c>
      <c r="L25" s="1">
        <v>0</v>
      </c>
      <c r="M25" s="3">
        <v>0.96</v>
      </c>
      <c r="N25" s="4">
        <f t="shared" si="0"/>
        <v>0</v>
      </c>
      <c r="P25" s="2" t="s">
        <v>28</v>
      </c>
      <c r="Q25" s="5">
        <v>211</v>
      </c>
      <c r="R25" s="1">
        <v>202</v>
      </c>
      <c r="S25" s="1">
        <v>9</v>
      </c>
      <c r="T25" s="1">
        <v>0</v>
      </c>
      <c r="U25" s="3">
        <v>0.96</v>
      </c>
      <c r="V25" s="4">
        <f t="shared" si="1"/>
        <v>0</v>
      </c>
      <c r="X25" s="2" t="s">
        <v>28</v>
      </c>
      <c r="Y25" s="5">
        <v>211</v>
      </c>
      <c r="Z25" s="1">
        <v>202</v>
      </c>
      <c r="AA25" s="1">
        <v>9</v>
      </c>
      <c r="AB25" s="1">
        <v>0</v>
      </c>
      <c r="AC25" s="3">
        <v>0.96</v>
      </c>
      <c r="AD25" s="4">
        <f t="shared" si="2"/>
        <v>0</v>
      </c>
      <c r="AF25" s="2" t="s">
        <v>28</v>
      </c>
      <c r="AG25" s="5">
        <v>211</v>
      </c>
      <c r="AH25" s="1">
        <v>202</v>
      </c>
      <c r="AI25" s="1">
        <v>9</v>
      </c>
      <c r="AJ25" s="1">
        <v>0</v>
      </c>
      <c r="AK25" s="3">
        <v>0.96</v>
      </c>
      <c r="AL25" s="4">
        <f t="shared" si="3"/>
        <v>0</v>
      </c>
      <c r="AN25" s="2" t="s">
        <v>28</v>
      </c>
      <c r="AO25" s="5">
        <v>211</v>
      </c>
      <c r="AP25" s="1">
        <v>202</v>
      </c>
      <c r="AQ25" s="1">
        <v>9</v>
      </c>
      <c r="AR25" s="1">
        <v>0</v>
      </c>
      <c r="AS25" s="3">
        <v>0.96</v>
      </c>
      <c r="AT25" s="4">
        <f t="shared" si="4"/>
        <v>0</v>
      </c>
      <c r="AV25" s="2" t="s">
        <v>28</v>
      </c>
      <c r="AW25" s="5">
        <v>211</v>
      </c>
      <c r="AX25" s="1">
        <v>202</v>
      </c>
      <c r="AY25" s="1">
        <v>9</v>
      </c>
      <c r="AZ25" s="1">
        <v>0</v>
      </c>
      <c r="BA25" s="3">
        <v>0.96</v>
      </c>
      <c r="BB25" s="4">
        <f t="shared" si="5"/>
        <v>0</v>
      </c>
    </row>
    <row r="26" spans="1:54">
      <c r="A26" s="2" t="s">
        <v>29</v>
      </c>
      <c r="B26" s="2">
        <v>12</v>
      </c>
      <c r="C26" s="2">
        <v>7</v>
      </c>
      <c r="D26" s="2">
        <v>2</v>
      </c>
      <c r="E26" s="2">
        <v>3</v>
      </c>
      <c r="F26" s="4">
        <v>0.57999999999999996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0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4">
        <f t="shared" si="5"/>
        <v>0</v>
      </c>
    </row>
    <row r="27" spans="1:54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  <c r="AV27" s="2" t="s">
        <v>30</v>
      </c>
      <c r="AW27" s="2">
        <v>132</v>
      </c>
      <c r="AX27" s="2">
        <v>132</v>
      </c>
      <c r="AY27" s="2">
        <v>0</v>
      </c>
      <c r="AZ27" s="2">
        <v>0</v>
      </c>
      <c r="BA27" s="4">
        <v>1</v>
      </c>
      <c r="BB27" s="4">
        <f t="shared" si="5"/>
        <v>0</v>
      </c>
    </row>
    <row r="28" spans="1:54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  <c r="AV28" s="2" t="s">
        <v>31</v>
      </c>
      <c r="AW28" s="2">
        <v>6</v>
      </c>
      <c r="AX28" s="2">
        <v>6</v>
      </c>
      <c r="AY28" s="2">
        <v>0</v>
      </c>
      <c r="AZ28" s="2">
        <v>0</v>
      </c>
      <c r="BA28" s="4">
        <v>1</v>
      </c>
      <c r="BB28" s="4">
        <f t="shared" si="5"/>
        <v>0</v>
      </c>
    </row>
    <row r="29" spans="1:54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4">
        <f t="shared" si="5"/>
        <v>0</v>
      </c>
    </row>
    <row r="30" spans="1:54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4">
        <f t="shared" si="5"/>
        <v>0</v>
      </c>
    </row>
    <row r="31" spans="1:54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4">
        <f t="shared" si="5"/>
        <v>0</v>
      </c>
    </row>
    <row r="32" spans="1:54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4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4">
        <f t="shared" si="5"/>
        <v>0</v>
      </c>
    </row>
    <row r="33" spans="1:54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  <c r="AV33" s="2" t="s">
        <v>36</v>
      </c>
      <c r="AW33" s="2">
        <v>12</v>
      </c>
      <c r="AX33" s="2">
        <v>3</v>
      </c>
      <c r="AY33" s="2">
        <v>9</v>
      </c>
      <c r="AZ33" s="2">
        <v>0</v>
      </c>
      <c r="BA33" s="4">
        <v>0.25</v>
      </c>
      <c r="BB33" s="4">
        <f t="shared" si="5"/>
        <v>0</v>
      </c>
    </row>
    <row r="34" spans="1:54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4">
        <f t="shared" si="5"/>
        <v>0</v>
      </c>
    </row>
    <row r="35" spans="1:54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4">
        <f t="shared" si="5"/>
        <v>0</v>
      </c>
    </row>
    <row r="36" spans="1:54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4">
        <f t="shared" si="5"/>
        <v>0</v>
      </c>
    </row>
    <row r="37" spans="1:54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4">
        <f t="shared" si="5"/>
        <v>0</v>
      </c>
    </row>
    <row r="38" spans="1:54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4">
        <f t="shared" si="5"/>
        <v>0</v>
      </c>
    </row>
    <row r="39" spans="1:54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  <c r="AV39" s="2" t="s">
        <v>42</v>
      </c>
      <c r="AW39" s="2">
        <v>74</v>
      </c>
      <c r="AX39" s="2">
        <v>24</v>
      </c>
      <c r="AY39" s="2">
        <v>50</v>
      </c>
      <c r="AZ39" s="2">
        <v>0</v>
      </c>
      <c r="BA39" s="4">
        <v>0.32</v>
      </c>
      <c r="BB39" s="4">
        <f t="shared" si="5"/>
        <v>0</v>
      </c>
    </row>
    <row r="40" spans="1:54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  <c r="AV40" s="2" t="s">
        <v>43</v>
      </c>
      <c r="AW40" s="2">
        <v>110</v>
      </c>
      <c r="AX40" s="2">
        <v>110</v>
      </c>
      <c r="AY40" s="2">
        <v>0</v>
      </c>
      <c r="AZ40" s="2">
        <v>0</v>
      </c>
      <c r="BA40" s="4">
        <v>1</v>
      </c>
      <c r="BB40" s="4">
        <f t="shared" si="5"/>
        <v>0</v>
      </c>
    </row>
    <row r="41" spans="1:54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4">
        <f t="shared" si="5"/>
        <v>0</v>
      </c>
    </row>
    <row r="42" spans="1:54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4">
        <f t="shared" si="3"/>
        <v>0</v>
      </c>
      <c r="AN42" s="14" t="s">
        <v>45</v>
      </c>
      <c r="AO42" s="2">
        <v>3</v>
      </c>
      <c r="AP42" s="2">
        <v>3</v>
      </c>
      <c r="AQ42" s="2">
        <v>0</v>
      </c>
      <c r="AR42" s="2">
        <v>0</v>
      </c>
      <c r="AS42" s="4">
        <v>1</v>
      </c>
      <c r="AT42" s="4">
        <f t="shared" si="4"/>
        <v>0</v>
      </c>
      <c r="AV42" s="21" t="s">
        <v>45</v>
      </c>
      <c r="AW42" s="2">
        <v>3</v>
      </c>
      <c r="AX42" s="2">
        <v>0</v>
      </c>
      <c r="AY42" s="2">
        <v>3</v>
      </c>
      <c r="AZ42" s="2">
        <v>0</v>
      </c>
      <c r="BA42" s="4">
        <v>0</v>
      </c>
      <c r="BB42" s="4">
        <f t="shared" si="5"/>
        <v>-1</v>
      </c>
    </row>
    <row r="43" spans="1:54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4">
        <f t="shared" si="5"/>
        <v>0</v>
      </c>
    </row>
    <row r="44" spans="1:54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  <c r="AV44" s="2" t="s">
        <v>47</v>
      </c>
      <c r="AW44" s="2">
        <v>12</v>
      </c>
      <c r="AX44" s="2">
        <v>12</v>
      </c>
      <c r="AY44" s="2">
        <v>0</v>
      </c>
      <c r="AZ44" s="2">
        <v>0</v>
      </c>
      <c r="BA44" s="4">
        <v>1</v>
      </c>
      <c r="BB44" s="4">
        <f t="shared" si="5"/>
        <v>0</v>
      </c>
    </row>
    <row r="45" spans="1:54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4">
        <f t="shared" si="5"/>
        <v>0</v>
      </c>
    </row>
    <row r="46" spans="1:54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  <c r="AV46" s="2" t="s">
        <v>49</v>
      </c>
      <c r="AW46" s="2">
        <v>164</v>
      </c>
      <c r="AX46" s="2">
        <v>160</v>
      </c>
      <c r="AY46" s="2">
        <v>4</v>
      </c>
      <c r="AZ46" s="2">
        <v>0</v>
      </c>
      <c r="BA46" s="4">
        <v>0.98</v>
      </c>
      <c r="BB46" s="4">
        <f t="shared" si="5"/>
        <v>0</v>
      </c>
    </row>
    <row r="47" spans="1:54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4">
        <f t="shared" si="5"/>
        <v>0</v>
      </c>
    </row>
    <row r="48" spans="1:54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  <c r="AV48" s="2" t="s">
        <v>51</v>
      </c>
      <c r="AW48" s="2">
        <v>2</v>
      </c>
      <c r="AX48" s="2">
        <v>2</v>
      </c>
      <c r="AY48" s="2">
        <v>0</v>
      </c>
      <c r="AZ48" s="2">
        <v>0</v>
      </c>
      <c r="BA48" s="4">
        <v>1</v>
      </c>
      <c r="BB48" s="4">
        <f t="shared" si="5"/>
        <v>0</v>
      </c>
    </row>
    <row r="49" spans="1:54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  <c r="AV49" s="2" t="s">
        <v>52</v>
      </c>
      <c r="AW49" s="2">
        <v>223</v>
      </c>
      <c r="AX49" s="2">
        <v>200</v>
      </c>
      <c r="AY49" s="2">
        <v>21</v>
      </c>
      <c r="AZ49" s="2">
        <v>2</v>
      </c>
      <c r="BA49" s="4">
        <v>0.9</v>
      </c>
      <c r="BB49" s="4">
        <f t="shared" si="5"/>
        <v>0</v>
      </c>
    </row>
    <row r="50" spans="1:54">
      <c r="A50" s="2" t="s">
        <v>53</v>
      </c>
      <c r="B50" s="2">
        <v>228</v>
      </c>
      <c r="C50" s="2">
        <v>218</v>
      </c>
      <c r="D50" s="2">
        <v>10</v>
      </c>
      <c r="E50" s="2">
        <v>0</v>
      </c>
      <c r="F50" s="4">
        <v>0.96</v>
      </c>
      <c r="H50" s="2" t="s">
        <v>53</v>
      </c>
      <c r="I50" s="2">
        <v>228</v>
      </c>
      <c r="J50" s="2">
        <v>218</v>
      </c>
      <c r="K50" s="2">
        <v>10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218</v>
      </c>
      <c r="S50" s="2">
        <v>10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218</v>
      </c>
      <c r="AA50" s="2">
        <v>10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218</v>
      </c>
      <c r="AI50" s="2">
        <v>10</v>
      </c>
      <c r="AJ50" s="2">
        <v>0</v>
      </c>
      <c r="AK50" s="4">
        <v>0.96</v>
      </c>
      <c r="AL50" s="4">
        <f t="shared" si="3"/>
        <v>0</v>
      </c>
      <c r="AN50" s="2" t="s">
        <v>53</v>
      </c>
      <c r="AO50" s="2">
        <v>228</v>
      </c>
      <c r="AP50" s="2">
        <v>218</v>
      </c>
      <c r="AQ50" s="2">
        <v>10</v>
      </c>
      <c r="AR50" s="2">
        <v>0</v>
      </c>
      <c r="AS50" s="4">
        <v>0.96</v>
      </c>
      <c r="AT50" s="4">
        <f t="shared" si="4"/>
        <v>0</v>
      </c>
      <c r="AV50" s="2" t="s">
        <v>53</v>
      </c>
      <c r="AW50" s="2">
        <v>228</v>
      </c>
      <c r="AX50" s="2">
        <v>226</v>
      </c>
      <c r="AY50" s="2">
        <v>2</v>
      </c>
      <c r="AZ50" s="2">
        <v>0</v>
      </c>
      <c r="BA50" s="4">
        <v>0.99</v>
      </c>
      <c r="BB50" s="4">
        <f t="shared" si="5"/>
        <v>3.0000000000000027E-2</v>
      </c>
    </row>
    <row r="51" spans="1:54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2" t="s">
        <v>54</v>
      </c>
      <c r="Q51" s="2">
        <v>50</v>
      </c>
      <c r="R51" s="2">
        <v>44</v>
      </c>
      <c r="S51" s="2">
        <v>6</v>
      </c>
      <c r="T51" s="2">
        <v>0</v>
      </c>
      <c r="U51" s="4">
        <v>0.88</v>
      </c>
      <c r="V51" s="4">
        <f t="shared" si="1"/>
        <v>0</v>
      </c>
      <c r="X51" s="29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-0.28000000000000003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  <c r="AV51" s="31" t="s">
        <v>54</v>
      </c>
      <c r="AW51" s="2">
        <v>50</v>
      </c>
      <c r="AX51" s="2">
        <v>30</v>
      </c>
      <c r="AY51" s="2">
        <v>20</v>
      </c>
      <c r="AZ51" s="2">
        <v>0</v>
      </c>
      <c r="BA51" s="4">
        <v>0.6</v>
      </c>
      <c r="BB51" s="4">
        <f t="shared" si="5"/>
        <v>0</v>
      </c>
    </row>
    <row r="52" spans="1:54">
      <c r="N52" s="4"/>
      <c r="V52" s="4"/>
      <c r="BB52" s="4"/>
    </row>
    <row r="53" spans="1:54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173</v>
      </c>
      <c r="K53" s="2">
        <v>2</v>
      </c>
      <c r="L53" s="2">
        <v>1</v>
      </c>
      <c r="M53" s="4">
        <v>0.98</v>
      </c>
      <c r="N53" s="4">
        <f t="shared" si="0"/>
        <v>-1.0000000000000009E-2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4">
        <f t="shared" si="1"/>
        <v>1.0000000000000009E-2</v>
      </c>
      <c r="X53" s="2" t="s">
        <v>56</v>
      </c>
      <c r="Y53" s="2">
        <v>176</v>
      </c>
      <c r="Z53" s="2">
        <v>171</v>
      </c>
      <c r="AA53" s="2">
        <v>2</v>
      </c>
      <c r="AB53" s="2">
        <v>3</v>
      </c>
      <c r="AC53" s="4">
        <v>0.97</v>
      </c>
      <c r="AD53" s="4">
        <f t="shared" si="2"/>
        <v>-2.0000000000000018E-2</v>
      </c>
      <c r="AF53" s="2" t="s">
        <v>56</v>
      </c>
      <c r="AG53" s="2">
        <v>176</v>
      </c>
      <c r="AH53" s="2">
        <v>173</v>
      </c>
      <c r="AI53" s="2">
        <v>2</v>
      </c>
      <c r="AJ53" s="2">
        <v>1</v>
      </c>
      <c r="AK53" s="4">
        <v>0.98</v>
      </c>
      <c r="AL53" s="4">
        <f t="shared" si="3"/>
        <v>1.0000000000000009E-2</v>
      </c>
      <c r="AN53" s="2" t="s">
        <v>56</v>
      </c>
      <c r="AO53" s="2">
        <v>176</v>
      </c>
      <c r="AP53" s="2">
        <v>172</v>
      </c>
      <c r="AQ53" s="2">
        <v>2</v>
      </c>
      <c r="AR53" s="2">
        <v>2</v>
      </c>
      <c r="AS53" s="4">
        <v>0.98</v>
      </c>
      <c r="AT53" s="4">
        <f t="shared" si="4"/>
        <v>0</v>
      </c>
      <c r="AV53" s="2" t="s">
        <v>56</v>
      </c>
      <c r="AW53" s="2">
        <v>176</v>
      </c>
      <c r="AX53" s="2">
        <v>174</v>
      </c>
      <c r="AY53" s="2">
        <v>2</v>
      </c>
      <c r="AZ53" s="2">
        <v>0</v>
      </c>
      <c r="BA53" s="4">
        <v>0.99</v>
      </c>
      <c r="BB53" s="4">
        <f t="shared" si="5"/>
        <v>1.0000000000000009E-2</v>
      </c>
    </row>
    <row r="54" spans="1:54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4">
        <f t="shared" si="5"/>
        <v>0</v>
      </c>
    </row>
    <row r="55" spans="1:54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4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4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4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4">
        <f t="shared" si="4"/>
        <v>0</v>
      </c>
      <c r="AV55" s="14" t="s">
        <v>58</v>
      </c>
      <c r="AW55" s="2">
        <v>192</v>
      </c>
      <c r="AX55" s="2">
        <v>185</v>
      </c>
      <c r="AY55" s="2">
        <v>7</v>
      </c>
      <c r="AZ55" s="2">
        <v>0</v>
      </c>
      <c r="BA55" s="4">
        <v>0.96</v>
      </c>
      <c r="BB55" s="4">
        <f t="shared" si="5"/>
        <v>0</v>
      </c>
    </row>
    <row r="56" spans="1:54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  <c r="AV56" s="2" t="s">
        <v>59</v>
      </c>
      <c r="AW56" s="2">
        <v>85</v>
      </c>
      <c r="AX56" s="2">
        <v>54</v>
      </c>
      <c r="AY56" s="2">
        <v>2</v>
      </c>
      <c r="AZ56" s="2">
        <v>29</v>
      </c>
      <c r="BA56" s="4">
        <v>0.64</v>
      </c>
      <c r="BB56" s="4">
        <f t="shared" si="5"/>
        <v>0</v>
      </c>
    </row>
    <row r="57" spans="1:54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213</v>
      </c>
      <c r="S57" s="2">
        <v>19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4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4">
        <f t="shared" si="4"/>
        <v>0</v>
      </c>
      <c r="AV57" s="2" t="s">
        <v>60</v>
      </c>
      <c r="AW57" s="2">
        <v>234</v>
      </c>
      <c r="AX57" s="2">
        <v>214</v>
      </c>
      <c r="AY57" s="2">
        <v>18</v>
      </c>
      <c r="AZ57" s="2">
        <v>2</v>
      </c>
      <c r="BA57" s="4">
        <v>0.91</v>
      </c>
      <c r="BB57" s="4">
        <f t="shared" si="5"/>
        <v>0</v>
      </c>
    </row>
    <row r="58" spans="1:54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4">
        <f t="shared" si="5"/>
        <v>0</v>
      </c>
    </row>
    <row r="59" spans="1:54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  <c r="AV59" s="2" t="s">
        <v>62</v>
      </c>
      <c r="AW59" s="2">
        <v>68</v>
      </c>
      <c r="AX59" s="2">
        <v>68</v>
      </c>
      <c r="AY59" s="2">
        <v>0</v>
      </c>
      <c r="AZ59" s="2">
        <v>0</v>
      </c>
      <c r="BA59" s="4">
        <v>1</v>
      </c>
      <c r="BB59" s="4">
        <f t="shared" si="5"/>
        <v>0</v>
      </c>
    </row>
    <row r="60" spans="1:54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  <c r="AV60" s="2" t="s">
        <v>63</v>
      </c>
      <c r="AW60" s="2">
        <v>7</v>
      </c>
      <c r="AX60" s="2">
        <v>6</v>
      </c>
      <c r="AY60" s="2">
        <v>1</v>
      </c>
      <c r="AZ60" s="2">
        <v>0</v>
      </c>
      <c r="BA60" s="4">
        <v>0.86</v>
      </c>
      <c r="BB60" s="4">
        <f t="shared" si="5"/>
        <v>0</v>
      </c>
    </row>
    <row r="61" spans="1:54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  <c r="AV61" s="2" t="s">
        <v>64</v>
      </c>
      <c r="AW61" s="2">
        <v>32</v>
      </c>
      <c r="AX61" s="2">
        <v>31</v>
      </c>
      <c r="AY61" s="2">
        <v>1</v>
      </c>
      <c r="AZ61" s="2">
        <v>0</v>
      </c>
      <c r="BA61" s="4">
        <v>0.97</v>
      </c>
      <c r="BB61" s="4">
        <f t="shared" si="5"/>
        <v>0</v>
      </c>
    </row>
    <row r="62" spans="1:54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  <c r="AV62" s="2" t="s">
        <v>65</v>
      </c>
      <c r="AW62" s="2">
        <v>160</v>
      </c>
      <c r="AX62" s="2">
        <v>32</v>
      </c>
      <c r="AY62" s="2">
        <v>128</v>
      </c>
      <c r="AZ62" s="2">
        <v>0</v>
      </c>
      <c r="BA62" s="4">
        <v>0.2</v>
      </c>
      <c r="BB62" s="4">
        <f t="shared" si="5"/>
        <v>0</v>
      </c>
    </row>
    <row r="63" spans="1:54">
      <c r="A63" s="2" t="s">
        <v>66</v>
      </c>
      <c r="B63" s="2">
        <v>20</v>
      </c>
      <c r="C63" s="2">
        <v>19</v>
      </c>
      <c r="D63" s="2">
        <v>1</v>
      </c>
      <c r="E63" s="2">
        <v>0</v>
      </c>
      <c r="F63" s="4">
        <v>0.95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5.0000000000000044E-2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  <c r="AV63" s="2" t="s">
        <v>66</v>
      </c>
      <c r="AW63" s="2">
        <v>20</v>
      </c>
      <c r="AX63" s="2">
        <v>20</v>
      </c>
      <c r="AY63" s="2">
        <v>0</v>
      </c>
      <c r="AZ63" s="2">
        <v>0</v>
      </c>
      <c r="BA63" s="4">
        <v>1</v>
      </c>
      <c r="BB63" s="4">
        <f t="shared" si="5"/>
        <v>0</v>
      </c>
    </row>
    <row r="64" spans="1:54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  <c r="AV64" s="2" t="s">
        <v>71</v>
      </c>
      <c r="AW64" s="2">
        <v>3</v>
      </c>
      <c r="AX64" s="2">
        <v>3</v>
      </c>
      <c r="AY64" s="2">
        <v>0</v>
      </c>
      <c r="AZ64" s="2">
        <v>0</v>
      </c>
      <c r="BA64" s="4">
        <v>1</v>
      </c>
      <c r="BB64" s="4">
        <f t="shared" si="5"/>
        <v>0</v>
      </c>
    </row>
    <row r="65" spans="1:54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  <c r="AV65" s="2" t="s">
        <v>73</v>
      </c>
      <c r="AW65" s="2">
        <v>4</v>
      </c>
      <c r="AX65" s="2">
        <v>4</v>
      </c>
      <c r="AY65" s="2">
        <v>0</v>
      </c>
      <c r="AZ65" s="2">
        <v>0</v>
      </c>
      <c r="BA65" s="4">
        <v>1</v>
      </c>
      <c r="BB65" s="4">
        <f t="shared" si="5"/>
        <v>0</v>
      </c>
    </row>
    <row r="66" spans="1:54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  <c r="AV66" s="2" t="s">
        <v>67</v>
      </c>
      <c r="AW66" s="2">
        <v>94</v>
      </c>
      <c r="AX66" s="2">
        <v>76</v>
      </c>
      <c r="AY66" s="2">
        <v>12</v>
      </c>
      <c r="AZ66" s="2">
        <v>6</v>
      </c>
      <c r="BA66" s="4">
        <v>0.81</v>
      </c>
      <c r="BB66" s="4">
        <f t="shared" si="5"/>
        <v>0</v>
      </c>
    </row>
    <row r="67" spans="1:54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4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4">
        <f t="shared" si="1"/>
        <v>0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4">
        <f t="shared" si="2"/>
        <v>-1.9999999999999962E-2</v>
      </c>
      <c r="AF67" s="2" t="s">
        <v>68</v>
      </c>
      <c r="AG67" s="2">
        <v>71</v>
      </c>
      <c r="AH67" s="2">
        <v>34</v>
      </c>
      <c r="AI67" s="2">
        <v>9</v>
      </c>
      <c r="AJ67" s="2">
        <v>28</v>
      </c>
      <c r="AK67" s="4">
        <v>0.48</v>
      </c>
      <c r="AL67" s="4">
        <f t="shared" si="3"/>
        <v>1.9999999999999962E-2</v>
      </c>
      <c r="AN67" s="30" t="s">
        <v>68</v>
      </c>
      <c r="AO67" s="2">
        <v>71</v>
      </c>
      <c r="AP67" s="2">
        <v>20</v>
      </c>
      <c r="AQ67" s="2">
        <v>9</v>
      </c>
      <c r="AR67" s="2">
        <v>42</v>
      </c>
      <c r="AS67" s="4">
        <v>0.28000000000000003</v>
      </c>
      <c r="AT67" s="4">
        <f t="shared" si="4"/>
        <v>-0.19999999999999996</v>
      </c>
      <c r="AV67" s="2" t="s">
        <v>68</v>
      </c>
      <c r="AW67" s="2">
        <v>71</v>
      </c>
      <c r="AX67" s="2">
        <v>34</v>
      </c>
      <c r="AY67" s="2">
        <v>9</v>
      </c>
      <c r="AZ67" s="2">
        <v>28</v>
      </c>
      <c r="BA67" s="4">
        <v>0.48</v>
      </c>
      <c r="BB67" s="4">
        <f t="shared" si="5"/>
        <v>0.19999999999999996</v>
      </c>
    </row>
    <row r="68" spans="1:54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>M68-F68</f>
        <v>0</v>
      </c>
      <c r="P68" s="2" t="s">
        <v>72</v>
      </c>
      <c r="Q68" s="2">
        <v>555</v>
      </c>
      <c r="R68" s="2">
        <v>553</v>
      </c>
      <c r="S68" s="2">
        <v>2</v>
      </c>
      <c r="T68" s="2">
        <v>0</v>
      </c>
      <c r="U68" s="4">
        <v>1</v>
      </c>
      <c r="V68" s="4">
        <f>U68-M68</f>
        <v>0</v>
      </c>
      <c r="X68" s="29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>AC68-U68</f>
        <v>-1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4">
        <f>AK68-AC68</f>
        <v>0</v>
      </c>
      <c r="AN68" s="31" t="s">
        <v>72</v>
      </c>
      <c r="AO68" s="2">
        <v>555</v>
      </c>
      <c r="AP68" s="2">
        <v>0</v>
      </c>
      <c r="AQ68" s="2">
        <v>83</v>
      </c>
      <c r="AR68" s="2">
        <v>472</v>
      </c>
      <c r="AS68" s="4">
        <v>0</v>
      </c>
      <c r="AT68" s="4">
        <f>AS68-AK68</f>
        <v>0</v>
      </c>
      <c r="AV68" s="31" t="s">
        <v>72</v>
      </c>
      <c r="AW68" s="2">
        <v>555</v>
      </c>
      <c r="AX68" s="2">
        <v>0</v>
      </c>
      <c r="AY68" s="2">
        <v>0</v>
      </c>
      <c r="AZ68" s="2">
        <v>555</v>
      </c>
      <c r="BA68" s="4">
        <v>0</v>
      </c>
      <c r="BB68" s="4">
        <f>BA68-AS68</f>
        <v>0</v>
      </c>
    </row>
    <row r="69" spans="1:54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>AS69-AK69</f>
        <v>0</v>
      </c>
      <c r="AV69" s="2" t="s">
        <v>69</v>
      </c>
      <c r="AW69" s="2">
        <v>22</v>
      </c>
      <c r="AX69" s="2">
        <v>21</v>
      </c>
      <c r="AY69" s="2">
        <v>1</v>
      </c>
      <c r="AZ69" s="2">
        <v>0</v>
      </c>
      <c r="BA69" s="4">
        <v>0.95</v>
      </c>
      <c r="BB69" s="4">
        <f>BA69-AS69</f>
        <v>0</v>
      </c>
    </row>
    <row r="70" spans="1:54">
      <c r="A70" s="2" t="s">
        <v>70</v>
      </c>
      <c r="B70" s="2">
        <v>143</v>
      </c>
      <c r="C70" s="2">
        <v>103</v>
      </c>
      <c r="D70" s="2">
        <v>13</v>
      </c>
      <c r="E70" s="2">
        <v>27</v>
      </c>
      <c r="F70" s="4">
        <v>0.72</v>
      </c>
      <c r="H70" s="2" t="s">
        <v>70</v>
      </c>
      <c r="I70" s="2">
        <v>143</v>
      </c>
      <c r="J70" s="2">
        <v>113</v>
      </c>
      <c r="K70" s="2">
        <v>16</v>
      </c>
      <c r="L70" s="2">
        <v>14</v>
      </c>
      <c r="M70" s="4">
        <v>0.79</v>
      </c>
      <c r="N70" s="4">
        <f>M70-F70</f>
        <v>7.0000000000000062E-2</v>
      </c>
      <c r="P70" s="2" t="s">
        <v>70</v>
      </c>
      <c r="Q70" s="2">
        <v>143</v>
      </c>
      <c r="R70" s="2">
        <v>113</v>
      </c>
      <c r="S70" s="2">
        <v>16</v>
      </c>
      <c r="T70" s="2">
        <v>14</v>
      </c>
      <c r="U70" s="4">
        <v>0.79</v>
      </c>
      <c r="V70" s="4">
        <f>U70-M70</f>
        <v>0</v>
      </c>
      <c r="X70" s="2" t="s">
        <v>70</v>
      </c>
      <c r="Y70" s="2">
        <v>143</v>
      </c>
      <c r="Z70" s="2">
        <v>113</v>
      </c>
      <c r="AA70" s="2">
        <v>16</v>
      </c>
      <c r="AB70" s="2">
        <v>14</v>
      </c>
      <c r="AC70" s="4">
        <v>0.79</v>
      </c>
      <c r="AD70" s="4">
        <f>AC70-U70</f>
        <v>0</v>
      </c>
      <c r="AF70" s="2" t="s">
        <v>70</v>
      </c>
      <c r="AG70" s="2">
        <v>143</v>
      </c>
      <c r="AH70" s="2">
        <v>113</v>
      </c>
      <c r="AI70" s="2">
        <v>16</v>
      </c>
      <c r="AJ70" s="2">
        <v>14</v>
      </c>
      <c r="AK70" s="4">
        <v>0.79</v>
      </c>
      <c r="AL70" s="4">
        <f>AK70-AC70</f>
        <v>0</v>
      </c>
      <c r="AN70" s="2" t="s">
        <v>70</v>
      </c>
      <c r="AO70" s="2">
        <v>143</v>
      </c>
      <c r="AP70" s="2">
        <v>113</v>
      </c>
      <c r="AQ70" s="2">
        <v>16</v>
      </c>
      <c r="AR70" s="2">
        <v>14</v>
      </c>
      <c r="AS70" s="4">
        <v>0.79</v>
      </c>
      <c r="AT70" s="4">
        <f>AS70-AK70</f>
        <v>0</v>
      </c>
      <c r="AV70" s="2" t="s">
        <v>70</v>
      </c>
      <c r="AW70" s="2">
        <v>143</v>
      </c>
      <c r="AX70" s="2">
        <v>113</v>
      </c>
      <c r="AY70" s="2">
        <v>16</v>
      </c>
      <c r="AZ70" s="2">
        <v>14</v>
      </c>
      <c r="BA70" s="4">
        <v>0.79</v>
      </c>
      <c r="BB70" s="4">
        <f>BA70-AS70</f>
        <v>0</v>
      </c>
    </row>
    <row r="71" spans="1:54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</row>
    <row r="72" spans="1:54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54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54">
      <c r="B74" s="2">
        <f>SUM(B3:B73)</f>
        <v>6568</v>
      </c>
      <c r="C74" s="2">
        <f>SUM(C3:C73)</f>
        <v>5999</v>
      </c>
      <c r="F74" s="4">
        <f>C74/B74</f>
        <v>0.91336784409256999</v>
      </c>
      <c r="I74" s="2">
        <f>SUM(I3:I73)</f>
        <v>6555</v>
      </c>
      <c r="J74" s="2">
        <f>SUM(J3:J73)</f>
        <v>6070</v>
      </c>
      <c r="M74" s="4">
        <f>J74/I74</f>
        <v>0.92601067887109079</v>
      </c>
      <c r="Q74" s="2">
        <f>SUM(Q3:Q73)</f>
        <v>6555</v>
      </c>
      <c r="R74" s="2">
        <f>SUM(R3:R73)</f>
        <v>6071</v>
      </c>
      <c r="U74" s="4">
        <f>R74/Q74</f>
        <v>0.92616323417238744</v>
      </c>
      <c r="Y74" s="2">
        <f>SUM(Y3:Y73)</f>
        <v>6555</v>
      </c>
      <c r="Z74" s="2">
        <f>SUM(Z3:Z73)</f>
        <v>5489</v>
      </c>
      <c r="AC74" s="4">
        <f>Z74/Y74</f>
        <v>0.83737604881769645</v>
      </c>
      <c r="AG74" s="2">
        <f>SUM(AG3:AG73)</f>
        <v>6555</v>
      </c>
      <c r="AH74" s="2">
        <f>SUM(AH3:AH73)</f>
        <v>5492</v>
      </c>
      <c r="AK74" s="4">
        <f>AH74/AG74</f>
        <v>0.83783371472158652</v>
      </c>
      <c r="AO74" s="2">
        <f>SUM(AO3:AO73)</f>
        <v>6555</v>
      </c>
      <c r="AP74" s="2">
        <f>SUM(AP3:AP73)</f>
        <v>5477</v>
      </c>
      <c r="AS74" s="4">
        <f>AP74/AO74</f>
        <v>0.83554538520213573</v>
      </c>
      <c r="AW74" s="2">
        <f>SUM(AW3:AW73)</f>
        <v>6561</v>
      </c>
      <c r="AX74" s="2">
        <f>SUM(AX3:AX73)</f>
        <v>5387</v>
      </c>
      <c r="BA74" s="4">
        <f>AX74/AW74</f>
        <v>0.8210638622161256</v>
      </c>
    </row>
    <row r="84" spans="1:53">
      <c r="A84" s="2" t="s">
        <v>55</v>
      </c>
      <c r="B84" s="2">
        <v>899</v>
      </c>
      <c r="C84" s="2">
        <v>4</v>
      </c>
      <c r="D84" s="2">
        <v>871</v>
      </c>
      <c r="E84" s="2">
        <v>24</v>
      </c>
      <c r="F84" s="4">
        <v>0</v>
      </c>
      <c r="H84" s="2" t="s">
        <v>55</v>
      </c>
      <c r="I84" s="2">
        <v>899</v>
      </c>
      <c r="J84" s="2">
        <v>4</v>
      </c>
      <c r="K84" s="2">
        <v>871</v>
      </c>
      <c r="L84" s="2">
        <v>24</v>
      </c>
      <c r="M84" s="4">
        <v>0</v>
      </c>
      <c r="P84" s="2" t="s">
        <v>55</v>
      </c>
      <c r="Q84" s="2">
        <v>899</v>
      </c>
      <c r="R84" s="2">
        <v>4</v>
      </c>
      <c r="S84" s="2">
        <v>871</v>
      </c>
      <c r="T84" s="2">
        <v>24</v>
      </c>
      <c r="U84" s="4">
        <v>0</v>
      </c>
      <c r="X84" s="2" t="s">
        <v>55</v>
      </c>
      <c r="Y84" s="2">
        <v>899</v>
      </c>
      <c r="Z84" s="2">
        <v>4</v>
      </c>
      <c r="AA84" s="2">
        <v>871</v>
      </c>
      <c r="AB84" s="2">
        <v>24</v>
      </c>
      <c r="AC84" s="4">
        <v>0</v>
      </c>
      <c r="AD84" s="4">
        <f>AC84-U52</f>
        <v>0</v>
      </c>
      <c r="AF84" s="2" t="s">
        <v>55</v>
      </c>
      <c r="AG84" s="2">
        <v>899</v>
      </c>
      <c r="AH84" s="2">
        <v>4</v>
      </c>
      <c r="AI84" s="2">
        <v>871</v>
      </c>
      <c r="AJ84" s="2">
        <v>24</v>
      </c>
      <c r="AK84" s="4">
        <v>0</v>
      </c>
      <c r="AL84" s="4">
        <f>AK84-AC52</f>
        <v>0</v>
      </c>
      <c r="AN84" s="2" t="s">
        <v>55</v>
      </c>
      <c r="AO84" s="2">
        <v>899</v>
      </c>
      <c r="AP84" s="2">
        <v>4</v>
      </c>
      <c r="AQ84" s="2">
        <v>871</v>
      </c>
      <c r="AR84" s="2">
        <v>24</v>
      </c>
      <c r="AS84" s="4">
        <v>0</v>
      </c>
      <c r="AT84" s="4"/>
      <c r="AV84" s="2" t="s">
        <v>55</v>
      </c>
      <c r="AW84" s="2">
        <v>899</v>
      </c>
      <c r="AX84" s="2">
        <v>4</v>
      </c>
      <c r="AY84" s="2">
        <v>871</v>
      </c>
      <c r="AZ84" s="2">
        <v>24</v>
      </c>
      <c r="BA84" s="4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>
      <pane ySplit="2" topLeftCell="A3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16384" width="9.140625" style="7"/>
  </cols>
  <sheetData>
    <row r="1" s="13" customFormat="1" ht="24.95" customHeight="1"/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4"/>
  <sheetViews>
    <sheetView topLeftCell="Z1" zoomScale="80" zoomScaleNormal="80" workbookViewId="0">
      <pane ySplit="2" topLeftCell="A33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10</v>
      </c>
      <c r="S6" s="2">
        <v>0</v>
      </c>
      <c r="T6" s="2">
        <v>1</v>
      </c>
      <c r="U6" s="4">
        <v>0.91</v>
      </c>
      <c r="V6" s="8">
        <f t="shared" si="1"/>
        <v>-8.9999999999999969E-2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8.9999999999999969E-2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8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8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8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8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8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8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8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8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2">
        <v>211</v>
      </c>
      <c r="C25" s="2">
        <v>197</v>
      </c>
      <c r="D25" s="2">
        <v>9</v>
      </c>
      <c r="E25" s="2">
        <v>5</v>
      </c>
      <c r="F25" s="4">
        <v>0.93</v>
      </c>
      <c r="H25" s="2" t="s">
        <v>28</v>
      </c>
      <c r="I25" s="2">
        <v>211</v>
      </c>
      <c r="J25" s="2">
        <v>199</v>
      </c>
      <c r="K25" s="2">
        <v>9</v>
      </c>
      <c r="L25" s="2">
        <v>3</v>
      </c>
      <c r="M25" s="4">
        <v>0.94</v>
      </c>
      <c r="N25" s="8">
        <f t="shared" si="0"/>
        <v>9.9999999999998979E-3</v>
      </c>
      <c r="P25" s="2" t="s">
        <v>28</v>
      </c>
      <c r="Q25" s="2">
        <v>211</v>
      </c>
      <c r="R25" s="2">
        <v>197</v>
      </c>
      <c r="S25" s="2">
        <v>9</v>
      </c>
      <c r="T25" s="2">
        <v>5</v>
      </c>
      <c r="U25" s="4">
        <v>0.93</v>
      </c>
      <c r="V25" s="8">
        <f t="shared" si="1"/>
        <v>-9.9999999999998979E-3</v>
      </c>
      <c r="X25" s="2" t="s">
        <v>28</v>
      </c>
      <c r="Y25" s="2">
        <v>211</v>
      </c>
      <c r="Z25" s="2">
        <v>197</v>
      </c>
      <c r="AA25" s="2">
        <v>9</v>
      </c>
      <c r="AB25" s="2">
        <v>5</v>
      </c>
      <c r="AC25" s="4">
        <v>0.93</v>
      </c>
      <c r="AD25" s="8">
        <f t="shared" si="2"/>
        <v>0</v>
      </c>
      <c r="AF25" s="2" t="s">
        <v>28</v>
      </c>
      <c r="AG25" s="2">
        <v>211</v>
      </c>
      <c r="AH25" s="2">
        <v>199</v>
      </c>
      <c r="AI25" s="2">
        <v>9</v>
      </c>
      <c r="AJ25" s="2">
        <v>3</v>
      </c>
      <c r="AK25" s="4">
        <v>0.94</v>
      </c>
      <c r="AL25" s="8">
        <f t="shared" si="3"/>
        <v>9.9999999999998979E-3</v>
      </c>
      <c r="AN25" s="2" t="s">
        <v>28</v>
      </c>
      <c r="AO25" s="2">
        <v>211</v>
      </c>
      <c r="AP25" s="2">
        <v>201</v>
      </c>
      <c r="AQ25" s="2">
        <v>9</v>
      </c>
      <c r="AR25" s="2">
        <v>1</v>
      </c>
      <c r="AS25" s="4">
        <v>0.95</v>
      </c>
      <c r="AT25" s="8">
        <f t="shared" si="4"/>
        <v>1.0000000000000009E-2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8">
        <f t="shared" si="4"/>
        <v>4.0000000000000036E-2</v>
      </c>
    </row>
    <row r="51" spans="1:46">
      <c r="A51" s="2" t="s">
        <v>54</v>
      </c>
      <c r="B51" s="2">
        <v>50</v>
      </c>
      <c r="C51" s="2">
        <v>43</v>
      </c>
      <c r="D51" s="2">
        <v>6</v>
      </c>
      <c r="E51" s="2">
        <v>1</v>
      </c>
      <c r="F51" s="4">
        <v>0.86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0"/>
        <v>2.0000000000000018E-2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8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8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8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219</v>
      </c>
      <c r="D57" s="2">
        <v>10</v>
      </c>
      <c r="E57" s="2">
        <v>5</v>
      </c>
      <c r="F57" s="4">
        <v>0.94</v>
      </c>
      <c r="H57" s="2" t="s">
        <v>60</v>
      </c>
      <c r="I57" s="2">
        <v>234</v>
      </c>
      <c r="J57" s="2">
        <v>219</v>
      </c>
      <c r="K57" s="2">
        <v>10</v>
      </c>
      <c r="L57" s="2">
        <v>5</v>
      </c>
      <c r="M57" s="4">
        <v>0.94</v>
      </c>
      <c r="N57" s="8">
        <f t="shared" si="0"/>
        <v>0</v>
      </c>
      <c r="P57" s="2" t="s">
        <v>60</v>
      </c>
      <c r="Q57" s="2">
        <v>234</v>
      </c>
      <c r="R57" s="2">
        <v>220</v>
      </c>
      <c r="S57" s="2">
        <v>9</v>
      </c>
      <c r="T57" s="2">
        <v>5</v>
      </c>
      <c r="U57" s="4">
        <v>0.94</v>
      </c>
      <c r="V57" s="8">
        <f t="shared" si="1"/>
        <v>0</v>
      </c>
      <c r="X57" s="2" t="s">
        <v>60</v>
      </c>
      <c r="Y57" s="2">
        <v>234</v>
      </c>
      <c r="Z57" s="2">
        <v>220</v>
      </c>
      <c r="AA57" s="2">
        <v>9</v>
      </c>
      <c r="AB57" s="2">
        <v>5</v>
      </c>
      <c r="AC57" s="4">
        <v>0.94</v>
      </c>
      <c r="AD57" s="8">
        <f t="shared" si="2"/>
        <v>0</v>
      </c>
      <c r="AF57" s="2" t="s">
        <v>60</v>
      </c>
      <c r="AG57" s="2">
        <v>234</v>
      </c>
      <c r="AH57" s="2">
        <v>215</v>
      </c>
      <c r="AI57" s="2">
        <v>9</v>
      </c>
      <c r="AJ57" s="6">
        <v>10</v>
      </c>
      <c r="AK57" s="4">
        <v>0.92</v>
      </c>
      <c r="AL57" s="8">
        <f t="shared" si="3"/>
        <v>-1.9999999999999907E-2</v>
      </c>
      <c r="AN57" s="2" t="s">
        <v>60</v>
      </c>
      <c r="AO57" s="2">
        <v>234</v>
      </c>
      <c r="AP57" s="2">
        <v>220</v>
      </c>
      <c r="AQ57" s="2">
        <v>9</v>
      </c>
      <c r="AR57" s="2">
        <v>5</v>
      </c>
      <c r="AS57" s="4">
        <v>0.94</v>
      </c>
      <c r="AT57" s="8">
        <f t="shared" si="4"/>
        <v>1.9999999999999907E-2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8">
        <f t="shared" si="0"/>
        <v>1.9999999999999962E-2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-1.9999999999999962E-2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8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8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>AS69-AK69</f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>M70-F70</f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>U70-M70</f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8">
        <f>AC70-U70</f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8">
        <f>AK70-AC70</f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8">
        <f>AS70-AK70</f>
        <v>0</v>
      </c>
    </row>
    <row r="71" spans="1:46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46">
      <c r="B74" s="7">
        <f>SUM(B3:B73)</f>
        <v>7467</v>
      </c>
      <c r="C74" s="7">
        <f>SUM(C3:C73)</f>
        <v>6912</v>
      </c>
      <c r="F74" s="8">
        <f>C74/B74</f>
        <v>0.92567296102852548</v>
      </c>
      <c r="I74" s="7">
        <f>SUM(I3:I73)</f>
        <v>7454</v>
      </c>
      <c r="J74" s="7">
        <f>SUM(J3:J73)</f>
        <v>6976</v>
      </c>
      <c r="M74" s="8">
        <f>J74/I74</f>
        <v>0.93587335658706738</v>
      </c>
      <c r="Q74" s="7">
        <f>SUM(Q3:Q73)</f>
        <v>7454</v>
      </c>
      <c r="R74" s="7">
        <f>SUM(R3:R73)</f>
        <v>6392</v>
      </c>
      <c r="U74" s="8">
        <f>R74/Q74</f>
        <v>0.85752616045076469</v>
      </c>
      <c r="Y74" s="7">
        <f>SUM(Y3:Y73)</f>
        <v>7454</v>
      </c>
      <c r="Z74" s="7">
        <f>SUM(Z3:Z73)</f>
        <v>6393</v>
      </c>
      <c r="AC74" s="8">
        <f>Z74/Y74</f>
        <v>0.85766031660853237</v>
      </c>
      <c r="AG74" s="7">
        <f>SUM(AG3:AG73)</f>
        <v>7454</v>
      </c>
      <c r="AH74" s="7">
        <f>SUM(AH3:AH73)</f>
        <v>6390</v>
      </c>
      <c r="AK74" s="8">
        <f>AH74/AG74</f>
        <v>0.85725784813522943</v>
      </c>
      <c r="AO74" s="7">
        <f>SUM(AO3:AO73)</f>
        <v>7454</v>
      </c>
      <c r="AP74" s="7">
        <f>SUM(AP3:AP73)</f>
        <v>6402</v>
      </c>
      <c r="AS74" s="8">
        <f>AP74/AO74</f>
        <v>0.85886772202844108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T74"/>
  <sheetViews>
    <sheetView topLeftCell="U1" zoomScale="80" zoomScaleNormal="80" workbookViewId="0">
      <pane ySplit="2" topLeftCell="A27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5" width="9.140625" style="2"/>
    <col min="6" max="6" width="9.140625" style="4"/>
    <col min="7" max="12" width="9.140625" style="2"/>
    <col min="13" max="13" width="9.140625" style="4"/>
    <col min="14" max="20" width="9.140625" style="2"/>
    <col min="21" max="21" width="9.140625" style="4"/>
    <col min="22" max="28" width="9.140625" style="2"/>
    <col min="29" max="29" width="9.140625" style="4"/>
    <col min="30" max="36" width="9.140625" style="2"/>
    <col min="37" max="37" width="9.140625" style="4"/>
    <col min="38" max="44" width="9.140625" style="2"/>
    <col min="45" max="45" width="9.140625" style="4"/>
    <col min="46" max="16384" width="9.140625" style="2"/>
  </cols>
  <sheetData>
    <row r="1" spans="1:46" s="10" customFormat="1" ht="24.95" customHeight="1">
      <c r="A1" s="26" t="s">
        <v>80</v>
      </c>
      <c r="B1" s="27"/>
      <c r="C1" s="27"/>
      <c r="D1" s="27"/>
      <c r="E1" s="27"/>
      <c r="F1" s="26"/>
      <c r="H1" s="16" t="s">
        <v>79</v>
      </c>
      <c r="M1" s="16"/>
      <c r="P1" s="16" t="s">
        <v>84</v>
      </c>
      <c r="U1" s="16"/>
      <c r="X1" s="16" t="s">
        <v>85</v>
      </c>
      <c r="AC1" s="16"/>
      <c r="AF1" s="16" t="s">
        <v>86</v>
      </c>
      <c r="AK1" s="16"/>
      <c r="AN1" s="16" t="s">
        <v>90</v>
      </c>
      <c r="AS1" s="16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21</v>
      </c>
      <c r="S5" s="2">
        <v>2</v>
      </c>
      <c r="T5" s="2">
        <v>0</v>
      </c>
      <c r="U5" s="4">
        <v>0.91</v>
      </c>
      <c r="V5" s="4">
        <f t="shared" si="1"/>
        <v>-8.9999999999999969E-2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8.9999999999999969E-2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</row>
    <row r="15" spans="1:46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4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4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4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4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4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4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4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4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4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</row>
    <row r="25" spans="1:46">
      <c r="A25" s="2" t="s">
        <v>28</v>
      </c>
      <c r="B25" s="1">
        <v>211</v>
      </c>
      <c r="C25" s="1">
        <v>203</v>
      </c>
      <c r="D25" s="1">
        <v>8</v>
      </c>
      <c r="E25" s="1">
        <v>0</v>
      </c>
      <c r="F25" s="3">
        <v>0.96</v>
      </c>
      <c r="H25" s="2" t="s">
        <v>28</v>
      </c>
      <c r="I25" s="1">
        <v>211</v>
      </c>
      <c r="J25" s="1">
        <v>203</v>
      </c>
      <c r="K25" s="1">
        <v>8</v>
      </c>
      <c r="L25" s="1">
        <v>0</v>
      </c>
      <c r="M25" s="3">
        <v>0.96</v>
      </c>
      <c r="N25" s="4">
        <f t="shared" si="0"/>
        <v>0</v>
      </c>
      <c r="P25" s="2" t="s">
        <v>28</v>
      </c>
      <c r="Q25" s="1">
        <v>211</v>
      </c>
      <c r="R25" s="1">
        <v>203</v>
      </c>
      <c r="S25" s="1">
        <v>8</v>
      </c>
      <c r="T25" s="1">
        <v>0</v>
      </c>
      <c r="U25" s="3">
        <v>0.96</v>
      </c>
      <c r="V25" s="4">
        <f t="shared" si="1"/>
        <v>0</v>
      </c>
      <c r="X25" s="2" t="s">
        <v>28</v>
      </c>
      <c r="Y25" s="1">
        <v>211</v>
      </c>
      <c r="Z25" s="1">
        <v>203</v>
      </c>
      <c r="AA25" s="1">
        <v>8</v>
      </c>
      <c r="AB25" s="1">
        <v>0</v>
      </c>
      <c r="AC25" s="3">
        <v>0.96</v>
      </c>
      <c r="AD25" s="4">
        <f t="shared" si="2"/>
        <v>0</v>
      </c>
      <c r="AF25" s="2" t="s">
        <v>28</v>
      </c>
      <c r="AG25" s="1">
        <v>211</v>
      </c>
      <c r="AH25" s="1">
        <v>203</v>
      </c>
      <c r="AI25" s="1">
        <v>8</v>
      </c>
      <c r="AJ25" s="1">
        <v>0</v>
      </c>
      <c r="AK25" s="3">
        <v>0.96</v>
      </c>
      <c r="AL25" s="4">
        <f t="shared" si="3"/>
        <v>0</v>
      </c>
      <c r="AN25" s="2" t="s">
        <v>28</v>
      </c>
      <c r="AO25" s="1">
        <v>211</v>
      </c>
      <c r="AP25" s="1">
        <v>203</v>
      </c>
      <c r="AQ25" s="1">
        <v>8</v>
      </c>
      <c r="AR25" s="1">
        <v>0</v>
      </c>
      <c r="AS25" s="3">
        <v>0.96</v>
      </c>
      <c r="AT25" s="4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6" t="s">
        <v>35</v>
      </c>
      <c r="AG32" s="2">
        <v>45</v>
      </c>
      <c r="AH32" s="2">
        <v>34</v>
      </c>
      <c r="AI32" s="2">
        <v>0</v>
      </c>
      <c r="AJ32" s="6">
        <v>11</v>
      </c>
      <c r="AK32" s="4">
        <v>0.76</v>
      </c>
      <c r="AL32" s="4">
        <f t="shared" si="3"/>
        <v>-0.24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0.24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4">
        <f t="shared" si="3"/>
        <v>0</v>
      </c>
      <c r="AN42" s="14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4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4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4">
        <f t="shared" si="4"/>
        <v>4.0000000000000036E-2</v>
      </c>
    </row>
    <row r="51" spans="1:46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4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4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4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4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4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173</v>
      </c>
      <c r="K53" s="2">
        <v>2</v>
      </c>
      <c r="L53" s="2">
        <v>1</v>
      </c>
      <c r="M53" s="4">
        <v>0.98</v>
      </c>
      <c r="N53" s="4">
        <f t="shared" si="0"/>
        <v>-1.0000000000000009E-2</v>
      </c>
      <c r="P53" s="2" t="s">
        <v>56</v>
      </c>
      <c r="Q53" s="2">
        <v>176</v>
      </c>
      <c r="R53" s="2">
        <v>173</v>
      </c>
      <c r="S53" s="2">
        <v>3</v>
      </c>
      <c r="T53" s="2">
        <v>0</v>
      </c>
      <c r="U53" s="4">
        <v>0.98</v>
      </c>
      <c r="V53" s="4">
        <f t="shared" si="1"/>
        <v>0</v>
      </c>
      <c r="X53" s="2" t="s">
        <v>56</v>
      </c>
      <c r="Y53" s="2">
        <v>176</v>
      </c>
      <c r="Z53" s="2">
        <v>173</v>
      </c>
      <c r="AA53" s="2">
        <v>2</v>
      </c>
      <c r="AB53" s="2">
        <v>1</v>
      </c>
      <c r="AC53" s="4">
        <v>0.98</v>
      </c>
      <c r="AD53" s="4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4">
        <f t="shared" si="3"/>
        <v>1.0000000000000009E-2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4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4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4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4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213</v>
      </c>
      <c r="S57" s="2">
        <v>18</v>
      </c>
      <c r="T57" s="2">
        <v>3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213</v>
      </c>
      <c r="AA57" s="2">
        <v>18</v>
      </c>
      <c r="AB57" s="2">
        <v>3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206</v>
      </c>
      <c r="AI57" s="2">
        <v>18</v>
      </c>
      <c r="AJ57" s="6">
        <v>10</v>
      </c>
      <c r="AK57" s="4">
        <v>0.88</v>
      </c>
      <c r="AL57" s="4">
        <f t="shared" si="3"/>
        <v>-3.0000000000000027E-2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4">
        <f t="shared" si="4"/>
        <v>3.0000000000000027E-2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4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4">
        <f t="shared" si="1"/>
        <v>1.9999999999999962E-2</v>
      </c>
      <c r="X67" s="2" t="s">
        <v>68</v>
      </c>
      <c r="Y67" s="2">
        <v>71</v>
      </c>
      <c r="Z67" s="2">
        <v>33</v>
      </c>
      <c r="AA67" s="6">
        <v>10</v>
      </c>
      <c r="AB67" s="2">
        <v>28</v>
      </c>
      <c r="AC67" s="4">
        <v>0.46</v>
      </c>
      <c r="AD67" s="4">
        <f t="shared" si="2"/>
        <v>-1.9999999999999962E-2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4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4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4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4">
        <f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>AS69-AK69</f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4">
        <f>M70-F70</f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4">
        <f>U70-M70</f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4">
        <f>AC70-U70</f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4">
        <f>AK70-AC70</f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4">
        <f>AS70-AK70</f>
        <v>0</v>
      </c>
    </row>
    <row r="74" spans="1:46">
      <c r="B74" s="2">
        <f>SUM(B3:B73)</f>
        <v>7454</v>
      </c>
      <c r="C74" s="2">
        <f>SUM(C3:C73)</f>
        <v>6901</v>
      </c>
      <c r="F74" s="4">
        <f>C74/B74</f>
        <v>0.92581164475449418</v>
      </c>
      <c r="I74" s="2">
        <f>SUM(I3:I73)</f>
        <v>7454</v>
      </c>
      <c r="J74" s="2">
        <f>SUM(J3:J73)</f>
        <v>6972</v>
      </c>
      <c r="M74" s="4">
        <f>J74/I74</f>
        <v>0.93533673195599676</v>
      </c>
      <c r="Q74" s="2">
        <f>SUM(Q3:Q73)</f>
        <v>7454</v>
      </c>
      <c r="R74" s="2">
        <f>SUM(R3:R73)</f>
        <v>6390</v>
      </c>
      <c r="U74" s="4">
        <f>R74/Q74</f>
        <v>0.85725784813522943</v>
      </c>
      <c r="Y74" s="2">
        <f>SUM(Y3:Y73)</f>
        <v>7454</v>
      </c>
      <c r="Z74" s="2">
        <f>SUM(Z3:Z73)</f>
        <v>6391</v>
      </c>
      <c r="AC74" s="4">
        <f>Z74/Y74</f>
        <v>0.857392004292997</v>
      </c>
      <c r="AG74" s="2">
        <f>SUM(AG3:AG73)</f>
        <v>7454</v>
      </c>
      <c r="AH74" s="2">
        <f>SUM(AH3:AH73)</f>
        <v>6374</v>
      </c>
      <c r="AK74" s="4">
        <f>AH74/AG74</f>
        <v>0.85511134961094715</v>
      </c>
      <c r="AO74" s="2">
        <f>SUM(AO3:AO73)</f>
        <v>7454</v>
      </c>
      <c r="AP74" s="2">
        <f>SUM(AP3:AP73)</f>
        <v>6398</v>
      </c>
      <c r="AS74" s="4">
        <f>AP74/AO74</f>
        <v>0.85833109739737057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74"/>
  <sheetViews>
    <sheetView topLeftCell="T1" zoomScale="80" zoomScaleNormal="80" workbookViewId="0">
      <pane ySplit="2" topLeftCell="A27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9</v>
      </c>
      <c r="S6" s="2">
        <v>0</v>
      </c>
      <c r="T6" s="6">
        <v>2</v>
      </c>
      <c r="U6" s="4">
        <v>0.82</v>
      </c>
      <c r="V6" s="8">
        <f t="shared" si="1"/>
        <v>-0.18000000000000005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0.18000000000000005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8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8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8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8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8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8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8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8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v>0.96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v>0.96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v>0.96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v>0.96</v>
      </c>
      <c r="AD25" s="8">
        <f t="shared" si="2"/>
        <v>0</v>
      </c>
      <c r="AF25" s="2" t="s">
        <v>28</v>
      </c>
      <c r="AG25" s="11">
        <v>211</v>
      </c>
      <c r="AH25" s="11">
        <v>203</v>
      </c>
      <c r="AI25" s="11">
        <v>8</v>
      </c>
      <c r="AJ25" s="11">
        <v>0</v>
      </c>
      <c r="AK25" s="9">
        <v>0.96</v>
      </c>
      <c r="AL25" s="8">
        <f t="shared" si="3"/>
        <v>0</v>
      </c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v>0.96</v>
      </c>
      <c r="AT25" s="8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4</v>
      </c>
      <c r="T26" s="2">
        <v>1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8">
        <f t="shared" si="4"/>
        <v>4.0000000000000036E-2</v>
      </c>
    </row>
    <row r="51" spans="1:46">
      <c r="A51" s="2" t="s">
        <v>54</v>
      </c>
      <c r="B51" s="2">
        <v>50</v>
      </c>
      <c r="C51" s="2">
        <v>44</v>
      </c>
      <c r="D51" s="2">
        <v>4</v>
      </c>
      <c r="E51" s="2">
        <v>2</v>
      </c>
      <c r="F51" s="4">
        <v>0.88</v>
      </c>
      <c r="H51" s="2" t="s">
        <v>54</v>
      </c>
      <c r="I51" s="2">
        <v>50</v>
      </c>
      <c r="J51" s="2">
        <v>42</v>
      </c>
      <c r="K51" s="2">
        <v>5</v>
      </c>
      <c r="L51" s="2">
        <v>3</v>
      </c>
      <c r="M51" s="4">
        <v>0.84</v>
      </c>
      <c r="N51" s="8">
        <f t="shared" si="0"/>
        <v>-4.0000000000000036E-2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-0.24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6" t="s">
        <v>55</v>
      </c>
      <c r="AO52" s="2">
        <v>899</v>
      </c>
      <c r="AP52" s="2">
        <v>685</v>
      </c>
      <c r="AQ52" s="2">
        <v>0</v>
      </c>
      <c r="AR52" s="6">
        <v>214</v>
      </c>
      <c r="AS52" s="4">
        <v>0.76</v>
      </c>
      <c r="AT52" s="8">
        <f t="shared" si="4"/>
        <v>-0.24</v>
      </c>
    </row>
    <row r="53" spans="1:46">
      <c r="A53" s="2" t="s">
        <v>56</v>
      </c>
      <c r="B53" s="2">
        <v>176</v>
      </c>
      <c r="C53" s="2">
        <v>166</v>
      </c>
      <c r="D53" s="2">
        <v>2</v>
      </c>
      <c r="E53" s="2">
        <v>8</v>
      </c>
      <c r="F53" s="4">
        <v>0.94</v>
      </c>
      <c r="H53" s="2" t="s">
        <v>56</v>
      </c>
      <c r="I53" s="2">
        <v>176</v>
      </c>
      <c r="J53" s="2">
        <v>166</v>
      </c>
      <c r="K53" s="2">
        <v>2</v>
      </c>
      <c r="L53" s="2">
        <v>8</v>
      </c>
      <c r="M53" s="4">
        <v>0.94</v>
      </c>
      <c r="N53" s="8">
        <f t="shared" si="0"/>
        <v>0</v>
      </c>
      <c r="P53" s="2" t="s">
        <v>56</v>
      </c>
      <c r="Q53" s="2">
        <v>176</v>
      </c>
      <c r="R53" s="2">
        <v>173</v>
      </c>
      <c r="S53" s="2">
        <v>2</v>
      </c>
      <c r="T53" s="2">
        <v>1</v>
      </c>
      <c r="U53" s="4">
        <v>0.98</v>
      </c>
      <c r="V53" s="8">
        <f t="shared" si="1"/>
        <v>4.0000000000000036E-2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1.0000000000000009E-2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184</v>
      </c>
      <c r="D55" s="2">
        <v>7</v>
      </c>
      <c r="E55" s="2">
        <v>1</v>
      </c>
      <c r="F55" s="4">
        <v>0.96</v>
      </c>
      <c r="H55" s="14" t="s">
        <v>58</v>
      </c>
      <c r="I55" s="2">
        <v>192</v>
      </c>
      <c r="J55" s="2">
        <v>184</v>
      </c>
      <c r="K55" s="2">
        <v>7</v>
      </c>
      <c r="L55" s="2">
        <v>1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184</v>
      </c>
      <c r="S55" s="2">
        <v>7</v>
      </c>
      <c r="T55" s="2">
        <v>1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f>Z55/Y55</f>
        <v>0.96354166666666663</v>
      </c>
      <c r="AD55" s="8">
        <f t="shared" si="2"/>
        <v>3.5416666666666652E-3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f>AH55/AG55</f>
        <v>0.96354166666666663</v>
      </c>
      <c r="AL55" s="8">
        <f t="shared" si="3"/>
        <v>0</v>
      </c>
      <c r="AN55" s="2" t="s">
        <v>58</v>
      </c>
      <c r="AO55" s="2">
        <v>194</v>
      </c>
      <c r="AP55" s="2">
        <v>185</v>
      </c>
      <c r="AQ55" s="2">
        <v>9</v>
      </c>
      <c r="AR55" s="2">
        <v>0</v>
      </c>
      <c r="AS55" s="4">
        <v>0.95</v>
      </c>
      <c r="AT55" s="8">
        <f t="shared" si="4"/>
        <v>-1.3541666666666674E-2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205</v>
      </c>
      <c r="AI57" s="2">
        <v>18</v>
      </c>
      <c r="AJ57" s="6">
        <v>11</v>
      </c>
      <c r="AK57" s="4">
        <v>0.88</v>
      </c>
      <c r="AL57" s="8">
        <f t="shared" si="3"/>
        <v>-3.0000000000000027E-2</v>
      </c>
      <c r="AN57" s="2" t="s">
        <v>60</v>
      </c>
      <c r="AO57" s="2">
        <v>234</v>
      </c>
      <c r="AP57" s="2">
        <v>213</v>
      </c>
      <c r="AQ57" s="2">
        <v>18</v>
      </c>
      <c r="AR57" s="2">
        <v>3</v>
      </c>
      <c r="AS57" s="4">
        <v>0.91</v>
      </c>
      <c r="AT57" s="8">
        <f t="shared" si="4"/>
        <v>3.0000000000000027E-2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8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0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8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8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>AS69-AK69</f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>M70-F70</f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>U70-M70</f>
        <v>0</v>
      </c>
      <c r="X70" s="2" t="s">
        <v>70</v>
      </c>
      <c r="Y70" s="2">
        <v>143</v>
      </c>
      <c r="Z70" s="2">
        <v>113</v>
      </c>
      <c r="AA70" s="6">
        <v>16</v>
      </c>
      <c r="AB70" s="2">
        <v>14</v>
      </c>
      <c r="AC70" s="4">
        <v>0.79</v>
      </c>
      <c r="AD70" s="8">
        <f>AC70-U70</f>
        <v>-1.0000000000000009E-2</v>
      </c>
      <c r="AF70" s="2" t="s">
        <v>70</v>
      </c>
      <c r="AG70" s="2">
        <v>143</v>
      </c>
      <c r="AH70" s="2">
        <v>115</v>
      </c>
      <c r="AI70" s="2">
        <v>13</v>
      </c>
      <c r="AJ70" s="2">
        <v>15</v>
      </c>
      <c r="AK70" s="4">
        <v>0.8</v>
      </c>
      <c r="AL70" s="8">
        <f>AK70-AC70</f>
        <v>1.0000000000000009E-2</v>
      </c>
      <c r="AN70" s="2" t="s">
        <v>70</v>
      </c>
      <c r="AO70" s="2">
        <v>143</v>
      </c>
      <c r="AP70" s="2">
        <v>114</v>
      </c>
      <c r="AQ70" s="2">
        <v>14</v>
      </c>
      <c r="AR70" s="2">
        <v>15</v>
      </c>
      <c r="AS70" s="4">
        <v>0.8</v>
      </c>
      <c r="AT70" s="8">
        <f>AS70-AK70</f>
        <v>0</v>
      </c>
    </row>
    <row r="74" spans="1:46">
      <c r="B74" s="7">
        <f>SUM(B3:B73)</f>
        <v>7454</v>
      </c>
      <c r="C74" s="7">
        <f>SUM(C3:C73)</f>
        <v>6892</v>
      </c>
      <c r="F74" s="8">
        <f>C74/B74</f>
        <v>0.92460423933458546</v>
      </c>
      <c r="I74" s="7">
        <f>SUM(I3:I73)</f>
        <v>7454</v>
      </c>
      <c r="J74" s="7">
        <f>SUM(J3:J73)</f>
        <v>6962</v>
      </c>
      <c r="M74" s="8">
        <f>J74/I74</f>
        <v>0.93399517037832036</v>
      </c>
      <c r="Q74" s="7">
        <f>SUM(Q3:Q73)</f>
        <v>7454</v>
      </c>
      <c r="R74" s="7">
        <f>SUM(R3:R73)</f>
        <v>6389</v>
      </c>
      <c r="U74" s="8">
        <f>R74/Q74</f>
        <v>0.85712369197746174</v>
      </c>
      <c r="Y74" s="7">
        <f>SUM(Y3:Y73)</f>
        <v>7454</v>
      </c>
      <c r="Z74" s="7">
        <f>SUM(Z3:Z73)</f>
        <v>6391</v>
      </c>
      <c r="AC74" s="8">
        <f>Z74/Y74</f>
        <v>0.857392004292997</v>
      </c>
      <c r="AG74" s="7">
        <f>SUM(AG3:AG73)</f>
        <v>7454</v>
      </c>
      <c r="AH74" s="7">
        <f>SUM(AH3:AH73)</f>
        <v>6384</v>
      </c>
      <c r="AK74" s="8">
        <f>AH74/AG74</f>
        <v>0.85645291118862354</v>
      </c>
      <c r="AO74" s="7">
        <f>SUM(AO3:AO73)</f>
        <v>7456</v>
      </c>
      <c r="AP74" s="7">
        <f>SUM(AP3:AP73)</f>
        <v>6182</v>
      </c>
      <c r="AS74" s="8">
        <f>AP74/AO74</f>
        <v>0.82913090128755362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C91"/>
  <sheetViews>
    <sheetView topLeftCell="QM1" zoomScaleNormal="100" workbookViewId="0">
      <pane ySplit="2" topLeftCell="A3" activePane="bottomLeft" state="frozen"/>
      <selection activeCell="CW21" sqref="CW21"/>
      <selection pane="bottomLeft" activeCell="QX74" sqref="QX74:RB74"/>
    </sheetView>
  </sheetViews>
  <sheetFormatPr defaultColWidth="9.140625" defaultRowHeight="12.75"/>
  <cols>
    <col min="1" max="5" width="0" style="7" hidden="1" customWidth="1"/>
    <col min="6" max="6" width="0" style="8" hidden="1" customWidth="1"/>
    <col min="7" max="12" width="0" style="7" hidden="1" customWidth="1"/>
    <col min="13" max="13" width="0" style="8" hidden="1" customWidth="1"/>
    <col min="14" max="15" width="0" style="7" hidden="1" customWidth="1"/>
    <col min="16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39" width="9.140625" style="7"/>
    <col min="40" max="40" width="30.7109375" style="7" customWidth="1"/>
    <col min="41" max="44" width="9.140625" style="7"/>
    <col min="45" max="45" width="9.140625" style="8"/>
    <col min="46" max="47" width="9.140625" style="7"/>
    <col min="48" max="48" width="30.7109375" style="7" customWidth="1"/>
    <col min="49" max="52" width="9.140625" style="7"/>
    <col min="53" max="53" width="9.140625" style="8"/>
    <col min="54" max="55" width="9.140625" style="7"/>
    <col min="56" max="56" width="30.7109375" style="7" customWidth="1"/>
    <col min="57" max="60" width="9.140625" style="7"/>
    <col min="61" max="61" width="9.140625" style="8"/>
    <col min="62" max="63" width="9.140625" style="7"/>
    <col min="64" max="64" width="30.7109375" style="7" customWidth="1"/>
    <col min="65" max="68" width="9.140625" style="7"/>
    <col min="69" max="69" width="9.140625" style="8"/>
    <col min="70" max="76" width="9.140625" style="7"/>
    <col min="77" max="77" width="9.140625" style="8"/>
    <col min="78" max="84" width="9.140625" style="7"/>
    <col min="85" max="85" width="9.140625" style="8"/>
    <col min="86" max="92" width="9.140625" style="7"/>
    <col min="93" max="93" width="9.140625" style="8"/>
    <col min="94" max="100" width="9.140625" style="7"/>
    <col min="101" max="101" width="9.140625" style="8"/>
    <col min="102" max="108" width="9.140625" style="7"/>
    <col min="109" max="109" width="9.140625" style="8"/>
    <col min="110" max="116" width="9.140625" style="7"/>
    <col min="117" max="117" width="9.140625" style="8"/>
    <col min="118" max="124" width="9.140625" style="7"/>
    <col min="125" max="125" width="9.140625" style="8"/>
    <col min="126" max="132" width="9.140625" style="7"/>
    <col min="133" max="133" width="9.140625" style="8"/>
    <col min="134" max="140" width="9.140625" style="7"/>
    <col min="141" max="141" width="9.140625" style="8"/>
    <col min="142" max="148" width="9.140625" style="7"/>
    <col min="149" max="149" width="9.140625" style="8"/>
    <col min="150" max="156" width="9.140625" style="7"/>
    <col min="157" max="157" width="9.140625" style="8"/>
    <col min="158" max="164" width="9.140625" style="7"/>
    <col min="165" max="165" width="9.140625" style="8"/>
    <col min="166" max="167" width="9.140625" style="7"/>
    <col min="168" max="168" width="14.42578125" style="7" bestFit="1" customWidth="1"/>
    <col min="169" max="172" width="9.140625" style="7"/>
    <col min="173" max="173" width="9.140625" style="8"/>
    <col min="174" max="180" width="9.140625" style="7"/>
    <col min="181" max="181" width="9.140625" style="8"/>
    <col min="182" max="188" width="9.140625" style="7"/>
    <col min="189" max="189" width="9.140625" style="8"/>
    <col min="190" max="196" width="9.140625" style="7"/>
    <col min="197" max="197" width="9.140625" style="8"/>
    <col min="198" max="236" width="9.140625" style="7"/>
    <col min="237" max="237" width="9.140625" style="8"/>
    <col min="238" max="301" width="9.140625" style="7"/>
    <col min="302" max="302" width="9.140625" style="67"/>
    <col min="303" max="309" width="9.140625" style="7"/>
    <col min="310" max="310" width="9.140625" style="67"/>
    <col min="311" max="312" width="9.140625" style="7"/>
    <col min="313" max="313" width="9.140625" style="66"/>
    <col min="314" max="317" width="9.140625" style="74"/>
    <col min="318" max="318" width="9.140625" style="75"/>
    <col min="319" max="320" width="9.140625" style="7"/>
    <col min="321" max="321" width="9.140625" style="66"/>
    <col min="322" max="325" width="9.140625" style="74"/>
    <col min="326" max="326" width="9.140625" style="75"/>
    <col min="327" max="327" width="9.140625" style="66"/>
    <col min="328" max="328" width="9.140625" style="7"/>
    <col min="329" max="329" width="9.140625" style="66"/>
    <col min="330" max="333" width="9.140625" style="74"/>
    <col min="334" max="334" width="9.140625" style="75"/>
    <col min="335" max="335" width="9.140625" style="66"/>
    <col min="336" max="336" width="9.140625" style="7"/>
    <col min="337" max="337" width="9.140625" style="66"/>
    <col min="338" max="341" width="9.140625" style="74"/>
    <col min="342" max="342" width="9.140625" style="75"/>
    <col min="343" max="343" width="9.140625" style="66"/>
    <col min="344" max="344" width="9.140625" style="7"/>
    <col min="345" max="345" width="9.140625" style="66"/>
    <col min="346" max="349" width="9.140625" style="74"/>
    <col min="350" max="350" width="9.140625" style="75"/>
    <col min="351" max="351" width="9.140625" style="66"/>
    <col min="352" max="352" width="9.140625" style="7"/>
    <col min="353" max="353" width="9.140625" style="66"/>
    <col min="354" max="357" width="9.140625" style="74"/>
    <col min="358" max="358" width="9.140625" style="75"/>
    <col min="359" max="359" width="9.140625" style="66"/>
    <col min="360" max="360" width="9.140625" style="7"/>
    <col min="361" max="361" width="9.140625" style="66"/>
    <col min="362" max="365" width="9.140625" style="74"/>
    <col min="366" max="366" width="9.140625" style="75"/>
    <col min="367" max="367" width="9.140625" style="66"/>
    <col min="368" max="368" width="9.140625" style="7"/>
    <col min="369" max="369" width="9.140625" style="66"/>
    <col min="370" max="373" width="9.140625" style="74"/>
    <col min="374" max="374" width="9.140625" style="75"/>
    <col min="375" max="375" width="9.140625" style="66"/>
    <col min="376" max="376" width="9.140625" style="7"/>
    <col min="377" max="377" width="9.140625" style="66"/>
    <col min="378" max="381" width="9.140625" style="74"/>
    <col min="382" max="382" width="9.140625" style="75"/>
    <col min="383" max="383" width="9.140625" style="66"/>
    <col min="384" max="384" width="9.140625" style="7"/>
    <col min="385" max="385" width="9.140625" style="66"/>
    <col min="386" max="389" width="9.140625" style="74"/>
    <col min="390" max="390" width="9.140625" style="75"/>
    <col min="391" max="391" width="9.140625" style="66"/>
    <col min="392" max="392" width="9.140625" style="7"/>
    <col min="393" max="393" width="9.140625" style="66"/>
    <col min="394" max="397" width="9.140625" style="74"/>
    <col min="398" max="398" width="9.140625" style="75"/>
    <col min="399" max="399" width="9.140625" style="66"/>
    <col min="400" max="400" width="9.140625" style="7"/>
    <col min="401" max="401" width="9.140625" style="66"/>
    <col min="402" max="405" width="9.140625" style="74"/>
    <col min="406" max="406" width="9.140625" style="75"/>
    <col min="407" max="407" width="9.140625" style="66"/>
    <col min="408" max="408" width="9.140625" style="7"/>
    <col min="409" max="409" width="9.140625" style="66"/>
    <col min="410" max="413" width="9.140625" style="74"/>
    <col min="414" max="414" width="9.140625" style="75"/>
    <col min="415" max="415" width="9.140625" style="66"/>
    <col min="416" max="416" width="9.140625" style="7"/>
    <col min="417" max="417" width="9.140625" style="66"/>
    <col min="418" max="421" width="9.140625" style="74"/>
    <col min="422" max="422" width="9.140625" style="75"/>
    <col min="423" max="423" width="9.140625" style="66"/>
    <col min="424" max="424" width="9.140625" style="7"/>
    <col min="425" max="425" width="9.140625" style="66"/>
    <col min="426" max="429" width="9.140625" style="74"/>
    <col min="430" max="430" width="9.140625" style="75"/>
    <col min="431" max="431" width="9.140625" style="66"/>
    <col min="432" max="432" width="9.140625" style="7"/>
    <col min="433" max="433" width="9.140625" style="66"/>
    <col min="434" max="437" width="9.140625" style="74"/>
    <col min="438" max="438" width="9.140625" style="75"/>
    <col min="439" max="439" width="9.140625" style="66"/>
    <col min="440" max="440" width="9.140625" style="7"/>
    <col min="441" max="441" width="9.140625" style="66"/>
    <col min="442" max="445" width="9.140625" style="74"/>
    <col min="446" max="446" width="9.140625" style="75"/>
    <col min="447" max="447" width="9.140625" style="66"/>
    <col min="448" max="448" width="9.140625" style="7"/>
    <col min="449" max="449" width="9.140625" style="66"/>
    <col min="450" max="453" width="9.140625" style="74"/>
    <col min="454" max="454" width="9.140625" style="75"/>
    <col min="455" max="455" width="9.140625" style="66"/>
    <col min="456" max="456" width="9.140625" style="7"/>
    <col min="457" max="457" width="9.140625" style="66"/>
    <col min="458" max="461" width="9.140625" style="74"/>
    <col min="462" max="462" width="9.140625" style="75"/>
    <col min="463" max="464" width="9.140625" style="7"/>
    <col min="465" max="465" width="9.140625" style="66"/>
    <col min="466" max="469" width="9.140625" style="74"/>
    <col min="470" max="470" width="9.140625" style="75"/>
    <col min="471" max="16384" width="9.140625" style="7"/>
  </cols>
  <sheetData>
    <row r="1" spans="1:471" s="13" customFormat="1" ht="24.95" customHeight="1" thickBo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  <c r="AV1" s="15" t="s">
        <v>97</v>
      </c>
      <c r="BA1" s="15"/>
      <c r="BD1" s="15" t="s">
        <v>98</v>
      </c>
      <c r="BI1" s="15"/>
      <c r="BL1" s="15" t="s">
        <v>99</v>
      </c>
      <c r="BQ1" s="15"/>
      <c r="BT1" s="15" t="s">
        <v>100</v>
      </c>
      <c r="BY1" s="15"/>
      <c r="CB1" s="13" t="s">
        <v>101</v>
      </c>
      <c r="CG1" s="15"/>
      <c r="CJ1" s="13" t="s">
        <v>102</v>
      </c>
      <c r="CO1" s="15"/>
      <c r="CR1" s="13" t="s">
        <v>103</v>
      </c>
      <c r="CW1" s="15"/>
      <c r="CZ1" s="13" t="s">
        <v>104</v>
      </c>
      <c r="DE1" s="15"/>
      <c r="DH1" s="13" t="s">
        <v>105</v>
      </c>
      <c r="DM1" s="15"/>
      <c r="DP1" s="13" t="s">
        <v>107</v>
      </c>
      <c r="DU1" s="15"/>
      <c r="DX1" s="13" t="s">
        <v>108</v>
      </c>
      <c r="EC1" s="15"/>
      <c r="EF1" s="13" t="s">
        <v>109</v>
      </c>
      <c r="EK1" s="15"/>
      <c r="EN1" s="13" t="s">
        <v>110</v>
      </c>
      <c r="ES1" s="15"/>
      <c r="EV1" s="13" t="s">
        <v>111</v>
      </c>
      <c r="FA1" s="15"/>
      <c r="FD1" s="13" t="s">
        <v>112</v>
      </c>
      <c r="FI1" s="15"/>
      <c r="FL1" s="100" t="s">
        <v>118</v>
      </c>
      <c r="FM1" s="100"/>
      <c r="FQ1" s="15"/>
      <c r="FT1" s="100" t="s">
        <v>121</v>
      </c>
      <c r="FU1" s="100"/>
      <c r="FY1" s="15"/>
      <c r="GB1" s="100" t="s">
        <v>127</v>
      </c>
      <c r="GC1" s="100"/>
      <c r="GG1" s="15"/>
      <c r="GJ1" s="13" t="s">
        <v>134</v>
      </c>
      <c r="GO1" s="15"/>
      <c r="GR1" s="100" t="s">
        <v>140</v>
      </c>
      <c r="GS1" s="100"/>
      <c r="GW1" s="15"/>
      <c r="GZ1" s="100" t="s">
        <v>143</v>
      </c>
      <c r="HA1" s="100"/>
      <c r="HE1" s="15"/>
      <c r="HH1" s="100" t="s">
        <v>145</v>
      </c>
      <c r="HI1" s="100"/>
      <c r="HM1" s="15"/>
      <c r="HP1" s="100" t="s">
        <v>146</v>
      </c>
      <c r="HQ1" s="100"/>
      <c r="HU1" s="15"/>
      <c r="HX1" s="13" t="s">
        <v>149</v>
      </c>
      <c r="IC1" s="15"/>
      <c r="IF1" s="100" t="s">
        <v>151</v>
      </c>
      <c r="IG1" s="100"/>
      <c r="IH1" s="68"/>
      <c r="II1" s="68"/>
      <c r="IJ1" s="68"/>
      <c r="IK1" s="69"/>
      <c r="IL1" s="68"/>
      <c r="IM1" s="68"/>
      <c r="IN1" s="68"/>
      <c r="IO1" s="100" t="s">
        <v>152</v>
      </c>
      <c r="IP1" s="100"/>
      <c r="IQ1" s="68"/>
      <c r="IR1" s="68"/>
      <c r="IS1" s="68"/>
      <c r="IT1" s="69"/>
      <c r="IU1" s="68"/>
      <c r="IV1" s="54"/>
      <c r="IW1" s="101" t="s">
        <v>154</v>
      </c>
      <c r="IX1" s="101"/>
      <c r="IY1" s="68"/>
      <c r="IZ1" s="68"/>
      <c r="JA1" s="68"/>
      <c r="JB1" s="69"/>
      <c r="JC1" s="68"/>
      <c r="JD1" s="68"/>
      <c r="JE1" s="100" t="s">
        <v>164</v>
      </c>
      <c r="JF1" s="100"/>
      <c r="JG1" s="68"/>
      <c r="JH1" s="68"/>
      <c r="JI1" s="68"/>
      <c r="JJ1" s="68"/>
      <c r="JK1" s="68"/>
      <c r="JL1" s="68"/>
      <c r="JM1" s="100" t="s">
        <v>165</v>
      </c>
      <c r="JN1" s="100"/>
      <c r="JO1" s="68"/>
      <c r="JP1" s="68"/>
      <c r="JQ1" s="68"/>
      <c r="JR1" s="69"/>
      <c r="JS1" s="68"/>
      <c r="JT1" s="68"/>
      <c r="JU1" s="100" t="s">
        <v>169</v>
      </c>
      <c r="JV1" s="100"/>
      <c r="JW1" s="68"/>
      <c r="JX1" s="68"/>
      <c r="JY1" s="68"/>
      <c r="JZ1" s="69"/>
      <c r="KA1" s="68"/>
      <c r="KB1" s="68"/>
      <c r="KC1" s="100" t="s">
        <v>170</v>
      </c>
      <c r="KD1" s="100"/>
      <c r="KE1" s="68"/>
      <c r="KF1" s="68"/>
      <c r="KG1" s="68"/>
      <c r="KH1" s="69"/>
      <c r="KI1" s="68"/>
      <c r="KK1" s="13" t="s">
        <v>172</v>
      </c>
      <c r="KP1" s="69"/>
      <c r="KS1" s="13" t="s">
        <v>184</v>
      </c>
      <c r="KX1" s="69"/>
      <c r="LA1" s="68" t="s">
        <v>188</v>
      </c>
      <c r="LB1" s="74"/>
      <c r="LC1" s="74"/>
      <c r="LD1" s="74"/>
      <c r="LE1" s="74"/>
      <c r="LF1" s="75"/>
      <c r="LI1" s="68" t="s">
        <v>195</v>
      </c>
      <c r="LJ1" s="74"/>
      <c r="LK1" s="74"/>
      <c r="LL1" s="74"/>
      <c r="LM1" s="74"/>
      <c r="LN1" s="75"/>
      <c r="LO1" s="68"/>
      <c r="LQ1" s="68" t="s">
        <v>196</v>
      </c>
      <c r="LR1" s="74"/>
      <c r="LS1" s="74"/>
      <c r="LT1" s="74"/>
      <c r="LU1" s="74"/>
      <c r="LV1" s="75"/>
      <c r="LW1" s="68"/>
      <c r="LY1" s="68" t="s">
        <v>197</v>
      </c>
      <c r="LZ1" s="74"/>
      <c r="MA1" s="74"/>
      <c r="MB1" s="74"/>
      <c r="MC1" s="74"/>
      <c r="MD1" s="75"/>
      <c r="ME1" s="68"/>
      <c r="MG1" s="68" t="s">
        <v>201</v>
      </c>
      <c r="MH1" s="74"/>
      <c r="MI1" s="74"/>
      <c r="MJ1" s="74"/>
      <c r="MK1" s="74"/>
      <c r="ML1" s="75"/>
      <c r="MM1" s="68"/>
      <c r="MO1" s="68" t="s">
        <v>212</v>
      </c>
      <c r="MP1" s="74"/>
      <c r="MQ1" s="74"/>
      <c r="MR1" s="74"/>
      <c r="MS1" s="74"/>
      <c r="MT1" s="75"/>
      <c r="MU1" s="68"/>
      <c r="MW1" s="68" t="s">
        <v>216</v>
      </c>
      <c r="MX1" s="74"/>
      <c r="MY1" s="74"/>
      <c r="MZ1" s="74"/>
      <c r="NA1" s="74"/>
      <c r="NB1" s="75"/>
      <c r="NC1" s="68"/>
      <c r="NE1" s="68" t="s">
        <v>219</v>
      </c>
      <c r="NF1" s="74"/>
      <c r="NG1" s="74"/>
      <c r="NH1" s="74"/>
      <c r="NI1" s="74"/>
      <c r="NJ1" s="75"/>
      <c r="NK1" s="68"/>
      <c r="NM1" s="68" t="s">
        <v>221</v>
      </c>
      <c r="NN1" s="74"/>
      <c r="NO1" s="74"/>
      <c r="NP1" s="74"/>
      <c r="NQ1" s="74"/>
      <c r="NR1" s="75"/>
      <c r="NS1" s="68"/>
      <c r="NU1" s="68" t="s">
        <v>222</v>
      </c>
      <c r="NV1" s="74"/>
      <c r="NW1" s="74"/>
      <c r="NX1" s="74"/>
      <c r="NY1" s="74"/>
      <c r="NZ1" s="75"/>
      <c r="OA1" s="68"/>
      <c r="OC1" s="68" t="s">
        <v>227</v>
      </c>
      <c r="OD1" s="74"/>
      <c r="OE1" s="74"/>
      <c r="OF1" s="74"/>
      <c r="OG1" s="74"/>
      <c r="OH1" s="75"/>
      <c r="OI1" s="68"/>
      <c r="OK1" s="68" t="s">
        <v>232</v>
      </c>
      <c r="OL1" s="74"/>
      <c r="OM1" s="74"/>
      <c r="ON1" s="74"/>
      <c r="OO1" s="74"/>
      <c r="OP1" s="75"/>
      <c r="OQ1" s="68"/>
      <c r="OS1" s="68" t="s">
        <v>236</v>
      </c>
      <c r="OT1" s="74"/>
      <c r="OU1" s="74"/>
      <c r="OV1" s="74"/>
      <c r="OW1" s="74"/>
      <c r="OX1" s="75"/>
      <c r="OY1" s="68"/>
      <c r="PA1" s="68" t="s">
        <v>237</v>
      </c>
      <c r="PB1" s="74"/>
      <c r="PC1" s="74"/>
      <c r="PD1" s="74"/>
      <c r="PE1" s="74"/>
      <c r="PF1" s="75"/>
      <c r="PG1" s="68"/>
      <c r="PI1" s="68" t="s">
        <v>238</v>
      </c>
      <c r="PJ1" s="74"/>
      <c r="PK1" s="74"/>
      <c r="PL1" s="74"/>
      <c r="PM1" s="74"/>
      <c r="PN1" s="75"/>
      <c r="PO1" s="68"/>
      <c r="PQ1" s="68" t="s">
        <v>239</v>
      </c>
      <c r="PR1" s="74"/>
      <c r="PS1" s="74"/>
      <c r="PT1" s="74"/>
      <c r="PU1" s="74"/>
      <c r="PV1" s="75"/>
      <c r="PW1" s="68"/>
      <c r="PY1" s="68" t="s">
        <v>241</v>
      </c>
      <c r="PZ1" s="74"/>
      <c r="QA1" s="74"/>
      <c r="QB1" s="74"/>
      <c r="QC1" s="74"/>
      <c r="QD1" s="75"/>
      <c r="QE1" s="68"/>
      <c r="QG1" s="68" t="s">
        <v>243</v>
      </c>
      <c r="QH1" s="74"/>
      <c r="QI1" s="74"/>
      <c r="QJ1" s="74"/>
      <c r="QK1" s="74"/>
      <c r="QL1" s="75"/>
      <c r="QM1" s="68"/>
      <c r="QO1" s="68" t="s">
        <v>244</v>
      </c>
      <c r="QP1" s="74"/>
      <c r="QQ1" s="74"/>
      <c r="QR1" s="74"/>
      <c r="QS1" s="74"/>
      <c r="QT1" s="75"/>
      <c r="QW1" s="68" t="s">
        <v>245</v>
      </c>
      <c r="QX1" s="74"/>
      <c r="QY1" s="74"/>
      <c r="QZ1" s="74"/>
      <c r="RA1" s="74"/>
      <c r="RB1" s="75"/>
    </row>
    <row r="2" spans="1:471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4</v>
      </c>
      <c r="BI2" s="4" t="s">
        <v>5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4</v>
      </c>
      <c r="BQ2" s="4" t="s">
        <v>5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4</v>
      </c>
      <c r="BY2" s="4" t="s">
        <v>5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4" t="s">
        <v>5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4</v>
      </c>
      <c r="CO2" s="4" t="s">
        <v>5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4</v>
      </c>
      <c r="CW2" s="4" t="s">
        <v>5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4</v>
      </c>
      <c r="DE2" s="4" t="s">
        <v>5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4</v>
      </c>
      <c r="DM2" s="4" t="s">
        <v>5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4</v>
      </c>
      <c r="DU2" s="4" t="s">
        <v>5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4</v>
      </c>
      <c r="EC2" s="4" t="s">
        <v>5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4</v>
      </c>
      <c r="EK2" s="4" t="s">
        <v>5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4</v>
      </c>
      <c r="ES2" s="4" t="s">
        <v>5</v>
      </c>
      <c r="EV2" s="2" t="s">
        <v>0</v>
      </c>
      <c r="EW2" s="2" t="s">
        <v>1</v>
      </c>
      <c r="EX2" s="2" t="s">
        <v>2</v>
      </c>
      <c r="EY2" s="2" t="s">
        <v>3</v>
      </c>
      <c r="EZ2" s="2" t="s">
        <v>4</v>
      </c>
      <c r="FA2" s="4" t="s">
        <v>5</v>
      </c>
      <c r="FD2" s="2" t="s">
        <v>0</v>
      </c>
      <c r="FE2" s="2" t="s">
        <v>1</v>
      </c>
      <c r="FF2" s="2" t="s">
        <v>2</v>
      </c>
      <c r="FG2" s="2" t="s">
        <v>3</v>
      </c>
      <c r="FH2" s="2" t="s">
        <v>4</v>
      </c>
      <c r="FI2" s="4" t="s">
        <v>5</v>
      </c>
      <c r="FL2" s="2" t="s">
        <v>0</v>
      </c>
      <c r="FM2" s="2" t="s">
        <v>1</v>
      </c>
      <c r="FN2" s="2" t="s">
        <v>2</v>
      </c>
      <c r="FO2" s="2" t="s">
        <v>3</v>
      </c>
      <c r="FP2" s="2" t="s">
        <v>4</v>
      </c>
      <c r="FQ2" s="4" t="s">
        <v>5</v>
      </c>
      <c r="FT2" t="s">
        <v>0</v>
      </c>
      <c r="FU2" t="s">
        <v>1</v>
      </c>
      <c r="FV2" t="s">
        <v>2</v>
      </c>
      <c r="FW2" t="s">
        <v>3</v>
      </c>
      <c r="FX2" t="s">
        <v>4</v>
      </c>
      <c r="FY2" s="38" t="s">
        <v>5</v>
      </c>
      <c r="GB2" s="2" t="s">
        <v>0</v>
      </c>
      <c r="GC2" s="2" t="s">
        <v>1</v>
      </c>
      <c r="GD2" s="2" t="s">
        <v>2</v>
      </c>
      <c r="GE2" s="2" t="s">
        <v>3</v>
      </c>
      <c r="GF2" s="2" t="s">
        <v>4</v>
      </c>
      <c r="GG2" s="4" t="s">
        <v>5</v>
      </c>
      <c r="GJ2" t="s">
        <v>0</v>
      </c>
      <c r="GK2" t="s">
        <v>1</v>
      </c>
      <c r="GL2" t="s">
        <v>2</v>
      </c>
      <c r="GM2" t="s">
        <v>3</v>
      </c>
      <c r="GN2" t="s">
        <v>4</v>
      </c>
      <c r="GO2" s="38" t="s">
        <v>5</v>
      </c>
      <c r="GR2" s="2" t="s">
        <v>0</v>
      </c>
      <c r="GS2" s="2" t="s">
        <v>1</v>
      </c>
      <c r="GT2" s="2" t="s">
        <v>2</v>
      </c>
      <c r="GU2" s="2" t="s">
        <v>3</v>
      </c>
      <c r="GV2" s="2" t="s">
        <v>4</v>
      </c>
      <c r="GW2" s="4" t="s">
        <v>5</v>
      </c>
      <c r="GZ2" s="2" t="s">
        <v>0</v>
      </c>
      <c r="HA2" s="2" t="s">
        <v>1</v>
      </c>
      <c r="HB2" s="2" t="s">
        <v>2</v>
      </c>
      <c r="HC2" s="2" t="s">
        <v>3</v>
      </c>
      <c r="HD2" s="2" t="s">
        <v>4</v>
      </c>
      <c r="HE2" s="4" t="s">
        <v>5</v>
      </c>
      <c r="HH2" s="2" t="s">
        <v>0</v>
      </c>
      <c r="HI2" s="2" t="s">
        <v>1</v>
      </c>
      <c r="HJ2" s="2" t="s">
        <v>2</v>
      </c>
      <c r="HK2" s="2" t="s">
        <v>3</v>
      </c>
      <c r="HL2" s="2" t="s">
        <v>4</v>
      </c>
      <c r="HM2" s="4" t="s">
        <v>5</v>
      </c>
      <c r="HP2" s="2" t="s">
        <v>0</v>
      </c>
      <c r="HQ2" s="2" t="s">
        <v>1</v>
      </c>
      <c r="HR2" s="2" t="s">
        <v>2</v>
      </c>
      <c r="HS2" s="2" t="s">
        <v>3</v>
      </c>
      <c r="HT2" s="2" t="s">
        <v>4</v>
      </c>
      <c r="HU2" s="4" t="s">
        <v>5</v>
      </c>
      <c r="HX2" s="2" t="s">
        <v>0</v>
      </c>
      <c r="HY2" s="2" t="s">
        <v>1</v>
      </c>
      <c r="HZ2" s="2" t="s">
        <v>2</v>
      </c>
      <c r="IA2" s="2" t="s">
        <v>3</v>
      </c>
      <c r="IB2" s="2" t="s">
        <v>4</v>
      </c>
      <c r="IC2" s="4" t="s">
        <v>5</v>
      </c>
      <c r="IF2" s="63" t="s">
        <v>0</v>
      </c>
      <c r="IG2" s="63" t="s">
        <v>1</v>
      </c>
      <c r="IH2" s="63" t="s">
        <v>2</v>
      </c>
      <c r="II2" s="63" t="s">
        <v>3</v>
      </c>
      <c r="IJ2" s="63" t="s">
        <v>4</v>
      </c>
      <c r="IK2" s="71" t="s">
        <v>5</v>
      </c>
      <c r="IL2" s="63"/>
      <c r="IM2" s="63"/>
      <c r="IN2" s="63"/>
      <c r="IO2" s="63" t="s">
        <v>0</v>
      </c>
      <c r="IP2" s="63" t="s">
        <v>1</v>
      </c>
      <c r="IQ2" s="63" t="s">
        <v>2</v>
      </c>
      <c r="IR2" s="63" t="s">
        <v>3</v>
      </c>
      <c r="IS2" s="63" t="s">
        <v>4</v>
      </c>
      <c r="IT2" s="71" t="s">
        <v>5</v>
      </c>
      <c r="IU2" s="63"/>
      <c r="IV2" s="53"/>
      <c r="IW2" s="73" t="s">
        <v>0</v>
      </c>
      <c r="IX2" s="73" t="s">
        <v>1</v>
      </c>
      <c r="IY2" s="73" t="s">
        <v>2</v>
      </c>
      <c r="IZ2" s="73" t="s">
        <v>3</v>
      </c>
      <c r="JA2" s="73" t="s">
        <v>4</v>
      </c>
      <c r="JB2" s="77" t="s">
        <v>5</v>
      </c>
      <c r="JC2" s="66"/>
      <c r="JD2" s="66"/>
      <c r="JE2" s="73" t="s">
        <v>0</v>
      </c>
      <c r="JF2" s="73" t="s">
        <v>1</v>
      </c>
      <c r="JG2" s="73" t="s">
        <v>2</v>
      </c>
      <c r="JH2" s="73" t="s">
        <v>3</v>
      </c>
      <c r="JI2" s="73" t="s">
        <v>4</v>
      </c>
      <c r="JJ2" s="73" t="s">
        <v>5</v>
      </c>
      <c r="JK2" s="66"/>
      <c r="JL2" s="66"/>
      <c r="JM2" s="73" t="s">
        <v>0</v>
      </c>
      <c r="JN2" s="73" t="s">
        <v>1</v>
      </c>
      <c r="JO2" s="73" t="s">
        <v>2</v>
      </c>
      <c r="JP2" s="73" t="s">
        <v>3</v>
      </c>
      <c r="JQ2" s="73" t="s">
        <v>4</v>
      </c>
      <c r="JR2" s="77" t="s">
        <v>5</v>
      </c>
      <c r="JS2" s="66"/>
      <c r="JT2" s="66"/>
      <c r="JU2" s="73" t="s">
        <v>0</v>
      </c>
      <c r="JV2" s="73" t="s">
        <v>1</v>
      </c>
      <c r="JW2" s="73" t="s">
        <v>2</v>
      </c>
      <c r="JX2" s="73" t="s">
        <v>3</v>
      </c>
      <c r="JY2" s="73" t="s">
        <v>4</v>
      </c>
      <c r="JZ2" s="77" t="s">
        <v>5</v>
      </c>
      <c r="KA2" s="66"/>
      <c r="KB2" s="66"/>
      <c r="KC2" s="73" t="s">
        <v>0</v>
      </c>
      <c r="KD2" s="73" t="s">
        <v>1</v>
      </c>
      <c r="KE2" s="73" t="s">
        <v>2</v>
      </c>
      <c r="KF2" s="73" t="s">
        <v>3</v>
      </c>
      <c r="KG2" s="73" t="s">
        <v>4</v>
      </c>
      <c r="KH2" s="77" t="s">
        <v>5</v>
      </c>
      <c r="KI2" s="66"/>
      <c r="KK2" s="74" t="s">
        <v>0</v>
      </c>
      <c r="KL2" s="74" t="s">
        <v>1</v>
      </c>
      <c r="KM2" s="74" t="s">
        <v>2</v>
      </c>
      <c r="KN2" s="74" t="s">
        <v>3</v>
      </c>
      <c r="KO2" s="74" t="s">
        <v>4</v>
      </c>
      <c r="KP2" s="75" t="s">
        <v>5</v>
      </c>
      <c r="KS2" s="74" t="s">
        <v>0</v>
      </c>
      <c r="KT2" s="74" t="s">
        <v>1</v>
      </c>
      <c r="KU2" s="74" t="s">
        <v>2</v>
      </c>
      <c r="KV2" s="74" t="s">
        <v>3</v>
      </c>
      <c r="KW2" s="74" t="s">
        <v>4</v>
      </c>
      <c r="KX2" s="75" t="s">
        <v>5</v>
      </c>
      <c r="LA2" s="74" t="s">
        <v>0</v>
      </c>
      <c r="LB2" s="74" t="s">
        <v>1</v>
      </c>
      <c r="LC2" s="74" t="s">
        <v>2</v>
      </c>
      <c r="LD2" s="74" t="s">
        <v>3</v>
      </c>
      <c r="LE2" s="74" t="s">
        <v>4</v>
      </c>
      <c r="LF2" s="75" t="s">
        <v>5</v>
      </c>
      <c r="LI2" s="74" t="s">
        <v>0</v>
      </c>
      <c r="LJ2" s="74" t="s">
        <v>1</v>
      </c>
      <c r="LK2" s="74" t="s">
        <v>2</v>
      </c>
      <c r="LL2" s="74" t="s">
        <v>3</v>
      </c>
      <c r="LM2" s="74" t="s">
        <v>4</v>
      </c>
      <c r="LN2" s="75" t="s">
        <v>5</v>
      </c>
      <c r="LQ2" s="74" t="s">
        <v>0</v>
      </c>
      <c r="LR2" s="74" t="s">
        <v>1</v>
      </c>
      <c r="LS2" s="74" t="s">
        <v>2</v>
      </c>
      <c r="LT2" s="74" t="s">
        <v>3</v>
      </c>
      <c r="LU2" s="74" t="s">
        <v>4</v>
      </c>
      <c r="LV2" s="75" t="s">
        <v>5</v>
      </c>
      <c r="LY2" s="74" t="s">
        <v>0</v>
      </c>
      <c r="LZ2" s="74" t="s">
        <v>1</v>
      </c>
      <c r="MA2" s="74" t="s">
        <v>2</v>
      </c>
      <c r="MB2" s="74" t="s">
        <v>3</v>
      </c>
      <c r="MC2" s="74" t="s">
        <v>4</v>
      </c>
      <c r="MD2" s="75" t="s">
        <v>5</v>
      </c>
      <c r="MG2" s="74" t="s">
        <v>0</v>
      </c>
      <c r="MH2" s="74" t="s">
        <v>1</v>
      </c>
      <c r="MI2" s="74" t="s">
        <v>2</v>
      </c>
      <c r="MJ2" s="74" t="s">
        <v>3</v>
      </c>
      <c r="MK2" s="74" t="s">
        <v>4</v>
      </c>
      <c r="ML2" s="75" t="s">
        <v>5</v>
      </c>
      <c r="MO2" s="74" t="s">
        <v>0</v>
      </c>
      <c r="MP2" s="74" t="s">
        <v>1</v>
      </c>
      <c r="MQ2" s="74" t="s">
        <v>2</v>
      </c>
      <c r="MR2" s="74" t="s">
        <v>3</v>
      </c>
      <c r="MS2" s="74" t="s">
        <v>4</v>
      </c>
      <c r="MT2" s="75" t="s">
        <v>5</v>
      </c>
      <c r="MW2" s="74" t="s">
        <v>0</v>
      </c>
      <c r="MX2" s="74" t="s">
        <v>1</v>
      </c>
      <c r="MY2" s="74" t="s">
        <v>2</v>
      </c>
      <c r="MZ2" s="74" t="s">
        <v>3</v>
      </c>
      <c r="NA2" s="74" t="s">
        <v>4</v>
      </c>
      <c r="NB2" s="75" t="s">
        <v>5</v>
      </c>
      <c r="NE2" s="74" t="s">
        <v>0</v>
      </c>
      <c r="NF2" s="74" t="s">
        <v>1</v>
      </c>
      <c r="NG2" s="74" t="s">
        <v>2</v>
      </c>
      <c r="NH2" s="74" t="s">
        <v>3</v>
      </c>
      <c r="NI2" s="74" t="s">
        <v>4</v>
      </c>
      <c r="NJ2" s="75" t="s">
        <v>5</v>
      </c>
      <c r="NM2" s="74" t="s">
        <v>0</v>
      </c>
      <c r="NN2" s="74" t="s">
        <v>1</v>
      </c>
      <c r="NO2" s="74" t="s">
        <v>2</v>
      </c>
      <c r="NP2" s="74" t="s">
        <v>3</v>
      </c>
      <c r="NQ2" s="74" t="s">
        <v>4</v>
      </c>
      <c r="NR2" s="75" t="s">
        <v>5</v>
      </c>
      <c r="NU2" s="74" t="s">
        <v>0</v>
      </c>
      <c r="NV2" s="74" t="s">
        <v>1</v>
      </c>
      <c r="NW2" s="74" t="s">
        <v>2</v>
      </c>
      <c r="NX2" s="74" t="s">
        <v>3</v>
      </c>
      <c r="NY2" s="74" t="s">
        <v>4</v>
      </c>
      <c r="NZ2" s="75" t="s">
        <v>5</v>
      </c>
      <c r="OC2" s="74" t="s">
        <v>0</v>
      </c>
      <c r="OD2" s="74" t="s">
        <v>1</v>
      </c>
      <c r="OE2" s="74" t="s">
        <v>2</v>
      </c>
      <c r="OF2" s="74" t="s">
        <v>3</v>
      </c>
      <c r="OG2" s="74" t="s">
        <v>4</v>
      </c>
      <c r="OH2" s="75" t="s">
        <v>5</v>
      </c>
      <c r="OK2" s="74" t="s">
        <v>0</v>
      </c>
      <c r="OL2" s="74" t="s">
        <v>1</v>
      </c>
      <c r="OM2" s="74" t="s">
        <v>2</v>
      </c>
      <c r="ON2" s="74" t="s">
        <v>3</v>
      </c>
      <c r="OO2" s="74" t="s">
        <v>4</v>
      </c>
      <c r="OP2" s="75" t="s">
        <v>5</v>
      </c>
      <c r="OS2" s="74" t="s">
        <v>0</v>
      </c>
      <c r="OT2" s="74" t="s">
        <v>1</v>
      </c>
      <c r="OU2" s="74" t="s">
        <v>2</v>
      </c>
      <c r="OV2" s="74" t="s">
        <v>3</v>
      </c>
      <c r="OW2" s="74" t="s">
        <v>4</v>
      </c>
      <c r="OX2" s="75" t="s">
        <v>5</v>
      </c>
      <c r="PA2" s="74" t="s">
        <v>0</v>
      </c>
      <c r="PB2" s="74" t="s">
        <v>1</v>
      </c>
      <c r="PC2" s="74" t="s">
        <v>2</v>
      </c>
      <c r="PD2" s="74" t="s">
        <v>3</v>
      </c>
      <c r="PE2" s="74" t="s">
        <v>4</v>
      </c>
      <c r="PF2" s="75" t="s">
        <v>5</v>
      </c>
      <c r="PI2" s="74" t="s">
        <v>0</v>
      </c>
      <c r="PJ2" s="74" t="s">
        <v>1</v>
      </c>
      <c r="PK2" s="74" t="s">
        <v>2</v>
      </c>
      <c r="PL2" s="74" t="s">
        <v>3</v>
      </c>
      <c r="PM2" s="74" t="s">
        <v>4</v>
      </c>
      <c r="PN2" s="75" t="s">
        <v>5</v>
      </c>
      <c r="PQ2" s="74" t="s">
        <v>0</v>
      </c>
      <c r="PR2" s="74" t="s">
        <v>1</v>
      </c>
      <c r="PS2" s="74" t="s">
        <v>2</v>
      </c>
      <c r="PT2" s="74" t="s">
        <v>3</v>
      </c>
      <c r="PU2" s="74" t="s">
        <v>4</v>
      </c>
      <c r="PV2" s="75" t="s">
        <v>5</v>
      </c>
      <c r="PY2" s="74" t="s">
        <v>0</v>
      </c>
      <c r="PZ2" s="74" t="s">
        <v>1</v>
      </c>
      <c r="QA2" s="74" t="s">
        <v>2</v>
      </c>
      <c r="QB2" s="74" t="s">
        <v>3</v>
      </c>
      <c r="QC2" s="74" t="s">
        <v>4</v>
      </c>
      <c r="QD2" s="75" t="s">
        <v>5</v>
      </c>
      <c r="QG2" s="74" t="s">
        <v>0</v>
      </c>
      <c r="QH2" s="74" t="s">
        <v>1</v>
      </c>
      <c r="QI2" s="74" t="s">
        <v>2</v>
      </c>
      <c r="QJ2" s="74" t="s">
        <v>3</v>
      </c>
      <c r="QK2" s="74" t="s">
        <v>4</v>
      </c>
      <c r="QL2" s="75" t="s">
        <v>5</v>
      </c>
      <c r="QO2" s="74" t="s">
        <v>0</v>
      </c>
      <c r="QP2" s="74" t="s">
        <v>1</v>
      </c>
      <c r="QQ2" s="74" t="s">
        <v>2</v>
      </c>
      <c r="QR2" s="74" t="s">
        <v>3</v>
      </c>
      <c r="QS2" s="74" t="s">
        <v>4</v>
      </c>
      <c r="QT2" s="75" t="s">
        <v>5</v>
      </c>
      <c r="QW2" s="74" t="s">
        <v>0</v>
      </c>
      <c r="QX2" s="74" t="s">
        <v>1</v>
      </c>
      <c r="QY2" s="74" t="s">
        <v>2</v>
      </c>
      <c r="QZ2" s="74" t="s">
        <v>3</v>
      </c>
      <c r="RA2" s="74" t="s">
        <v>4</v>
      </c>
      <c r="RB2" s="75" t="s">
        <v>5</v>
      </c>
    </row>
    <row r="3" spans="1:471" ht="1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8">
        <f>BA3-AS3</f>
        <v>0</v>
      </c>
      <c r="BD3" s="2" t="s">
        <v>6</v>
      </c>
      <c r="BE3" s="2">
        <v>34</v>
      </c>
      <c r="BF3" s="2">
        <v>34</v>
      </c>
      <c r="BG3" s="2">
        <v>0</v>
      </c>
      <c r="BH3" s="2">
        <v>0</v>
      </c>
      <c r="BI3" s="4">
        <v>1</v>
      </c>
      <c r="BJ3" s="8">
        <f>BI3-BA3</f>
        <v>0</v>
      </c>
      <c r="BL3" s="2" t="s">
        <v>6</v>
      </c>
      <c r="BM3" s="2">
        <v>34</v>
      </c>
      <c r="BN3" s="2">
        <v>34</v>
      </c>
      <c r="BO3" s="2">
        <v>0</v>
      </c>
      <c r="BP3" s="2">
        <v>0</v>
      </c>
      <c r="BQ3" s="4">
        <v>1</v>
      </c>
      <c r="BR3" s="8">
        <f>BQ3-BI3</f>
        <v>0</v>
      </c>
      <c r="BT3" s="2" t="s">
        <v>6</v>
      </c>
      <c r="BU3" s="2">
        <v>34</v>
      </c>
      <c r="BV3" s="2">
        <v>34</v>
      </c>
      <c r="BW3" s="2">
        <v>0</v>
      </c>
      <c r="BX3" s="2">
        <v>0</v>
      </c>
      <c r="BY3" s="4">
        <v>1</v>
      </c>
      <c r="BZ3" s="8">
        <f>BY3-BQ3</f>
        <v>0</v>
      </c>
      <c r="CB3" s="2" t="s">
        <v>6</v>
      </c>
      <c r="CC3" s="2">
        <v>34</v>
      </c>
      <c r="CD3" s="2">
        <v>34</v>
      </c>
      <c r="CE3" s="2">
        <v>0</v>
      </c>
      <c r="CF3" s="2">
        <v>0</v>
      </c>
      <c r="CG3" s="4">
        <v>1</v>
      </c>
      <c r="CH3" s="8">
        <f>CG3-BY3</f>
        <v>0</v>
      </c>
      <c r="CJ3" s="2" t="s">
        <v>6</v>
      </c>
      <c r="CK3" s="2">
        <v>34</v>
      </c>
      <c r="CL3" s="2">
        <v>34</v>
      </c>
      <c r="CM3" s="2">
        <v>0</v>
      </c>
      <c r="CN3" s="2">
        <v>0</v>
      </c>
      <c r="CO3" s="4">
        <v>1</v>
      </c>
      <c r="CP3" s="8">
        <f>CO3-CG3</f>
        <v>0</v>
      </c>
      <c r="CR3" s="2" t="s">
        <v>6</v>
      </c>
      <c r="CS3" s="2">
        <v>34</v>
      </c>
      <c r="CT3" s="2">
        <v>34</v>
      </c>
      <c r="CU3" s="2">
        <v>0</v>
      </c>
      <c r="CV3" s="2">
        <v>0</v>
      </c>
      <c r="CW3" s="4">
        <v>1</v>
      </c>
      <c r="CX3" s="8">
        <f>CW3-CO3</f>
        <v>0</v>
      </c>
      <c r="CZ3" s="2" t="s">
        <v>6</v>
      </c>
      <c r="DA3" s="2">
        <v>34</v>
      </c>
      <c r="DB3" s="2">
        <v>34</v>
      </c>
      <c r="DC3" s="2">
        <v>0</v>
      </c>
      <c r="DD3" s="2">
        <v>0</v>
      </c>
      <c r="DE3" s="4">
        <v>1</v>
      </c>
      <c r="DF3" s="8">
        <f>DE3-CW3</f>
        <v>0</v>
      </c>
      <c r="DH3" s="2" t="s">
        <v>6</v>
      </c>
      <c r="DI3" s="2">
        <v>34</v>
      </c>
      <c r="DJ3" s="2">
        <v>34</v>
      </c>
      <c r="DK3" s="2">
        <v>0</v>
      </c>
      <c r="DL3" s="2">
        <v>0</v>
      </c>
      <c r="DM3" s="4">
        <v>1</v>
      </c>
      <c r="DN3" s="8">
        <f>DM3-DE3</f>
        <v>0</v>
      </c>
      <c r="DP3" s="2" t="s">
        <v>6</v>
      </c>
      <c r="DQ3" s="2">
        <v>34</v>
      </c>
      <c r="DR3" s="2">
        <v>34</v>
      </c>
      <c r="DS3" s="2">
        <v>0</v>
      </c>
      <c r="DT3" s="2">
        <v>0</v>
      </c>
      <c r="DU3" s="4">
        <v>1</v>
      </c>
      <c r="DV3" s="8">
        <f>DU3-DM3</f>
        <v>0</v>
      </c>
      <c r="DX3" s="2" t="s">
        <v>6</v>
      </c>
      <c r="DY3" s="2">
        <v>34</v>
      </c>
      <c r="DZ3" s="2">
        <v>34</v>
      </c>
      <c r="EA3" s="2">
        <v>0</v>
      </c>
      <c r="EB3" s="2">
        <v>0</v>
      </c>
      <c r="EC3" s="4">
        <v>1</v>
      </c>
      <c r="ED3" s="8">
        <f>EC3-DU3</f>
        <v>0</v>
      </c>
      <c r="EF3" s="2" t="s">
        <v>6</v>
      </c>
      <c r="EG3" s="2">
        <v>34</v>
      </c>
      <c r="EH3" s="2">
        <v>34</v>
      </c>
      <c r="EI3" s="2">
        <v>0</v>
      </c>
      <c r="EJ3" s="2">
        <v>0</v>
      </c>
      <c r="EK3" s="4">
        <v>1</v>
      </c>
      <c r="EL3" s="8">
        <f>EK3-EC3</f>
        <v>0</v>
      </c>
      <c r="EN3" s="2" t="s">
        <v>6</v>
      </c>
      <c r="EO3" s="2">
        <v>34</v>
      </c>
      <c r="EP3" s="2">
        <v>34</v>
      </c>
      <c r="EQ3" s="2">
        <v>0</v>
      </c>
      <c r="ER3" s="2">
        <v>0</v>
      </c>
      <c r="ES3" s="4">
        <v>1</v>
      </c>
      <c r="ET3" s="8">
        <f>ES3-EK3</f>
        <v>0</v>
      </c>
      <c r="EV3" s="2" t="s">
        <v>6</v>
      </c>
      <c r="EW3" s="2">
        <v>34</v>
      </c>
      <c r="EX3" s="2">
        <v>34</v>
      </c>
      <c r="EY3" s="2">
        <v>0</v>
      </c>
      <c r="EZ3" s="2">
        <v>0</v>
      </c>
      <c r="FA3" s="4">
        <v>1</v>
      </c>
      <c r="FB3" s="8">
        <f>FA3-ES3</f>
        <v>0</v>
      </c>
      <c r="FD3" s="2" t="s">
        <v>6</v>
      </c>
      <c r="FE3" s="2">
        <v>34</v>
      </c>
      <c r="FF3" s="2">
        <v>34</v>
      </c>
      <c r="FG3" s="2">
        <v>0</v>
      </c>
      <c r="FH3" s="2">
        <v>0</v>
      </c>
      <c r="FI3" s="4">
        <v>1</v>
      </c>
      <c r="FJ3" s="8">
        <f>FI3-FA3</f>
        <v>0</v>
      </c>
      <c r="FL3" s="2" t="s">
        <v>6</v>
      </c>
      <c r="FM3" s="2">
        <v>34</v>
      </c>
      <c r="FN3" s="2">
        <v>34</v>
      </c>
      <c r="FO3" s="2">
        <v>0</v>
      </c>
      <c r="FP3" s="2">
        <v>0</v>
      </c>
      <c r="FQ3" s="4">
        <v>1</v>
      </c>
      <c r="FR3" s="8">
        <f>FQ3-FI3</f>
        <v>0</v>
      </c>
      <c r="FT3" t="s">
        <v>6</v>
      </c>
      <c r="FU3">
        <v>34</v>
      </c>
      <c r="FV3">
        <v>34</v>
      </c>
      <c r="FW3">
        <v>0</v>
      </c>
      <c r="FX3">
        <v>0</v>
      </c>
      <c r="FY3" s="38">
        <v>1</v>
      </c>
      <c r="FZ3" s="8">
        <f>FY3-FQ3</f>
        <v>0</v>
      </c>
      <c r="GB3" s="2" t="s">
        <v>6</v>
      </c>
      <c r="GC3" s="2">
        <v>34</v>
      </c>
      <c r="GD3" s="2">
        <v>34</v>
      </c>
      <c r="GE3" s="2">
        <v>0</v>
      </c>
      <c r="GF3" s="2">
        <v>0</v>
      </c>
      <c r="GG3" s="4">
        <v>1</v>
      </c>
      <c r="GH3" s="8">
        <f>GG3-FY3</f>
        <v>0</v>
      </c>
      <c r="GJ3" t="s">
        <v>6</v>
      </c>
      <c r="GK3">
        <v>34</v>
      </c>
      <c r="GL3">
        <v>34</v>
      </c>
      <c r="GM3">
        <v>0</v>
      </c>
      <c r="GN3">
        <v>0</v>
      </c>
      <c r="GO3" s="38">
        <v>1</v>
      </c>
      <c r="GP3" s="8">
        <f>GO3-GG3</f>
        <v>0</v>
      </c>
      <c r="GR3" s="2" t="s">
        <v>6</v>
      </c>
      <c r="GS3" s="2">
        <v>34</v>
      </c>
      <c r="GT3" s="2">
        <v>34</v>
      </c>
      <c r="GU3" s="2">
        <v>0</v>
      </c>
      <c r="GV3" s="2">
        <v>0</v>
      </c>
      <c r="GW3" s="4">
        <v>1</v>
      </c>
      <c r="GX3" s="8">
        <f>GW3-GO3</f>
        <v>0</v>
      </c>
      <c r="GZ3" s="2" t="s">
        <v>6</v>
      </c>
      <c r="HA3" s="2">
        <v>34</v>
      </c>
      <c r="HB3" s="2">
        <v>34</v>
      </c>
      <c r="HC3" s="2">
        <v>0</v>
      </c>
      <c r="HD3" s="2">
        <v>0</v>
      </c>
      <c r="HE3" s="4">
        <v>1</v>
      </c>
      <c r="HF3" s="8">
        <f>HE3-GV3</f>
        <v>1</v>
      </c>
      <c r="HH3" s="2" t="s">
        <v>6</v>
      </c>
      <c r="HI3" s="2">
        <v>34</v>
      </c>
      <c r="HJ3" s="2">
        <v>34</v>
      </c>
      <c r="HK3" s="2">
        <v>0</v>
      </c>
      <c r="HL3" s="2">
        <v>0</v>
      </c>
      <c r="HM3" s="4">
        <v>1</v>
      </c>
      <c r="HN3" s="8">
        <f>HM3-HE3</f>
        <v>0</v>
      </c>
      <c r="HP3" s="2" t="s">
        <v>6</v>
      </c>
      <c r="HQ3" s="2">
        <v>34</v>
      </c>
      <c r="HR3" s="2">
        <v>34</v>
      </c>
      <c r="HS3" s="2">
        <v>0</v>
      </c>
      <c r="HT3" s="2">
        <v>0</v>
      </c>
      <c r="HU3" s="4">
        <v>1</v>
      </c>
      <c r="HV3" s="8">
        <f>HU3-HM3</f>
        <v>0</v>
      </c>
      <c r="HX3" s="2" t="s">
        <v>6</v>
      </c>
      <c r="HY3" s="2">
        <v>34</v>
      </c>
      <c r="HZ3" s="2">
        <v>34</v>
      </c>
      <c r="IA3" s="2">
        <v>0</v>
      </c>
      <c r="IB3" s="2">
        <v>0</v>
      </c>
      <c r="IC3" s="4">
        <v>1</v>
      </c>
      <c r="ID3" s="8">
        <f>IC3-HU3</f>
        <v>0</v>
      </c>
      <c r="IF3" s="63" t="s">
        <v>6</v>
      </c>
      <c r="IG3" s="64">
        <v>34</v>
      </c>
      <c r="IH3" s="64">
        <v>34</v>
      </c>
      <c r="II3" s="64">
        <v>0</v>
      </c>
      <c r="IJ3" s="64">
        <v>0</v>
      </c>
      <c r="IK3" s="65">
        <v>1</v>
      </c>
      <c r="IL3" s="65">
        <v>1</v>
      </c>
      <c r="IM3" s="65">
        <v>0</v>
      </c>
      <c r="IN3" s="63"/>
      <c r="IO3" s="63" t="s">
        <v>6</v>
      </c>
      <c r="IP3" s="63">
        <v>34</v>
      </c>
      <c r="IQ3" s="63">
        <v>34</v>
      </c>
      <c r="IR3" s="63">
        <v>0</v>
      </c>
      <c r="IS3" s="63">
        <v>0</v>
      </c>
      <c r="IT3" s="71">
        <v>1</v>
      </c>
      <c r="IU3" s="67">
        <v>0</v>
      </c>
      <c r="IV3" s="53"/>
      <c r="IW3" s="73" t="s">
        <v>6</v>
      </c>
      <c r="IX3" s="73">
        <v>34</v>
      </c>
      <c r="IY3" s="73">
        <v>34</v>
      </c>
      <c r="IZ3" s="73">
        <v>0</v>
      </c>
      <c r="JA3" s="73">
        <v>0</v>
      </c>
      <c r="JB3" s="77">
        <v>1</v>
      </c>
      <c r="JC3" s="67">
        <f>JB3-IT3</f>
        <v>0</v>
      </c>
      <c r="JD3" s="66"/>
      <c r="JE3" s="73" t="s">
        <v>6</v>
      </c>
      <c r="JF3" s="73">
        <v>34</v>
      </c>
      <c r="JG3" s="73">
        <v>34</v>
      </c>
      <c r="JH3" s="73">
        <v>0</v>
      </c>
      <c r="JI3" s="73">
        <v>0</v>
      </c>
      <c r="JJ3" s="77">
        <f>JG3/JF3</f>
        <v>1</v>
      </c>
      <c r="JK3" s="67">
        <f>JJ3-JB3</f>
        <v>0</v>
      </c>
      <c r="JL3" s="66"/>
      <c r="JM3" s="73" t="s">
        <v>6</v>
      </c>
      <c r="JN3" s="73">
        <v>34</v>
      </c>
      <c r="JO3" s="73">
        <v>34</v>
      </c>
      <c r="JP3" s="73">
        <v>0</v>
      </c>
      <c r="JQ3" s="73">
        <v>0</v>
      </c>
      <c r="JR3" s="77">
        <v>1</v>
      </c>
      <c r="JS3" s="67">
        <f>JR3-JJ3</f>
        <v>0</v>
      </c>
      <c r="JT3" s="66"/>
      <c r="JU3" s="73" t="s">
        <v>6</v>
      </c>
      <c r="JV3" s="73">
        <v>34</v>
      </c>
      <c r="JW3" s="73">
        <v>34</v>
      </c>
      <c r="JX3" s="73">
        <v>0</v>
      </c>
      <c r="JY3" s="73">
        <v>0</v>
      </c>
      <c r="JZ3" s="77">
        <v>1</v>
      </c>
      <c r="KA3" s="67">
        <f>JZ3-JR3</f>
        <v>0</v>
      </c>
      <c r="KB3" s="66"/>
      <c r="KC3" s="73" t="s">
        <v>6</v>
      </c>
      <c r="KD3" s="73">
        <v>34</v>
      </c>
      <c r="KE3" s="73">
        <v>34</v>
      </c>
      <c r="KF3" s="73">
        <v>0</v>
      </c>
      <c r="KG3" s="73">
        <v>0</v>
      </c>
      <c r="KH3" s="77">
        <v>1</v>
      </c>
      <c r="KI3" s="67">
        <f>KH3-JZ3</f>
        <v>0</v>
      </c>
      <c r="KK3" s="74" t="s">
        <v>6</v>
      </c>
      <c r="KL3" s="74">
        <v>34</v>
      </c>
      <c r="KM3" s="74">
        <v>34</v>
      </c>
      <c r="KN3" s="74">
        <v>0</v>
      </c>
      <c r="KO3" s="74">
        <v>0</v>
      </c>
      <c r="KP3" s="75">
        <f>KM3/KL3</f>
        <v>1</v>
      </c>
      <c r="KQ3" s="67">
        <f>KP3-KH3</f>
        <v>0</v>
      </c>
      <c r="KS3" s="74" t="s">
        <v>6</v>
      </c>
      <c r="KT3" s="74">
        <v>34</v>
      </c>
      <c r="KU3" s="74">
        <v>34</v>
      </c>
      <c r="KV3" s="74">
        <v>0</v>
      </c>
      <c r="KW3" s="74">
        <v>0</v>
      </c>
      <c r="KX3" s="75">
        <f>KU3/KT3</f>
        <v>1</v>
      </c>
      <c r="KY3" s="67">
        <f>KX3-KP3</f>
        <v>0</v>
      </c>
      <c r="LA3" s="74" t="s">
        <v>6</v>
      </c>
      <c r="LB3" s="74">
        <v>34</v>
      </c>
      <c r="LC3" s="74">
        <v>34</v>
      </c>
      <c r="LD3" s="74">
        <v>0</v>
      </c>
      <c r="LE3" s="74">
        <v>0</v>
      </c>
      <c r="LF3" s="75">
        <f>LC3/LB3</f>
        <v>1</v>
      </c>
      <c r="LG3" s="67">
        <f>LF3-KX3</f>
        <v>0</v>
      </c>
      <c r="LI3" s="74" t="s">
        <v>6</v>
      </c>
      <c r="LJ3" s="74">
        <v>34</v>
      </c>
      <c r="LK3" s="74">
        <v>34</v>
      </c>
      <c r="LL3" s="74">
        <v>0</v>
      </c>
      <c r="LM3" s="74">
        <v>0</v>
      </c>
      <c r="LN3" s="75">
        <f>LK3/LJ3</f>
        <v>1</v>
      </c>
      <c r="LO3" s="67">
        <f>LN3-LF3</f>
        <v>0</v>
      </c>
      <c r="LQ3" s="74" t="s">
        <v>6</v>
      </c>
      <c r="LR3" s="74">
        <v>34</v>
      </c>
      <c r="LS3" s="74">
        <v>34</v>
      </c>
      <c r="LT3" s="74">
        <v>0</v>
      </c>
      <c r="LU3" s="74">
        <v>0</v>
      </c>
      <c r="LV3" s="75">
        <f>LS3/LR3</f>
        <v>1</v>
      </c>
      <c r="LW3" s="67">
        <f>LV3-LN3</f>
        <v>0</v>
      </c>
      <c r="LY3" s="74" t="s">
        <v>6</v>
      </c>
      <c r="LZ3" s="74">
        <v>34</v>
      </c>
      <c r="MA3" s="74">
        <v>34</v>
      </c>
      <c r="MB3" s="74">
        <v>0</v>
      </c>
      <c r="MC3" s="74">
        <v>0</v>
      </c>
      <c r="MD3" s="75">
        <f>MA3/LZ3</f>
        <v>1</v>
      </c>
      <c r="ME3" s="67">
        <f>MD3-LV3</f>
        <v>0</v>
      </c>
      <c r="MG3" s="74" t="s">
        <v>6</v>
      </c>
      <c r="MH3" s="74">
        <v>34</v>
      </c>
      <c r="MI3" s="74">
        <v>34</v>
      </c>
      <c r="MJ3" s="74">
        <v>0</v>
      </c>
      <c r="MK3" s="74">
        <v>0</v>
      </c>
      <c r="ML3" s="75">
        <f>MI3/MH3</f>
        <v>1</v>
      </c>
      <c r="MM3" s="67">
        <f>ML3-MD3</f>
        <v>0</v>
      </c>
      <c r="MO3" s="74" t="s">
        <v>6</v>
      </c>
      <c r="MP3" s="74">
        <v>34</v>
      </c>
      <c r="MQ3" s="74">
        <v>34</v>
      </c>
      <c r="MR3" s="74">
        <v>0</v>
      </c>
      <c r="MS3" s="74">
        <v>0</v>
      </c>
      <c r="MT3" s="75">
        <f>MQ3/MP3</f>
        <v>1</v>
      </c>
      <c r="MU3" s="67">
        <f>MT3-ML3</f>
        <v>0</v>
      </c>
      <c r="MW3" s="74" t="s">
        <v>6</v>
      </c>
      <c r="MX3" s="74">
        <v>34</v>
      </c>
      <c r="MY3" s="74">
        <v>34</v>
      </c>
      <c r="MZ3" s="74">
        <v>0</v>
      </c>
      <c r="NA3" s="74">
        <v>0</v>
      </c>
      <c r="NB3" s="75">
        <f>MY3/MX3</f>
        <v>1</v>
      </c>
      <c r="NC3" s="67">
        <f>NB3-MT3</f>
        <v>0</v>
      </c>
      <c r="NE3" s="74" t="s">
        <v>6</v>
      </c>
      <c r="NF3" s="74">
        <v>34</v>
      </c>
      <c r="NG3" s="74">
        <v>34</v>
      </c>
      <c r="NH3" s="74">
        <v>0</v>
      </c>
      <c r="NI3" s="74">
        <v>0</v>
      </c>
      <c r="NJ3" s="75">
        <f>NG3/NF3</f>
        <v>1</v>
      </c>
      <c r="NK3" s="67">
        <f>NJ3-NB3</f>
        <v>0</v>
      </c>
      <c r="NM3" s="74" t="s">
        <v>6</v>
      </c>
      <c r="NN3" s="74">
        <v>34</v>
      </c>
      <c r="NO3" s="74">
        <v>34</v>
      </c>
      <c r="NP3" s="74">
        <v>0</v>
      </c>
      <c r="NQ3" s="74">
        <v>0</v>
      </c>
      <c r="NR3" s="75">
        <f>NO3/NN3</f>
        <v>1</v>
      </c>
      <c r="NS3" s="67">
        <f>NR3-NJ3</f>
        <v>0</v>
      </c>
      <c r="NU3" s="74" t="s">
        <v>6</v>
      </c>
      <c r="NV3" s="74">
        <v>34</v>
      </c>
      <c r="NW3" s="74">
        <v>34</v>
      </c>
      <c r="NX3" s="74">
        <v>0</v>
      </c>
      <c r="NY3" s="74">
        <v>0</v>
      </c>
      <c r="NZ3" s="75">
        <f>NW3/NV3</f>
        <v>1</v>
      </c>
      <c r="OA3" s="67">
        <f>NZ3-NR3</f>
        <v>0</v>
      </c>
      <c r="OC3" s="74" t="s">
        <v>6</v>
      </c>
      <c r="OD3" s="74">
        <v>34</v>
      </c>
      <c r="OE3" s="74">
        <v>34</v>
      </c>
      <c r="OF3" s="74">
        <v>0</v>
      </c>
      <c r="OG3" s="74">
        <v>0</v>
      </c>
      <c r="OH3" s="75">
        <f>OE3/OD3</f>
        <v>1</v>
      </c>
      <c r="OI3" s="67">
        <f>OH3-NZ3</f>
        <v>0</v>
      </c>
      <c r="OK3" s="74" t="s">
        <v>6</v>
      </c>
      <c r="OL3" s="74">
        <v>34</v>
      </c>
      <c r="OM3" s="74">
        <v>34</v>
      </c>
      <c r="ON3" s="74">
        <v>0</v>
      </c>
      <c r="OO3" s="74">
        <v>0</v>
      </c>
      <c r="OP3" s="75">
        <f>OM3/OL3</f>
        <v>1</v>
      </c>
      <c r="OQ3" s="67">
        <f>OP3-OH3</f>
        <v>0</v>
      </c>
      <c r="OS3" s="74" t="s">
        <v>6</v>
      </c>
      <c r="OT3" s="74">
        <v>34</v>
      </c>
      <c r="OU3" s="74">
        <v>34</v>
      </c>
      <c r="OV3" s="74">
        <v>0</v>
      </c>
      <c r="OW3" s="74">
        <v>0</v>
      </c>
      <c r="OX3" s="75">
        <f>OU3/OT3</f>
        <v>1</v>
      </c>
      <c r="OY3" s="67">
        <f>OX3-OP3</f>
        <v>0</v>
      </c>
      <c r="PA3" s="74" t="s">
        <v>6</v>
      </c>
      <c r="PB3" s="74">
        <v>34</v>
      </c>
      <c r="PC3" s="74">
        <v>34</v>
      </c>
      <c r="PD3" s="74">
        <v>0</v>
      </c>
      <c r="PE3" s="74">
        <v>0</v>
      </c>
      <c r="PF3" s="75">
        <f>PC3/PB3</f>
        <v>1</v>
      </c>
      <c r="PG3" s="67">
        <f>PF3-OX3</f>
        <v>0</v>
      </c>
      <c r="PI3" s="74" t="s">
        <v>6</v>
      </c>
      <c r="PJ3" s="74">
        <v>34</v>
      </c>
      <c r="PK3" s="74">
        <v>34</v>
      </c>
      <c r="PL3" s="74">
        <v>0</v>
      </c>
      <c r="PM3" s="74">
        <v>0</v>
      </c>
      <c r="PN3" s="75">
        <f>PK3/PJ3</f>
        <v>1</v>
      </c>
      <c r="PO3" s="67">
        <f>PN3-PF3</f>
        <v>0</v>
      </c>
      <c r="PQ3" s="74" t="s">
        <v>6</v>
      </c>
      <c r="PR3" s="74">
        <v>34</v>
      </c>
      <c r="PS3" s="74">
        <v>34</v>
      </c>
      <c r="PT3" s="74">
        <v>0</v>
      </c>
      <c r="PU3" s="74">
        <v>0</v>
      </c>
      <c r="PV3" s="75">
        <f>PS3/PR3</f>
        <v>1</v>
      </c>
      <c r="PW3" s="67">
        <f>PV3-PN3</f>
        <v>0</v>
      </c>
      <c r="PY3" s="74" t="s">
        <v>6</v>
      </c>
      <c r="PZ3" s="74">
        <v>34</v>
      </c>
      <c r="QA3" s="74">
        <v>34</v>
      </c>
      <c r="QB3" s="74">
        <v>0</v>
      </c>
      <c r="QC3" s="74">
        <v>0</v>
      </c>
      <c r="QD3" s="75">
        <f>QA3/PZ3</f>
        <v>1</v>
      </c>
      <c r="QE3" s="67">
        <f>QD3-PV3</f>
        <v>0</v>
      </c>
      <c r="QG3" s="74" t="s">
        <v>6</v>
      </c>
      <c r="QH3" s="74">
        <v>34</v>
      </c>
      <c r="QI3" s="74">
        <v>34</v>
      </c>
      <c r="QJ3" s="74">
        <v>0</v>
      </c>
      <c r="QK3" s="74">
        <v>0</v>
      </c>
      <c r="QL3" s="75">
        <f>QI3/QH3</f>
        <v>1</v>
      </c>
      <c r="QM3" s="67">
        <f>QL3-QD3</f>
        <v>0</v>
      </c>
      <c r="QO3" s="74" t="s">
        <v>6</v>
      </c>
      <c r="QP3" s="74">
        <v>34</v>
      </c>
      <c r="QQ3" s="74">
        <v>34</v>
      </c>
      <c r="QR3" s="74">
        <v>0</v>
      </c>
      <c r="QS3" s="74">
        <v>0</v>
      </c>
      <c r="QT3" s="75">
        <f>QQ3/QP3</f>
        <v>1</v>
      </c>
      <c r="QU3" s="67">
        <f>QT3-QL3</f>
        <v>0</v>
      </c>
      <c r="QW3" s="74" t="s">
        <v>6</v>
      </c>
      <c r="QX3" s="74">
        <v>34</v>
      </c>
      <c r="QY3" s="74">
        <v>34</v>
      </c>
      <c r="QZ3" s="74">
        <v>0</v>
      </c>
      <c r="RA3" s="74">
        <v>0</v>
      </c>
      <c r="RB3" s="75">
        <f>QY3/QX3</f>
        <v>1</v>
      </c>
      <c r="RC3" s="67">
        <f>RB3-QT3</f>
        <v>0</v>
      </c>
    </row>
    <row r="4" spans="1:471" ht="1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8">
        <f t="shared" ref="BB4:BB58" si="5">BA4-AS4</f>
        <v>0</v>
      </c>
      <c r="BD4" s="14" t="s">
        <v>7</v>
      </c>
      <c r="BE4" s="2">
        <v>32</v>
      </c>
      <c r="BF4" s="2">
        <v>32</v>
      </c>
      <c r="BG4" s="2">
        <v>0</v>
      </c>
      <c r="BH4" s="2">
        <v>0</v>
      </c>
      <c r="BI4" s="4">
        <v>1</v>
      </c>
      <c r="BJ4" s="8">
        <f t="shared" ref="BJ4:BJ67" si="6">BI4-BA4</f>
        <v>0</v>
      </c>
      <c r="BL4" s="14" t="s">
        <v>7</v>
      </c>
      <c r="BM4" s="2">
        <v>32</v>
      </c>
      <c r="BN4" s="2">
        <v>32</v>
      </c>
      <c r="BO4" s="2">
        <v>0</v>
      </c>
      <c r="BP4" s="2">
        <v>0</v>
      </c>
      <c r="BQ4" s="4">
        <v>1</v>
      </c>
      <c r="BR4" s="8">
        <f t="shared" ref="BR4:BR67" si="7">BQ4-BI4</f>
        <v>0</v>
      </c>
      <c r="BT4" s="14" t="s">
        <v>7</v>
      </c>
      <c r="BU4" s="2">
        <v>32</v>
      </c>
      <c r="BV4" s="2">
        <v>32</v>
      </c>
      <c r="BW4" s="2">
        <v>0</v>
      </c>
      <c r="BX4" s="2">
        <v>0</v>
      </c>
      <c r="BY4" s="4">
        <f>BV4/BU4</f>
        <v>1</v>
      </c>
      <c r="BZ4" s="8">
        <f t="shared" ref="BZ4:BZ67" si="8">BY4-BQ4</f>
        <v>0</v>
      </c>
      <c r="CB4" s="14" t="s">
        <v>7</v>
      </c>
      <c r="CC4" s="2">
        <v>32</v>
      </c>
      <c r="CD4" s="2">
        <v>32</v>
      </c>
      <c r="CE4" s="2">
        <v>0</v>
      </c>
      <c r="CF4" s="2">
        <v>0</v>
      </c>
      <c r="CG4" s="4">
        <f>CD4/CC4</f>
        <v>1</v>
      </c>
      <c r="CH4" s="8">
        <f t="shared" ref="CH4:CH67" si="9">CG4-BY4</f>
        <v>0</v>
      </c>
      <c r="CJ4" s="14" t="s">
        <v>7</v>
      </c>
      <c r="CK4" s="2">
        <v>32</v>
      </c>
      <c r="CL4" s="2">
        <v>32</v>
      </c>
      <c r="CM4" s="2">
        <v>0</v>
      </c>
      <c r="CN4" s="2">
        <v>0</v>
      </c>
      <c r="CO4" s="4">
        <f>CL4/CK4</f>
        <v>1</v>
      </c>
      <c r="CP4" s="8">
        <f t="shared" ref="CP4:CP67" si="10">CO4-CG4</f>
        <v>0</v>
      </c>
      <c r="CR4" s="14" t="s">
        <v>7</v>
      </c>
      <c r="CS4" s="2">
        <v>32</v>
      </c>
      <c r="CT4" s="2">
        <v>32</v>
      </c>
      <c r="CU4" s="2">
        <v>0</v>
      </c>
      <c r="CV4" s="2">
        <v>0</v>
      </c>
      <c r="CW4" s="4">
        <f>CT4/CS4</f>
        <v>1</v>
      </c>
      <c r="CX4" s="8">
        <f t="shared" ref="CX4:CX67" si="11">CW4-CO4</f>
        <v>0</v>
      </c>
      <c r="CZ4" s="14" t="s">
        <v>7</v>
      </c>
      <c r="DA4" s="2">
        <v>32</v>
      </c>
      <c r="DB4" s="2">
        <v>32</v>
      </c>
      <c r="DC4" s="2">
        <v>0</v>
      </c>
      <c r="DD4" s="2">
        <v>0</v>
      </c>
      <c r="DE4" s="4">
        <f>DB4/DA4</f>
        <v>1</v>
      </c>
      <c r="DF4" s="8">
        <f t="shared" ref="DF4:DF67" si="12">DE4-CW4</f>
        <v>0</v>
      </c>
      <c r="DH4" s="14" t="s">
        <v>7</v>
      </c>
      <c r="DI4" s="2">
        <v>32</v>
      </c>
      <c r="DJ4" s="2">
        <v>32</v>
      </c>
      <c r="DK4" s="2">
        <v>0</v>
      </c>
      <c r="DL4" s="2">
        <v>0</v>
      </c>
      <c r="DM4" s="4">
        <f>DJ4/DI4</f>
        <v>1</v>
      </c>
      <c r="DN4" s="8">
        <f t="shared" ref="DN4:DN67" si="13">DM4-DE4</f>
        <v>0</v>
      </c>
      <c r="DP4" s="14" t="s">
        <v>7</v>
      </c>
      <c r="DQ4" s="2">
        <v>32</v>
      </c>
      <c r="DR4" s="2">
        <v>32</v>
      </c>
      <c r="DS4" s="2">
        <v>0</v>
      </c>
      <c r="DT4" s="2">
        <v>0</v>
      </c>
      <c r="DU4" s="4">
        <f>DR4/DQ4</f>
        <v>1</v>
      </c>
      <c r="DV4" s="8">
        <f t="shared" ref="DV4:DV67" si="14">DU4-DM4</f>
        <v>0</v>
      </c>
      <c r="DX4" s="14" t="s">
        <v>7</v>
      </c>
      <c r="DY4" s="2">
        <v>32</v>
      </c>
      <c r="DZ4" s="2">
        <v>32</v>
      </c>
      <c r="EA4" s="2">
        <v>0</v>
      </c>
      <c r="EB4" s="2">
        <v>0</v>
      </c>
      <c r="EC4" s="4">
        <f>DZ4/DY4</f>
        <v>1</v>
      </c>
      <c r="ED4" s="8">
        <f t="shared" ref="ED4:ED67" si="15">EC4-DU4</f>
        <v>0</v>
      </c>
      <c r="EF4" s="14" t="s">
        <v>7</v>
      </c>
      <c r="EG4" s="2">
        <v>32</v>
      </c>
      <c r="EH4" s="2">
        <v>32</v>
      </c>
      <c r="EI4" s="2">
        <v>0</v>
      </c>
      <c r="EJ4" s="2">
        <v>0</v>
      </c>
      <c r="EK4" s="4">
        <f>EH4/EG4</f>
        <v>1</v>
      </c>
      <c r="EL4" s="8">
        <f t="shared" ref="EL4:EL67" si="16">EK4-EC4</f>
        <v>0</v>
      </c>
      <c r="EN4" s="14" t="s">
        <v>7</v>
      </c>
      <c r="EO4" s="2">
        <v>32</v>
      </c>
      <c r="EP4" s="2">
        <v>32</v>
      </c>
      <c r="EQ4" s="2">
        <v>0</v>
      </c>
      <c r="ER4" s="2">
        <v>0</v>
      </c>
      <c r="ES4" s="4">
        <f>EP4/EO4</f>
        <v>1</v>
      </c>
      <c r="ET4" s="8">
        <f t="shared" ref="ET4:ET67" si="17">ES4-EK4</f>
        <v>0</v>
      </c>
      <c r="EV4" s="14" t="s">
        <v>7</v>
      </c>
      <c r="EW4" s="2">
        <v>32</v>
      </c>
      <c r="EX4" s="2">
        <v>32</v>
      </c>
      <c r="EY4" s="2">
        <v>0</v>
      </c>
      <c r="EZ4" s="2">
        <v>0</v>
      </c>
      <c r="FA4" s="4">
        <f>EX4/EW4</f>
        <v>1</v>
      </c>
      <c r="FB4" s="8">
        <f t="shared" ref="FB4:FB67" si="18">FA4-ES4</f>
        <v>0</v>
      </c>
      <c r="FD4" s="14" t="s">
        <v>7</v>
      </c>
      <c r="FE4" s="2">
        <v>32</v>
      </c>
      <c r="FF4" s="2">
        <v>32</v>
      </c>
      <c r="FG4" s="2">
        <v>0</v>
      </c>
      <c r="FH4" s="2">
        <v>0</v>
      </c>
      <c r="FI4" s="4">
        <f>FF4/FE4</f>
        <v>1</v>
      </c>
      <c r="FJ4" s="8">
        <f t="shared" ref="FJ4:FJ67" si="19">FI4-FA4</f>
        <v>0</v>
      </c>
      <c r="FL4" s="37" t="s">
        <v>7</v>
      </c>
      <c r="FM4" s="2">
        <v>32</v>
      </c>
      <c r="FN4" s="2">
        <v>32</v>
      </c>
      <c r="FO4" s="2">
        <v>0</v>
      </c>
      <c r="FP4" s="2">
        <v>0</v>
      </c>
      <c r="FQ4" s="4">
        <f>FN4/FM4</f>
        <v>1</v>
      </c>
      <c r="FR4" s="8">
        <f t="shared" ref="FR4:FR67" si="20">FQ4-FI4</f>
        <v>0</v>
      </c>
      <c r="FT4" s="39" t="s">
        <v>7</v>
      </c>
      <c r="FU4" s="2">
        <v>32</v>
      </c>
      <c r="FV4" s="2">
        <v>32</v>
      </c>
      <c r="FW4" s="2">
        <v>0</v>
      </c>
      <c r="FX4" s="2">
        <v>0</v>
      </c>
      <c r="FY4" s="4">
        <f>FV4/FU4</f>
        <v>1</v>
      </c>
      <c r="FZ4" s="8">
        <f t="shared" ref="FZ4:FZ67" si="21">FY4-FQ4</f>
        <v>0</v>
      </c>
      <c r="GB4" s="37" t="s">
        <v>7</v>
      </c>
      <c r="GC4" s="2">
        <v>32</v>
      </c>
      <c r="GD4" s="2">
        <v>32</v>
      </c>
      <c r="GE4" s="2">
        <v>0</v>
      </c>
      <c r="GF4" s="2">
        <v>0</v>
      </c>
      <c r="GG4" s="4">
        <f>GD4/GC4</f>
        <v>1</v>
      </c>
      <c r="GH4" s="8">
        <f t="shared" ref="GH4:GH67" si="22">GG4-FY4</f>
        <v>0</v>
      </c>
      <c r="GJ4" s="39" t="s">
        <v>7</v>
      </c>
      <c r="GK4" s="2">
        <v>32</v>
      </c>
      <c r="GL4" s="2">
        <v>32</v>
      </c>
      <c r="GM4" s="2">
        <v>0</v>
      </c>
      <c r="GN4" s="2">
        <v>0</v>
      </c>
      <c r="GO4" s="4">
        <f>GL4/GK4</f>
        <v>1</v>
      </c>
      <c r="GP4" s="8">
        <f t="shared" ref="GP4:GP67" si="23">GO4-GG4</f>
        <v>0</v>
      </c>
      <c r="GR4" s="37" t="s">
        <v>7</v>
      </c>
      <c r="GS4" s="2">
        <v>32</v>
      </c>
      <c r="GT4" s="2">
        <v>32</v>
      </c>
      <c r="GU4" s="2">
        <v>0</v>
      </c>
      <c r="GV4" s="2">
        <v>0</v>
      </c>
      <c r="GW4" s="4">
        <f>GT4/GS4</f>
        <v>1</v>
      </c>
      <c r="GX4" s="8">
        <f t="shared" ref="GX4:GX67" si="24">GW4-GO4</f>
        <v>0</v>
      </c>
      <c r="GZ4" s="37" t="s">
        <v>7</v>
      </c>
      <c r="HA4" s="2">
        <v>32</v>
      </c>
      <c r="HB4" s="2">
        <v>32</v>
      </c>
      <c r="HC4" s="2">
        <v>0</v>
      </c>
      <c r="HD4" s="2">
        <v>0</v>
      </c>
      <c r="HE4" s="4">
        <f>HB4/HA4</f>
        <v>1</v>
      </c>
      <c r="HF4" s="8">
        <f>HE4-GW4</f>
        <v>0</v>
      </c>
      <c r="HH4" s="37" t="s">
        <v>7</v>
      </c>
      <c r="HI4" s="2">
        <v>32</v>
      </c>
      <c r="HJ4" s="2">
        <v>32</v>
      </c>
      <c r="HK4" s="2">
        <v>0</v>
      </c>
      <c r="HL4" s="2">
        <v>0</v>
      </c>
      <c r="HM4" s="4">
        <f>HJ4/HI4</f>
        <v>1</v>
      </c>
      <c r="HN4" s="8">
        <f t="shared" ref="HN4:HN67" si="25">HM4-HE4</f>
        <v>0</v>
      </c>
      <c r="HP4" s="37" t="s">
        <v>7</v>
      </c>
      <c r="HQ4" s="2">
        <v>32</v>
      </c>
      <c r="HR4" s="2">
        <v>32</v>
      </c>
      <c r="HS4" s="2">
        <v>0</v>
      </c>
      <c r="HT4" s="2">
        <v>0</v>
      </c>
      <c r="HU4" s="4">
        <f>HR4/HQ4</f>
        <v>1</v>
      </c>
      <c r="HV4" s="8">
        <f t="shared" ref="HV4:HV67" si="26">HU4-HM4</f>
        <v>0</v>
      </c>
      <c r="HX4" s="37" t="s">
        <v>7</v>
      </c>
      <c r="HY4" s="2">
        <v>32</v>
      </c>
      <c r="HZ4" s="2">
        <v>32</v>
      </c>
      <c r="IA4" s="2">
        <v>0</v>
      </c>
      <c r="IB4" s="2">
        <v>0</v>
      </c>
      <c r="IC4" s="4">
        <f>HZ4/HY4</f>
        <v>1</v>
      </c>
      <c r="ID4" s="8">
        <f t="shared" ref="ID4:ID67" si="27">IC4-HU4</f>
        <v>0</v>
      </c>
      <c r="IF4" s="72" t="s">
        <v>7</v>
      </c>
      <c r="IG4" s="64">
        <v>32</v>
      </c>
      <c r="IH4" s="64">
        <v>32</v>
      </c>
      <c r="II4" s="64">
        <v>0</v>
      </c>
      <c r="IJ4" s="64">
        <v>0</v>
      </c>
      <c r="IK4" s="65">
        <v>1</v>
      </c>
      <c r="IL4" s="65">
        <v>1</v>
      </c>
      <c r="IM4" s="65">
        <v>0</v>
      </c>
      <c r="IN4" s="63"/>
      <c r="IO4" s="72" t="s">
        <v>7</v>
      </c>
      <c r="IP4" s="64">
        <v>32</v>
      </c>
      <c r="IQ4" s="64">
        <v>32</v>
      </c>
      <c r="IR4" s="64">
        <v>0</v>
      </c>
      <c r="IS4" s="64">
        <v>0</v>
      </c>
      <c r="IT4" s="65">
        <v>1</v>
      </c>
      <c r="IU4" s="67">
        <v>0</v>
      </c>
      <c r="IV4" s="53"/>
      <c r="IW4" s="78" t="s">
        <v>7</v>
      </c>
      <c r="IX4" s="74">
        <v>32</v>
      </c>
      <c r="IY4" s="74">
        <v>32</v>
      </c>
      <c r="IZ4" s="74">
        <v>0</v>
      </c>
      <c r="JA4" s="74">
        <v>0</v>
      </c>
      <c r="JB4" s="75">
        <f>IY4/IX4</f>
        <v>1</v>
      </c>
      <c r="JC4" s="67">
        <f t="shared" ref="JC4:JC67" si="28">JB4-IT4</f>
        <v>0</v>
      </c>
      <c r="JD4" s="66"/>
      <c r="JE4" s="78" t="s">
        <v>7</v>
      </c>
      <c r="JF4" s="74">
        <v>32</v>
      </c>
      <c r="JG4" s="74">
        <v>32</v>
      </c>
      <c r="JH4" s="74">
        <v>0</v>
      </c>
      <c r="JI4" s="74">
        <v>0</v>
      </c>
      <c r="JJ4" s="75">
        <f>JG4/JF4</f>
        <v>1</v>
      </c>
      <c r="JK4" s="67">
        <f t="shared" ref="JK4:JK67" si="29">JJ4-JB4</f>
        <v>0</v>
      </c>
      <c r="JL4" s="66"/>
      <c r="JM4" s="78" t="s">
        <v>7</v>
      </c>
      <c r="JN4" s="74">
        <v>32</v>
      </c>
      <c r="JO4" s="74">
        <v>32</v>
      </c>
      <c r="JP4" s="74">
        <v>0</v>
      </c>
      <c r="JQ4" s="74">
        <v>0</v>
      </c>
      <c r="JR4" s="75">
        <f>JO4/JN4</f>
        <v>1</v>
      </c>
      <c r="JS4" s="67">
        <f t="shared" ref="JS4:JS67" si="30">JR4-JJ4</f>
        <v>0</v>
      </c>
      <c r="JT4" s="66"/>
      <c r="JU4" s="78" t="s">
        <v>7</v>
      </c>
      <c r="JV4" s="74">
        <v>32</v>
      </c>
      <c r="JW4" s="74">
        <v>32</v>
      </c>
      <c r="JX4" s="74">
        <v>0</v>
      </c>
      <c r="JY4" s="74">
        <v>0</v>
      </c>
      <c r="JZ4" s="75">
        <f>JW4/JV4</f>
        <v>1</v>
      </c>
      <c r="KA4" s="67">
        <f t="shared" ref="KA4:KA67" si="31">JZ4-JR4</f>
        <v>0</v>
      </c>
      <c r="KB4" s="66"/>
      <c r="KC4" s="78" t="s">
        <v>7</v>
      </c>
      <c r="KD4" s="74">
        <v>32</v>
      </c>
      <c r="KE4" s="74">
        <v>32</v>
      </c>
      <c r="KF4" s="74">
        <v>0</v>
      </c>
      <c r="KG4" s="74">
        <v>0</v>
      </c>
      <c r="KH4" s="75">
        <f>KE4/KD4</f>
        <v>1</v>
      </c>
      <c r="KI4" s="67">
        <f t="shared" ref="KI4:KI67" si="32">KH4-JZ4</f>
        <v>0</v>
      </c>
      <c r="KK4" s="78" t="s">
        <v>7</v>
      </c>
      <c r="KL4" s="74">
        <v>32</v>
      </c>
      <c r="KM4" s="74">
        <v>32</v>
      </c>
      <c r="KN4" s="74">
        <v>0</v>
      </c>
      <c r="KO4" s="74">
        <v>0</v>
      </c>
      <c r="KP4" s="75">
        <f t="shared" ref="KP4:KP67" si="33">KM4/KL4</f>
        <v>1</v>
      </c>
      <c r="KQ4" s="67">
        <f t="shared" ref="KQ4:KQ67" si="34">KP4-KH4</f>
        <v>0</v>
      </c>
      <c r="KS4" s="78" t="s">
        <v>7</v>
      </c>
      <c r="KT4" s="74">
        <v>32</v>
      </c>
      <c r="KU4" s="74">
        <v>32</v>
      </c>
      <c r="KV4" s="74">
        <v>0</v>
      </c>
      <c r="KW4" s="74">
        <v>0</v>
      </c>
      <c r="KX4" s="75">
        <f t="shared" ref="KX4:KX67" si="35">KU4/KT4</f>
        <v>1</v>
      </c>
      <c r="KY4" s="67">
        <f t="shared" ref="KY4:KY67" si="36">KX4-KP4</f>
        <v>0</v>
      </c>
      <c r="LA4" s="78" t="s">
        <v>7</v>
      </c>
      <c r="LB4" s="74">
        <v>32</v>
      </c>
      <c r="LC4" s="74">
        <v>32</v>
      </c>
      <c r="LD4" s="74">
        <v>0</v>
      </c>
      <c r="LE4" s="74">
        <v>0</v>
      </c>
      <c r="LF4" s="75">
        <f t="shared" ref="LF4:LF67" si="37">LC4/LB4</f>
        <v>1</v>
      </c>
      <c r="LG4" s="67">
        <f t="shared" ref="LG4:LG67" si="38">LF4-KX4</f>
        <v>0</v>
      </c>
      <c r="LI4" s="78" t="s">
        <v>7</v>
      </c>
      <c r="LJ4" s="74">
        <v>32</v>
      </c>
      <c r="LK4" s="74">
        <v>32</v>
      </c>
      <c r="LL4" s="74">
        <v>0</v>
      </c>
      <c r="LM4" s="74">
        <v>0</v>
      </c>
      <c r="LN4" s="75">
        <f t="shared" ref="LN4:LN67" si="39">LK4/LJ4</f>
        <v>1</v>
      </c>
      <c r="LO4" s="67">
        <f t="shared" ref="LO4:LO67" si="40">LN4-LF4</f>
        <v>0</v>
      </c>
      <c r="LQ4" s="78" t="s">
        <v>7</v>
      </c>
      <c r="LR4" s="74">
        <v>32</v>
      </c>
      <c r="LS4" s="74">
        <v>32</v>
      </c>
      <c r="LT4" s="74">
        <v>0</v>
      </c>
      <c r="LU4" s="74">
        <v>0</v>
      </c>
      <c r="LV4" s="75">
        <f t="shared" ref="LV4:LV67" si="41">LS4/LR4</f>
        <v>1</v>
      </c>
      <c r="LW4" s="67">
        <f t="shared" ref="LW4:LW67" si="42">LV4-LN4</f>
        <v>0</v>
      </c>
      <c r="LY4" s="78" t="s">
        <v>7</v>
      </c>
      <c r="LZ4" s="74">
        <v>32</v>
      </c>
      <c r="MA4" s="74">
        <v>32</v>
      </c>
      <c r="MB4" s="74">
        <v>0</v>
      </c>
      <c r="MC4" s="74">
        <v>0</v>
      </c>
      <c r="MD4" s="75">
        <f t="shared" ref="MD4:MD67" si="43">MA4/LZ4</f>
        <v>1</v>
      </c>
      <c r="ME4" s="67">
        <f t="shared" ref="ME4:ME67" si="44">MD4-LV4</f>
        <v>0</v>
      </c>
      <c r="MG4" s="78" t="s">
        <v>7</v>
      </c>
      <c r="MH4" s="74">
        <v>32</v>
      </c>
      <c r="MI4" s="74">
        <v>32</v>
      </c>
      <c r="MJ4" s="74">
        <v>0</v>
      </c>
      <c r="MK4" s="74">
        <v>0</v>
      </c>
      <c r="ML4" s="75">
        <f t="shared" ref="ML4:ML67" si="45">MI4/MH4</f>
        <v>1</v>
      </c>
      <c r="MM4" s="67">
        <f t="shared" ref="MM4:MM67" si="46">ML4-MD4</f>
        <v>0</v>
      </c>
      <c r="MO4" s="78" t="s">
        <v>7</v>
      </c>
      <c r="MP4" s="74">
        <v>32</v>
      </c>
      <c r="MQ4" s="74">
        <v>32</v>
      </c>
      <c r="MR4" s="74">
        <v>0</v>
      </c>
      <c r="MS4" s="74">
        <v>0</v>
      </c>
      <c r="MT4" s="75">
        <f t="shared" ref="MT4:MT67" si="47">MQ4/MP4</f>
        <v>1</v>
      </c>
      <c r="MU4" s="67">
        <f t="shared" ref="MU4:MU67" si="48">MT4-ML4</f>
        <v>0</v>
      </c>
      <c r="MW4" s="78" t="s">
        <v>7</v>
      </c>
      <c r="MX4" s="74">
        <v>32</v>
      </c>
      <c r="MY4" s="74">
        <v>32</v>
      </c>
      <c r="MZ4" s="74">
        <v>0</v>
      </c>
      <c r="NA4" s="74">
        <v>0</v>
      </c>
      <c r="NB4" s="75">
        <f t="shared" ref="NB4:NB67" si="49">MY4/MX4</f>
        <v>1</v>
      </c>
      <c r="NC4" s="67">
        <f t="shared" ref="NC4:NC67" si="50">NB4-MT4</f>
        <v>0</v>
      </c>
      <c r="NE4" s="78" t="s">
        <v>7</v>
      </c>
      <c r="NF4" s="74">
        <v>32</v>
      </c>
      <c r="NG4" s="74">
        <v>32</v>
      </c>
      <c r="NH4" s="74">
        <v>0</v>
      </c>
      <c r="NI4" s="74">
        <v>0</v>
      </c>
      <c r="NJ4" s="75">
        <f t="shared" ref="NJ4:NJ67" si="51">NG4/NF4</f>
        <v>1</v>
      </c>
      <c r="NK4" s="67">
        <f t="shared" ref="NK4:NK67" si="52">NJ4-NB4</f>
        <v>0</v>
      </c>
      <c r="NM4" s="78" t="s">
        <v>7</v>
      </c>
      <c r="NN4" s="74">
        <v>32</v>
      </c>
      <c r="NO4" s="74">
        <v>32</v>
      </c>
      <c r="NP4" s="74">
        <v>0</v>
      </c>
      <c r="NQ4" s="74">
        <v>0</v>
      </c>
      <c r="NR4" s="75">
        <f t="shared" ref="NR4:NR67" si="53">NO4/NN4</f>
        <v>1</v>
      </c>
      <c r="NS4" s="67">
        <f t="shared" ref="NS4:NS67" si="54">NR4-NJ4</f>
        <v>0</v>
      </c>
      <c r="NU4" s="78" t="s">
        <v>7</v>
      </c>
      <c r="NV4" s="74">
        <v>32</v>
      </c>
      <c r="NW4" s="74">
        <v>32</v>
      </c>
      <c r="NX4" s="74">
        <v>0</v>
      </c>
      <c r="NY4" s="74">
        <v>0</v>
      </c>
      <c r="NZ4" s="75">
        <f t="shared" ref="NZ4:NZ67" si="55">NW4/NV4</f>
        <v>1</v>
      </c>
      <c r="OA4" s="67">
        <f t="shared" ref="OA4:OA67" si="56">NZ4-NR4</f>
        <v>0</v>
      </c>
      <c r="OC4" s="78" t="s">
        <v>7</v>
      </c>
      <c r="OD4" s="74">
        <v>32</v>
      </c>
      <c r="OE4" s="74">
        <v>32</v>
      </c>
      <c r="OF4" s="74">
        <v>0</v>
      </c>
      <c r="OG4" s="74">
        <v>0</v>
      </c>
      <c r="OH4" s="75">
        <f t="shared" ref="OH4:OH23" si="57">OE4/OD4</f>
        <v>1</v>
      </c>
      <c r="OI4" s="67">
        <f t="shared" ref="OI4:OI23" si="58">OH4-NZ4</f>
        <v>0</v>
      </c>
      <c r="OK4" s="78" t="s">
        <v>7</v>
      </c>
      <c r="OL4" s="74">
        <v>32</v>
      </c>
      <c r="OM4" s="74">
        <v>32</v>
      </c>
      <c r="ON4" s="74">
        <v>0</v>
      </c>
      <c r="OO4" s="74">
        <v>0</v>
      </c>
      <c r="OP4" s="75">
        <f t="shared" ref="OP4:OP67" si="59">OM4/OL4</f>
        <v>1</v>
      </c>
      <c r="OQ4" s="67">
        <f t="shared" ref="OQ4:OQ67" si="60">OP4-OH4</f>
        <v>0</v>
      </c>
      <c r="OS4" s="78" t="s">
        <v>7</v>
      </c>
      <c r="OT4" s="74">
        <v>32</v>
      </c>
      <c r="OU4" s="74">
        <v>32</v>
      </c>
      <c r="OV4" s="74">
        <v>0</v>
      </c>
      <c r="OW4" s="74">
        <v>0</v>
      </c>
      <c r="OX4" s="75">
        <f t="shared" ref="OX4:OX67" si="61">OU4/OT4</f>
        <v>1</v>
      </c>
      <c r="OY4" s="67">
        <f t="shared" ref="OY4:OY67" si="62">OX4-OP4</f>
        <v>0</v>
      </c>
      <c r="PA4" s="78" t="s">
        <v>7</v>
      </c>
      <c r="PB4" s="74">
        <v>32</v>
      </c>
      <c r="PC4" s="74">
        <v>32</v>
      </c>
      <c r="PD4" s="74">
        <v>0</v>
      </c>
      <c r="PE4" s="74">
        <v>0</v>
      </c>
      <c r="PF4" s="75">
        <f t="shared" ref="PF4:PF67" si="63">PC4/PB4</f>
        <v>1</v>
      </c>
      <c r="PG4" s="67">
        <f t="shared" ref="PG4:PG67" si="64">PF4-OX4</f>
        <v>0</v>
      </c>
      <c r="PI4" s="78" t="s">
        <v>7</v>
      </c>
      <c r="PJ4" s="74">
        <v>32</v>
      </c>
      <c r="PK4" s="74">
        <v>32</v>
      </c>
      <c r="PL4" s="74">
        <v>0</v>
      </c>
      <c r="PM4" s="74">
        <v>0</v>
      </c>
      <c r="PN4" s="75">
        <f t="shared" ref="PN4:PN67" si="65">PK4/PJ4</f>
        <v>1</v>
      </c>
      <c r="PO4" s="67">
        <f t="shared" ref="PO4:PO67" si="66">PN4-PF4</f>
        <v>0</v>
      </c>
      <c r="PQ4" s="78" t="s">
        <v>7</v>
      </c>
      <c r="PR4" s="74">
        <v>32</v>
      </c>
      <c r="PS4" s="74">
        <v>32</v>
      </c>
      <c r="PT4" s="74">
        <v>0</v>
      </c>
      <c r="PU4" s="74">
        <v>0</v>
      </c>
      <c r="PV4" s="75">
        <f t="shared" ref="PV4:PV67" si="67">PS4/PR4</f>
        <v>1</v>
      </c>
      <c r="PW4" s="67">
        <f t="shared" ref="PW4:PW67" si="68">PV4-PN4</f>
        <v>0</v>
      </c>
      <c r="PY4" s="78" t="s">
        <v>7</v>
      </c>
      <c r="PZ4" s="74">
        <v>32</v>
      </c>
      <c r="QA4" s="74">
        <v>32</v>
      </c>
      <c r="QB4" s="74">
        <v>0</v>
      </c>
      <c r="QC4" s="74">
        <v>0</v>
      </c>
      <c r="QD4" s="75">
        <f t="shared" ref="QD4:QD67" si="69">QA4/PZ4</f>
        <v>1</v>
      </c>
      <c r="QE4" s="67">
        <f t="shared" ref="QE4:QE67" si="70">QD4-PV4</f>
        <v>0</v>
      </c>
      <c r="QG4" s="78" t="s">
        <v>7</v>
      </c>
      <c r="QH4" s="74">
        <v>32</v>
      </c>
      <c r="QI4" s="74">
        <v>32</v>
      </c>
      <c r="QJ4" s="74">
        <v>0</v>
      </c>
      <c r="QK4" s="74">
        <v>0</v>
      </c>
      <c r="QL4" s="75">
        <f t="shared" ref="QL4:QL67" si="71">QI4/QH4</f>
        <v>1</v>
      </c>
      <c r="QM4" s="67">
        <f t="shared" ref="QM4:QM67" si="72">QL4-QD4</f>
        <v>0</v>
      </c>
      <c r="QO4" s="78" t="s">
        <v>7</v>
      </c>
      <c r="QP4" s="74">
        <v>32</v>
      </c>
      <c r="QQ4" s="74">
        <v>32</v>
      </c>
      <c r="QR4" s="74">
        <v>0</v>
      </c>
      <c r="QS4" s="74">
        <v>0</v>
      </c>
      <c r="QT4" s="75">
        <f t="shared" ref="QT4:QT67" si="73">QQ4/QP4</f>
        <v>1</v>
      </c>
      <c r="QU4" s="67">
        <f t="shared" ref="QU4:QU67" si="74">QT4-QL4</f>
        <v>0</v>
      </c>
      <c r="QW4" s="78" t="s">
        <v>7</v>
      </c>
      <c r="QX4" s="74">
        <v>32</v>
      </c>
      <c r="QY4" s="74">
        <v>32</v>
      </c>
      <c r="QZ4" s="74">
        <v>0</v>
      </c>
      <c r="RA4" s="74">
        <v>0</v>
      </c>
      <c r="RB4" s="75">
        <f t="shared" ref="RB4:RB67" si="75">QY4/QX4</f>
        <v>1</v>
      </c>
      <c r="RC4" s="67">
        <f t="shared" ref="RC4:RC67" si="76">RB4-QT4</f>
        <v>0</v>
      </c>
    </row>
    <row r="5" spans="1:471" ht="1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8">
        <f t="shared" si="5"/>
        <v>0</v>
      </c>
      <c r="BD5" s="2" t="s">
        <v>8</v>
      </c>
      <c r="BE5" s="2">
        <v>23</v>
      </c>
      <c r="BF5" s="2">
        <v>23</v>
      </c>
      <c r="BG5" s="2">
        <v>0</v>
      </c>
      <c r="BH5" s="2">
        <v>0</v>
      </c>
      <c r="BI5" s="4">
        <v>1</v>
      </c>
      <c r="BJ5" s="8">
        <f t="shared" si="6"/>
        <v>0</v>
      </c>
      <c r="BL5" s="2" t="s">
        <v>8</v>
      </c>
      <c r="BM5" s="2">
        <v>23</v>
      </c>
      <c r="BN5" s="2">
        <v>23</v>
      </c>
      <c r="BO5" s="2">
        <v>0</v>
      </c>
      <c r="BP5" s="2">
        <v>0</v>
      </c>
      <c r="BQ5" s="4">
        <v>1</v>
      </c>
      <c r="BR5" s="8">
        <f t="shared" si="7"/>
        <v>0</v>
      </c>
      <c r="BT5" s="2" t="s">
        <v>8</v>
      </c>
      <c r="BU5" s="2">
        <v>23</v>
      </c>
      <c r="BV5" s="2">
        <v>23</v>
      </c>
      <c r="BW5" s="2">
        <v>0</v>
      </c>
      <c r="BX5" s="2">
        <v>0</v>
      </c>
      <c r="BY5" s="4">
        <v>1</v>
      </c>
      <c r="BZ5" s="8">
        <f t="shared" si="8"/>
        <v>0</v>
      </c>
      <c r="CB5" s="2" t="s">
        <v>8</v>
      </c>
      <c r="CC5" s="2">
        <v>23</v>
      </c>
      <c r="CD5" s="2">
        <v>23</v>
      </c>
      <c r="CE5" s="2">
        <v>0</v>
      </c>
      <c r="CF5" s="2">
        <v>0</v>
      </c>
      <c r="CG5" s="4">
        <v>1</v>
      </c>
      <c r="CH5" s="8">
        <f t="shared" si="9"/>
        <v>0</v>
      </c>
      <c r="CJ5" s="2" t="s">
        <v>8</v>
      </c>
      <c r="CK5" s="2">
        <v>23</v>
      </c>
      <c r="CL5" s="2">
        <v>23</v>
      </c>
      <c r="CM5" s="2">
        <v>0</v>
      </c>
      <c r="CN5" s="2">
        <v>0</v>
      </c>
      <c r="CO5" s="4">
        <v>1</v>
      </c>
      <c r="CP5" s="8">
        <f t="shared" si="10"/>
        <v>0</v>
      </c>
      <c r="CR5" s="2" t="s">
        <v>8</v>
      </c>
      <c r="CS5" s="2">
        <v>23</v>
      </c>
      <c r="CT5" s="2">
        <v>23</v>
      </c>
      <c r="CU5" s="2">
        <v>0</v>
      </c>
      <c r="CV5" s="2">
        <v>0</v>
      </c>
      <c r="CW5" s="4">
        <v>1</v>
      </c>
      <c r="CX5" s="8">
        <f t="shared" si="11"/>
        <v>0</v>
      </c>
      <c r="CZ5" s="2" t="s">
        <v>8</v>
      </c>
      <c r="DA5" s="2">
        <v>23</v>
      </c>
      <c r="DB5" s="2">
        <v>23</v>
      </c>
      <c r="DC5" s="2">
        <v>0</v>
      </c>
      <c r="DD5" s="2">
        <v>0</v>
      </c>
      <c r="DE5" s="4">
        <v>1</v>
      </c>
      <c r="DF5" s="8">
        <f t="shared" si="12"/>
        <v>0</v>
      </c>
      <c r="DH5" s="2" t="s">
        <v>8</v>
      </c>
      <c r="DI5" s="2">
        <v>23</v>
      </c>
      <c r="DJ5" s="2">
        <v>23</v>
      </c>
      <c r="DK5" s="2">
        <v>0</v>
      </c>
      <c r="DL5" s="2">
        <v>0</v>
      </c>
      <c r="DM5" s="4">
        <v>1</v>
      </c>
      <c r="DN5" s="8">
        <f t="shared" si="13"/>
        <v>0</v>
      </c>
      <c r="DP5" s="2" t="s">
        <v>8</v>
      </c>
      <c r="DQ5" s="2">
        <v>23</v>
      </c>
      <c r="DR5" s="2">
        <v>23</v>
      </c>
      <c r="DS5" s="2">
        <v>0</v>
      </c>
      <c r="DT5" s="2">
        <v>0</v>
      </c>
      <c r="DU5" s="4">
        <v>1</v>
      </c>
      <c r="DV5" s="8">
        <f t="shared" si="14"/>
        <v>0</v>
      </c>
      <c r="DX5" s="2" t="s">
        <v>8</v>
      </c>
      <c r="DY5" s="2">
        <v>23</v>
      </c>
      <c r="DZ5" s="2">
        <v>23</v>
      </c>
      <c r="EA5" s="2">
        <v>0</v>
      </c>
      <c r="EB5" s="2">
        <v>0</v>
      </c>
      <c r="EC5" s="4">
        <v>1</v>
      </c>
      <c r="ED5" s="8">
        <f t="shared" si="15"/>
        <v>0</v>
      </c>
      <c r="EF5" s="2" t="s">
        <v>8</v>
      </c>
      <c r="EG5" s="2">
        <v>23</v>
      </c>
      <c r="EH5" s="2">
        <v>23</v>
      </c>
      <c r="EI5" s="2">
        <v>0</v>
      </c>
      <c r="EJ5" s="2">
        <v>0</v>
      </c>
      <c r="EK5" s="4">
        <v>1</v>
      </c>
      <c r="EL5" s="8">
        <f t="shared" si="16"/>
        <v>0</v>
      </c>
      <c r="EN5" s="2" t="s">
        <v>8</v>
      </c>
      <c r="EO5" s="2">
        <v>23</v>
      </c>
      <c r="EP5" s="2">
        <v>23</v>
      </c>
      <c r="EQ5" s="2">
        <v>0</v>
      </c>
      <c r="ER5" s="2">
        <v>0</v>
      </c>
      <c r="ES5" s="4">
        <v>1</v>
      </c>
      <c r="ET5" s="8">
        <f t="shared" si="17"/>
        <v>0</v>
      </c>
      <c r="EV5" s="2" t="s">
        <v>8</v>
      </c>
      <c r="EW5" s="2">
        <v>23</v>
      </c>
      <c r="EX5" s="2">
        <v>23</v>
      </c>
      <c r="EY5" s="2">
        <v>0</v>
      </c>
      <c r="EZ5" s="2">
        <v>0</v>
      </c>
      <c r="FA5" s="4">
        <v>1</v>
      </c>
      <c r="FB5" s="8">
        <f t="shared" si="18"/>
        <v>0</v>
      </c>
      <c r="FD5" s="2" t="s">
        <v>8</v>
      </c>
      <c r="FE5" s="2">
        <v>26</v>
      </c>
      <c r="FF5" s="2">
        <v>26</v>
      </c>
      <c r="FG5" s="2">
        <v>0</v>
      </c>
      <c r="FH5" s="2">
        <v>0</v>
      </c>
      <c r="FI5" s="4">
        <v>1</v>
      </c>
      <c r="FJ5" s="8">
        <f t="shared" si="19"/>
        <v>0</v>
      </c>
      <c r="FL5" s="2" t="s">
        <v>8</v>
      </c>
      <c r="FM5" s="2">
        <v>26</v>
      </c>
      <c r="FN5" s="2">
        <v>26</v>
      </c>
      <c r="FO5" s="2">
        <v>0</v>
      </c>
      <c r="FP5" s="2">
        <v>0</v>
      </c>
      <c r="FQ5" s="4">
        <v>1</v>
      </c>
      <c r="FR5" s="8">
        <f t="shared" si="20"/>
        <v>0</v>
      </c>
      <c r="FT5" t="s">
        <v>8</v>
      </c>
      <c r="FU5">
        <v>26</v>
      </c>
      <c r="FV5">
        <v>26</v>
      </c>
      <c r="FW5">
        <v>0</v>
      </c>
      <c r="FX5">
        <v>0</v>
      </c>
      <c r="FY5" s="38">
        <v>1</v>
      </c>
      <c r="FZ5" s="8">
        <f t="shared" si="21"/>
        <v>0</v>
      </c>
      <c r="GB5" s="2" t="s">
        <v>8</v>
      </c>
      <c r="GC5" s="2">
        <v>26</v>
      </c>
      <c r="GD5" s="2">
        <v>26</v>
      </c>
      <c r="GE5" s="2">
        <v>0</v>
      </c>
      <c r="GF5" s="2">
        <v>0</v>
      </c>
      <c r="GG5" s="4">
        <v>1</v>
      </c>
      <c r="GH5" s="8">
        <f t="shared" si="22"/>
        <v>0</v>
      </c>
      <c r="GJ5" t="s">
        <v>8</v>
      </c>
      <c r="GK5">
        <v>26</v>
      </c>
      <c r="GL5">
        <v>26</v>
      </c>
      <c r="GM5">
        <v>0</v>
      </c>
      <c r="GN5">
        <v>0</v>
      </c>
      <c r="GO5" s="38">
        <v>1</v>
      </c>
      <c r="GP5" s="8">
        <f t="shared" si="23"/>
        <v>0</v>
      </c>
      <c r="GR5" s="2" t="s">
        <v>8</v>
      </c>
      <c r="GS5" s="2">
        <v>26</v>
      </c>
      <c r="GT5" s="2">
        <v>22</v>
      </c>
      <c r="GU5" s="6">
        <v>4</v>
      </c>
      <c r="GV5" s="2">
        <v>0</v>
      </c>
      <c r="GW5" s="4">
        <v>0.85</v>
      </c>
      <c r="GX5" s="8">
        <f t="shared" si="24"/>
        <v>-0.15000000000000002</v>
      </c>
      <c r="GY5" s="7" t="s">
        <v>116</v>
      </c>
      <c r="GZ5" s="2" t="s">
        <v>8</v>
      </c>
      <c r="HA5" s="2">
        <v>26</v>
      </c>
      <c r="HB5" s="2">
        <v>26</v>
      </c>
      <c r="HC5" s="2">
        <v>0</v>
      </c>
      <c r="HD5" s="2">
        <v>0</v>
      </c>
      <c r="HE5" s="4">
        <v>1</v>
      </c>
      <c r="HF5" s="8">
        <f t="shared" ref="HF5:HF68" si="77">HE5-GV5</f>
        <v>1</v>
      </c>
      <c r="HH5" s="2" t="s">
        <v>8</v>
      </c>
      <c r="HI5" s="2">
        <v>26</v>
      </c>
      <c r="HJ5" s="2">
        <v>26</v>
      </c>
      <c r="HK5" s="2">
        <v>0</v>
      </c>
      <c r="HL5" s="2">
        <v>0</v>
      </c>
      <c r="HM5" s="4">
        <v>1</v>
      </c>
      <c r="HN5" s="8">
        <f t="shared" si="25"/>
        <v>0</v>
      </c>
      <c r="HP5" s="2" t="s">
        <v>8</v>
      </c>
      <c r="HQ5" s="2">
        <v>26</v>
      </c>
      <c r="HR5" s="2">
        <v>26</v>
      </c>
      <c r="HS5" s="2">
        <v>0</v>
      </c>
      <c r="HT5" s="2">
        <v>0</v>
      </c>
      <c r="HU5" s="4">
        <v>1</v>
      </c>
      <c r="HV5" s="8">
        <f t="shared" si="26"/>
        <v>0</v>
      </c>
      <c r="HX5" s="2" t="s">
        <v>8</v>
      </c>
      <c r="HY5" s="2">
        <v>26</v>
      </c>
      <c r="HZ5" s="2">
        <v>26</v>
      </c>
      <c r="IA5" s="2">
        <v>0</v>
      </c>
      <c r="IB5" s="2">
        <v>0</v>
      </c>
      <c r="IC5" s="4">
        <v>1</v>
      </c>
      <c r="ID5" s="8">
        <f t="shared" si="27"/>
        <v>0</v>
      </c>
      <c r="IF5" s="63" t="s">
        <v>8</v>
      </c>
      <c r="IG5" s="64">
        <v>26</v>
      </c>
      <c r="IH5" s="64">
        <v>26</v>
      </c>
      <c r="II5" s="64">
        <v>0</v>
      </c>
      <c r="IJ5" s="64">
        <v>0</v>
      </c>
      <c r="IK5" s="65">
        <v>1</v>
      </c>
      <c r="IL5" s="65">
        <v>1</v>
      </c>
      <c r="IM5" s="65">
        <v>0</v>
      </c>
      <c r="IN5" s="63"/>
      <c r="IO5" s="63" t="s">
        <v>8</v>
      </c>
      <c r="IP5" s="63">
        <v>26</v>
      </c>
      <c r="IQ5" s="63">
        <v>26</v>
      </c>
      <c r="IR5" s="63">
        <v>0</v>
      </c>
      <c r="IS5" s="63">
        <v>0</v>
      </c>
      <c r="IT5" s="71">
        <v>1</v>
      </c>
      <c r="IU5" s="67">
        <v>0</v>
      </c>
      <c r="IV5" s="53"/>
      <c r="IW5" s="73" t="s">
        <v>8</v>
      </c>
      <c r="IX5" s="73">
        <v>26</v>
      </c>
      <c r="IY5" s="73">
        <v>26</v>
      </c>
      <c r="IZ5" s="73">
        <v>0</v>
      </c>
      <c r="JA5" s="73">
        <v>0</v>
      </c>
      <c r="JB5" s="77">
        <v>1</v>
      </c>
      <c r="JC5" s="67">
        <f t="shared" si="28"/>
        <v>0</v>
      </c>
      <c r="JD5" s="66"/>
      <c r="JE5" s="73" t="s">
        <v>8</v>
      </c>
      <c r="JF5" s="73">
        <v>26</v>
      </c>
      <c r="JG5" s="73">
        <v>26</v>
      </c>
      <c r="JH5" s="73">
        <v>0</v>
      </c>
      <c r="JI5" s="73">
        <v>0</v>
      </c>
      <c r="JJ5" s="77">
        <f t="shared" ref="JJ5:JJ68" si="78">JG5/JF5</f>
        <v>1</v>
      </c>
      <c r="JK5" s="67">
        <f t="shared" si="29"/>
        <v>0</v>
      </c>
      <c r="JL5" s="66"/>
      <c r="JM5" s="73" t="s">
        <v>8</v>
      </c>
      <c r="JN5" s="73">
        <v>26</v>
      </c>
      <c r="JO5" s="73">
        <v>26</v>
      </c>
      <c r="JP5" s="73">
        <v>0</v>
      </c>
      <c r="JQ5" s="73">
        <v>0</v>
      </c>
      <c r="JR5" s="77">
        <v>1</v>
      </c>
      <c r="JS5" s="67">
        <f t="shared" si="30"/>
        <v>0</v>
      </c>
      <c r="JT5" s="66"/>
      <c r="JU5" s="73" t="s">
        <v>8</v>
      </c>
      <c r="JV5" s="73">
        <v>26</v>
      </c>
      <c r="JW5" s="73">
        <v>26</v>
      </c>
      <c r="JX5" s="73">
        <v>0</v>
      </c>
      <c r="JY5" s="73">
        <v>0</v>
      </c>
      <c r="JZ5" s="77">
        <v>1</v>
      </c>
      <c r="KA5" s="67">
        <f t="shared" si="31"/>
        <v>0</v>
      </c>
      <c r="KB5" s="66"/>
      <c r="KC5" s="73" t="s">
        <v>8</v>
      </c>
      <c r="KD5" s="73">
        <v>26</v>
      </c>
      <c r="KE5" s="73">
        <v>26</v>
      </c>
      <c r="KF5" s="73">
        <v>0</v>
      </c>
      <c r="KG5" s="73">
        <v>0</v>
      </c>
      <c r="KH5" s="77">
        <v>1</v>
      </c>
      <c r="KI5" s="67">
        <f t="shared" si="32"/>
        <v>0</v>
      </c>
      <c r="KK5" s="74" t="s">
        <v>8</v>
      </c>
      <c r="KL5" s="74">
        <v>26</v>
      </c>
      <c r="KM5" s="74">
        <v>26</v>
      </c>
      <c r="KN5" s="74">
        <v>0</v>
      </c>
      <c r="KO5" s="74">
        <v>0</v>
      </c>
      <c r="KP5" s="75">
        <f t="shared" si="33"/>
        <v>1</v>
      </c>
      <c r="KQ5" s="67">
        <f t="shared" si="34"/>
        <v>0</v>
      </c>
      <c r="KS5" s="74" t="s">
        <v>8</v>
      </c>
      <c r="KT5" s="74">
        <v>26</v>
      </c>
      <c r="KU5" s="74">
        <v>26</v>
      </c>
      <c r="KV5" s="74">
        <v>0</v>
      </c>
      <c r="KW5" s="74">
        <v>0</v>
      </c>
      <c r="KX5" s="75">
        <f t="shared" si="35"/>
        <v>1</v>
      </c>
      <c r="KY5" s="67">
        <f t="shared" si="36"/>
        <v>0</v>
      </c>
      <c r="LA5" s="74" t="s">
        <v>8</v>
      </c>
      <c r="LB5" s="74">
        <v>26</v>
      </c>
      <c r="LC5" s="74">
        <v>26</v>
      </c>
      <c r="LD5" s="74">
        <v>0</v>
      </c>
      <c r="LE5" s="74">
        <v>0</v>
      </c>
      <c r="LF5" s="75">
        <f t="shared" si="37"/>
        <v>1</v>
      </c>
      <c r="LG5" s="67">
        <f t="shared" si="38"/>
        <v>0</v>
      </c>
      <c r="LI5" s="74" t="s">
        <v>8</v>
      </c>
      <c r="LJ5" s="74">
        <v>26</v>
      </c>
      <c r="LK5" s="74">
        <v>26</v>
      </c>
      <c r="LL5" s="74">
        <v>0</v>
      </c>
      <c r="LM5" s="74">
        <v>0</v>
      </c>
      <c r="LN5" s="75">
        <f t="shared" si="39"/>
        <v>1</v>
      </c>
      <c r="LO5" s="67">
        <f t="shared" si="40"/>
        <v>0</v>
      </c>
      <c r="LQ5" s="74" t="s">
        <v>8</v>
      </c>
      <c r="LR5" s="74">
        <v>26</v>
      </c>
      <c r="LS5" s="74">
        <v>26</v>
      </c>
      <c r="LT5" s="74">
        <v>0</v>
      </c>
      <c r="LU5" s="74">
        <v>0</v>
      </c>
      <c r="LV5" s="75">
        <f t="shared" si="41"/>
        <v>1</v>
      </c>
      <c r="LW5" s="67">
        <f t="shared" si="42"/>
        <v>0</v>
      </c>
      <c r="LY5" s="74" t="s">
        <v>8</v>
      </c>
      <c r="LZ5" s="74">
        <v>26</v>
      </c>
      <c r="MA5" s="74">
        <v>26</v>
      </c>
      <c r="MB5" s="74">
        <v>0</v>
      </c>
      <c r="MC5" s="74">
        <v>0</v>
      </c>
      <c r="MD5" s="75">
        <f t="shared" si="43"/>
        <v>1</v>
      </c>
      <c r="ME5" s="67">
        <f t="shared" si="44"/>
        <v>0</v>
      </c>
      <c r="MG5" s="74" t="s">
        <v>8</v>
      </c>
      <c r="MH5" s="74">
        <v>26</v>
      </c>
      <c r="MI5" s="74">
        <v>26</v>
      </c>
      <c r="MJ5" s="74">
        <v>0</v>
      </c>
      <c r="MK5" s="74">
        <v>0</v>
      </c>
      <c r="ML5" s="75">
        <f t="shared" si="45"/>
        <v>1</v>
      </c>
      <c r="MM5" s="67">
        <f t="shared" si="46"/>
        <v>0</v>
      </c>
      <c r="MO5" s="74" t="s">
        <v>8</v>
      </c>
      <c r="MP5" s="74">
        <v>26</v>
      </c>
      <c r="MQ5" s="74">
        <v>26</v>
      </c>
      <c r="MR5" s="74">
        <v>0</v>
      </c>
      <c r="MS5" s="74">
        <v>0</v>
      </c>
      <c r="MT5" s="75">
        <f t="shared" si="47"/>
        <v>1</v>
      </c>
      <c r="MU5" s="67">
        <f t="shared" si="48"/>
        <v>0</v>
      </c>
      <c r="MW5" s="74" t="s">
        <v>8</v>
      </c>
      <c r="MX5" s="74">
        <v>26</v>
      </c>
      <c r="MY5" s="74">
        <v>26</v>
      </c>
      <c r="MZ5" s="74">
        <v>0</v>
      </c>
      <c r="NA5" s="74">
        <v>0</v>
      </c>
      <c r="NB5" s="75">
        <f t="shared" si="49"/>
        <v>1</v>
      </c>
      <c r="NC5" s="67">
        <f t="shared" si="50"/>
        <v>0</v>
      </c>
      <c r="NE5" s="74" t="s">
        <v>8</v>
      </c>
      <c r="NF5" s="74">
        <v>26</v>
      </c>
      <c r="NG5" s="74">
        <v>26</v>
      </c>
      <c r="NH5" s="74">
        <v>0</v>
      </c>
      <c r="NI5" s="74">
        <v>0</v>
      </c>
      <c r="NJ5" s="75">
        <f t="shared" si="51"/>
        <v>1</v>
      </c>
      <c r="NK5" s="67">
        <f t="shared" si="52"/>
        <v>0</v>
      </c>
      <c r="NM5" s="74" t="s">
        <v>8</v>
      </c>
      <c r="NN5" s="74">
        <v>26</v>
      </c>
      <c r="NO5" s="74">
        <v>26</v>
      </c>
      <c r="NP5" s="74">
        <v>0</v>
      </c>
      <c r="NQ5" s="74">
        <v>0</v>
      </c>
      <c r="NR5" s="75">
        <f t="shared" si="53"/>
        <v>1</v>
      </c>
      <c r="NS5" s="67">
        <f t="shared" si="54"/>
        <v>0</v>
      </c>
      <c r="NU5" s="74" t="s">
        <v>8</v>
      </c>
      <c r="NV5" s="74">
        <v>26</v>
      </c>
      <c r="NW5" s="74">
        <v>26</v>
      </c>
      <c r="NX5" s="74">
        <v>0</v>
      </c>
      <c r="NY5" s="74">
        <v>0</v>
      </c>
      <c r="NZ5" s="75">
        <f t="shared" si="55"/>
        <v>1</v>
      </c>
      <c r="OA5" s="67">
        <f t="shared" si="56"/>
        <v>0</v>
      </c>
      <c r="OC5" s="74" t="s">
        <v>8</v>
      </c>
      <c r="OD5" s="74">
        <v>26</v>
      </c>
      <c r="OE5" s="74">
        <v>26</v>
      </c>
      <c r="OF5" s="74">
        <v>0</v>
      </c>
      <c r="OG5" s="74">
        <v>0</v>
      </c>
      <c r="OH5" s="75">
        <f t="shared" si="57"/>
        <v>1</v>
      </c>
      <c r="OI5" s="67">
        <f t="shared" si="58"/>
        <v>0</v>
      </c>
      <c r="OK5" s="74" t="s">
        <v>8</v>
      </c>
      <c r="OL5" s="74">
        <v>26</v>
      </c>
      <c r="OM5" s="74">
        <v>26</v>
      </c>
      <c r="ON5" s="74">
        <v>0</v>
      </c>
      <c r="OO5" s="74">
        <v>0</v>
      </c>
      <c r="OP5" s="75">
        <f t="shared" si="59"/>
        <v>1</v>
      </c>
      <c r="OQ5" s="67">
        <f t="shared" si="60"/>
        <v>0</v>
      </c>
      <c r="OS5" s="74" t="s">
        <v>8</v>
      </c>
      <c r="OT5" s="74">
        <v>26</v>
      </c>
      <c r="OU5" s="74">
        <v>26</v>
      </c>
      <c r="OV5" s="74">
        <v>0</v>
      </c>
      <c r="OW5" s="74">
        <v>0</v>
      </c>
      <c r="OX5" s="75">
        <f t="shared" si="61"/>
        <v>1</v>
      </c>
      <c r="OY5" s="67">
        <f t="shared" si="62"/>
        <v>0</v>
      </c>
      <c r="PA5" s="74" t="s">
        <v>8</v>
      </c>
      <c r="PB5" s="74">
        <v>26</v>
      </c>
      <c r="PC5" s="74">
        <v>26</v>
      </c>
      <c r="PD5" s="74">
        <v>0</v>
      </c>
      <c r="PE5" s="74">
        <v>0</v>
      </c>
      <c r="PF5" s="75">
        <f t="shared" si="63"/>
        <v>1</v>
      </c>
      <c r="PG5" s="67">
        <f t="shared" si="64"/>
        <v>0</v>
      </c>
      <c r="PI5" s="74" t="s">
        <v>8</v>
      </c>
      <c r="PJ5" s="74">
        <v>26</v>
      </c>
      <c r="PK5" s="74">
        <v>26</v>
      </c>
      <c r="PL5" s="74">
        <v>0</v>
      </c>
      <c r="PM5" s="74">
        <v>0</v>
      </c>
      <c r="PN5" s="75">
        <f t="shared" si="65"/>
        <v>1</v>
      </c>
      <c r="PO5" s="67">
        <f t="shared" si="66"/>
        <v>0</v>
      </c>
      <c r="PQ5" s="74" t="s">
        <v>8</v>
      </c>
      <c r="PR5" s="74">
        <v>26</v>
      </c>
      <c r="PS5" s="74">
        <v>26</v>
      </c>
      <c r="PT5" s="74">
        <v>0</v>
      </c>
      <c r="PU5" s="74">
        <v>0</v>
      </c>
      <c r="PV5" s="75">
        <f t="shared" si="67"/>
        <v>1</v>
      </c>
      <c r="PW5" s="67">
        <f t="shared" si="68"/>
        <v>0</v>
      </c>
      <c r="PY5" s="74" t="s">
        <v>8</v>
      </c>
      <c r="PZ5" s="74">
        <v>26</v>
      </c>
      <c r="QA5" s="74">
        <v>26</v>
      </c>
      <c r="QB5" s="74">
        <v>0</v>
      </c>
      <c r="QC5" s="74">
        <v>0</v>
      </c>
      <c r="QD5" s="75">
        <f t="shared" si="69"/>
        <v>1</v>
      </c>
      <c r="QE5" s="67">
        <f t="shared" si="70"/>
        <v>0</v>
      </c>
      <c r="QG5" s="74" t="s">
        <v>8</v>
      </c>
      <c r="QH5" s="74">
        <v>26</v>
      </c>
      <c r="QI5" s="74">
        <v>26</v>
      </c>
      <c r="QJ5" s="74">
        <v>0</v>
      </c>
      <c r="QK5" s="74">
        <v>0</v>
      </c>
      <c r="QL5" s="75">
        <f t="shared" si="71"/>
        <v>1</v>
      </c>
      <c r="QM5" s="67">
        <f t="shared" si="72"/>
        <v>0</v>
      </c>
      <c r="QO5" s="74" t="s">
        <v>8</v>
      </c>
      <c r="QP5" s="74">
        <v>26</v>
      </c>
      <c r="QQ5" s="74">
        <v>26</v>
      </c>
      <c r="QR5" s="74">
        <v>0</v>
      </c>
      <c r="QS5" s="74">
        <v>0</v>
      </c>
      <c r="QT5" s="75">
        <f t="shared" si="73"/>
        <v>1</v>
      </c>
      <c r="QU5" s="67">
        <f t="shared" si="74"/>
        <v>0</v>
      </c>
      <c r="QW5" s="74" t="s">
        <v>8</v>
      </c>
      <c r="QX5" s="74">
        <v>26</v>
      </c>
      <c r="QY5" s="74">
        <v>26</v>
      </c>
      <c r="QZ5" s="74">
        <v>0</v>
      </c>
      <c r="RA5" s="74">
        <v>0</v>
      </c>
      <c r="RB5" s="75">
        <f t="shared" si="75"/>
        <v>1</v>
      </c>
      <c r="RC5" s="67">
        <f t="shared" si="76"/>
        <v>0</v>
      </c>
    </row>
    <row r="6" spans="1:471" ht="1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8">
        <f t="shared" si="5"/>
        <v>0</v>
      </c>
      <c r="BD6" s="2" t="s">
        <v>9</v>
      </c>
      <c r="BE6" s="2">
        <v>11</v>
      </c>
      <c r="BF6" s="2">
        <v>11</v>
      </c>
      <c r="BG6" s="2">
        <v>0</v>
      </c>
      <c r="BH6" s="2">
        <v>0</v>
      </c>
      <c r="BI6" s="4">
        <v>1</v>
      </c>
      <c r="BJ6" s="8">
        <f t="shared" si="6"/>
        <v>0</v>
      </c>
      <c r="BL6" s="2" t="s">
        <v>9</v>
      </c>
      <c r="BM6" s="2">
        <v>11</v>
      </c>
      <c r="BN6" s="2">
        <v>11</v>
      </c>
      <c r="BO6" s="2">
        <v>0</v>
      </c>
      <c r="BP6" s="2">
        <v>0</v>
      </c>
      <c r="BQ6" s="4">
        <v>1</v>
      </c>
      <c r="BR6" s="8">
        <f t="shared" si="7"/>
        <v>0</v>
      </c>
      <c r="BT6" s="2" t="s">
        <v>9</v>
      </c>
      <c r="BU6" s="2">
        <v>11</v>
      </c>
      <c r="BV6" s="2">
        <v>11</v>
      </c>
      <c r="BW6" s="2">
        <v>0</v>
      </c>
      <c r="BX6" s="2">
        <v>0</v>
      </c>
      <c r="BY6" s="4">
        <v>1</v>
      </c>
      <c r="BZ6" s="8">
        <f t="shared" si="8"/>
        <v>0</v>
      </c>
      <c r="CB6" s="2" t="s">
        <v>9</v>
      </c>
      <c r="CC6" s="2">
        <v>11</v>
      </c>
      <c r="CD6" s="2">
        <v>11</v>
      </c>
      <c r="CE6" s="2">
        <v>0</v>
      </c>
      <c r="CF6" s="2">
        <v>0</v>
      </c>
      <c r="CG6" s="4">
        <v>1</v>
      </c>
      <c r="CH6" s="8">
        <f t="shared" si="9"/>
        <v>0</v>
      </c>
      <c r="CJ6" s="2" t="s">
        <v>9</v>
      </c>
      <c r="CK6" s="2">
        <v>11</v>
      </c>
      <c r="CL6" s="2">
        <v>11</v>
      </c>
      <c r="CM6" s="2">
        <v>0</v>
      </c>
      <c r="CN6" s="2">
        <v>0</v>
      </c>
      <c r="CO6" s="4">
        <v>1</v>
      </c>
      <c r="CP6" s="8">
        <f t="shared" si="10"/>
        <v>0</v>
      </c>
      <c r="CR6" s="2" t="s">
        <v>9</v>
      </c>
      <c r="CS6" s="2">
        <v>11</v>
      </c>
      <c r="CT6" s="2">
        <v>11</v>
      </c>
      <c r="CU6" s="2">
        <v>0</v>
      </c>
      <c r="CV6" s="2">
        <v>0</v>
      </c>
      <c r="CW6" s="4">
        <v>1</v>
      </c>
      <c r="CX6" s="8">
        <f t="shared" si="11"/>
        <v>0</v>
      </c>
      <c r="CZ6" s="2" t="s">
        <v>9</v>
      </c>
      <c r="DA6" s="2">
        <v>11</v>
      </c>
      <c r="DB6" s="2">
        <v>11</v>
      </c>
      <c r="DC6" s="2">
        <v>0</v>
      </c>
      <c r="DD6" s="2">
        <v>0</v>
      </c>
      <c r="DE6" s="4">
        <v>1</v>
      </c>
      <c r="DF6" s="8">
        <f t="shared" si="12"/>
        <v>0</v>
      </c>
      <c r="DH6" s="2" t="s">
        <v>9</v>
      </c>
      <c r="DI6" s="2">
        <v>11</v>
      </c>
      <c r="DJ6" s="2">
        <v>11</v>
      </c>
      <c r="DK6" s="2">
        <v>0</v>
      </c>
      <c r="DL6" s="2">
        <v>0</v>
      </c>
      <c r="DM6" s="4">
        <v>1</v>
      </c>
      <c r="DN6" s="8">
        <f t="shared" si="13"/>
        <v>0</v>
      </c>
      <c r="DP6" s="2" t="s">
        <v>9</v>
      </c>
      <c r="DQ6" s="2">
        <v>11</v>
      </c>
      <c r="DR6" s="2">
        <v>11</v>
      </c>
      <c r="DS6" s="2">
        <v>0</v>
      </c>
      <c r="DT6" s="2">
        <v>0</v>
      </c>
      <c r="DU6" s="4">
        <v>1</v>
      </c>
      <c r="DV6" s="8">
        <f t="shared" si="14"/>
        <v>0</v>
      </c>
      <c r="DX6" s="2" t="s">
        <v>9</v>
      </c>
      <c r="DY6" s="2">
        <v>11</v>
      </c>
      <c r="DZ6" s="2">
        <v>11</v>
      </c>
      <c r="EA6" s="2">
        <v>0</v>
      </c>
      <c r="EB6" s="2">
        <v>0</v>
      </c>
      <c r="EC6" s="4">
        <v>1</v>
      </c>
      <c r="ED6" s="8">
        <f t="shared" si="15"/>
        <v>0</v>
      </c>
      <c r="EF6" s="2" t="s">
        <v>9</v>
      </c>
      <c r="EG6" s="2">
        <v>11</v>
      </c>
      <c r="EH6" s="2">
        <v>11</v>
      </c>
      <c r="EI6" s="2">
        <v>0</v>
      </c>
      <c r="EJ6" s="2">
        <v>0</v>
      </c>
      <c r="EK6" s="4">
        <v>1</v>
      </c>
      <c r="EL6" s="8">
        <f t="shared" si="16"/>
        <v>0</v>
      </c>
      <c r="EN6" s="2" t="s">
        <v>9</v>
      </c>
      <c r="EO6" s="2">
        <v>11</v>
      </c>
      <c r="EP6" s="2">
        <v>11</v>
      </c>
      <c r="EQ6" s="2">
        <v>0</v>
      </c>
      <c r="ER6" s="2">
        <v>0</v>
      </c>
      <c r="ES6" s="4">
        <v>1</v>
      </c>
      <c r="ET6" s="8">
        <f t="shared" si="17"/>
        <v>0</v>
      </c>
      <c r="EV6" s="2" t="s">
        <v>9</v>
      </c>
      <c r="EW6" s="2">
        <v>11</v>
      </c>
      <c r="EX6" s="2">
        <v>11</v>
      </c>
      <c r="EY6" s="2">
        <v>0</v>
      </c>
      <c r="EZ6" s="2">
        <v>0</v>
      </c>
      <c r="FA6" s="4">
        <v>1</v>
      </c>
      <c r="FB6" s="8">
        <f t="shared" si="18"/>
        <v>0</v>
      </c>
      <c r="FD6" s="2" t="s">
        <v>9</v>
      </c>
      <c r="FE6" s="2">
        <v>11</v>
      </c>
      <c r="FF6" s="2">
        <v>11</v>
      </c>
      <c r="FG6" s="2">
        <v>0</v>
      </c>
      <c r="FH6" s="2">
        <v>0</v>
      </c>
      <c r="FI6" s="4">
        <v>1</v>
      </c>
      <c r="FJ6" s="8">
        <f t="shared" si="19"/>
        <v>0</v>
      </c>
      <c r="FL6" s="2" t="s">
        <v>9</v>
      </c>
      <c r="FM6" s="2">
        <v>11</v>
      </c>
      <c r="FN6" s="2">
        <v>11</v>
      </c>
      <c r="FO6" s="2">
        <v>0</v>
      </c>
      <c r="FP6" s="2">
        <v>0</v>
      </c>
      <c r="FQ6" s="4">
        <v>1</v>
      </c>
      <c r="FR6" s="8">
        <f t="shared" si="20"/>
        <v>0</v>
      </c>
      <c r="FT6" t="s">
        <v>9</v>
      </c>
      <c r="FU6">
        <v>11</v>
      </c>
      <c r="FV6">
        <v>11</v>
      </c>
      <c r="FW6">
        <v>0</v>
      </c>
      <c r="FX6">
        <v>0</v>
      </c>
      <c r="FY6" s="38">
        <v>1</v>
      </c>
      <c r="FZ6" s="8">
        <f t="shared" si="21"/>
        <v>0</v>
      </c>
      <c r="GB6" s="2" t="s">
        <v>9</v>
      </c>
      <c r="GC6" s="2">
        <v>11</v>
      </c>
      <c r="GD6" s="2">
        <v>11</v>
      </c>
      <c r="GE6" s="2">
        <v>0</v>
      </c>
      <c r="GF6" s="2">
        <v>0</v>
      </c>
      <c r="GG6" s="4">
        <v>1</v>
      </c>
      <c r="GH6" s="8">
        <f t="shared" si="22"/>
        <v>0</v>
      </c>
      <c r="GJ6" t="s">
        <v>9</v>
      </c>
      <c r="GK6">
        <v>11</v>
      </c>
      <c r="GL6">
        <v>11</v>
      </c>
      <c r="GM6">
        <v>0</v>
      </c>
      <c r="GN6">
        <v>0</v>
      </c>
      <c r="GO6" s="38">
        <v>1</v>
      </c>
      <c r="GP6" s="8">
        <f t="shared" si="23"/>
        <v>0</v>
      </c>
      <c r="GR6" s="2" t="s">
        <v>9</v>
      </c>
      <c r="GS6" s="2">
        <v>11</v>
      </c>
      <c r="GT6" s="2">
        <v>10</v>
      </c>
      <c r="GU6" s="2">
        <v>0</v>
      </c>
      <c r="GV6" s="6">
        <v>1</v>
      </c>
      <c r="GW6" s="4">
        <v>0.91</v>
      </c>
      <c r="GX6" s="8">
        <f t="shared" si="24"/>
        <v>-8.9999999999999969E-2</v>
      </c>
      <c r="GY6" s="7" t="s">
        <v>116</v>
      </c>
      <c r="GZ6" s="2" t="s">
        <v>9</v>
      </c>
      <c r="HA6" s="2">
        <v>11</v>
      </c>
      <c r="HB6" s="2">
        <v>11</v>
      </c>
      <c r="HC6" s="2">
        <v>0</v>
      </c>
      <c r="HD6" s="2">
        <v>0</v>
      </c>
      <c r="HE6" s="4">
        <v>1</v>
      </c>
      <c r="HF6" s="8">
        <f t="shared" si="77"/>
        <v>0</v>
      </c>
      <c r="HH6" s="2" t="s">
        <v>9</v>
      </c>
      <c r="HI6" s="2">
        <v>11</v>
      </c>
      <c r="HJ6" s="2">
        <v>11</v>
      </c>
      <c r="HK6" s="2">
        <v>0</v>
      </c>
      <c r="HL6" s="2">
        <v>0</v>
      </c>
      <c r="HM6" s="4">
        <v>1</v>
      </c>
      <c r="HN6" s="8">
        <f t="shared" si="25"/>
        <v>0</v>
      </c>
      <c r="HP6" s="2" t="s">
        <v>9</v>
      </c>
      <c r="HQ6" s="2">
        <v>11</v>
      </c>
      <c r="HR6" s="2">
        <v>11</v>
      </c>
      <c r="HS6" s="2">
        <v>0</v>
      </c>
      <c r="HT6" s="2">
        <v>0</v>
      </c>
      <c r="HU6" s="4">
        <v>1</v>
      </c>
      <c r="HV6" s="8">
        <f t="shared" si="26"/>
        <v>0</v>
      </c>
      <c r="HX6" s="2" t="s">
        <v>9</v>
      </c>
      <c r="HY6" s="2">
        <v>11</v>
      </c>
      <c r="HZ6" s="2">
        <v>11</v>
      </c>
      <c r="IA6" s="2">
        <v>0</v>
      </c>
      <c r="IB6" s="2">
        <v>0</v>
      </c>
      <c r="IC6" s="4">
        <v>1</v>
      </c>
      <c r="ID6" s="8">
        <f t="shared" si="27"/>
        <v>0</v>
      </c>
      <c r="IF6" s="63" t="s">
        <v>9</v>
      </c>
      <c r="IG6" s="64">
        <v>11</v>
      </c>
      <c r="IH6" s="64">
        <v>11</v>
      </c>
      <c r="II6" s="64">
        <v>0</v>
      </c>
      <c r="IJ6" s="64">
        <v>0</v>
      </c>
      <c r="IK6" s="65">
        <v>1</v>
      </c>
      <c r="IL6" s="65">
        <v>1</v>
      </c>
      <c r="IM6" s="65">
        <v>0</v>
      </c>
      <c r="IN6" s="63"/>
      <c r="IO6" s="63" t="s">
        <v>9</v>
      </c>
      <c r="IP6" s="63">
        <v>11</v>
      </c>
      <c r="IQ6" s="63">
        <v>11</v>
      </c>
      <c r="IR6" s="63">
        <v>0</v>
      </c>
      <c r="IS6" s="63">
        <v>0</v>
      </c>
      <c r="IT6" s="71">
        <v>1</v>
      </c>
      <c r="IU6" s="67">
        <v>0</v>
      </c>
      <c r="IV6" s="53"/>
      <c r="IW6" s="73" t="s">
        <v>9</v>
      </c>
      <c r="IX6" s="73">
        <v>11</v>
      </c>
      <c r="IY6" s="73">
        <v>11</v>
      </c>
      <c r="IZ6" s="73">
        <v>0</v>
      </c>
      <c r="JA6" s="73">
        <v>0</v>
      </c>
      <c r="JB6" s="77">
        <v>1</v>
      </c>
      <c r="JC6" s="67">
        <f t="shared" si="28"/>
        <v>0</v>
      </c>
      <c r="JD6" s="66"/>
      <c r="JE6" s="73" t="s">
        <v>9</v>
      </c>
      <c r="JF6" s="73">
        <v>11</v>
      </c>
      <c r="JG6" s="73">
        <v>11</v>
      </c>
      <c r="JH6" s="73">
        <v>0</v>
      </c>
      <c r="JI6" s="73">
        <v>0</v>
      </c>
      <c r="JJ6" s="77">
        <f t="shared" si="78"/>
        <v>1</v>
      </c>
      <c r="JK6" s="67">
        <f t="shared" si="29"/>
        <v>0</v>
      </c>
      <c r="JL6" s="66"/>
      <c r="JM6" s="73" t="s">
        <v>9</v>
      </c>
      <c r="JN6" s="73">
        <v>11</v>
      </c>
      <c r="JO6" s="73">
        <v>11</v>
      </c>
      <c r="JP6" s="73">
        <v>0</v>
      </c>
      <c r="JQ6" s="73">
        <v>0</v>
      </c>
      <c r="JR6" s="77">
        <v>1</v>
      </c>
      <c r="JS6" s="67">
        <f t="shared" si="30"/>
        <v>0</v>
      </c>
      <c r="JT6" s="66"/>
      <c r="JU6" s="73" t="s">
        <v>9</v>
      </c>
      <c r="JV6" s="73">
        <v>11</v>
      </c>
      <c r="JW6" s="73">
        <v>11</v>
      </c>
      <c r="JX6" s="73">
        <v>0</v>
      </c>
      <c r="JY6" s="73">
        <v>0</v>
      </c>
      <c r="JZ6" s="77">
        <v>1</v>
      </c>
      <c r="KA6" s="67">
        <f t="shared" si="31"/>
        <v>0</v>
      </c>
      <c r="KB6" s="66"/>
      <c r="KC6" s="73" t="s">
        <v>9</v>
      </c>
      <c r="KD6" s="73">
        <v>11</v>
      </c>
      <c r="KE6" s="73">
        <v>11</v>
      </c>
      <c r="KF6" s="73">
        <v>0</v>
      </c>
      <c r="KG6" s="73">
        <v>0</v>
      </c>
      <c r="KH6" s="77">
        <v>1</v>
      </c>
      <c r="KI6" s="67">
        <f t="shared" si="32"/>
        <v>0</v>
      </c>
      <c r="KK6" s="74" t="s">
        <v>9</v>
      </c>
      <c r="KL6" s="74">
        <v>11</v>
      </c>
      <c r="KM6" s="74">
        <v>11</v>
      </c>
      <c r="KN6" s="74">
        <v>0</v>
      </c>
      <c r="KO6" s="74">
        <v>0</v>
      </c>
      <c r="KP6" s="75">
        <f t="shared" si="33"/>
        <v>1</v>
      </c>
      <c r="KQ6" s="67">
        <f t="shared" si="34"/>
        <v>0</v>
      </c>
      <c r="KS6" s="74" t="s">
        <v>9</v>
      </c>
      <c r="KT6" s="74">
        <v>11</v>
      </c>
      <c r="KU6" s="74">
        <v>11</v>
      </c>
      <c r="KV6" s="74">
        <v>0</v>
      </c>
      <c r="KW6" s="74">
        <v>0</v>
      </c>
      <c r="KX6" s="75">
        <f t="shared" si="35"/>
        <v>1</v>
      </c>
      <c r="KY6" s="67">
        <f t="shared" si="36"/>
        <v>0</v>
      </c>
      <c r="LA6" s="74" t="s">
        <v>9</v>
      </c>
      <c r="LB6" s="74">
        <v>11</v>
      </c>
      <c r="LC6" s="74">
        <v>11</v>
      </c>
      <c r="LD6" s="74">
        <v>0</v>
      </c>
      <c r="LE6" s="74">
        <v>0</v>
      </c>
      <c r="LF6" s="75">
        <f t="shared" si="37"/>
        <v>1</v>
      </c>
      <c r="LG6" s="67">
        <f t="shared" si="38"/>
        <v>0</v>
      </c>
      <c r="LI6" s="74" t="s">
        <v>9</v>
      </c>
      <c r="LJ6" s="74">
        <v>11</v>
      </c>
      <c r="LK6" s="74">
        <v>11</v>
      </c>
      <c r="LL6" s="74">
        <v>0</v>
      </c>
      <c r="LM6" s="74">
        <v>0</v>
      </c>
      <c r="LN6" s="75">
        <f t="shared" si="39"/>
        <v>1</v>
      </c>
      <c r="LO6" s="67">
        <f t="shared" si="40"/>
        <v>0</v>
      </c>
      <c r="LQ6" s="74" t="s">
        <v>9</v>
      </c>
      <c r="LR6" s="74">
        <v>11</v>
      </c>
      <c r="LS6" s="74">
        <v>11</v>
      </c>
      <c r="LT6" s="74">
        <v>0</v>
      </c>
      <c r="LU6" s="74">
        <v>0</v>
      </c>
      <c r="LV6" s="75">
        <f t="shared" si="41"/>
        <v>1</v>
      </c>
      <c r="LW6" s="67">
        <f t="shared" si="42"/>
        <v>0</v>
      </c>
      <c r="LY6" s="74" t="s">
        <v>9</v>
      </c>
      <c r="LZ6" s="74">
        <v>11</v>
      </c>
      <c r="MA6" s="74">
        <v>11</v>
      </c>
      <c r="MB6" s="74">
        <v>0</v>
      </c>
      <c r="MC6" s="74">
        <v>0</v>
      </c>
      <c r="MD6" s="75">
        <f t="shared" si="43"/>
        <v>1</v>
      </c>
      <c r="ME6" s="67">
        <f t="shared" si="44"/>
        <v>0</v>
      </c>
      <c r="MG6" s="74" t="s">
        <v>9</v>
      </c>
      <c r="MH6" s="74">
        <v>11</v>
      </c>
      <c r="MI6" s="74">
        <v>11</v>
      </c>
      <c r="MJ6" s="74">
        <v>0</v>
      </c>
      <c r="MK6" s="74">
        <v>0</v>
      </c>
      <c r="ML6" s="75">
        <f t="shared" si="45"/>
        <v>1</v>
      </c>
      <c r="MM6" s="67">
        <f t="shared" si="46"/>
        <v>0</v>
      </c>
      <c r="MO6" s="74" t="s">
        <v>9</v>
      </c>
      <c r="MP6" s="74">
        <v>11</v>
      </c>
      <c r="MQ6" s="74">
        <v>11</v>
      </c>
      <c r="MR6" s="74">
        <v>0</v>
      </c>
      <c r="MS6" s="74">
        <v>0</v>
      </c>
      <c r="MT6" s="75">
        <f t="shared" si="47"/>
        <v>1</v>
      </c>
      <c r="MU6" s="67">
        <f t="shared" si="48"/>
        <v>0</v>
      </c>
      <c r="MW6" s="74" t="s">
        <v>9</v>
      </c>
      <c r="MX6" s="74">
        <v>11</v>
      </c>
      <c r="MY6" s="74">
        <v>11</v>
      </c>
      <c r="MZ6" s="74">
        <v>0</v>
      </c>
      <c r="NA6" s="74">
        <v>0</v>
      </c>
      <c r="NB6" s="75">
        <f t="shared" si="49"/>
        <v>1</v>
      </c>
      <c r="NC6" s="67">
        <f t="shared" si="50"/>
        <v>0</v>
      </c>
      <c r="NE6" s="74" t="s">
        <v>9</v>
      </c>
      <c r="NF6" s="74">
        <v>11</v>
      </c>
      <c r="NG6" s="74">
        <v>11</v>
      </c>
      <c r="NH6" s="74">
        <v>0</v>
      </c>
      <c r="NI6" s="74">
        <v>0</v>
      </c>
      <c r="NJ6" s="75">
        <f t="shared" si="51"/>
        <v>1</v>
      </c>
      <c r="NK6" s="67">
        <f t="shared" si="52"/>
        <v>0</v>
      </c>
      <c r="NM6" s="74" t="s">
        <v>9</v>
      </c>
      <c r="NN6" s="74">
        <v>11</v>
      </c>
      <c r="NO6" s="74">
        <v>11</v>
      </c>
      <c r="NP6" s="74">
        <v>0</v>
      </c>
      <c r="NQ6" s="74">
        <v>0</v>
      </c>
      <c r="NR6" s="75">
        <f t="shared" si="53"/>
        <v>1</v>
      </c>
      <c r="NS6" s="67">
        <f t="shared" si="54"/>
        <v>0</v>
      </c>
      <c r="NU6" s="74" t="s">
        <v>9</v>
      </c>
      <c r="NV6" s="74">
        <v>11</v>
      </c>
      <c r="NW6" s="74">
        <v>11</v>
      </c>
      <c r="NX6" s="74">
        <v>0</v>
      </c>
      <c r="NY6" s="74">
        <v>0</v>
      </c>
      <c r="NZ6" s="75">
        <f t="shared" si="55"/>
        <v>1</v>
      </c>
      <c r="OA6" s="67">
        <f t="shared" si="56"/>
        <v>0</v>
      </c>
      <c r="OC6" s="74" t="s">
        <v>9</v>
      </c>
      <c r="OD6" s="74">
        <v>11</v>
      </c>
      <c r="OE6" s="74">
        <v>11</v>
      </c>
      <c r="OF6" s="74">
        <v>0</v>
      </c>
      <c r="OG6" s="74">
        <v>0</v>
      </c>
      <c r="OH6" s="75">
        <f t="shared" si="57"/>
        <v>1</v>
      </c>
      <c r="OI6" s="67">
        <f t="shared" si="58"/>
        <v>0</v>
      </c>
      <c r="OK6" s="74" t="s">
        <v>9</v>
      </c>
      <c r="OL6" s="74">
        <v>11</v>
      </c>
      <c r="OM6" s="74">
        <v>11</v>
      </c>
      <c r="ON6" s="74">
        <v>0</v>
      </c>
      <c r="OO6" s="74">
        <v>0</v>
      </c>
      <c r="OP6" s="75">
        <f t="shared" si="59"/>
        <v>1</v>
      </c>
      <c r="OQ6" s="67">
        <f t="shared" si="60"/>
        <v>0</v>
      </c>
      <c r="OS6" s="74" t="s">
        <v>9</v>
      </c>
      <c r="OT6" s="74">
        <v>11</v>
      </c>
      <c r="OU6" s="74">
        <v>11</v>
      </c>
      <c r="OV6" s="74">
        <v>0</v>
      </c>
      <c r="OW6" s="74">
        <v>0</v>
      </c>
      <c r="OX6" s="75">
        <f t="shared" si="61"/>
        <v>1</v>
      </c>
      <c r="OY6" s="67">
        <f t="shared" si="62"/>
        <v>0</v>
      </c>
      <c r="PA6" s="74" t="s">
        <v>9</v>
      </c>
      <c r="PB6" s="74">
        <v>11</v>
      </c>
      <c r="PC6" s="74">
        <v>11</v>
      </c>
      <c r="PD6" s="74">
        <v>0</v>
      </c>
      <c r="PE6" s="74">
        <v>0</v>
      </c>
      <c r="PF6" s="75">
        <f t="shared" si="63"/>
        <v>1</v>
      </c>
      <c r="PG6" s="67">
        <f t="shared" si="64"/>
        <v>0</v>
      </c>
      <c r="PI6" s="74" t="s">
        <v>9</v>
      </c>
      <c r="PJ6" s="74">
        <v>11</v>
      </c>
      <c r="PK6" s="74">
        <v>11</v>
      </c>
      <c r="PL6" s="74">
        <v>0</v>
      </c>
      <c r="PM6" s="74">
        <v>0</v>
      </c>
      <c r="PN6" s="75">
        <f t="shared" si="65"/>
        <v>1</v>
      </c>
      <c r="PO6" s="67">
        <f t="shared" si="66"/>
        <v>0</v>
      </c>
      <c r="PQ6" s="74" t="s">
        <v>9</v>
      </c>
      <c r="PR6" s="74">
        <v>11</v>
      </c>
      <c r="PS6" s="74">
        <v>11</v>
      </c>
      <c r="PT6" s="74">
        <v>0</v>
      </c>
      <c r="PU6" s="74">
        <v>0</v>
      </c>
      <c r="PV6" s="75">
        <f t="shared" si="67"/>
        <v>1</v>
      </c>
      <c r="PW6" s="67">
        <f t="shared" si="68"/>
        <v>0</v>
      </c>
      <c r="PY6" s="74" t="s">
        <v>9</v>
      </c>
      <c r="PZ6" s="74">
        <v>11</v>
      </c>
      <c r="QA6" s="74">
        <v>11</v>
      </c>
      <c r="QB6" s="74">
        <v>0</v>
      </c>
      <c r="QC6" s="74">
        <v>0</v>
      </c>
      <c r="QD6" s="75">
        <f t="shared" si="69"/>
        <v>1</v>
      </c>
      <c r="QE6" s="67">
        <f t="shared" si="70"/>
        <v>0</v>
      </c>
      <c r="QG6" s="74" t="s">
        <v>9</v>
      </c>
      <c r="QH6" s="74">
        <v>11</v>
      </c>
      <c r="QI6" s="74">
        <v>11</v>
      </c>
      <c r="QJ6" s="74">
        <v>0</v>
      </c>
      <c r="QK6" s="74">
        <v>0</v>
      </c>
      <c r="QL6" s="75">
        <f t="shared" si="71"/>
        <v>1</v>
      </c>
      <c r="QM6" s="67">
        <f t="shared" si="72"/>
        <v>0</v>
      </c>
      <c r="QO6" s="74" t="s">
        <v>9</v>
      </c>
      <c r="QP6" s="74">
        <v>11</v>
      </c>
      <c r="QQ6" s="74">
        <v>11</v>
      </c>
      <c r="QR6" s="74">
        <v>0</v>
      </c>
      <c r="QS6" s="74">
        <v>0</v>
      </c>
      <c r="QT6" s="75">
        <f t="shared" si="73"/>
        <v>1</v>
      </c>
      <c r="QU6" s="67">
        <f t="shared" si="74"/>
        <v>0</v>
      </c>
      <c r="QW6" s="74" t="s">
        <v>9</v>
      </c>
      <c r="QX6" s="74">
        <v>11</v>
      </c>
      <c r="QY6" s="74">
        <v>11</v>
      </c>
      <c r="QZ6" s="74">
        <v>0</v>
      </c>
      <c r="RA6" s="74">
        <v>0</v>
      </c>
      <c r="RB6" s="75">
        <f t="shared" si="75"/>
        <v>1</v>
      </c>
      <c r="RC6" s="67">
        <f t="shared" si="76"/>
        <v>0</v>
      </c>
    </row>
    <row r="7" spans="1:471" ht="1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  <c r="AV7" s="2" t="s">
        <v>10</v>
      </c>
      <c r="AW7" s="2">
        <v>25</v>
      </c>
      <c r="AX7" s="2">
        <v>25</v>
      </c>
      <c r="AY7" s="2">
        <v>0</v>
      </c>
      <c r="AZ7" s="2">
        <v>0</v>
      </c>
      <c r="BA7" s="4">
        <v>1</v>
      </c>
      <c r="BB7" s="8">
        <f t="shared" si="5"/>
        <v>0</v>
      </c>
      <c r="BD7" s="2" t="s">
        <v>10</v>
      </c>
      <c r="BE7" s="2">
        <v>25</v>
      </c>
      <c r="BF7" s="2">
        <v>25</v>
      </c>
      <c r="BG7" s="2">
        <v>0</v>
      </c>
      <c r="BH7" s="2">
        <v>0</v>
      </c>
      <c r="BI7" s="4">
        <v>1</v>
      </c>
      <c r="BJ7" s="8">
        <f t="shared" si="6"/>
        <v>0</v>
      </c>
      <c r="BL7" s="2" t="s">
        <v>10</v>
      </c>
      <c r="BM7" s="2">
        <v>25</v>
      </c>
      <c r="BN7" s="2">
        <v>25</v>
      </c>
      <c r="BO7" s="2">
        <v>0</v>
      </c>
      <c r="BP7" s="2">
        <v>0</v>
      </c>
      <c r="BQ7" s="4">
        <v>1</v>
      </c>
      <c r="BR7" s="8">
        <f t="shared" si="7"/>
        <v>0</v>
      </c>
      <c r="BT7" s="2" t="s">
        <v>10</v>
      </c>
      <c r="BU7" s="2">
        <v>25</v>
      </c>
      <c r="BV7" s="2">
        <v>25</v>
      </c>
      <c r="BW7" s="2">
        <v>0</v>
      </c>
      <c r="BX7" s="2">
        <v>0</v>
      </c>
      <c r="BY7" s="4">
        <v>1</v>
      </c>
      <c r="BZ7" s="8">
        <f t="shared" si="8"/>
        <v>0</v>
      </c>
      <c r="CB7" s="2" t="s">
        <v>10</v>
      </c>
      <c r="CC7" s="2">
        <v>25</v>
      </c>
      <c r="CD7" s="2">
        <v>25</v>
      </c>
      <c r="CE7" s="2">
        <v>0</v>
      </c>
      <c r="CF7" s="2">
        <v>0</v>
      </c>
      <c r="CG7" s="4">
        <v>1</v>
      </c>
      <c r="CH7" s="8">
        <f t="shared" si="9"/>
        <v>0</v>
      </c>
      <c r="CJ7" s="2" t="s">
        <v>10</v>
      </c>
      <c r="CK7" s="2">
        <v>25</v>
      </c>
      <c r="CL7" s="2">
        <v>25</v>
      </c>
      <c r="CM7" s="2">
        <v>0</v>
      </c>
      <c r="CN7" s="2">
        <v>0</v>
      </c>
      <c r="CO7" s="4">
        <v>1</v>
      </c>
      <c r="CP7" s="8">
        <f t="shared" si="10"/>
        <v>0</v>
      </c>
      <c r="CR7" s="2" t="s">
        <v>10</v>
      </c>
      <c r="CS7" s="2">
        <v>25</v>
      </c>
      <c r="CT7" s="2">
        <v>25</v>
      </c>
      <c r="CU7" s="2">
        <v>0</v>
      </c>
      <c r="CV7" s="2">
        <v>0</v>
      </c>
      <c r="CW7" s="4">
        <v>1</v>
      </c>
      <c r="CX7" s="8">
        <f t="shared" si="11"/>
        <v>0</v>
      </c>
      <c r="CZ7" s="2" t="s">
        <v>10</v>
      </c>
      <c r="DA7" s="2">
        <v>25</v>
      </c>
      <c r="DB7" s="2">
        <v>25</v>
      </c>
      <c r="DC7" s="2">
        <v>0</v>
      </c>
      <c r="DD7" s="2">
        <v>0</v>
      </c>
      <c r="DE7" s="4">
        <v>1</v>
      </c>
      <c r="DF7" s="8">
        <f t="shared" si="12"/>
        <v>0</v>
      </c>
      <c r="DH7" s="2" t="s">
        <v>10</v>
      </c>
      <c r="DI7" s="2">
        <v>25</v>
      </c>
      <c r="DJ7" s="2">
        <v>25</v>
      </c>
      <c r="DK7" s="2">
        <v>0</v>
      </c>
      <c r="DL7" s="2">
        <v>0</v>
      </c>
      <c r="DM7" s="4">
        <v>1</v>
      </c>
      <c r="DN7" s="8">
        <f t="shared" si="13"/>
        <v>0</v>
      </c>
      <c r="DP7" s="2" t="s">
        <v>10</v>
      </c>
      <c r="DQ7" s="2">
        <v>25</v>
      </c>
      <c r="DR7" s="2">
        <v>25</v>
      </c>
      <c r="DS7" s="2">
        <v>0</v>
      </c>
      <c r="DT7" s="2">
        <v>0</v>
      </c>
      <c r="DU7" s="4">
        <v>1</v>
      </c>
      <c r="DV7" s="8">
        <f t="shared" si="14"/>
        <v>0</v>
      </c>
      <c r="DX7" s="2" t="s">
        <v>10</v>
      </c>
      <c r="DY7" s="2">
        <v>36</v>
      </c>
      <c r="DZ7" s="2">
        <v>36</v>
      </c>
      <c r="EA7" s="2">
        <v>0</v>
      </c>
      <c r="EB7" s="2">
        <v>0</v>
      </c>
      <c r="EC7" s="4">
        <v>1</v>
      </c>
      <c r="ED7" s="8">
        <f t="shared" si="15"/>
        <v>0</v>
      </c>
      <c r="EF7" s="2" t="s">
        <v>10</v>
      </c>
      <c r="EG7" s="2">
        <v>36</v>
      </c>
      <c r="EH7" s="2">
        <v>36</v>
      </c>
      <c r="EI7" s="2">
        <v>0</v>
      </c>
      <c r="EJ7" s="2">
        <v>0</v>
      </c>
      <c r="EK7" s="4">
        <v>1</v>
      </c>
      <c r="EL7" s="8">
        <f t="shared" si="16"/>
        <v>0</v>
      </c>
      <c r="EN7" s="2" t="s">
        <v>10</v>
      </c>
      <c r="EO7" s="2">
        <v>36</v>
      </c>
      <c r="EP7" s="2">
        <v>36</v>
      </c>
      <c r="EQ7" s="2">
        <v>0</v>
      </c>
      <c r="ER7" s="2">
        <v>0</v>
      </c>
      <c r="ES7" s="4">
        <v>1</v>
      </c>
      <c r="ET7" s="8">
        <f t="shared" si="17"/>
        <v>0</v>
      </c>
      <c r="EV7" s="2" t="s">
        <v>10</v>
      </c>
      <c r="EW7" s="2">
        <v>36</v>
      </c>
      <c r="EX7" s="2">
        <v>36</v>
      </c>
      <c r="EY7" s="2">
        <v>0</v>
      </c>
      <c r="EZ7" s="2">
        <v>0</v>
      </c>
      <c r="FA7" s="4">
        <v>1</v>
      </c>
      <c r="FB7" s="8">
        <f t="shared" si="18"/>
        <v>0</v>
      </c>
      <c r="FD7" s="2" t="s">
        <v>10</v>
      </c>
      <c r="FE7" s="2">
        <v>36</v>
      </c>
      <c r="FF7" s="2">
        <v>36</v>
      </c>
      <c r="FG7" s="2">
        <v>0</v>
      </c>
      <c r="FH7" s="2">
        <v>0</v>
      </c>
      <c r="FI7" s="4">
        <v>1</v>
      </c>
      <c r="FJ7" s="8">
        <f t="shared" si="19"/>
        <v>0</v>
      </c>
      <c r="FL7" s="2" t="s">
        <v>10</v>
      </c>
      <c r="FM7" s="2">
        <v>36</v>
      </c>
      <c r="FN7" s="2">
        <v>36</v>
      </c>
      <c r="FO7" s="2">
        <v>0</v>
      </c>
      <c r="FP7" s="2">
        <v>0</v>
      </c>
      <c r="FQ7" s="4">
        <v>1</v>
      </c>
      <c r="FR7" s="8">
        <f t="shared" si="20"/>
        <v>0</v>
      </c>
      <c r="FT7" t="s">
        <v>10</v>
      </c>
      <c r="FU7">
        <v>36</v>
      </c>
      <c r="FV7">
        <v>36</v>
      </c>
      <c r="FW7">
        <v>0</v>
      </c>
      <c r="FX7">
        <v>0</v>
      </c>
      <c r="FY7" s="38">
        <v>1</v>
      </c>
      <c r="FZ7" s="8">
        <f t="shared" si="21"/>
        <v>0</v>
      </c>
      <c r="GB7" s="2" t="s">
        <v>10</v>
      </c>
      <c r="GC7" s="2">
        <v>36</v>
      </c>
      <c r="GD7" s="2">
        <v>36</v>
      </c>
      <c r="GE7" s="2">
        <v>0</v>
      </c>
      <c r="GF7" s="2">
        <v>0</v>
      </c>
      <c r="GG7" s="4">
        <v>1</v>
      </c>
      <c r="GH7" s="8">
        <f t="shared" si="22"/>
        <v>0</v>
      </c>
      <c r="GJ7" t="s">
        <v>10</v>
      </c>
      <c r="GK7">
        <v>36</v>
      </c>
      <c r="GL7">
        <v>36</v>
      </c>
      <c r="GM7">
        <v>0</v>
      </c>
      <c r="GN7">
        <v>0</v>
      </c>
      <c r="GO7" s="38">
        <v>1</v>
      </c>
      <c r="GP7" s="8">
        <f t="shared" si="23"/>
        <v>0</v>
      </c>
      <c r="GR7" s="2" t="s">
        <v>10</v>
      </c>
      <c r="GS7" s="2">
        <v>36</v>
      </c>
      <c r="GT7" s="2">
        <v>36</v>
      </c>
      <c r="GU7" s="2">
        <v>0</v>
      </c>
      <c r="GV7" s="2">
        <v>0</v>
      </c>
      <c r="GW7" s="4">
        <v>1</v>
      </c>
      <c r="GX7" s="8">
        <f t="shared" si="24"/>
        <v>0</v>
      </c>
      <c r="GZ7" s="2" t="s">
        <v>10</v>
      </c>
      <c r="HA7" s="2">
        <v>36</v>
      </c>
      <c r="HB7" s="2">
        <v>36</v>
      </c>
      <c r="HC7" s="2">
        <v>0</v>
      </c>
      <c r="HD7" s="2">
        <v>0</v>
      </c>
      <c r="HE7" s="4">
        <v>1</v>
      </c>
      <c r="HF7" s="8">
        <f t="shared" si="77"/>
        <v>1</v>
      </c>
      <c r="HH7" s="2" t="s">
        <v>10</v>
      </c>
      <c r="HI7" s="2">
        <v>36</v>
      </c>
      <c r="HJ7" s="2">
        <v>36</v>
      </c>
      <c r="HK7" s="2">
        <v>0</v>
      </c>
      <c r="HL7" s="2">
        <v>0</v>
      </c>
      <c r="HM7" s="4">
        <v>1</v>
      </c>
      <c r="HN7" s="8">
        <f t="shared" si="25"/>
        <v>0</v>
      </c>
      <c r="HP7" s="2" t="s">
        <v>10</v>
      </c>
      <c r="HQ7" s="2">
        <v>36</v>
      </c>
      <c r="HR7" s="2">
        <v>36</v>
      </c>
      <c r="HS7" s="2">
        <v>0</v>
      </c>
      <c r="HT7" s="2">
        <v>0</v>
      </c>
      <c r="HU7" s="4">
        <v>1</v>
      </c>
      <c r="HV7" s="8">
        <f t="shared" si="26"/>
        <v>0</v>
      </c>
      <c r="HX7" s="2" t="s">
        <v>10</v>
      </c>
      <c r="HY7" s="2">
        <v>36</v>
      </c>
      <c r="HZ7" s="2">
        <v>36</v>
      </c>
      <c r="IA7" s="2">
        <v>0</v>
      </c>
      <c r="IB7" s="2">
        <v>0</v>
      </c>
      <c r="IC7" s="4">
        <v>1</v>
      </c>
      <c r="ID7" s="8">
        <f t="shared" si="27"/>
        <v>0</v>
      </c>
      <c r="IF7" s="63" t="s">
        <v>10</v>
      </c>
      <c r="IG7" s="64">
        <v>36</v>
      </c>
      <c r="IH7" s="64">
        <v>36</v>
      </c>
      <c r="II7" s="64">
        <v>0</v>
      </c>
      <c r="IJ7" s="64">
        <v>0</v>
      </c>
      <c r="IK7" s="65">
        <v>1</v>
      </c>
      <c r="IL7" s="65">
        <v>1</v>
      </c>
      <c r="IM7" s="65">
        <v>0</v>
      </c>
      <c r="IN7" s="63"/>
      <c r="IO7" s="63" t="s">
        <v>10</v>
      </c>
      <c r="IP7" s="63">
        <v>36</v>
      </c>
      <c r="IQ7" s="63">
        <v>36</v>
      </c>
      <c r="IR7" s="63">
        <v>0</v>
      </c>
      <c r="IS7" s="63">
        <v>0</v>
      </c>
      <c r="IT7" s="71">
        <v>1</v>
      </c>
      <c r="IU7" s="67">
        <v>0</v>
      </c>
      <c r="IV7" s="53"/>
      <c r="IW7" s="73" t="s">
        <v>10</v>
      </c>
      <c r="IX7" s="73">
        <v>36</v>
      </c>
      <c r="IY7" s="73">
        <v>36</v>
      </c>
      <c r="IZ7" s="73">
        <v>0</v>
      </c>
      <c r="JA7" s="73">
        <v>0</v>
      </c>
      <c r="JB7" s="77">
        <v>1</v>
      </c>
      <c r="JC7" s="67">
        <f t="shared" si="28"/>
        <v>0</v>
      </c>
      <c r="JD7" s="66"/>
      <c r="JE7" s="73" t="s">
        <v>10</v>
      </c>
      <c r="JF7" s="73">
        <v>36</v>
      </c>
      <c r="JG7" s="73">
        <v>36</v>
      </c>
      <c r="JH7" s="73">
        <v>0</v>
      </c>
      <c r="JI7" s="73">
        <v>0</v>
      </c>
      <c r="JJ7" s="77">
        <f t="shared" si="78"/>
        <v>1</v>
      </c>
      <c r="JK7" s="67">
        <f t="shared" si="29"/>
        <v>0</v>
      </c>
      <c r="JL7" s="66"/>
      <c r="JM7" s="73" t="s">
        <v>10</v>
      </c>
      <c r="JN7" s="73">
        <v>36</v>
      </c>
      <c r="JO7" s="73">
        <v>36</v>
      </c>
      <c r="JP7" s="73">
        <v>0</v>
      </c>
      <c r="JQ7" s="73">
        <v>0</v>
      </c>
      <c r="JR7" s="77">
        <v>1</v>
      </c>
      <c r="JS7" s="67">
        <f t="shared" si="30"/>
        <v>0</v>
      </c>
      <c r="JT7" s="66"/>
      <c r="JU7" s="73" t="s">
        <v>10</v>
      </c>
      <c r="JV7" s="73">
        <v>36</v>
      </c>
      <c r="JW7" s="73">
        <v>36</v>
      </c>
      <c r="JX7" s="73">
        <v>0</v>
      </c>
      <c r="JY7" s="73">
        <v>0</v>
      </c>
      <c r="JZ7" s="77">
        <v>1</v>
      </c>
      <c r="KA7" s="67">
        <f t="shared" si="31"/>
        <v>0</v>
      </c>
      <c r="KB7" s="66"/>
      <c r="KC7" s="73" t="s">
        <v>10</v>
      </c>
      <c r="KD7" s="73">
        <v>36</v>
      </c>
      <c r="KE7" s="73">
        <v>36</v>
      </c>
      <c r="KF7" s="73">
        <v>0</v>
      </c>
      <c r="KG7" s="73">
        <v>0</v>
      </c>
      <c r="KH7" s="77">
        <v>1</v>
      </c>
      <c r="KI7" s="67">
        <f t="shared" si="32"/>
        <v>0</v>
      </c>
      <c r="KK7" s="74" t="s">
        <v>10</v>
      </c>
      <c r="KL7" s="74">
        <v>36</v>
      </c>
      <c r="KM7" s="74">
        <v>36</v>
      </c>
      <c r="KN7" s="74">
        <v>0</v>
      </c>
      <c r="KO7" s="74">
        <v>0</v>
      </c>
      <c r="KP7" s="75">
        <f t="shared" si="33"/>
        <v>1</v>
      </c>
      <c r="KQ7" s="67">
        <f t="shared" si="34"/>
        <v>0</v>
      </c>
      <c r="KS7" s="74" t="s">
        <v>10</v>
      </c>
      <c r="KT7" s="74">
        <v>36</v>
      </c>
      <c r="KU7" s="74">
        <v>36</v>
      </c>
      <c r="KV7" s="74">
        <v>0</v>
      </c>
      <c r="KW7" s="74">
        <v>0</v>
      </c>
      <c r="KX7" s="75">
        <f t="shared" si="35"/>
        <v>1</v>
      </c>
      <c r="KY7" s="67">
        <f t="shared" si="36"/>
        <v>0</v>
      </c>
      <c r="LA7" s="74" t="s">
        <v>10</v>
      </c>
      <c r="LB7" s="74">
        <v>36</v>
      </c>
      <c r="LC7" s="74">
        <v>36</v>
      </c>
      <c r="LD7" s="74">
        <v>0</v>
      </c>
      <c r="LE7" s="74">
        <v>0</v>
      </c>
      <c r="LF7" s="75">
        <f t="shared" si="37"/>
        <v>1</v>
      </c>
      <c r="LG7" s="67">
        <f t="shared" si="38"/>
        <v>0</v>
      </c>
      <c r="LI7" s="74" t="s">
        <v>10</v>
      </c>
      <c r="LJ7" s="74">
        <v>36</v>
      </c>
      <c r="LK7" s="74">
        <v>36</v>
      </c>
      <c r="LL7" s="74">
        <v>0</v>
      </c>
      <c r="LM7" s="74">
        <v>0</v>
      </c>
      <c r="LN7" s="75">
        <f t="shared" si="39"/>
        <v>1</v>
      </c>
      <c r="LO7" s="67">
        <f t="shared" si="40"/>
        <v>0</v>
      </c>
      <c r="LQ7" s="74" t="s">
        <v>10</v>
      </c>
      <c r="LR7" s="74">
        <v>36</v>
      </c>
      <c r="LS7" s="74">
        <v>36</v>
      </c>
      <c r="LT7" s="74">
        <v>0</v>
      </c>
      <c r="LU7" s="74">
        <v>0</v>
      </c>
      <c r="LV7" s="75">
        <f t="shared" si="41"/>
        <v>1</v>
      </c>
      <c r="LW7" s="67">
        <f t="shared" si="42"/>
        <v>0</v>
      </c>
      <c r="LY7" s="74" t="s">
        <v>10</v>
      </c>
      <c r="LZ7" s="74">
        <v>36</v>
      </c>
      <c r="MA7" s="74">
        <v>36</v>
      </c>
      <c r="MB7" s="74">
        <v>0</v>
      </c>
      <c r="MC7" s="74">
        <v>0</v>
      </c>
      <c r="MD7" s="75">
        <f t="shared" si="43"/>
        <v>1</v>
      </c>
      <c r="ME7" s="67">
        <f t="shared" si="44"/>
        <v>0</v>
      </c>
      <c r="MG7" s="74" t="s">
        <v>10</v>
      </c>
      <c r="MH7" s="74">
        <v>36</v>
      </c>
      <c r="MI7" s="74">
        <v>36</v>
      </c>
      <c r="MJ7" s="74">
        <v>0</v>
      </c>
      <c r="MK7" s="74">
        <v>0</v>
      </c>
      <c r="ML7" s="75">
        <f t="shared" si="45"/>
        <v>1</v>
      </c>
      <c r="MM7" s="67">
        <f t="shared" si="46"/>
        <v>0</v>
      </c>
      <c r="MO7" s="74" t="s">
        <v>10</v>
      </c>
      <c r="MP7" s="74">
        <v>36</v>
      </c>
      <c r="MQ7" s="74">
        <v>36</v>
      </c>
      <c r="MR7" s="74">
        <v>0</v>
      </c>
      <c r="MS7" s="74">
        <v>0</v>
      </c>
      <c r="MT7" s="75">
        <f t="shared" si="47"/>
        <v>1</v>
      </c>
      <c r="MU7" s="67">
        <f t="shared" si="48"/>
        <v>0</v>
      </c>
      <c r="MW7" s="74" t="s">
        <v>10</v>
      </c>
      <c r="MX7" s="74">
        <v>36</v>
      </c>
      <c r="MY7" s="74">
        <v>36</v>
      </c>
      <c r="MZ7" s="74">
        <v>0</v>
      </c>
      <c r="NA7" s="74">
        <v>0</v>
      </c>
      <c r="NB7" s="75">
        <f t="shared" si="49"/>
        <v>1</v>
      </c>
      <c r="NC7" s="67">
        <f t="shared" si="50"/>
        <v>0</v>
      </c>
      <c r="NE7" s="74" t="s">
        <v>10</v>
      </c>
      <c r="NF7" s="74">
        <v>36</v>
      </c>
      <c r="NG7" s="74">
        <v>36</v>
      </c>
      <c r="NH7" s="74">
        <v>0</v>
      </c>
      <c r="NI7" s="74">
        <v>0</v>
      </c>
      <c r="NJ7" s="75">
        <f t="shared" si="51"/>
        <v>1</v>
      </c>
      <c r="NK7" s="67">
        <f t="shared" si="52"/>
        <v>0</v>
      </c>
      <c r="NM7" s="74" t="s">
        <v>10</v>
      </c>
      <c r="NN7" s="74">
        <v>36</v>
      </c>
      <c r="NO7" s="74">
        <v>36</v>
      </c>
      <c r="NP7" s="74">
        <v>0</v>
      </c>
      <c r="NQ7" s="74">
        <v>0</v>
      </c>
      <c r="NR7" s="75">
        <f t="shared" si="53"/>
        <v>1</v>
      </c>
      <c r="NS7" s="67">
        <f t="shared" si="54"/>
        <v>0</v>
      </c>
      <c r="NU7" s="74" t="s">
        <v>10</v>
      </c>
      <c r="NV7" s="74">
        <v>36</v>
      </c>
      <c r="NW7" s="74">
        <v>36</v>
      </c>
      <c r="NX7" s="74">
        <v>0</v>
      </c>
      <c r="NY7" s="74">
        <v>0</v>
      </c>
      <c r="NZ7" s="75">
        <f t="shared" si="55"/>
        <v>1</v>
      </c>
      <c r="OA7" s="67">
        <f t="shared" si="56"/>
        <v>0</v>
      </c>
      <c r="OC7" s="74" t="s">
        <v>10</v>
      </c>
      <c r="OD7" s="74">
        <v>36</v>
      </c>
      <c r="OE7" s="74">
        <v>36</v>
      </c>
      <c r="OF7" s="74">
        <v>0</v>
      </c>
      <c r="OG7" s="74">
        <v>0</v>
      </c>
      <c r="OH7" s="75">
        <f t="shared" si="57"/>
        <v>1</v>
      </c>
      <c r="OI7" s="67">
        <f t="shared" si="58"/>
        <v>0</v>
      </c>
      <c r="OK7" s="74" t="s">
        <v>10</v>
      </c>
      <c r="OL7" s="74">
        <v>36</v>
      </c>
      <c r="OM7" s="74">
        <v>36</v>
      </c>
      <c r="ON7" s="74">
        <v>0</v>
      </c>
      <c r="OO7" s="74">
        <v>0</v>
      </c>
      <c r="OP7" s="75">
        <f t="shared" si="59"/>
        <v>1</v>
      </c>
      <c r="OQ7" s="67">
        <f t="shared" si="60"/>
        <v>0</v>
      </c>
      <c r="OS7" s="74" t="s">
        <v>10</v>
      </c>
      <c r="OT7" s="74">
        <v>36</v>
      </c>
      <c r="OU7" s="74">
        <v>36</v>
      </c>
      <c r="OV7" s="74">
        <v>0</v>
      </c>
      <c r="OW7" s="74">
        <v>0</v>
      </c>
      <c r="OX7" s="75">
        <f t="shared" si="61"/>
        <v>1</v>
      </c>
      <c r="OY7" s="67">
        <f t="shared" si="62"/>
        <v>0</v>
      </c>
      <c r="PA7" s="74" t="s">
        <v>10</v>
      </c>
      <c r="PB7" s="74">
        <v>36</v>
      </c>
      <c r="PC7" s="74">
        <v>36</v>
      </c>
      <c r="PD7" s="74">
        <v>0</v>
      </c>
      <c r="PE7" s="74">
        <v>0</v>
      </c>
      <c r="PF7" s="75">
        <f t="shared" si="63"/>
        <v>1</v>
      </c>
      <c r="PG7" s="67">
        <f t="shared" si="64"/>
        <v>0</v>
      </c>
      <c r="PI7" s="74" t="s">
        <v>10</v>
      </c>
      <c r="PJ7" s="74">
        <v>36</v>
      </c>
      <c r="PK7" s="74">
        <v>36</v>
      </c>
      <c r="PL7" s="74">
        <v>0</v>
      </c>
      <c r="PM7" s="74">
        <v>0</v>
      </c>
      <c r="PN7" s="75">
        <f t="shared" si="65"/>
        <v>1</v>
      </c>
      <c r="PO7" s="67">
        <f t="shared" si="66"/>
        <v>0</v>
      </c>
      <c r="PQ7" s="74" t="s">
        <v>10</v>
      </c>
      <c r="PR7" s="74">
        <v>36</v>
      </c>
      <c r="PS7" s="74">
        <v>36</v>
      </c>
      <c r="PT7" s="74">
        <v>0</v>
      </c>
      <c r="PU7" s="74">
        <v>0</v>
      </c>
      <c r="PV7" s="75">
        <f t="shared" si="67"/>
        <v>1</v>
      </c>
      <c r="PW7" s="67">
        <f t="shared" si="68"/>
        <v>0</v>
      </c>
      <c r="PY7" s="74" t="s">
        <v>10</v>
      </c>
      <c r="PZ7" s="74">
        <v>36</v>
      </c>
      <c r="QA7" s="74">
        <v>36</v>
      </c>
      <c r="QB7" s="74">
        <v>0</v>
      </c>
      <c r="QC7" s="74">
        <v>0</v>
      </c>
      <c r="QD7" s="75">
        <f t="shared" si="69"/>
        <v>1</v>
      </c>
      <c r="QE7" s="67">
        <f t="shared" si="70"/>
        <v>0</v>
      </c>
      <c r="QG7" s="74" t="s">
        <v>10</v>
      </c>
      <c r="QH7" s="74">
        <v>36</v>
      </c>
      <c r="QI7" s="74">
        <v>36</v>
      </c>
      <c r="QJ7" s="74">
        <v>0</v>
      </c>
      <c r="QK7" s="74">
        <v>0</v>
      </c>
      <c r="QL7" s="75">
        <f t="shared" si="71"/>
        <v>1</v>
      </c>
      <c r="QM7" s="67">
        <f t="shared" si="72"/>
        <v>0</v>
      </c>
      <c r="QO7" s="74" t="s">
        <v>10</v>
      </c>
      <c r="QP7" s="74">
        <v>36</v>
      </c>
      <c r="QQ7" s="74">
        <v>36</v>
      </c>
      <c r="QR7" s="74">
        <v>0</v>
      </c>
      <c r="QS7" s="74">
        <v>0</v>
      </c>
      <c r="QT7" s="75">
        <f t="shared" si="73"/>
        <v>1</v>
      </c>
      <c r="QU7" s="67">
        <f t="shared" si="74"/>
        <v>0</v>
      </c>
      <c r="QW7" s="74" t="s">
        <v>10</v>
      </c>
      <c r="QX7" s="74">
        <v>36</v>
      </c>
      <c r="QY7" s="74">
        <v>36</v>
      </c>
      <c r="QZ7" s="74">
        <v>0</v>
      </c>
      <c r="RA7" s="74">
        <v>0</v>
      </c>
      <c r="RB7" s="75">
        <f t="shared" si="75"/>
        <v>1</v>
      </c>
      <c r="RC7" s="67">
        <f t="shared" si="76"/>
        <v>0</v>
      </c>
    </row>
    <row r="8" spans="1:471" ht="15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  <c r="AV8" s="2" t="s">
        <v>11</v>
      </c>
      <c r="AW8" s="2">
        <v>172</v>
      </c>
      <c r="AX8" s="2">
        <v>149</v>
      </c>
      <c r="AY8" s="2">
        <v>21</v>
      </c>
      <c r="AZ8" s="2">
        <v>2</v>
      </c>
      <c r="BA8" s="4">
        <v>0.87</v>
      </c>
      <c r="BB8" s="8">
        <f t="shared" si="5"/>
        <v>0</v>
      </c>
      <c r="BD8" s="2" t="s">
        <v>11</v>
      </c>
      <c r="BE8" s="2">
        <v>172</v>
      </c>
      <c r="BF8" s="2">
        <v>149</v>
      </c>
      <c r="BG8" s="2">
        <v>21</v>
      </c>
      <c r="BH8" s="2">
        <v>2</v>
      </c>
      <c r="BI8" s="4">
        <v>0.87</v>
      </c>
      <c r="BJ8" s="8">
        <f t="shared" si="6"/>
        <v>0</v>
      </c>
      <c r="BL8" s="2" t="s">
        <v>11</v>
      </c>
      <c r="BM8" s="2">
        <v>172</v>
      </c>
      <c r="BN8" s="2">
        <v>149</v>
      </c>
      <c r="BO8" s="2">
        <v>21</v>
      </c>
      <c r="BP8" s="2">
        <v>2</v>
      </c>
      <c r="BQ8" s="4">
        <v>0.87</v>
      </c>
      <c r="BR8" s="8">
        <f t="shared" si="7"/>
        <v>0</v>
      </c>
      <c r="BT8" s="2" t="s">
        <v>11</v>
      </c>
      <c r="BU8" s="2">
        <v>172</v>
      </c>
      <c r="BV8" s="2">
        <v>149</v>
      </c>
      <c r="BW8" s="2">
        <v>21</v>
      </c>
      <c r="BX8" s="2">
        <v>2</v>
      </c>
      <c r="BY8" s="4">
        <v>0.87</v>
      </c>
      <c r="BZ8" s="8">
        <f t="shared" si="8"/>
        <v>0</v>
      </c>
      <c r="CB8" s="2" t="s">
        <v>11</v>
      </c>
      <c r="CC8" s="2">
        <v>172</v>
      </c>
      <c r="CD8" s="2">
        <v>149</v>
      </c>
      <c r="CE8" s="2">
        <v>21</v>
      </c>
      <c r="CF8" s="2">
        <v>2</v>
      </c>
      <c r="CG8" s="4">
        <v>0.87</v>
      </c>
      <c r="CH8" s="8">
        <f t="shared" si="9"/>
        <v>0</v>
      </c>
      <c r="CJ8" s="2" t="s">
        <v>11</v>
      </c>
      <c r="CK8" s="2">
        <v>179</v>
      </c>
      <c r="CL8" s="2">
        <v>153</v>
      </c>
      <c r="CM8" s="6">
        <v>24</v>
      </c>
      <c r="CN8" s="2">
        <v>2</v>
      </c>
      <c r="CO8" s="4">
        <v>0.85</v>
      </c>
      <c r="CP8" s="8">
        <f t="shared" si="10"/>
        <v>-2.0000000000000018E-2</v>
      </c>
      <c r="CR8" s="2" t="s">
        <v>11</v>
      </c>
      <c r="CS8" s="2">
        <v>179</v>
      </c>
      <c r="CT8" s="2">
        <v>153</v>
      </c>
      <c r="CU8" s="2">
        <v>24</v>
      </c>
      <c r="CV8" s="2">
        <v>2</v>
      </c>
      <c r="CW8" s="4">
        <v>0.85</v>
      </c>
      <c r="CX8" s="8">
        <f t="shared" si="11"/>
        <v>0</v>
      </c>
      <c r="CZ8" s="2" t="s">
        <v>11</v>
      </c>
      <c r="DA8" s="2">
        <v>179</v>
      </c>
      <c r="DB8" s="2">
        <v>153</v>
      </c>
      <c r="DC8" s="2">
        <v>24</v>
      </c>
      <c r="DD8" s="2">
        <v>2</v>
      </c>
      <c r="DE8" s="4">
        <v>0.85</v>
      </c>
      <c r="DF8" s="8">
        <f t="shared" si="12"/>
        <v>0</v>
      </c>
      <c r="DH8" s="2" t="s">
        <v>11</v>
      </c>
      <c r="DI8" s="2">
        <v>179</v>
      </c>
      <c r="DJ8" s="2">
        <v>153</v>
      </c>
      <c r="DK8" s="2">
        <v>24</v>
      </c>
      <c r="DL8" s="2">
        <v>2</v>
      </c>
      <c r="DM8" s="4">
        <v>0.85</v>
      </c>
      <c r="DN8" s="8">
        <f t="shared" si="13"/>
        <v>0</v>
      </c>
      <c r="DP8" s="2" t="s">
        <v>11</v>
      </c>
      <c r="DQ8" s="2">
        <v>179</v>
      </c>
      <c r="DR8" s="2">
        <v>153</v>
      </c>
      <c r="DS8" s="2">
        <v>24</v>
      </c>
      <c r="DT8" s="2">
        <v>2</v>
      </c>
      <c r="DU8" s="4">
        <v>0.85</v>
      </c>
      <c r="DV8" s="8">
        <f t="shared" si="14"/>
        <v>0</v>
      </c>
      <c r="DX8" s="2" t="s">
        <v>11</v>
      </c>
      <c r="DY8" s="2">
        <v>290</v>
      </c>
      <c r="DZ8" s="2">
        <v>251</v>
      </c>
      <c r="EA8" s="6">
        <v>32</v>
      </c>
      <c r="EB8" s="6">
        <v>7</v>
      </c>
      <c r="EC8" s="4">
        <v>0.87</v>
      </c>
      <c r="ED8" s="8">
        <f t="shared" si="15"/>
        <v>2.0000000000000018E-2</v>
      </c>
      <c r="EF8" s="2" t="s">
        <v>11</v>
      </c>
      <c r="EG8" s="2">
        <v>290</v>
      </c>
      <c r="EH8" s="2">
        <v>251</v>
      </c>
      <c r="EI8" s="2">
        <v>32</v>
      </c>
      <c r="EJ8" s="2">
        <v>7</v>
      </c>
      <c r="EK8" s="4">
        <v>0.87</v>
      </c>
      <c r="EL8" s="8">
        <f t="shared" si="16"/>
        <v>0</v>
      </c>
      <c r="EN8" s="2" t="s">
        <v>11</v>
      </c>
      <c r="EO8" s="2">
        <v>290</v>
      </c>
      <c r="EP8" s="2">
        <v>251</v>
      </c>
      <c r="EQ8" s="2">
        <v>32</v>
      </c>
      <c r="ER8" s="2">
        <v>7</v>
      </c>
      <c r="ES8" s="4">
        <v>0.87</v>
      </c>
      <c r="ET8" s="8">
        <f t="shared" si="17"/>
        <v>0</v>
      </c>
      <c r="EV8" s="2" t="s">
        <v>11</v>
      </c>
      <c r="EW8" s="2">
        <v>290</v>
      </c>
      <c r="EX8" s="2">
        <v>251</v>
      </c>
      <c r="EY8" s="2">
        <v>32</v>
      </c>
      <c r="EZ8" s="2">
        <v>7</v>
      </c>
      <c r="FA8" s="4">
        <v>0.87</v>
      </c>
      <c r="FB8" s="8">
        <f t="shared" si="18"/>
        <v>0</v>
      </c>
      <c r="FD8" s="2" t="s">
        <v>11</v>
      </c>
      <c r="FE8" s="2">
        <v>290</v>
      </c>
      <c r="FF8" s="2">
        <v>251</v>
      </c>
      <c r="FG8" s="2">
        <v>32</v>
      </c>
      <c r="FH8" s="2">
        <v>7</v>
      </c>
      <c r="FI8" s="4">
        <v>0.87</v>
      </c>
      <c r="FJ8" s="8">
        <f t="shared" si="19"/>
        <v>0</v>
      </c>
      <c r="FL8" s="2" t="s">
        <v>11</v>
      </c>
      <c r="FM8" s="2">
        <v>290</v>
      </c>
      <c r="FN8" s="2">
        <v>251</v>
      </c>
      <c r="FO8" s="2">
        <v>32</v>
      </c>
      <c r="FP8" s="2">
        <v>7</v>
      </c>
      <c r="FQ8" s="4">
        <v>0.87</v>
      </c>
      <c r="FR8" s="8">
        <f t="shared" si="20"/>
        <v>0</v>
      </c>
      <c r="FT8" t="s">
        <v>11</v>
      </c>
      <c r="FU8">
        <v>290</v>
      </c>
      <c r="FV8">
        <v>251</v>
      </c>
      <c r="FW8">
        <v>32</v>
      </c>
      <c r="FX8">
        <v>7</v>
      </c>
      <c r="FY8" s="38">
        <v>0.87</v>
      </c>
      <c r="FZ8" s="8">
        <f t="shared" si="21"/>
        <v>0</v>
      </c>
      <c r="GB8" s="2" t="s">
        <v>11</v>
      </c>
      <c r="GC8" s="2">
        <v>290</v>
      </c>
      <c r="GD8" s="2">
        <v>251</v>
      </c>
      <c r="GE8" s="2">
        <v>32</v>
      </c>
      <c r="GF8" s="2">
        <v>7</v>
      </c>
      <c r="GG8" s="4">
        <v>0.87</v>
      </c>
      <c r="GH8" s="8">
        <f t="shared" si="22"/>
        <v>0</v>
      </c>
      <c r="GJ8" t="s">
        <v>11</v>
      </c>
      <c r="GK8">
        <v>290</v>
      </c>
      <c r="GL8">
        <v>251</v>
      </c>
      <c r="GM8">
        <v>32</v>
      </c>
      <c r="GN8">
        <v>7</v>
      </c>
      <c r="GO8" s="38">
        <v>0.87</v>
      </c>
      <c r="GP8" s="8">
        <f t="shared" si="23"/>
        <v>0</v>
      </c>
      <c r="GR8" s="2" t="s">
        <v>11</v>
      </c>
      <c r="GS8" s="2">
        <v>290</v>
      </c>
      <c r="GT8" s="2">
        <v>251</v>
      </c>
      <c r="GU8" s="2">
        <v>32</v>
      </c>
      <c r="GV8" s="2">
        <v>7</v>
      </c>
      <c r="GW8" s="4">
        <v>0.87</v>
      </c>
      <c r="GX8" s="8">
        <f t="shared" si="24"/>
        <v>0</v>
      </c>
      <c r="GZ8" s="2" t="s">
        <v>11</v>
      </c>
      <c r="HA8" s="2">
        <v>290</v>
      </c>
      <c r="HB8" s="2">
        <v>251</v>
      </c>
      <c r="HC8" s="2">
        <v>32</v>
      </c>
      <c r="HD8" s="2">
        <v>7</v>
      </c>
      <c r="HE8" s="4">
        <v>0.87</v>
      </c>
      <c r="HF8" s="8">
        <f t="shared" si="77"/>
        <v>-6.13</v>
      </c>
      <c r="HH8" s="2" t="s">
        <v>11</v>
      </c>
      <c r="HI8" s="2">
        <v>290</v>
      </c>
      <c r="HJ8" s="2">
        <v>251</v>
      </c>
      <c r="HK8" s="2">
        <v>32</v>
      </c>
      <c r="HL8" s="2">
        <v>7</v>
      </c>
      <c r="HM8" s="4">
        <v>0.87</v>
      </c>
      <c r="HN8" s="8">
        <f t="shared" si="25"/>
        <v>0</v>
      </c>
      <c r="HP8" s="2" t="s">
        <v>11</v>
      </c>
      <c r="HQ8" s="2">
        <v>290</v>
      </c>
      <c r="HR8" s="2">
        <v>251</v>
      </c>
      <c r="HS8" s="2">
        <v>32</v>
      </c>
      <c r="HT8" s="2">
        <v>7</v>
      </c>
      <c r="HU8" s="4">
        <v>0.87</v>
      </c>
      <c r="HV8" s="8">
        <f t="shared" si="26"/>
        <v>0</v>
      </c>
      <c r="HX8" s="2" t="s">
        <v>11</v>
      </c>
      <c r="HY8" s="2">
        <v>290</v>
      </c>
      <c r="HZ8" s="2">
        <v>251</v>
      </c>
      <c r="IA8" s="2">
        <v>32</v>
      </c>
      <c r="IB8" s="2">
        <v>7</v>
      </c>
      <c r="IC8" s="4">
        <v>0.87</v>
      </c>
      <c r="ID8" s="8">
        <f t="shared" si="27"/>
        <v>0</v>
      </c>
      <c r="IF8" s="63" t="s">
        <v>11</v>
      </c>
      <c r="IG8" s="64">
        <v>290</v>
      </c>
      <c r="IH8" s="64">
        <v>251</v>
      </c>
      <c r="II8" s="64">
        <v>32</v>
      </c>
      <c r="IJ8" s="64">
        <v>7</v>
      </c>
      <c r="IK8" s="65">
        <v>0.87</v>
      </c>
      <c r="IL8" s="65">
        <v>0.87</v>
      </c>
      <c r="IM8" s="65">
        <v>0</v>
      </c>
      <c r="IN8" s="63"/>
      <c r="IO8" s="63" t="s">
        <v>11</v>
      </c>
      <c r="IP8" s="63">
        <v>290</v>
      </c>
      <c r="IQ8" s="63">
        <v>251</v>
      </c>
      <c r="IR8" s="63">
        <v>32</v>
      </c>
      <c r="IS8" s="63">
        <v>7</v>
      </c>
      <c r="IT8" s="71">
        <v>0.87</v>
      </c>
      <c r="IU8" s="67">
        <v>0</v>
      </c>
      <c r="IV8" s="53"/>
      <c r="IW8" s="73" t="s">
        <v>11</v>
      </c>
      <c r="IX8" s="73">
        <v>290</v>
      </c>
      <c r="IY8" s="73">
        <v>251</v>
      </c>
      <c r="IZ8" s="73">
        <v>32</v>
      </c>
      <c r="JA8" s="73">
        <v>7</v>
      </c>
      <c r="JB8" s="77">
        <v>0.87</v>
      </c>
      <c r="JC8" s="67">
        <f t="shared" si="28"/>
        <v>0</v>
      </c>
      <c r="JD8" s="66"/>
      <c r="JE8" s="73" t="s">
        <v>11</v>
      </c>
      <c r="JF8" s="81">
        <v>348</v>
      </c>
      <c r="JG8" s="73">
        <v>260</v>
      </c>
      <c r="JH8" s="73">
        <v>56</v>
      </c>
      <c r="JI8" s="73">
        <v>32</v>
      </c>
      <c r="JJ8" s="77">
        <f t="shared" si="78"/>
        <v>0.74712643678160917</v>
      </c>
      <c r="JK8" s="67">
        <f t="shared" si="29"/>
        <v>-0.12287356321839082</v>
      </c>
      <c r="JL8" s="66" t="s">
        <v>89</v>
      </c>
      <c r="JM8" s="73" t="s">
        <v>11</v>
      </c>
      <c r="JN8" s="73">
        <v>348</v>
      </c>
      <c r="JO8" s="73">
        <v>260</v>
      </c>
      <c r="JP8" s="73">
        <v>56</v>
      </c>
      <c r="JQ8" s="73">
        <v>32</v>
      </c>
      <c r="JR8" s="77">
        <v>0.75</v>
      </c>
      <c r="JS8" s="67">
        <f t="shared" si="30"/>
        <v>2.8735632183908288E-3</v>
      </c>
      <c r="JT8" s="66"/>
      <c r="JU8" s="73" t="s">
        <v>11</v>
      </c>
      <c r="JV8" s="73">
        <v>348</v>
      </c>
      <c r="JW8" s="73">
        <v>257</v>
      </c>
      <c r="JX8" s="73">
        <v>58</v>
      </c>
      <c r="JY8" s="73">
        <v>33</v>
      </c>
      <c r="JZ8" s="77">
        <v>0.74</v>
      </c>
      <c r="KA8" s="67">
        <f t="shared" si="31"/>
        <v>-1.0000000000000009E-2</v>
      </c>
      <c r="KB8" s="66" t="s">
        <v>89</v>
      </c>
      <c r="KC8" s="73" t="s">
        <v>11</v>
      </c>
      <c r="KD8" s="73">
        <v>348</v>
      </c>
      <c r="KE8" s="73">
        <v>257</v>
      </c>
      <c r="KF8" s="73">
        <v>58</v>
      </c>
      <c r="KG8" s="73">
        <v>33</v>
      </c>
      <c r="KH8" s="77">
        <v>0.74</v>
      </c>
      <c r="KI8" s="67">
        <f t="shared" si="32"/>
        <v>0</v>
      </c>
      <c r="KK8" s="37" t="s">
        <v>11</v>
      </c>
      <c r="KL8" s="74">
        <v>346</v>
      </c>
      <c r="KM8" s="74">
        <v>259</v>
      </c>
      <c r="KN8" s="74">
        <v>56</v>
      </c>
      <c r="KO8" s="74">
        <v>31</v>
      </c>
      <c r="KP8" s="75">
        <f t="shared" si="33"/>
        <v>0.74855491329479773</v>
      </c>
      <c r="KQ8" s="67">
        <f t="shared" si="34"/>
        <v>8.5549132947977391E-3</v>
      </c>
      <c r="KS8" s="37" t="s">
        <v>11</v>
      </c>
      <c r="KT8" s="74">
        <v>346</v>
      </c>
      <c r="KU8" s="74">
        <v>259</v>
      </c>
      <c r="KV8" s="74">
        <v>56</v>
      </c>
      <c r="KW8" s="74">
        <v>31</v>
      </c>
      <c r="KX8" s="75">
        <f t="shared" si="35"/>
        <v>0.74855491329479773</v>
      </c>
      <c r="KY8" s="67">
        <f t="shared" si="36"/>
        <v>0</v>
      </c>
      <c r="LA8" s="37" t="s">
        <v>11</v>
      </c>
      <c r="LB8" s="74">
        <v>346</v>
      </c>
      <c r="LC8" s="74">
        <v>259</v>
      </c>
      <c r="LD8" s="74">
        <v>56</v>
      </c>
      <c r="LE8" s="74">
        <v>31</v>
      </c>
      <c r="LF8" s="75">
        <f t="shared" si="37"/>
        <v>0.74855491329479773</v>
      </c>
      <c r="LG8" s="67">
        <f t="shared" si="38"/>
        <v>0</v>
      </c>
      <c r="LI8" s="37" t="s">
        <v>11</v>
      </c>
      <c r="LJ8" s="74">
        <v>346</v>
      </c>
      <c r="LK8" s="74">
        <v>259</v>
      </c>
      <c r="LL8" s="74">
        <v>56</v>
      </c>
      <c r="LM8" s="74">
        <v>31</v>
      </c>
      <c r="LN8" s="75">
        <f t="shared" si="39"/>
        <v>0.74855491329479773</v>
      </c>
      <c r="LO8" s="67">
        <f t="shared" si="40"/>
        <v>0</v>
      </c>
      <c r="LQ8" s="37" t="s">
        <v>11</v>
      </c>
      <c r="LR8" s="74">
        <v>346</v>
      </c>
      <c r="LS8" s="74">
        <v>259</v>
      </c>
      <c r="LT8" s="74">
        <v>56</v>
      </c>
      <c r="LU8" s="74">
        <v>31</v>
      </c>
      <c r="LV8" s="75">
        <f t="shared" si="41"/>
        <v>0.74855491329479773</v>
      </c>
      <c r="LW8" s="67">
        <f t="shared" si="42"/>
        <v>0</v>
      </c>
      <c r="LY8" s="37" t="s">
        <v>11</v>
      </c>
      <c r="LZ8" s="74">
        <v>346</v>
      </c>
      <c r="MA8" s="74">
        <v>259</v>
      </c>
      <c r="MB8" s="74">
        <v>56</v>
      </c>
      <c r="MC8" s="74">
        <v>31</v>
      </c>
      <c r="MD8" s="75">
        <f t="shared" si="43"/>
        <v>0.74855491329479773</v>
      </c>
      <c r="ME8" s="67">
        <f t="shared" si="44"/>
        <v>0</v>
      </c>
      <c r="MG8" s="37" t="s">
        <v>11</v>
      </c>
      <c r="MH8" s="74">
        <v>346</v>
      </c>
      <c r="MI8" s="74">
        <v>259</v>
      </c>
      <c r="MJ8" s="74">
        <v>56</v>
      </c>
      <c r="MK8" s="74">
        <v>31</v>
      </c>
      <c r="ML8" s="75">
        <f t="shared" si="45"/>
        <v>0.74855491329479773</v>
      </c>
      <c r="MM8" s="67">
        <f t="shared" si="46"/>
        <v>0</v>
      </c>
      <c r="MO8" s="37" t="s">
        <v>11</v>
      </c>
      <c r="MP8" s="74">
        <v>346</v>
      </c>
      <c r="MQ8" s="74">
        <v>259</v>
      </c>
      <c r="MR8" s="74">
        <v>56</v>
      </c>
      <c r="MS8" s="74">
        <v>31</v>
      </c>
      <c r="MT8" s="75">
        <f t="shared" si="47"/>
        <v>0.74855491329479773</v>
      </c>
      <c r="MU8" s="67">
        <f t="shared" si="48"/>
        <v>0</v>
      </c>
      <c r="MW8" s="37" t="s">
        <v>11</v>
      </c>
      <c r="MX8" s="74">
        <v>346</v>
      </c>
      <c r="MY8" s="74">
        <v>259</v>
      </c>
      <c r="MZ8" s="74">
        <v>56</v>
      </c>
      <c r="NA8" s="74">
        <v>31</v>
      </c>
      <c r="NB8" s="75">
        <f t="shared" si="49"/>
        <v>0.74855491329479773</v>
      </c>
      <c r="NC8" s="67">
        <f t="shared" si="50"/>
        <v>0</v>
      </c>
      <c r="NE8" s="37" t="s">
        <v>11</v>
      </c>
      <c r="NF8" s="74">
        <v>346</v>
      </c>
      <c r="NG8" s="74">
        <v>259</v>
      </c>
      <c r="NH8" s="74">
        <v>56</v>
      </c>
      <c r="NI8" s="74">
        <v>31</v>
      </c>
      <c r="NJ8" s="75">
        <f t="shared" si="51"/>
        <v>0.74855491329479773</v>
      </c>
      <c r="NK8" s="67">
        <f t="shared" si="52"/>
        <v>0</v>
      </c>
      <c r="NM8" s="37" t="s">
        <v>11</v>
      </c>
      <c r="NN8" s="74">
        <v>346</v>
      </c>
      <c r="NO8" s="74">
        <v>259</v>
      </c>
      <c r="NP8" s="74">
        <v>56</v>
      </c>
      <c r="NQ8" s="74">
        <v>31</v>
      </c>
      <c r="NR8" s="75">
        <f t="shared" si="53"/>
        <v>0.74855491329479773</v>
      </c>
      <c r="NS8" s="67">
        <f t="shared" si="54"/>
        <v>0</v>
      </c>
      <c r="NU8" s="37" t="s">
        <v>11</v>
      </c>
      <c r="NV8" s="74">
        <v>346</v>
      </c>
      <c r="NW8" s="74">
        <v>259</v>
      </c>
      <c r="NX8" s="74">
        <v>56</v>
      </c>
      <c r="NY8" s="74">
        <v>31</v>
      </c>
      <c r="NZ8" s="75">
        <f t="shared" si="55"/>
        <v>0.74855491329479773</v>
      </c>
      <c r="OA8" s="67">
        <f t="shared" si="56"/>
        <v>0</v>
      </c>
      <c r="OC8" s="37" t="s">
        <v>11</v>
      </c>
      <c r="OD8" s="74">
        <v>346</v>
      </c>
      <c r="OE8" s="74">
        <v>259</v>
      </c>
      <c r="OF8" s="74">
        <v>56</v>
      </c>
      <c r="OG8" s="74">
        <v>31</v>
      </c>
      <c r="OH8" s="75">
        <f t="shared" si="57"/>
        <v>0.74855491329479773</v>
      </c>
      <c r="OI8" s="67">
        <f t="shared" si="58"/>
        <v>0</v>
      </c>
      <c r="OK8" s="37" t="s">
        <v>11</v>
      </c>
      <c r="OL8" s="74">
        <v>346</v>
      </c>
      <c r="OM8" s="74">
        <v>259</v>
      </c>
      <c r="ON8" s="74">
        <v>56</v>
      </c>
      <c r="OO8" s="74">
        <v>31</v>
      </c>
      <c r="OP8" s="75">
        <f t="shared" si="59"/>
        <v>0.74855491329479773</v>
      </c>
      <c r="OQ8" s="67">
        <f t="shared" si="60"/>
        <v>0</v>
      </c>
      <c r="OS8" s="37" t="s">
        <v>11</v>
      </c>
      <c r="OT8" s="74">
        <v>346</v>
      </c>
      <c r="OU8" s="74">
        <v>259</v>
      </c>
      <c r="OV8" s="74">
        <v>56</v>
      </c>
      <c r="OW8" s="74">
        <v>31</v>
      </c>
      <c r="OX8" s="75">
        <f t="shared" si="61"/>
        <v>0.74855491329479773</v>
      </c>
      <c r="OY8" s="67">
        <f t="shared" si="62"/>
        <v>0</v>
      </c>
      <c r="PA8" s="37" t="s">
        <v>11</v>
      </c>
      <c r="PB8" s="74">
        <v>346</v>
      </c>
      <c r="PC8" s="74">
        <v>260</v>
      </c>
      <c r="PD8" s="74">
        <v>56</v>
      </c>
      <c r="PE8" s="74">
        <v>30</v>
      </c>
      <c r="PF8" s="75">
        <f t="shared" si="63"/>
        <v>0.75144508670520227</v>
      </c>
      <c r="PG8" s="67">
        <f t="shared" si="64"/>
        <v>2.8901734104045396E-3</v>
      </c>
      <c r="PI8" s="37" t="s">
        <v>11</v>
      </c>
      <c r="PJ8" s="74">
        <v>346</v>
      </c>
      <c r="PK8" s="74">
        <v>260</v>
      </c>
      <c r="PL8" s="74">
        <v>56</v>
      </c>
      <c r="PM8" s="74">
        <v>30</v>
      </c>
      <c r="PN8" s="75">
        <f t="shared" si="65"/>
        <v>0.75144508670520227</v>
      </c>
      <c r="PO8" s="67">
        <f t="shared" si="66"/>
        <v>0</v>
      </c>
      <c r="PQ8" s="37" t="s">
        <v>11</v>
      </c>
      <c r="PR8" s="74">
        <v>346</v>
      </c>
      <c r="PS8" s="74">
        <v>260</v>
      </c>
      <c r="PT8" s="74">
        <v>56</v>
      </c>
      <c r="PU8" s="74">
        <v>30</v>
      </c>
      <c r="PV8" s="75">
        <f t="shared" si="67"/>
        <v>0.75144508670520227</v>
      </c>
      <c r="PW8" s="67">
        <f t="shared" si="68"/>
        <v>0</v>
      </c>
      <c r="PY8" s="37" t="s">
        <v>11</v>
      </c>
      <c r="PZ8" s="74">
        <v>346</v>
      </c>
      <c r="QA8" s="74">
        <v>260</v>
      </c>
      <c r="QB8" s="74">
        <v>56</v>
      </c>
      <c r="QC8" s="74">
        <v>30</v>
      </c>
      <c r="QD8" s="75">
        <f t="shared" si="69"/>
        <v>0.75144508670520227</v>
      </c>
      <c r="QE8" s="67">
        <f t="shared" si="70"/>
        <v>0</v>
      </c>
      <c r="QG8" s="37" t="s">
        <v>11</v>
      </c>
      <c r="QH8" s="74">
        <v>346</v>
      </c>
      <c r="QI8" s="74">
        <v>260</v>
      </c>
      <c r="QJ8" s="74">
        <v>56</v>
      </c>
      <c r="QK8" s="74">
        <v>30</v>
      </c>
      <c r="QL8" s="75">
        <f t="shared" si="71"/>
        <v>0.75144508670520227</v>
      </c>
      <c r="QM8" s="67">
        <f t="shared" si="72"/>
        <v>0</v>
      </c>
      <c r="QO8" s="37" t="s">
        <v>11</v>
      </c>
      <c r="QP8" s="74">
        <v>346</v>
      </c>
      <c r="QQ8" s="74">
        <v>260</v>
      </c>
      <c r="QR8" s="74">
        <v>56</v>
      </c>
      <c r="QS8" s="74">
        <v>30</v>
      </c>
      <c r="QT8" s="75">
        <f t="shared" si="73"/>
        <v>0.75144508670520227</v>
      </c>
      <c r="QU8" s="67">
        <f t="shared" si="74"/>
        <v>0</v>
      </c>
      <c r="QW8" s="37" t="s">
        <v>11</v>
      </c>
      <c r="QX8" s="74">
        <v>346</v>
      </c>
      <c r="QY8" s="74">
        <v>261</v>
      </c>
      <c r="QZ8" s="74">
        <v>52</v>
      </c>
      <c r="RA8" s="74">
        <v>33</v>
      </c>
      <c r="RB8" s="75">
        <f t="shared" si="75"/>
        <v>0.75433526011560692</v>
      </c>
      <c r="RC8" s="67">
        <f t="shared" si="76"/>
        <v>2.8901734104046506E-3</v>
      </c>
    </row>
    <row r="9" spans="1:471" ht="15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  <c r="AV9" s="14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8">
        <f t="shared" si="5"/>
        <v>0</v>
      </c>
      <c r="BD9" s="14" t="s">
        <v>12</v>
      </c>
      <c r="BE9" s="2">
        <v>538</v>
      </c>
      <c r="BF9" s="2">
        <v>538</v>
      </c>
      <c r="BG9" s="2">
        <v>0</v>
      </c>
      <c r="BH9" s="2">
        <v>0</v>
      </c>
      <c r="BI9" s="4">
        <v>1</v>
      </c>
      <c r="BJ9" s="8">
        <f t="shared" si="6"/>
        <v>0</v>
      </c>
      <c r="BL9" s="14" t="s">
        <v>12</v>
      </c>
      <c r="BM9" s="2">
        <v>538</v>
      </c>
      <c r="BN9" s="2">
        <v>538</v>
      </c>
      <c r="BO9" s="2">
        <v>0</v>
      </c>
      <c r="BP9" s="2">
        <v>0</v>
      </c>
      <c r="BQ9" s="4">
        <v>1</v>
      </c>
      <c r="BR9" s="8">
        <f t="shared" si="7"/>
        <v>0</v>
      </c>
      <c r="BT9" s="14" t="s">
        <v>12</v>
      </c>
      <c r="BU9" s="2">
        <v>538</v>
      </c>
      <c r="BV9" s="2">
        <v>538</v>
      </c>
      <c r="BW9" s="2">
        <v>0</v>
      </c>
      <c r="BX9" s="2">
        <v>0</v>
      </c>
      <c r="BY9" s="4">
        <f>BV9/BU9</f>
        <v>1</v>
      </c>
      <c r="BZ9" s="8">
        <f t="shared" si="8"/>
        <v>0</v>
      </c>
      <c r="CB9" s="14" t="s">
        <v>12</v>
      </c>
      <c r="CC9" s="2">
        <v>538</v>
      </c>
      <c r="CD9" s="2">
        <v>538</v>
      </c>
      <c r="CE9" s="2">
        <v>0</v>
      </c>
      <c r="CF9" s="2">
        <v>0</v>
      </c>
      <c r="CG9" s="4">
        <f>CD9/CC9</f>
        <v>1</v>
      </c>
      <c r="CH9" s="8">
        <f t="shared" si="9"/>
        <v>0</v>
      </c>
      <c r="CJ9" s="14" t="s">
        <v>12</v>
      </c>
      <c r="CK9" s="2">
        <v>538</v>
      </c>
      <c r="CL9" s="2">
        <v>538</v>
      </c>
      <c r="CM9" s="2">
        <v>0</v>
      </c>
      <c r="CN9" s="2">
        <v>0</v>
      </c>
      <c r="CO9" s="4">
        <f>CL9/CK9</f>
        <v>1</v>
      </c>
      <c r="CP9" s="8">
        <f t="shared" si="10"/>
        <v>0</v>
      </c>
      <c r="CR9" s="14" t="s">
        <v>12</v>
      </c>
      <c r="CS9" s="2">
        <v>538</v>
      </c>
      <c r="CT9" s="2">
        <v>538</v>
      </c>
      <c r="CU9" s="2">
        <v>0</v>
      </c>
      <c r="CV9" s="2">
        <v>0</v>
      </c>
      <c r="CW9" s="4">
        <f>CT9/CS9</f>
        <v>1</v>
      </c>
      <c r="CX9" s="8">
        <f t="shared" si="11"/>
        <v>0</v>
      </c>
      <c r="CZ9" s="14" t="s">
        <v>12</v>
      </c>
      <c r="DA9" s="2">
        <v>538</v>
      </c>
      <c r="DB9" s="2">
        <v>538</v>
      </c>
      <c r="DC9" s="2">
        <v>0</v>
      </c>
      <c r="DD9" s="2">
        <v>0</v>
      </c>
      <c r="DE9" s="4">
        <f>DB9/DA9</f>
        <v>1</v>
      </c>
      <c r="DF9" s="8">
        <f t="shared" si="12"/>
        <v>0</v>
      </c>
      <c r="DH9" s="14" t="s">
        <v>12</v>
      </c>
      <c r="DI9" s="2">
        <v>538</v>
      </c>
      <c r="DJ9" s="2">
        <v>538</v>
      </c>
      <c r="DK9" s="2">
        <v>0</v>
      </c>
      <c r="DL9" s="2">
        <v>0</v>
      </c>
      <c r="DM9" s="4">
        <f>DJ9/DI9</f>
        <v>1</v>
      </c>
      <c r="DN9" s="8">
        <f t="shared" si="13"/>
        <v>0</v>
      </c>
      <c r="DP9" s="14" t="s">
        <v>12</v>
      </c>
      <c r="DQ9" s="2">
        <v>538</v>
      </c>
      <c r="DR9" s="2">
        <v>538</v>
      </c>
      <c r="DS9" s="2">
        <v>0</v>
      </c>
      <c r="DT9" s="2">
        <v>0</v>
      </c>
      <c r="DU9" s="4">
        <f>DR9/DQ9</f>
        <v>1</v>
      </c>
      <c r="DV9" s="8">
        <f t="shared" si="14"/>
        <v>0</v>
      </c>
      <c r="DX9" s="14" t="s">
        <v>12</v>
      </c>
      <c r="DY9" s="2">
        <v>538</v>
      </c>
      <c r="DZ9" s="2">
        <v>538</v>
      </c>
      <c r="EA9" s="2">
        <v>0</v>
      </c>
      <c r="EB9" s="2">
        <v>0</v>
      </c>
      <c r="EC9" s="4">
        <f>DZ9/DY9</f>
        <v>1</v>
      </c>
      <c r="ED9" s="8">
        <f t="shared" si="15"/>
        <v>0</v>
      </c>
      <c r="EF9" s="14" t="s">
        <v>12</v>
      </c>
      <c r="EG9" s="2">
        <v>538</v>
      </c>
      <c r="EH9" s="2">
        <v>538</v>
      </c>
      <c r="EI9" s="2">
        <v>0</v>
      </c>
      <c r="EJ9" s="2">
        <v>0</v>
      </c>
      <c r="EK9" s="4">
        <f>EH9/EG9</f>
        <v>1</v>
      </c>
      <c r="EL9" s="8">
        <f t="shared" si="16"/>
        <v>0</v>
      </c>
      <c r="EN9" s="14" t="s">
        <v>12</v>
      </c>
      <c r="EO9" s="2">
        <v>538</v>
      </c>
      <c r="EP9" s="2">
        <v>538</v>
      </c>
      <c r="EQ9" s="2">
        <v>0</v>
      </c>
      <c r="ER9" s="2">
        <v>0</v>
      </c>
      <c r="ES9" s="4">
        <f>EP9/EO9</f>
        <v>1</v>
      </c>
      <c r="ET9" s="8">
        <f t="shared" si="17"/>
        <v>0</v>
      </c>
      <c r="EV9" s="14" t="s">
        <v>12</v>
      </c>
      <c r="EW9" s="2">
        <v>538</v>
      </c>
      <c r="EX9" s="2">
        <v>538</v>
      </c>
      <c r="EY9" s="2">
        <v>0</v>
      </c>
      <c r="EZ9" s="2">
        <v>0</v>
      </c>
      <c r="FA9" s="4">
        <f>EX9/EW9</f>
        <v>1</v>
      </c>
      <c r="FB9" s="8">
        <f t="shared" si="18"/>
        <v>0</v>
      </c>
      <c r="FD9" s="14" t="s">
        <v>12</v>
      </c>
      <c r="FE9" s="2">
        <v>538</v>
      </c>
      <c r="FF9" s="2">
        <v>538</v>
      </c>
      <c r="FG9" s="2">
        <v>0</v>
      </c>
      <c r="FH9" s="2">
        <v>0</v>
      </c>
      <c r="FI9" s="4">
        <f>FF9/FE9</f>
        <v>1</v>
      </c>
      <c r="FJ9" s="8">
        <f t="shared" si="19"/>
        <v>0</v>
      </c>
      <c r="FL9" s="37" t="s">
        <v>12</v>
      </c>
      <c r="FM9" s="2">
        <v>538</v>
      </c>
      <c r="FN9" s="2">
        <v>538</v>
      </c>
      <c r="FO9" s="2">
        <v>0</v>
      </c>
      <c r="FP9" s="2">
        <v>0</v>
      </c>
      <c r="FQ9" s="4">
        <f>FN9/FM9</f>
        <v>1</v>
      </c>
      <c r="FR9" s="8">
        <f t="shared" si="20"/>
        <v>0</v>
      </c>
      <c r="FT9" s="39" t="s">
        <v>12</v>
      </c>
      <c r="FU9" s="2">
        <v>538</v>
      </c>
      <c r="FV9" s="2">
        <v>538</v>
      </c>
      <c r="FW9" s="2">
        <v>0</v>
      </c>
      <c r="FX9" s="2">
        <v>0</v>
      </c>
      <c r="FY9" s="4">
        <f>FV9/FU9</f>
        <v>1</v>
      </c>
      <c r="FZ9" s="8">
        <f t="shared" si="21"/>
        <v>0</v>
      </c>
      <c r="GB9" s="37" t="s">
        <v>12</v>
      </c>
      <c r="GC9" s="2">
        <v>538</v>
      </c>
      <c r="GD9" s="2">
        <v>538</v>
      </c>
      <c r="GE9" s="2">
        <v>0</v>
      </c>
      <c r="GF9" s="2">
        <v>0</v>
      </c>
      <c r="GG9" s="4">
        <f>GD9/GC9</f>
        <v>1</v>
      </c>
      <c r="GH9" s="8">
        <f t="shared" si="22"/>
        <v>0</v>
      </c>
      <c r="GJ9" s="39" t="s">
        <v>12</v>
      </c>
      <c r="GK9" s="2">
        <v>538</v>
      </c>
      <c r="GL9" s="2">
        <v>538</v>
      </c>
      <c r="GM9" s="2">
        <v>0</v>
      </c>
      <c r="GN9" s="2">
        <v>0</v>
      </c>
      <c r="GO9" s="4">
        <f>GL9/GK9</f>
        <v>1</v>
      </c>
      <c r="GP9" s="8">
        <f t="shared" si="23"/>
        <v>0</v>
      </c>
      <c r="GR9" s="37" t="s">
        <v>12</v>
      </c>
      <c r="GS9" s="2">
        <v>538</v>
      </c>
      <c r="GT9" s="2">
        <v>538</v>
      </c>
      <c r="GU9" s="2">
        <v>0</v>
      </c>
      <c r="GV9" s="2">
        <v>0</v>
      </c>
      <c r="GW9" s="4">
        <f>GT9/GS9</f>
        <v>1</v>
      </c>
      <c r="GX9" s="8">
        <f t="shared" si="24"/>
        <v>0</v>
      </c>
      <c r="GZ9" s="37" t="s">
        <v>12</v>
      </c>
      <c r="HA9" s="2">
        <v>538</v>
      </c>
      <c r="HB9" s="2">
        <v>538</v>
      </c>
      <c r="HC9" s="2">
        <v>0</v>
      </c>
      <c r="HD9" s="2">
        <v>0</v>
      </c>
      <c r="HE9" s="4">
        <f>HB9/HA9</f>
        <v>1</v>
      </c>
      <c r="HF9" s="8">
        <f>HE9-GW9</f>
        <v>0</v>
      </c>
      <c r="HH9" s="37" t="s">
        <v>12</v>
      </c>
      <c r="HI9" s="2">
        <v>538</v>
      </c>
      <c r="HJ9" s="2">
        <v>538</v>
      </c>
      <c r="HK9" s="2">
        <v>0</v>
      </c>
      <c r="HL9" s="2">
        <v>0</v>
      </c>
      <c r="HM9" s="4">
        <f>HJ9/HI9</f>
        <v>1</v>
      </c>
      <c r="HN9" s="8">
        <f t="shared" si="25"/>
        <v>0</v>
      </c>
      <c r="HP9" s="37" t="s">
        <v>12</v>
      </c>
      <c r="HQ9" s="2">
        <v>538</v>
      </c>
      <c r="HR9" s="2">
        <v>538</v>
      </c>
      <c r="HS9" s="2">
        <v>0</v>
      </c>
      <c r="HT9" s="2">
        <v>0</v>
      </c>
      <c r="HU9" s="4">
        <f>HR9/HQ9</f>
        <v>1</v>
      </c>
      <c r="HV9" s="8">
        <f t="shared" si="26"/>
        <v>0</v>
      </c>
      <c r="HX9" s="37" t="s">
        <v>12</v>
      </c>
      <c r="HY9" s="2">
        <v>538</v>
      </c>
      <c r="HZ9" s="2">
        <v>538</v>
      </c>
      <c r="IA9" s="2">
        <v>0</v>
      </c>
      <c r="IB9" s="2">
        <v>0</v>
      </c>
      <c r="IC9" s="4">
        <f>HZ9/HY9</f>
        <v>1</v>
      </c>
      <c r="ID9" s="8">
        <f t="shared" si="27"/>
        <v>0</v>
      </c>
      <c r="IF9" s="72" t="s">
        <v>12</v>
      </c>
      <c r="IG9" s="64">
        <v>538</v>
      </c>
      <c r="IH9" s="64">
        <v>538</v>
      </c>
      <c r="II9" s="64">
        <v>0</v>
      </c>
      <c r="IJ9" s="64">
        <v>0</v>
      </c>
      <c r="IK9" s="65">
        <v>1</v>
      </c>
      <c r="IL9" s="65">
        <v>1</v>
      </c>
      <c r="IM9" s="65">
        <v>0</v>
      </c>
      <c r="IN9" s="63"/>
      <c r="IO9" s="72" t="s">
        <v>12</v>
      </c>
      <c r="IP9" s="64">
        <v>538</v>
      </c>
      <c r="IQ9" s="64">
        <v>538</v>
      </c>
      <c r="IR9" s="64">
        <v>0</v>
      </c>
      <c r="IS9" s="64">
        <v>0</v>
      </c>
      <c r="IT9" s="65">
        <v>1</v>
      </c>
      <c r="IU9" s="67">
        <v>0</v>
      </c>
      <c r="IV9" s="53"/>
      <c r="IW9" s="78" t="s">
        <v>12</v>
      </c>
      <c r="IX9" s="74">
        <v>538</v>
      </c>
      <c r="IY9" s="74">
        <v>538</v>
      </c>
      <c r="IZ9" s="74">
        <v>0</v>
      </c>
      <c r="JA9" s="74">
        <v>0</v>
      </c>
      <c r="JB9" s="75">
        <f>IY9/IX9</f>
        <v>1</v>
      </c>
      <c r="JC9" s="67">
        <f t="shared" si="28"/>
        <v>0</v>
      </c>
      <c r="JD9" s="66"/>
      <c r="JE9" s="78" t="s">
        <v>12</v>
      </c>
      <c r="JF9" s="74">
        <v>538</v>
      </c>
      <c r="JG9" s="74">
        <v>538</v>
      </c>
      <c r="JH9" s="74">
        <v>0</v>
      </c>
      <c r="JI9" s="74">
        <v>0</v>
      </c>
      <c r="JJ9" s="77">
        <f t="shared" si="78"/>
        <v>1</v>
      </c>
      <c r="JK9" s="67">
        <f t="shared" si="29"/>
        <v>0</v>
      </c>
      <c r="JL9" s="66"/>
      <c r="JM9" s="78" t="s">
        <v>12</v>
      </c>
      <c r="JN9" s="74">
        <v>538</v>
      </c>
      <c r="JO9" s="74">
        <v>538</v>
      </c>
      <c r="JP9" s="74">
        <v>0</v>
      </c>
      <c r="JQ9" s="74">
        <v>0</v>
      </c>
      <c r="JR9" s="77">
        <f>JO9/JN9</f>
        <v>1</v>
      </c>
      <c r="JS9" s="67">
        <f t="shared" si="30"/>
        <v>0</v>
      </c>
      <c r="JT9" s="66"/>
      <c r="JU9" s="78" t="s">
        <v>12</v>
      </c>
      <c r="JV9" s="74">
        <v>538</v>
      </c>
      <c r="JW9" s="74">
        <v>538</v>
      </c>
      <c r="JX9" s="74">
        <v>0</v>
      </c>
      <c r="JY9" s="74">
        <v>0</v>
      </c>
      <c r="JZ9" s="77">
        <f>JW9/JV9</f>
        <v>1</v>
      </c>
      <c r="KA9" s="67">
        <f t="shared" si="31"/>
        <v>0</v>
      </c>
      <c r="KB9" s="66"/>
      <c r="KC9" s="78" t="s">
        <v>12</v>
      </c>
      <c r="KD9" s="74">
        <v>538</v>
      </c>
      <c r="KE9" s="74">
        <v>538</v>
      </c>
      <c r="KF9" s="74">
        <v>0</v>
      </c>
      <c r="KG9" s="74">
        <v>0</v>
      </c>
      <c r="KH9" s="77">
        <f>KE9/KD9</f>
        <v>1</v>
      </c>
      <c r="KI9" s="67">
        <f t="shared" si="32"/>
        <v>0</v>
      </c>
      <c r="KK9" s="78" t="s">
        <v>12</v>
      </c>
      <c r="KL9" s="74">
        <v>538</v>
      </c>
      <c r="KM9" s="74">
        <v>538</v>
      </c>
      <c r="KN9" s="74">
        <v>0</v>
      </c>
      <c r="KO9" s="74">
        <v>0</v>
      </c>
      <c r="KP9" s="75">
        <f t="shared" si="33"/>
        <v>1</v>
      </c>
      <c r="KQ9" s="67">
        <f t="shared" si="34"/>
        <v>0</v>
      </c>
      <c r="KS9" s="78" t="s">
        <v>12</v>
      </c>
      <c r="KT9" s="74">
        <v>538</v>
      </c>
      <c r="KU9" s="74">
        <v>538</v>
      </c>
      <c r="KV9" s="74">
        <v>0</v>
      </c>
      <c r="KW9" s="74">
        <v>0</v>
      </c>
      <c r="KX9" s="75">
        <f t="shared" si="35"/>
        <v>1</v>
      </c>
      <c r="KY9" s="67">
        <f t="shared" si="36"/>
        <v>0</v>
      </c>
      <c r="LA9" s="78" t="s">
        <v>12</v>
      </c>
      <c r="LB9" s="74">
        <v>538</v>
      </c>
      <c r="LC9" s="74">
        <v>538</v>
      </c>
      <c r="LD9" s="74">
        <v>0</v>
      </c>
      <c r="LE9" s="74">
        <v>0</v>
      </c>
      <c r="LF9" s="75">
        <f t="shared" si="37"/>
        <v>1</v>
      </c>
      <c r="LG9" s="67">
        <f t="shared" si="38"/>
        <v>0</v>
      </c>
      <c r="LI9" s="78" t="s">
        <v>12</v>
      </c>
      <c r="LJ9" s="74">
        <v>538</v>
      </c>
      <c r="LK9" s="74">
        <v>538</v>
      </c>
      <c r="LL9" s="74">
        <v>0</v>
      </c>
      <c r="LM9" s="74">
        <v>0</v>
      </c>
      <c r="LN9" s="75">
        <f t="shared" si="39"/>
        <v>1</v>
      </c>
      <c r="LO9" s="67">
        <f t="shared" si="40"/>
        <v>0</v>
      </c>
      <c r="LQ9" s="78" t="s">
        <v>12</v>
      </c>
      <c r="LR9" s="74">
        <v>538</v>
      </c>
      <c r="LS9" s="74">
        <v>538</v>
      </c>
      <c r="LT9" s="74">
        <v>0</v>
      </c>
      <c r="LU9" s="74">
        <v>0</v>
      </c>
      <c r="LV9" s="75">
        <f t="shared" si="41"/>
        <v>1</v>
      </c>
      <c r="LW9" s="67">
        <f t="shared" si="42"/>
        <v>0</v>
      </c>
      <c r="LY9" s="78" t="s">
        <v>12</v>
      </c>
      <c r="LZ9" s="74">
        <v>538</v>
      </c>
      <c r="MA9" s="74">
        <v>538</v>
      </c>
      <c r="MB9" s="74">
        <v>0</v>
      </c>
      <c r="MC9" s="74">
        <v>0</v>
      </c>
      <c r="MD9" s="75">
        <f t="shared" si="43"/>
        <v>1</v>
      </c>
      <c r="ME9" s="67">
        <f t="shared" si="44"/>
        <v>0</v>
      </c>
      <c r="MG9" s="78" t="s">
        <v>12</v>
      </c>
      <c r="MH9" s="74">
        <v>538</v>
      </c>
      <c r="MI9" s="74">
        <v>538</v>
      </c>
      <c r="MJ9" s="74">
        <v>0</v>
      </c>
      <c r="MK9" s="74">
        <v>0</v>
      </c>
      <c r="ML9" s="75">
        <f t="shared" si="45"/>
        <v>1</v>
      </c>
      <c r="MM9" s="67">
        <f t="shared" si="46"/>
        <v>0</v>
      </c>
      <c r="MO9" s="78" t="s">
        <v>12</v>
      </c>
      <c r="MP9" s="74">
        <v>538</v>
      </c>
      <c r="MQ9" s="74">
        <v>538</v>
      </c>
      <c r="MR9" s="74">
        <v>0</v>
      </c>
      <c r="MS9" s="74">
        <v>0</v>
      </c>
      <c r="MT9" s="75">
        <f t="shared" si="47"/>
        <v>1</v>
      </c>
      <c r="MU9" s="67">
        <f t="shared" si="48"/>
        <v>0</v>
      </c>
      <c r="MW9" s="78" t="s">
        <v>12</v>
      </c>
      <c r="MX9" s="74">
        <v>538</v>
      </c>
      <c r="MY9" s="74">
        <v>538</v>
      </c>
      <c r="MZ9" s="74">
        <v>0</v>
      </c>
      <c r="NA9" s="74">
        <v>0</v>
      </c>
      <c r="NB9" s="75">
        <f t="shared" si="49"/>
        <v>1</v>
      </c>
      <c r="NC9" s="67">
        <f t="shared" si="50"/>
        <v>0</v>
      </c>
      <c r="NE9" s="78" t="s">
        <v>12</v>
      </c>
      <c r="NF9" s="74">
        <v>538</v>
      </c>
      <c r="NG9" s="74">
        <v>538</v>
      </c>
      <c r="NH9" s="74">
        <v>0</v>
      </c>
      <c r="NI9" s="74">
        <v>0</v>
      </c>
      <c r="NJ9" s="75">
        <f t="shared" si="51"/>
        <v>1</v>
      </c>
      <c r="NK9" s="67">
        <f t="shared" si="52"/>
        <v>0</v>
      </c>
      <c r="NM9" s="78" t="s">
        <v>12</v>
      </c>
      <c r="NN9" s="74">
        <v>538</v>
      </c>
      <c r="NO9" s="74">
        <v>538</v>
      </c>
      <c r="NP9" s="74">
        <v>0</v>
      </c>
      <c r="NQ9" s="74">
        <v>0</v>
      </c>
      <c r="NR9" s="75">
        <f t="shared" si="53"/>
        <v>1</v>
      </c>
      <c r="NS9" s="67">
        <f t="shared" si="54"/>
        <v>0</v>
      </c>
      <c r="NU9" s="78" t="s">
        <v>12</v>
      </c>
      <c r="NV9" s="74">
        <v>538</v>
      </c>
      <c r="NW9" s="74">
        <v>538</v>
      </c>
      <c r="NX9" s="74">
        <v>0</v>
      </c>
      <c r="NY9" s="74">
        <v>0</v>
      </c>
      <c r="NZ9" s="75">
        <f t="shared" si="55"/>
        <v>1</v>
      </c>
      <c r="OA9" s="67">
        <f t="shared" si="56"/>
        <v>0</v>
      </c>
      <c r="OC9" s="78" t="s">
        <v>12</v>
      </c>
      <c r="OD9" s="74">
        <v>538</v>
      </c>
      <c r="OE9" s="74">
        <v>538</v>
      </c>
      <c r="OF9" s="74">
        <v>0</v>
      </c>
      <c r="OG9" s="74">
        <v>0</v>
      </c>
      <c r="OH9" s="75">
        <f t="shared" si="57"/>
        <v>1</v>
      </c>
      <c r="OI9" s="67">
        <f t="shared" si="58"/>
        <v>0</v>
      </c>
      <c r="OK9" s="78" t="s">
        <v>12</v>
      </c>
      <c r="OL9" s="74">
        <v>538</v>
      </c>
      <c r="OM9" s="74">
        <v>538</v>
      </c>
      <c r="ON9" s="74">
        <v>0</v>
      </c>
      <c r="OO9" s="74">
        <v>0</v>
      </c>
      <c r="OP9" s="75">
        <f t="shared" si="59"/>
        <v>1</v>
      </c>
      <c r="OQ9" s="67">
        <f t="shared" si="60"/>
        <v>0</v>
      </c>
      <c r="OS9" s="78" t="s">
        <v>12</v>
      </c>
      <c r="OT9" s="74">
        <v>538</v>
      </c>
      <c r="OU9" s="74">
        <v>538</v>
      </c>
      <c r="OV9" s="74">
        <v>0</v>
      </c>
      <c r="OW9" s="74">
        <v>0</v>
      </c>
      <c r="OX9" s="75">
        <f t="shared" si="61"/>
        <v>1</v>
      </c>
      <c r="OY9" s="67">
        <f t="shared" si="62"/>
        <v>0</v>
      </c>
      <c r="PA9" s="78" t="s">
        <v>12</v>
      </c>
      <c r="PB9" s="74">
        <v>538</v>
      </c>
      <c r="PC9" s="74">
        <v>538</v>
      </c>
      <c r="PD9" s="74">
        <v>0</v>
      </c>
      <c r="PE9" s="74">
        <v>0</v>
      </c>
      <c r="PF9" s="75">
        <f t="shared" si="63"/>
        <v>1</v>
      </c>
      <c r="PG9" s="67">
        <f t="shared" si="64"/>
        <v>0</v>
      </c>
      <c r="PI9" s="78" t="s">
        <v>12</v>
      </c>
      <c r="PJ9" s="74">
        <v>538</v>
      </c>
      <c r="PK9" s="74">
        <v>538</v>
      </c>
      <c r="PL9" s="74">
        <v>0</v>
      </c>
      <c r="PM9" s="74">
        <v>0</v>
      </c>
      <c r="PN9" s="75">
        <f t="shared" si="65"/>
        <v>1</v>
      </c>
      <c r="PO9" s="67">
        <f t="shared" si="66"/>
        <v>0</v>
      </c>
      <c r="PQ9" s="78" t="s">
        <v>12</v>
      </c>
      <c r="PR9" s="74">
        <v>538</v>
      </c>
      <c r="PS9" s="74">
        <v>538</v>
      </c>
      <c r="PT9" s="74">
        <v>0</v>
      </c>
      <c r="PU9" s="74">
        <v>0</v>
      </c>
      <c r="PV9" s="75">
        <f t="shared" si="67"/>
        <v>1</v>
      </c>
      <c r="PW9" s="67">
        <f t="shared" si="68"/>
        <v>0</v>
      </c>
      <c r="PY9" s="78" t="s">
        <v>12</v>
      </c>
      <c r="PZ9" s="74">
        <v>538</v>
      </c>
      <c r="QA9" s="74">
        <v>538</v>
      </c>
      <c r="QB9" s="74">
        <v>0</v>
      </c>
      <c r="QC9" s="74">
        <v>0</v>
      </c>
      <c r="QD9" s="75">
        <f t="shared" si="69"/>
        <v>1</v>
      </c>
      <c r="QE9" s="67">
        <f t="shared" si="70"/>
        <v>0</v>
      </c>
      <c r="QG9" s="78" t="s">
        <v>12</v>
      </c>
      <c r="QH9" s="74">
        <v>538</v>
      </c>
      <c r="QI9" s="74">
        <v>538</v>
      </c>
      <c r="QJ9" s="74">
        <v>0</v>
      </c>
      <c r="QK9" s="74">
        <v>0</v>
      </c>
      <c r="QL9" s="75">
        <f t="shared" si="71"/>
        <v>1</v>
      </c>
      <c r="QM9" s="67">
        <f t="shared" si="72"/>
        <v>0</v>
      </c>
      <c r="QO9" s="78" t="s">
        <v>12</v>
      </c>
      <c r="QP9" s="74">
        <v>538</v>
      </c>
      <c r="QQ9" s="74">
        <v>538</v>
      </c>
      <c r="QR9" s="74">
        <v>0</v>
      </c>
      <c r="QS9" s="74">
        <v>0</v>
      </c>
      <c r="QT9" s="75">
        <f t="shared" si="73"/>
        <v>1</v>
      </c>
      <c r="QU9" s="67">
        <f t="shared" si="74"/>
        <v>0</v>
      </c>
      <c r="QW9" s="78" t="s">
        <v>12</v>
      </c>
      <c r="QX9" s="74">
        <v>538</v>
      </c>
      <c r="QY9" s="74">
        <v>538</v>
      </c>
      <c r="QZ9" s="74">
        <v>0</v>
      </c>
      <c r="RA9" s="74">
        <v>0</v>
      </c>
      <c r="RB9" s="75">
        <f t="shared" si="75"/>
        <v>1</v>
      </c>
      <c r="RC9" s="67">
        <f t="shared" si="76"/>
        <v>0</v>
      </c>
    </row>
    <row r="10" spans="1:471" ht="1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8">
        <f t="shared" si="5"/>
        <v>0</v>
      </c>
      <c r="BD10" s="2" t="s">
        <v>13</v>
      </c>
      <c r="BE10" s="2">
        <v>3</v>
      </c>
      <c r="BF10" s="2">
        <v>3</v>
      </c>
      <c r="BG10" s="2">
        <v>0</v>
      </c>
      <c r="BH10" s="2">
        <v>0</v>
      </c>
      <c r="BI10" s="4">
        <v>1</v>
      </c>
      <c r="BJ10" s="8">
        <f t="shared" si="6"/>
        <v>0</v>
      </c>
      <c r="BL10" s="2" t="s">
        <v>13</v>
      </c>
      <c r="BM10" s="2">
        <v>3</v>
      </c>
      <c r="BN10" s="2">
        <v>3</v>
      </c>
      <c r="BO10" s="2">
        <v>0</v>
      </c>
      <c r="BP10" s="2">
        <v>0</v>
      </c>
      <c r="BQ10" s="4">
        <v>1</v>
      </c>
      <c r="BR10" s="8">
        <f t="shared" si="7"/>
        <v>0</v>
      </c>
      <c r="BT10" s="2" t="s">
        <v>13</v>
      </c>
      <c r="BU10" s="2">
        <v>3</v>
      </c>
      <c r="BV10" s="2">
        <v>3</v>
      </c>
      <c r="BW10" s="2">
        <v>0</v>
      </c>
      <c r="BX10" s="2">
        <v>0</v>
      </c>
      <c r="BY10" s="4">
        <v>1</v>
      </c>
      <c r="BZ10" s="8">
        <f t="shared" si="8"/>
        <v>0</v>
      </c>
      <c r="CB10" s="2" t="s">
        <v>13</v>
      </c>
      <c r="CC10" s="2">
        <v>3</v>
      </c>
      <c r="CD10" s="2">
        <v>3</v>
      </c>
      <c r="CE10" s="2">
        <v>0</v>
      </c>
      <c r="CF10" s="2">
        <v>0</v>
      </c>
      <c r="CG10" s="4">
        <v>1</v>
      </c>
      <c r="CH10" s="8">
        <f t="shared" si="9"/>
        <v>0</v>
      </c>
      <c r="CJ10" s="2" t="s">
        <v>13</v>
      </c>
      <c r="CK10" s="2">
        <v>3</v>
      </c>
      <c r="CL10" s="2">
        <v>3</v>
      </c>
      <c r="CM10" s="2">
        <v>0</v>
      </c>
      <c r="CN10" s="2">
        <v>0</v>
      </c>
      <c r="CO10" s="4">
        <v>1</v>
      </c>
      <c r="CP10" s="8">
        <f t="shared" si="10"/>
        <v>0</v>
      </c>
      <c r="CR10" s="2" t="s">
        <v>13</v>
      </c>
      <c r="CS10" s="2">
        <v>3</v>
      </c>
      <c r="CT10" s="2">
        <v>3</v>
      </c>
      <c r="CU10" s="2">
        <v>0</v>
      </c>
      <c r="CV10" s="2">
        <v>0</v>
      </c>
      <c r="CW10" s="4">
        <v>1</v>
      </c>
      <c r="CX10" s="8">
        <f t="shared" si="11"/>
        <v>0</v>
      </c>
      <c r="CZ10" s="2" t="s">
        <v>13</v>
      </c>
      <c r="DA10" s="2">
        <v>3</v>
      </c>
      <c r="DB10" s="2">
        <v>3</v>
      </c>
      <c r="DC10" s="2">
        <v>0</v>
      </c>
      <c r="DD10" s="2">
        <v>0</v>
      </c>
      <c r="DE10" s="4">
        <v>1</v>
      </c>
      <c r="DF10" s="8">
        <f t="shared" si="12"/>
        <v>0</v>
      </c>
      <c r="DH10" s="2" t="s">
        <v>13</v>
      </c>
      <c r="DI10" s="2">
        <v>3</v>
      </c>
      <c r="DJ10" s="2">
        <v>3</v>
      </c>
      <c r="DK10" s="2">
        <v>0</v>
      </c>
      <c r="DL10" s="2">
        <v>0</v>
      </c>
      <c r="DM10" s="4">
        <v>1</v>
      </c>
      <c r="DN10" s="8">
        <f t="shared" si="13"/>
        <v>0</v>
      </c>
      <c r="DP10" s="2" t="s">
        <v>13</v>
      </c>
      <c r="DQ10" s="2">
        <v>3</v>
      </c>
      <c r="DR10" s="2">
        <v>3</v>
      </c>
      <c r="DS10" s="2">
        <v>0</v>
      </c>
      <c r="DT10" s="2">
        <v>0</v>
      </c>
      <c r="DU10" s="4">
        <v>1</v>
      </c>
      <c r="DV10" s="8">
        <f t="shared" si="14"/>
        <v>0</v>
      </c>
      <c r="DX10" s="2" t="s">
        <v>13</v>
      </c>
      <c r="DY10" s="2">
        <v>3</v>
      </c>
      <c r="DZ10" s="2">
        <v>3</v>
      </c>
      <c r="EA10" s="2">
        <v>0</v>
      </c>
      <c r="EB10" s="2">
        <v>0</v>
      </c>
      <c r="EC10" s="4">
        <v>1</v>
      </c>
      <c r="ED10" s="8">
        <f t="shared" si="15"/>
        <v>0</v>
      </c>
      <c r="EF10" s="2" t="s">
        <v>13</v>
      </c>
      <c r="EG10" s="2">
        <v>3</v>
      </c>
      <c r="EH10" s="2">
        <v>3</v>
      </c>
      <c r="EI10" s="2">
        <v>0</v>
      </c>
      <c r="EJ10" s="2">
        <v>0</v>
      </c>
      <c r="EK10" s="4">
        <v>1</v>
      </c>
      <c r="EL10" s="8">
        <f t="shared" si="16"/>
        <v>0</v>
      </c>
      <c r="EN10" s="2" t="s">
        <v>13</v>
      </c>
      <c r="EO10" s="2">
        <v>3</v>
      </c>
      <c r="EP10" s="2">
        <v>3</v>
      </c>
      <c r="EQ10" s="2">
        <v>0</v>
      </c>
      <c r="ER10" s="2">
        <v>0</v>
      </c>
      <c r="ES10" s="4">
        <v>1</v>
      </c>
      <c r="ET10" s="8">
        <f t="shared" si="17"/>
        <v>0</v>
      </c>
      <c r="EV10" s="2" t="s">
        <v>13</v>
      </c>
      <c r="EW10" s="2">
        <v>3</v>
      </c>
      <c r="EX10" s="2">
        <v>3</v>
      </c>
      <c r="EY10" s="2">
        <v>0</v>
      </c>
      <c r="EZ10" s="2">
        <v>0</v>
      </c>
      <c r="FA10" s="4">
        <v>1</v>
      </c>
      <c r="FB10" s="8">
        <f t="shared" si="18"/>
        <v>0</v>
      </c>
      <c r="FD10" s="2" t="s">
        <v>13</v>
      </c>
      <c r="FE10" s="2">
        <v>3</v>
      </c>
      <c r="FF10" s="2">
        <v>3</v>
      </c>
      <c r="FG10" s="2">
        <v>0</v>
      </c>
      <c r="FH10" s="2">
        <v>0</v>
      </c>
      <c r="FI10" s="4">
        <v>1</v>
      </c>
      <c r="FJ10" s="8">
        <f t="shared" si="19"/>
        <v>0</v>
      </c>
      <c r="FL10" s="2" t="s">
        <v>13</v>
      </c>
      <c r="FM10" s="2">
        <v>3</v>
      </c>
      <c r="FN10" s="2">
        <v>3</v>
      </c>
      <c r="FO10" s="2">
        <v>0</v>
      </c>
      <c r="FP10" s="2">
        <v>0</v>
      </c>
      <c r="FQ10" s="4">
        <v>1</v>
      </c>
      <c r="FR10" s="8">
        <f t="shared" si="20"/>
        <v>0</v>
      </c>
      <c r="FT10" t="s">
        <v>13</v>
      </c>
      <c r="FU10">
        <v>3</v>
      </c>
      <c r="FV10">
        <v>3</v>
      </c>
      <c r="FW10">
        <v>0</v>
      </c>
      <c r="FX10">
        <v>0</v>
      </c>
      <c r="FY10" s="38">
        <v>1</v>
      </c>
      <c r="FZ10" s="8">
        <f t="shared" si="21"/>
        <v>0</v>
      </c>
      <c r="GB10" s="2" t="s">
        <v>13</v>
      </c>
      <c r="GC10" s="2">
        <v>3</v>
      </c>
      <c r="GD10" s="2">
        <v>3</v>
      </c>
      <c r="GE10" s="2">
        <v>0</v>
      </c>
      <c r="GF10" s="2">
        <v>0</v>
      </c>
      <c r="GG10" s="4">
        <v>1</v>
      </c>
      <c r="GH10" s="8">
        <f t="shared" si="22"/>
        <v>0</v>
      </c>
      <c r="GJ10" t="s">
        <v>13</v>
      </c>
      <c r="GK10">
        <v>3</v>
      </c>
      <c r="GL10">
        <v>3</v>
      </c>
      <c r="GM10">
        <v>0</v>
      </c>
      <c r="GN10">
        <v>0</v>
      </c>
      <c r="GO10" s="38">
        <v>1</v>
      </c>
      <c r="GP10" s="8">
        <f t="shared" si="23"/>
        <v>0</v>
      </c>
      <c r="GR10" s="2" t="s">
        <v>13</v>
      </c>
      <c r="GS10" s="2">
        <v>3</v>
      </c>
      <c r="GT10" s="2">
        <v>3</v>
      </c>
      <c r="GU10" s="2">
        <v>0</v>
      </c>
      <c r="GV10" s="2">
        <v>0</v>
      </c>
      <c r="GW10" s="4">
        <v>1</v>
      </c>
      <c r="GX10" s="8">
        <f t="shared" si="24"/>
        <v>0</v>
      </c>
      <c r="GZ10" s="2" t="s">
        <v>13</v>
      </c>
      <c r="HA10" s="2">
        <v>3</v>
      </c>
      <c r="HB10" s="2">
        <v>3</v>
      </c>
      <c r="HC10" s="2">
        <v>0</v>
      </c>
      <c r="HD10" s="2">
        <v>0</v>
      </c>
      <c r="HE10" s="4">
        <v>1</v>
      </c>
      <c r="HF10" s="8">
        <f t="shared" si="77"/>
        <v>1</v>
      </c>
      <c r="HH10" s="2" t="s">
        <v>13</v>
      </c>
      <c r="HI10" s="2">
        <v>3</v>
      </c>
      <c r="HJ10" s="2">
        <v>3</v>
      </c>
      <c r="HK10" s="2">
        <v>0</v>
      </c>
      <c r="HL10" s="2">
        <v>0</v>
      </c>
      <c r="HM10" s="4">
        <v>1</v>
      </c>
      <c r="HN10" s="8">
        <f t="shared" si="25"/>
        <v>0</v>
      </c>
      <c r="HP10" s="2" t="s">
        <v>13</v>
      </c>
      <c r="HQ10" s="2">
        <v>3</v>
      </c>
      <c r="HR10" s="2">
        <v>3</v>
      </c>
      <c r="HS10" s="2">
        <v>0</v>
      </c>
      <c r="HT10" s="2">
        <v>0</v>
      </c>
      <c r="HU10" s="4">
        <v>1</v>
      </c>
      <c r="HV10" s="8">
        <f t="shared" si="26"/>
        <v>0</v>
      </c>
      <c r="HX10" s="2" t="s">
        <v>13</v>
      </c>
      <c r="HY10" s="2">
        <v>3</v>
      </c>
      <c r="HZ10" s="2">
        <v>3</v>
      </c>
      <c r="IA10" s="2">
        <v>0</v>
      </c>
      <c r="IB10" s="2">
        <v>0</v>
      </c>
      <c r="IC10" s="4">
        <v>1</v>
      </c>
      <c r="ID10" s="8">
        <f t="shared" si="27"/>
        <v>0</v>
      </c>
      <c r="IF10" s="63" t="s">
        <v>13</v>
      </c>
      <c r="IG10" s="64">
        <v>3</v>
      </c>
      <c r="IH10" s="64">
        <v>3</v>
      </c>
      <c r="II10" s="64">
        <v>0</v>
      </c>
      <c r="IJ10" s="64">
        <v>0</v>
      </c>
      <c r="IK10" s="65">
        <v>1</v>
      </c>
      <c r="IL10" s="65">
        <v>1</v>
      </c>
      <c r="IM10" s="65">
        <v>0</v>
      </c>
      <c r="IN10" s="63"/>
      <c r="IO10" s="63" t="s">
        <v>13</v>
      </c>
      <c r="IP10" s="63">
        <v>3</v>
      </c>
      <c r="IQ10" s="63">
        <v>3</v>
      </c>
      <c r="IR10" s="63">
        <v>0</v>
      </c>
      <c r="IS10" s="63">
        <v>0</v>
      </c>
      <c r="IT10" s="71">
        <v>1</v>
      </c>
      <c r="IU10" s="67">
        <v>0</v>
      </c>
      <c r="IV10" s="53"/>
      <c r="IW10" s="73" t="s">
        <v>13</v>
      </c>
      <c r="IX10" s="73">
        <v>3</v>
      </c>
      <c r="IY10" s="73">
        <v>3</v>
      </c>
      <c r="IZ10" s="73">
        <v>0</v>
      </c>
      <c r="JA10" s="73">
        <v>0</v>
      </c>
      <c r="JB10" s="77">
        <v>1</v>
      </c>
      <c r="JC10" s="67">
        <f t="shared" si="28"/>
        <v>0</v>
      </c>
      <c r="JD10" s="66"/>
      <c r="JE10" s="73" t="s">
        <v>13</v>
      </c>
      <c r="JF10" s="73">
        <v>3</v>
      </c>
      <c r="JG10" s="73">
        <v>3</v>
      </c>
      <c r="JH10" s="73">
        <v>0</v>
      </c>
      <c r="JI10" s="73">
        <v>0</v>
      </c>
      <c r="JJ10" s="77">
        <f t="shared" si="78"/>
        <v>1</v>
      </c>
      <c r="JK10" s="67">
        <f t="shared" si="29"/>
        <v>0</v>
      </c>
      <c r="JL10" s="66"/>
      <c r="JM10" s="73" t="s">
        <v>13</v>
      </c>
      <c r="JN10" s="73">
        <v>3</v>
      </c>
      <c r="JO10" s="73">
        <v>3</v>
      </c>
      <c r="JP10" s="73">
        <v>0</v>
      </c>
      <c r="JQ10" s="73">
        <v>0</v>
      </c>
      <c r="JR10" s="77">
        <v>1</v>
      </c>
      <c r="JS10" s="67">
        <f t="shared" si="30"/>
        <v>0</v>
      </c>
      <c r="JT10" s="66"/>
      <c r="JU10" s="73" t="s">
        <v>13</v>
      </c>
      <c r="JV10" s="73">
        <v>3</v>
      </c>
      <c r="JW10" s="73">
        <v>3</v>
      </c>
      <c r="JX10" s="73">
        <v>0</v>
      </c>
      <c r="JY10" s="73">
        <v>0</v>
      </c>
      <c r="JZ10" s="77">
        <v>1</v>
      </c>
      <c r="KA10" s="67">
        <f t="shared" si="31"/>
        <v>0</v>
      </c>
      <c r="KB10" s="66"/>
      <c r="KC10" s="73" t="s">
        <v>13</v>
      </c>
      <c r="KD10" s="73">
        <v>3</v>
      </c>
      <c r="KE10" s="73">
        <v>3</v>
      </c>
      <c r="KF10" s="73">
        <v>0</v>
      </c>
      <c r="KG10" s="73">
        <v>0</v>
      </c>
      <c r="KH10" s="77">
        <v>1</v>
      </c>
      <c r="KI10" s="67">
        <f t="shared" si="32"/>
        <v>0</v>
      </c>
      <c r="KK10" s="74" t="s">
        <v>13</v>
      </c>
      <c r="KL10" s="74">
        <v>3</v>
      </c>
      <c r="KM10" s="74">
        <v>3</v>
      </c>
      <c r="KN10" s="74">
        <v>0</v>
      </c>
      <c r="KO10" s="74">
        <v>0</v>
      </c>
      <c r="KP10" s="75">
        <f t="shared" si="33"/>
        <v>1</v>
      </c>
      <c r="KQ10" s="67">
        <f t="shared" si="34"/>
        <v>0</v>
      </c>
      <c r="KS10" s="74" t="s">
        <v>13</v>
      </c>
      <c r="KT10" s="74">
        <v>3</v>
      </c>
      <c r="KU10" s="74">
        <v>3</v>
      </c>
      <c r="KV10" s="74">
        <v>0</v>
      </c>
      <c r="KW10" s="74">
        <v>0</v>
      </c>
      <c r="KX10" s="75">
        <f t="shared" si="35"/>
        <v>1</v>
      </c>
      <c r="KY10" s="67">
        <f t="shared" si="36"/>
        <v>0</v>
      </c>
      <c r="LA10" s="74" t="s">
        <v>13</v>
      </c>
      <c r="LB10" s="74">
        <v>3</v>
      </c>
      <c r="LC10" s="74">
        <v>3</v>
      </c>
      <c r="LD10" s="74">
        <v>0</v>
      </c>
      <c r="LE10" s="74">
        <v>0</v>
      </c>
      <c r="LF10" s="75">
        <f t="shared" si="37"/>
        <v>1</v>
      </c>
      <c r="LG10" s="67">
        <f t="shared" si="38"/>
        <v>0</v>
      </c>
      <c r="LI10" s="74" t="s">
        <v>13</v>
      </c>
      <c r="LJ10" s="74">
        <v>3</v>
      </c>
      <c r="LK10" s="74">
        <v>3</v>
      </c>
      <c r="LL10" s="74">
        <v>0</v>
      </c>
      <c r="LM10" s="74">
        <v>0</v>
      </c>
      <c r="LN10" s="75">
        <f t="shared" si="39"/>
        <v>1</v>
      </c>
      <c r="LO10" s="67">
        <f t="shared" si="40"/>
        <v>0</v>
      </c>
      <c r="LQ10" s="74" t="s">
        <v>13</v>
      </c>
      <c r="LR10" s="74">
        <v>3</v>
      </c>
      <c r="LS10" s="74">
        <v>3</v>
      </c>
      <c r="LT10" s="74">
        <v>0</v>
      </c>
      <c r="LU10" s="74">
        <v>0</v>
      </c>
      <c r="LV10" s="75">
        <f t="shared" si="41"/>
        <v>1</v>
      </c>
      <c r="LW10" s="67">
        <f t="shared" si="42"/>
        <v>0</v>
      </c>
      <c r="LY10" s="74" t="s">
        <v>13</v>
      </c>
      <c r="LZ10" s="74">
        <v>3</v>
      </c>
      <c r="MA10" s="74">
        <v>3</v>
      </c>
      <c r="MB10" s="74">
        <v>0</v>
      </c>
      <c r="MC10" s="74">
        <v>0</v>
      </c>
      <c r="MD10" s="75">
        <f t="shared" si="43"/>
        <v>1</v>
      </c>
      <c r="ME10" s="67">
        <f t="shared" si="44"/>
        <v>0</v>
      </c>
      <c r="MG10" s="74" t="s">
        <v>13</v>
      </c>
      <c r="MH10" s="74">
        <v>3</v>
      </c>
      <c r="MI10" s="74">
        <v>3</v>
      </c>
      <c r="MJ10" s="74">
        <v>0</v>
      </c>
      <c r="MK10" s="74">
        <v>0</v>
      </c>
      <c r="ML10" s="75">
        <f t="shared" si="45"/>
        <v>1</v>
      </c>
      <c r="MM10" s="67">
        <f t="shared" si="46"/>
        <v>0</v>
      </c>
      <c r="MO10" s="74" t="s">
        <v>13</v>
      </c>
      <c r="MP10" s="74">
        <v>3</v>
      </c>
      <c r="MQ10" s="74">
        <v>3</v>
      </c>
      <c r="MR10" s="74">
        <v>0</v>
      </c>
      <c r="MS10" s="74">
        <v>0</v>
      </c>
      <c r="MT10" s="75">
        <f t="shared" si="47"/>
        <v>1</v>
      </c>
      <c r="MU10" s="67">
        <f t="shared" si="48"/>
        <v>0</v>
      </c>
      <c r="MW10" s="74" t="s">
        <v>13</v>
      </c>
      <c r="MX10" s="74">
        <v>3</v>
      </c>
      <c r="MY10" s="74">
        <v>3</v>
      </c>
      <c r="MZ10" s="74">
        <v>0</v>
      </c>
      <c r="NA10" s="74">
        <v>0</v>
      </c>
      <c r="NB10" s="75">
        <f t="shared" si="49"/>
        <v>1</v>
      </c>
      <c r="NC10" s="67">
        <f t="shared" si="50"/>
        <v>0</v>
      </c>
      <c r="NE10" s="74" t="s">
        <v>13</v>
      </c>
      <c r="NF10" s="74">
        <v>3</v>
      </c>
      <c r="NG10" s="74">
        <v>3</v>
      </c>
      <c r="NH10" s="74">
        <v>0</v>
      </c>
      <c r="NI10" s="74">
        <v>0</v>
      </c>
      <c r="NJ10" s="75">
        <f t="shared" si="51"/>
        <v>1</v>
      </c>
      <c r="NK10" s="67">
        <f t="shared" si="52"/>
        <v>0</v>
      </c>
      <c r="NM10" s="74" t="s">
        <v>13</v>
      </c>
      <c r="NN10" s="74">
        <v>3</v>
      </c>
      <c r="NO10" s="74">
        <v>3</v>
      </c>
      <c r="NP10" s="74">
        <v>0</v>
      </c>
      <c r="NQ10" s="74">
        <v>0</v>
      </c>
      <c r="NR10" s="75">
        <f t="shared" si="53"/>
        <v>1</v>
      </c>
      <c r="NS10" s="67">
        <f t="shared" si="54"/>
        <v>0</v>
      </c>
      <c r="NU10" s="74" t="s">
        <v>13</v>
      </c>
      <c r="NV10" s="74">
        <v>3</v>
      </c>
      <c r="NW10" s="74">
        <v>3</v>
      </c>
      <c r="NX10" s="74">
        <v>0</v>
      </c>
      <c r="NY10" s="74">
        <v>0</v>
      </c>
      <c r="NZ10" s="75">
        <f t="shared" si="55"/>
        <v>1</v>
      </c>
      <c r="OA10" s="67">
        <f t="shared" si="56"/>
        <v>0</v>
      </c>
      <c r="OC10" s="74" t="s">
        <v>13</v>
      </c>
      <c r="OD10" s="74">
        <v>3</v>
      </c>
      <c r="OE10" s="74">
        <v>3</v>
      </c>
      <c r="OF10" s="74">
        <v>0</v>
      </c>
      <c r="OG10" s="74">
        <v>0</v>
      </c>
      <c r="OH10" s="75">
        <f t="shared" si="57"/>
        <v>1</v>
      </c>
      <c r="OI10" s="67">
        <f t="shared" si="58"/>
        <v>0</v>
      </c>
      <c r="OK10" s="74" t="s">
        <v>13</v>
      </c>
      <c r="OL10" s="74">
        <v>3</v>
      </c>
      <c r="OM10" s="74">
        <v>3</v>
      </c>
      <c r="ON10" s="74">
        <v>0</v>
      </c>
      <c r="OO10" s="74">
        <v>0</v>
      </c>
      <c r="OP10" s="75">
        <f t="shared" si="59"/>
        <v>1</v>
      </c>
      <c r="OQ10" s="67">
        <f t="shared" si="60"/>
        <v>0</v>
      </c>
      <c r="OS10" s="74" t="s">
        <v>13</v>
      </c>
      <c r="OT10" s="74">
        <v>3</v>
      </c>
      <c r="OU10" s="74">
        <v>3</v>
      </c>
      <c r="OV10" s="74">
        <v>0</v>
      </c>
      <c r="OW10" s="74">
        <v>0</v>
      </c>
      <c r="OX10" s="75">
        <f t="shared" si="61"/>
        <v>1</v>
      </c>
      <c r="OY10" s="67">
        <f t="shared" si="62"/>
        <v>0</v>
      </c>
      <c r="PA10" s="74" t="s">
        <v>13</v>
      </c>
      <c r="PB10" s="74">
        <v>3</v>
      </c>
      <c r="PC10" s="74">
        <v>3</v>
      </c>
      <c r="PD10" s="74">
        <v>0</v>
      </c>
      <c r="PE10" s="74">
        <v>0</v>
      </c>
      <c r="PF10" s="75">
        <f t="shared" si="63"/>
        <v>1</v>
      </c>
      <c r="PG10" s="67">
        <f t="shared" si="64"/>
        <v>0</v>
      </c>
      <c r="PI10" s="74" t="s">
        <v>13</v>
      </c>
      <c r="PJ10" s="74">
        <v>3</v>
      </c>
      <c r="PK10" s="74">
        <v>3</v>
      </c>
      <c r="PL10" s="74">
        <v>0</v>
      </c>
      <c r="PM10" s="74">
        <v>0</v>
      </c>
      <c r="PN10" s="75">
        <f t="shared" si="65"/>
        <v>1</v>
      </c>
      <c r="PO10" s="67">
        <f t="shared" si="66"/>
        <v>0</v>
      </c>
      <c r="PQ10" s="74" t="s">
        <v>13</v>
      </c>
      <c r="PR10" s="74">
        <v>3</v>
      </c>
      <c r="PS10" s="74">
        <v>3</v>
      </c>
      <c r="PT10" s="74">
        <v>0</v>
      </c>
      <c r="PU10" s="74">
        <v>0</v>
      </c>
      <c r="PV10" s="75">
        <f t="shared" si="67"/>
        <v>1</v>
      </c>
      <c r="PW10" s="67">
        <f t="shared" si="68"/>
        <v>0</v>
      </c>
      <c r="PY10" s="74" t="s">
        <v>13</v>
      </c>
      <c r="PZ10" s="74">
        <v>3</v>
      </c>
      <c r="QA10" s="74">
        <v>3</v>
      </c>
      <c r="QB10" s="74">
        <v>0</v>
      </c>
      <c r="QC10" s="74">
        <v>0</v>
      </c>
      <c r="QD10" s="75">
        <f t="shared" si="69"/>
        <v>1</v>
      </c>
      <c r="QE10" s="67">
        <f t="shared" si="70"/>
        <v>0</v>
      </c>
      <c r="QG10" s="74" t="s">
        <v>13</v>
      </c>
      <c r="QH10" s="74">
        <v>3</v>
      </c>
      <c r="QI10" s="74">
        <v>3</v>
      </c>
      <c r="QJ10" s="74">
        <v>0</v>
      </c>
      <c r="QK10" s="74">
        <v>0</v>
      </c>
      <c r="QL10" s="75">
        <f t="shared" si="71"/>
        <v>1</v>
      </c>
      <c r="QM10" s="67">
        <f t="shared" si="72"/>
        <v>0</v>
      </c>
      <c r="QO10" s="74" t="s">
        <v>13</v>
      </c>
      <c r="QP10" s="74">
        <v>3</v>
      </c>
      <c r="QQ10" s="74">
        <v>3</v>
      </c>
      <c r="QR10" s="74">
        <v>0</v>
      </c>
      <c r="QS10" s="74">
        <v>0</v>
      </c>
      <c r="QT10" s="75">
        <f t="shared" si="73"/>
        <v>1</v>
      </c>
      <c r="QU10" s="67">
        <f t="shared" si="74"/>
        <v>0</v>
      </c>
      <c r="QW10" s="74" t="s">
        <v>13</v>
      </c>
      <c r="QX10" s="74">
        <v>3</v>
      </c>
      <c r="QY10" s="74">
        <v>3</v>
      </c>
      <c r="QZ10" s="74">
        <v>0</v>
      </c>
      <c r="RA10" s="74">
        <v>0</v>
      </c>
      <c r="RB10" s="75">
        <f t="shared" si="75"/>
        <v>1</v>
      </c>
      <c r="RC10" s="67">
        <f t="shared" si="76"/>
        <v>0</v>
      </c>
    </row>
    <row r="11" spans="1:471" ht="1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  <c r="AV11" s="14" t="s">
        <v>14</v>
      </c>
      <c r="AW11" s="2">
        <v>832</v>
      </c>
      <c r="AX11" s="2">
        <v>822</v>
      </c>
      <c r="AY11" s="2">
        <v>10</v>
      </c>
      <c r="AZ11" s="2">
        <v>0</v>
      </c>
      <c r="BA11" s="4">
        <v>0.99</v>
      </c>
      <c r="BB11" s="8">
        <f t="shared" si="5"/>
        <v>0</v>
      </c>
      <c r="BD11" s="14" t="s">
        <v>14</v>
      </c>
      <c r="BE11" s="2">
        <v>832</v>
      </c>
      <c r="BF11" s="2">
        <v>822</v>
      </c>
      <c r="BG11" s="2">
        <v>10</v>
      </c>
      <c r="BH11" s="2">
        <v>0</v>
      </c>
      <c r="BI11" s="4">
        <v>0.99</v>
      </c>
      <c r="BJ11" s="8">
        <f t="shared" si="6"/>
        <v>0</v>
      </c>
      <c r="BL11" s="14" t="s">
        <v>14</v>
      </c>
      <c r="BM11" s="2">
        <v>832</v>
      </c>
      <c r="BN11" s="2">
        <v>822</v>
      </c>
      <c r="BO11" s="2">
        <v>10</v>
      </c>
      <c r="BP11" s="2">
        <v>0</v>
      </c>
      <c r="BQ11" s="4">
        <v>0.99</v>
      </c>
      <c r="BR11" s="8">
        <f t="shared" si="7"/>
        <v>0</v>
      </c>
      <c r="BT11" s="14" t="s">
        <v>14</v>
      </c>
      <c r="BU11" s="2">
        <v>832</v>
      </c>
      <c r="BV11" s="2">
        <v>822</v>
      </c>
      <c r="BW11" s="2">
        <v>10</v>
      </c>
      <c r="BX11" s="2">
        <v>0</v>
      </c>
      <c r="BY11" s="4">
        <f>BV11/BU11</f>
        <v>0.98798076923076927</v>
      </c>
      <c r="BZ11" s="8">
        <f t="shared" si="8"/>
        <v>-2.0192307692307176E-3</v>
      </c>
      <c r="CB11" s="14" t="s">
        <v>14</v>
      </c>
      <c r="CC11" s="2">
        <v>832</v>
      </c>
      <c r="CD11" s="2">
        <v>822</v>
      </c>
      <c r="CE11" s="2">
        <v>10</v>
      </c>
      <c r="CF11" s="2">
        <v>0</v>
      </c>
      <c r="CG11" s="4">
        <f>CD11/CC11</f>
        <v>0.98798076923076927</v>
      </c>
      <c r="CH11" s="8">
        <f t="shared" si="9"/>
        <v>0</v>
      </c>
      <c r="CJ11" s="14" t="s">
        <v>14</v>
      </c>
      <c r="CK11" s="2">
        <v>832</v>
      </c>
      <c r="CL11" s="2">
        <v>822</v>
      </c>
      <c r="CM11" s="2">
        <v>10</v>
      </c>
      <c r="CN11" s="2">
        <v>0</v>
      </c>
      <c r="CO11" s="4">
        <f>CL11/CK11</f>
        <v>0.98798076923076927</v>
      </c>
      <c r="CP11" s="8">
        <f t="shared" si="10"/>
        <v>0</v>
      </c>
      <c r="CR11" s="14" t="s">
        <v>14</v>
      </c>
      <c r="CS11" s="2">
        <v>832</v>
      </c>
      <c r="CT11" s="2">
        <v>822</v>
      </c>
      <c r="CU11" s="2">
        <v>10</v>
      </c>
      <c r="CV11" s="2">
        <v>0</v>
      </c>
      <c r="CW11" s="4">
        <f>CT11/CS11</f>
        <v>0.98798076923076927</v>
      </c>
      <c r="CX11" s="8">
        <f t="shared" si="11"/>
        <v>0</v>
      </c>
      <c r="CZ11" s="14" t="s">
        <v>14</v>
      </c>
      <c r="DA11" s="2">
        <v>832</v>
      </c>
      <c r="DB11" s="2">
        <v>822</v>
      </c>
      <c r="DC11" s="2">
        <v>10</v>
      </c>
      <c r="DD11" s="2">
        <v>0</v>
      </c>
      <c r="DE11" s="4">
        <f>DB11/DA11</f>
        <v>0.98798076923076927</v>
      </c>
      <c r="DF11" s="8">
        <f t="shared" si="12"/>
        <v>0</v>
      </c>
      <c r="DH11" s="14" t="s">
        <v>14</v>
      </c>
      <c r="DI11" s="2">
        <v>832</v>
      </c>
      <c r="DJ11" s="2">
        <v>822</v>
      </c>
      <c r="DK11" s="2">
        <v>10</v>
      </c>
      <c r="DL11" s="2">
        <v>0</v>
      </c>
      <c r="DM11" s="4">
        <f>DJ11/DI11</f>
        <v>0.98798076923076927</v>
      </c>
      <c r="DN11" s="8">
        <f t="shared" si="13"/>
        <v>0</v>
      </c>
      <c r="DP11" s="14" t="s">
        <v>14</v>
      </c>
      <c r="DQ11" s="2">
        <v>832</v>
      </c>
      <c r="DR11" s="2">
        <v>822</v>
      </c>
      <c r="DS11" s="2">
        <v>10</v>
      </c>
      <c r="DT11" s="2">
        <v>0</v>
      </c>
      <c r="DU11" s="4">
        <f>DR11/DQ11</f>
        <v>0.98798076923076927</v>
      </c>
      <c r="DV11" s="8">
        <f t="shared" si="14"/>
        <v>0</v>
      </c>
      <c r="ED11" s="8"/>
      <c r="FB11" s="8"/>
      <c r="FD11" s="37" t="s">
        <v>14</v>
      </c>
      <c r="FE11" s="2">
        <v>847</v>
      </c>
      <c r="FF11" s="2">
        <v>836</v>
      </c>
      <c r="FG11" s="6">
        <v>11</v>
      </c>
      <c r="FH11" s="2">
        <v>0</v>
      </c>
      <c r="FI11" s="4">
        <f>FF11/FE11</f>
        <v>0.98701298701298701</v>
      </c>
      <c r="FJ11" s="8">
        <f t="shared" si="19"/>
        <v>0.98701298701298701</v>
      </c>
      <c r="FL11" s="37" t="s">
        <v>14</v>
      </c>
      <c r="FM11" s="2">
        <v>847</v>
      </c>
      <c r="FN11" s="2">
        <v>836</v>
      </c>
      <c r="FO11" s="6">
        <v>11</v>
      </c>
      <c r="FP11" s="2">
        <v>0</v>
      </c>
      <c r="FQ11" s="4">
        <f>FN11/FM11</f>
        <v>0.98701298701298701</v>
      </c>
      <c r="FR11" s="8">
        <f t="shared" si="20"/>
        <v>0</v>
      </c>
      <c r="FT11" s="37" t="s">
        <v>14</v>
      </c>
      <c r="FU11" s="2">
        <v>847</v>
      </c>
      <c r="FV11" s="2">
        <v>836</v>
      </c>
      <c r="FW11" s="6">
        <v>11</v>
      </c>
      <c r="FX11" s="2">
        <v>0</v>
      </c>
      <c r="FY11" s="4">
        <f>FV11/FU11</f>
        <v>0.98701298701298701</v>
      </c>
      <c r="FZ11" s="8">
        <f t="shared" si="21"/>
        <v>0</v>
      </c>
      <c r="GB11" s="37" t="s">
        <v>14</v>
      </c>
      <c r="GC11" s="2">
        <v>847</v>
      </c>
      <c r="GD11" s="2">
        <v>836</v>
      </c>
      <c r="GE11" s="6">
        <v>11</v>
      </c>
      <c r="GF11" s="2">
        <v>0</v>
      </c>
      <c r="GG11" s="4">
        <f>GD11/GC11</f>
        <v>0.98701298701298701</v>
      </c>
      <c r="GH11" s="8">
        <f t="shared" si="22"/>
        <v>0</v>
      </c>
      <c r="GI11" s="7" t="s">
        <v>89</v>
      </c>
      <c r="GJ11" s="37" t="s">
        <v>14</v>
      </c>
      <c r="GK11" s="2">
        <v>847</v>
      </c>
      <c r="GL11" s="2">
        <v>836</v>
      </c>
      <c r="GM11" s="6">
        <v>11</v>
      </c>
      <c r="GN11" s="2">
        <v>0</v>
      </c>
      <c r="GO11" s="4">
        <f>GL11/GK11</f>
        <v>0.98701298701298701</v>
      </c>
      <c r="GP11" s="8">
        <f t="shared" si="23"/>
        <v>0</v>
      </c>
      <c r="GR11" s="2" t="s">
        <v>14</v>
      </c>
      <c r="GS11" s="2">
        <v>853</v>
      </c>
      <c r="GT11" s="2">
        <v>836</v>
      </c>
      <c r="GU11" s="2">
        <v>11</v>
      </c>
      <c r="GV11" s="2">
        <v>6</v>
      </c>
      <c r="GW11" s="4">
        <v>0.98</v>
      </c>
      <c r="GX11" s="8">
        <f t="shared" si="24"/>
        <v>-7.0129870129870264E-3</v>
      </c>
      <c r="GZ11" s="2" t="s">
        <v>14</v>
      </c>
      <c r="HA11" s="2">
        <v>853</v>
      </c>
      <c r="HB11" s="2">
        <v>836</v>
      </c>
      <c r="HC11" s="2">
        <v>11</v>
      </c>
      <c r="HD11" s="2">
        <v>6</v>
      </c>
      <c r="HE11" s="4">
        <v>0.98</v>
      </c>
      <c r="HF11" s="8">
        <f t="shared" si="77"/>
        <v>-5.0199999999999996</v>
      </c>
      <c r="HH11" s="2" t="s">
        <v>14</v>
      </c>
      <c r="HI11" s="2">
        <v>853</v>
      </c>
      <c r="HJ11" s="2">
        <v>836</v>
      </c>
      <c r="HK11" s="2">
        <v>11</v>
      </c>
      <c r="HL11" s="2">
        <v>6</v>
      </c>
      <c r="HM11" s="4">
        <v>0.98</v>
      </c>
      <c r="HN11" s="8">
        <f t="shared" si="25"/>
        <v>0</v>
      </c>
      <c r="HP11" s="37" t="s">
        <v>14</v>
      </c>
      <c r="HQ11" s="2">
        <v>847</v>
      </c>
      <c r="HR11" s="2">
        <v>836</v>
      </c>
      <c r="HS11" s="2">
        <v>11</v>
      </c>
      <c r="HT11" s="2">
        <v>0</v>
      </c>
      <c r="HU11" s="4">
        <v>0.98</v>
      </c>
      <c r="HV11" s="8">
        <f t="shared" si="26"/>
        <v>0</v>
      </c>
      <c r="HX11" s="37" t="s">
        <v>14</v>
      </c>
      <c r="HY11" s="2">
        <v>847</v>
      </c>
      <c r="HZ11" s="2">
        <v>836</v>
      </c>
      <c r="IA11" s="2">
        <v>11</v>
      </c>
      <c r="IB11" s="2">
        <v>0</v>
      </c>
      <c r="IC11" s="4">
        <v>0.98</v>
      </c>
      <c r="ID11" s="8">
        <f t="shared" si="27"/>
        <v>0</v>
      </c>
      <c r="IF11" s="72" t="s">
        <v>14</v>
      </c>
      <c r="IG11" s="64">
        <v>847</v>
      </c>
      <c r="IH11" s="64">
        <v>836</v>
      </c>
      <c r="II11" s="64">
        <v>11</v>
      </c>
      <c r="IJ11" s="64">
        <v>0</v>
      </c>
      <c r="IK11" s="65">
        <v>0.98701298701298701</v>
      </c>
      <c r="IL11" s="65">
        <v>0.98701298701298701</v>
      </c>
      <c r="IM11" s="65">
        <v>7.0129870129870264E-3</v>
      </c>
      <c r="IN11" s="63"/>
      <c r="IO11" s="72" t="s">
        <v>14</v>
      </c>
      <c r="IP11" s="63">
        <v>847</v>
      </c>
      <c r="IQ11" s="63">
        <v>836</v>
      </c>
      <c r="IR11" s="63">
        <v>11</v>
      </c>
      <c r="IS11" s="63">
        <v>0</v>
      </c>
      <c r="IT11" s="71">
        <v>0.99</v>
      </c>
      <c r="IU11" s="67">
        <v>2.9870129870129825E-3</v>
      </c>
      <c r="IV11" s="53"/>
      <c r="IW11" s="78" t="s">
        <v>14</v>
      </c>
      <c r="IX11" s="73">
        <v>847</v>
      </c>
      <c r="IY11" s="73">
        <v>836</v>
      </c>
      <c r="IZ11" s="73">
        <v>11</v>
      </c>
      <c r="JA11" s="73">
        <v>0</v>
      </c>
      <c r="JB11" s="77">
        <v>0.99</v>
      </c>
      <c r="JC11" s="67">
        <f t="shared" si="28"/>
        <v>0</v>
      </c>
      <c r="JD11" s="66"/>
      <c r="JE11" s="78" t="s">
        <v>14</v>
      </c>
      <c r="JF11" s="73">
        <v>847</v>
      </c>
      <c r="JG11" s="73">
        <v>836</v>
      </c>
      <c r="JH11" s="73">
        <v>11</v>
      </c>
      <c r="JI11" s="73">
        <v>0</v>
      </c>
      <c r="JJ11" s="77">
        <v>0.99</v>
      </c>
      <c r="JK11" s="67">
        <f t="shared" si="29"/>
        <v>0</v>
      </c>
      <c r="JL11" s="66"/>
      <c r="JM11" s="78" t="s">
        <v>14</v>
      </c>
      <c r="JN11" s="73">
        <v>847</v>
      </c>
      <c r="JO11" s="73">
        <v>836</v>
      </c>
      <c r="JP11" s="73">
        <v>11</v>
      </c>
      <c r="JQ11" s="73">
        <v>0</v>
      </c>
      <c r="JR11" s="77">
        <v>0.99</v>
      </c>
      <c r="JS11" s="67">
        <f t="shared" si="30"/>
        <v>0</v>
      </c>
      <c r="JT11" s="66"/>
      <c r="JU11" s="78" t="s">
        <v>14</v>
      </c>
      <c r="JV11" s="73">
        <v>847</v>
      </c>
      <c r="JW11" s="73">
        <v>836</v>
      </c>
      <c r="JX11" s="73">
        <v>11</v>
      </c>
      <c r="JY11" s="73">
        <v>0</v>
      </c>
      <c r="JZ11" s="77">
        <v>0.99</v>
      </c>
      <c r="KA11" s="67">
        <f t="shared" si="31"/>
        <v>0</v>
      </c>
      <c r="KB11" s="66"/>
      <c r="KC11" s="78" t="s">
        <v>14</v>
      </c>
      <c r="KD11" s="73">
        <v>847</v>
      </c>
      <c r="KE11" s="73">
        <v>836</v>
      </c>
      <c r="KF11" s="73">
        <v>11</v>
      </c>
      <c r="KG11" s="73">
        <v>0</v>
      </c>
      <c r="KH11" s="77">
        <v>0.99</v>
      </c>
      <c r="KI11" s="67">
        <f t="shared" si="32"/>
        <v>0</v>
      </c>
      <c r="KK11" s="78" t="s">
        <v>14</v>
      </c>
      <c r="KL11" s="73">
        <v>847</v>
      </c>
      <c r="KM11" s="73">
        <v>836</v>
      </c>
      <c r="KN11" s="73">
        <v>11</v>
      </c>
      <c r="KO11" s="73">
        <v>0</v>
      </c>
      <c r="KP11" s="75">
        <f t="shared" si="33"/>
        <v>0.98701298701298701</v>
      </c>
      <c r="KQ11" s="67">
        <f t="shared" si="34"/>
        <v>-2.9870129870129825E-3</v>
      </c>
      <c r="KS11" s="78" t="s">
        <v>14</v>
      </c>
      <c r="KT11" s="73">
        <v>847</v>
      </c>
      <c r="KU11" s="73">
        <v>836</v>
      </c>
      <c r="KV11" s="73">
        <v>11</v>
      </c>
      <c r="KW11" s="73">
        <v>0</v>
      </c>
      <c r="KX11" s="75">
        <f t="shared" si="35"/>
        <v>0.98701298701298701</v>
      </c>
      <c r="KY11" s="67">
        <f t="shared" si="36"/>
        <v>0</v>
      </c>
      <c r="LA11" s="78" t="s">
        <v>14</v>
      </c>
      <c r="LB11" s="73">
        <v>847</v>
      </c>
      <c r="LC11" s="73">
        <v>836</v>
      </c>
      <c r="LD11" s="74">
        <v>11</v>
      </c>
      <c r="LE11" s="74">
        <v>0</v>
      </c>
      <c r="LF11" s="75">
        <f t="shared" si="37"/>
        <v>0.98701298701298701</v>
      </c>
      <c r="LG11" s="67">
        <f t="shared" si="38"/>
        <v>0</v>
      </c>
      <c r="LI11" s="78" t="s">
        <v>14</v>
      </c>
      <c r="LJ11" s="73">
        <v>847</v>
      </c>
      <c r="LK11" s="73">
        <v>836</v>
      </c>
      <c r="LL11" s="74">
        <v>11</v>
      </c>
      <c r="LM11" s="74">
        <v>0</v>
      </c>
      <c r="LN11" s="75">
        <f t="shared" si="39"/>
        <v>0.98701298701298701</v>
      </c>
      <c r="LO11" s="67">
        <f t="shared" si="40"/>
        <v>0</v>
      </c>
      <c r="LQ11" s="78" t="s">
        <v>14</v>
      </c>
      <c r="LR11" s="73">
        <v>847</v>
      </c>
      <c r="LS11" s="73">
        <v>836</v>
      </c>
      <c r="LT11" s="74">
        <v>11</v>
      </c>
      <c r="LU11" s="74">
        <v>0</v>
      </c>
      <c r="LV11" s="75">
        <f t="shared" si="41"/>
        <v>0.98701298701298701</v>
      </c>
      <c r="LW11" s="67">
        <f t="shared" si="42"/>
        <v>0</v>
      </c>
      <c r="LY11" s="78" t="s">
        <v>14</v>
      </c>
      <c r="LZ11" s="73">
        <v>847</v>
      </c>
      <c r="MA11" s="73">
        <v>836</v>
      </c>
      <c r="MB11" s="74">
        <v>11</v>
      </c>
      <c r="MC11" s="74">
        <v>0</v>
      </c>
      <c r="MD11" s="75">
        <f t="shared" si="43"/>
        <v>0.98701298701298701</v>
      </c>
      <c r="ME11" s="67">
        <f t="shared" si="44"/>
        <v>0</v>
      </c>
      <c r="MG11" s="78" t="s">
        <v>14</v>
      </c>
      <c r="MH11" s="73">
        <v>847</v>
      </c>
      <c r="MI11" s="73">
        <v>836</v>
      </c>
      <c r="MJ11" s="74">
        <v>11</v>
      </c>
      <c r="MK11" s="74">
        <v>0</v>
      </c>
      <c r="ML11" s="75">
        <f t="shared" si="45"/>
        <v>0.98701298701298701</v>
      </c>
      <c r="MM11" s="67">
        <f t="shared" si="46"/>
        <v>0</v>
      </c>
      <c r="MO11" s="78" t="s">
        <v>14</v>
      </c>
      <c r="MP11" s="73">
        <v>847</v>
      </c>
      <c r="MQ11" s="73">
        <v>836</v>
      </c>
      <c r="MR11" s="74">
        <v>11</v>
      </c>
      <c r="MS11" s="74">
        <v>0</v>
      </c>
      <c r="MT11" s="75">
        <f t="shared" si="47"/>
        <v>0.98701298701298701</v>
      </c>
      <c r="MU11" s="67">
        <f t="shared" si="48"/>
        <v>0</v>
      </c>
      <c r="MW11" s="78" t="s">
        <v>14</v>
      </c>
      <c r="MX11" s="73">
        <v>847</v>
      </c>
      <c r="MY11" s="73">
        <v>836</v>
      </c>
      <c r="MZ11" s="74">
        <v>11</v>
      </c>
      <c r="NA11" s="74">
        <v>0</v>
      </c>
      <c r="NB11" s="75">
        <f t="shared" si="49"/>
        <v>0.98701298701298701</v>
      </c>
      <c r="NC11" s="67">
        <f t="shared" si="50"/>
        <v>0</v>
      </c>
      <c r="NE11" s="78" t="s">
        <v>14</v>
      </c>
      <c r="NF11" s="73">
        <v>847</v>
      </c>
      <c r="NG11" s="73">
        <v>836</v>
      </c>
      <c r="NH11" s="74">
        <v>11</v>
      </c>
      <c r="NI11" s="74">
        <v>0</v>
      </c>
      <c r="NJ11" s="75">
        <f t="shared" si="51"/>
        <v>0.98701298701298701</v>
      </c>
      <c r="NK11" s="67">
        <f t="shared" si="52"/>
        <v>0</v>
      </c>
      <c r="NM11" s="78" t="s">
        <v>14</v>
      </c>
      <c r="NN11" s="73">
        <v>847</v>
      </c>
      <c r="NO11" s="73">
        <v>836</v>
      </c>
      <c r="NP11" s="74">
        <v>11</v>
      </c>
      <c r="NQ11" s="74">
        <v>0</v>
      </c>
      <c r="NR11" s="75">
        <f t="shared" si="53"/>
        <v>0.98701298701298701</v>
      </c>
      <c r="NS11" s="67">
        <f t="shared" si="54"/>
        <v>0</v>
      </c>
      <c r="NU11" s="78" t="s">
        <v>14</v>
      </c>
      <c r="NV11" s="74">
        <v>857</v>
      </c>
      <c r="NW11" s="74">
        <v>846</v>
      </c>
      <c r="NX11" s="74">
        <v>11</v>
      </c>
      <c r="NY11" s="74">
        <v>0</v>
      </c>
      <c r="NZ11" s="75">
        <f t="shared" si="55"/>
        <v>0.98716452742123684</v>
      </c>
      <c r="OA11" s="67">
        <f t="shared" si="56"/>
        <v>1.515404082498284E-4</v>
      </c>
      <c r="OC11" s="78" t="s">
        <v>14</v>
      </c>
      <c r="OD11" s="74">
        <v>857</v>
      </c>
      <c r="OE11" s="74">
        <v>846</v>
      </c>
      <c r="OF11" s="74">
        <v>11</v>
      </c>
      <c r="OG11" s="74">
        <v>0</v>
      </c>
      <c r="OH11" s="75">
        <f t="shared" si="57"/>
        <v>0.98716452742123684</v>
      </c>
      <c r="OI11" s="67">
        <f t="shared" si="58"/>
        <v>0</v>
      </c>
      <c r="OK11" s="78" t="s">
        <v>14</v>
      </c>
      <c r="OL11" s="74">
        <v>857</v>
      </c>
      <c r="OM11" s="74">
        <v>846</v>
      </c>
      <c r="ON11" s="74">
        <v>11</v>
      </c>
      <c r="OO11" s="74">
        <v>0</v>
      </c>
      <c r="OP11" s="75">
        <f t="shared" si="59"/>
        <v>0.98716452742123684</v>
      </c>
      <c r="OQ11" s="67">
        <f t="shared" si="60"/>
        <v>0</v>
      </c>
      <c r="OS11" s="78" t="s">
        <v>14</v>
      </c>
      <c r="OT11" s="74">
        <v>857</v>
      </c>
      <c r="OU11" s="74">
        <v>846</v>
      </c>
      <c r="OV11" s="74">
        <v>11</v>
      </c>
      <c r="OW11" s="74">
        <v>0</v>
      </c>
      <c r="OX11" s="75">
        <f t="shared" si="61"/>
        <v>0.98716452742123684</v>
      </c>
      <c r="OY11" s="67">
        <f t="shared" si="62"/>
        <v>0</v>
      </c>
      <c r="PA11" s="78" t="s">
        <v>14</v>
      </c>
      <c r="PB11" s="74">
        <v>857</v>
      </c>
      <c r="PC11" s="74">
        <v>846</v>
      </c>
      <c r="PD11" s="74">
        <v>11</v>
      </c>
      <c r="PE11" s="74">
        <v>0</v>
      </c>
      <c r="PF11" s="75">
        <f t="shared" si="63"/>
        <v>0.98716452742123684</v>
      </c>
      <c r="PG11" s="67">
        <f t="shared" si="64"/>
        <v>0</v>
      </c>
      <c r="PI11" s="78" t="s">
        <v>14</v>
      </c>
      <c r="PJ11" s="74">
        <v>857</v>
      </c>
      <c r="PK11" s="74">
        <v>846</v>
      </c>
      <c r="PL11" s="74">
        <v>11</v>
      </c>
      <c r="PM11" s="74">
        <v>0</v>
      </c>
      <c r="PN11" s="75">
        <f t="shared" si="65"/>
        <v>0.98716452742123684</v>
      </c>
      <c r="PO11" s="67">
        <f t="shared" si="66"/>
        <v>0</v>
      </c>
      <c r="PQ11" s="78" t="s">
        <v>14</v>
      </c>
      <c r="PR11" s="74">
        <v>857</v>
      </c>
      <c r="PS11" s="74">
        <v>846</v>
      </c>
      <c r="PT11" s="74">
        <v>11</v>
      </c>
      <c r="PU11" s="74">
        <v>0</v>
      </c>
      <c r="PV11" s="75">
        <f t="shared" si="67"/>
        <v>0.98716452742123684</v>
      </c>
      <c r="PW11" s="67">
        <f t="shared" si="68"/>
        <v>0</v>
      </c>
      <c r="PY11" s="78" t="s">
        <v>14</v>
      </c>
      <c r="PZ11" s="6">
        <v>857</v>
      </c>
      <c r="QA11" s="6">
        <v>757</v>
      </c>
      <c r="QB11" s="6">
        <v>98</v>
      </c>
      <c r="QC11" s="6">
        <v>2</v>
      </c>
      <c r="QD11" s="75">
        <f t="shared" si="69"/>
        <v>0.88331388564760793</v>
      </c>
      <c r="QE11" s="67">
        <f t="shared" si="70"/>
        <v>-0.1038506417736289</v>
      </c>
      <c r="QG11" s="78" t="s">
        <v>14</v>
      </c>
      <c r="QH11" s="6">
        <v>857</v>
      </c>
      <c r="QI11" s="6">
        <v>757</v>
      </c>
      <c r="QJ11" s="6">
        <v>98</v>
      </c>
      <c r="QK11" s="6">
        <v>2</v>
      </c>
      <c r="QL11" s="75">
        <f t="shared" si="71"/>
        <v>0.88331388564760793</v>
      </c>
      <c r="QM11" s="67">
        <f t="shared" si="72"/>
        <v>0</v>
      </c>
      <c r="QO11" s="78" t="s">
        <v>14</v>
      </c>
      <c r="QP11" s="6">
        <v>857</v>
      </c>
      <c r="QQ11" s="6">
        <v>757</v>
      </c>
      <c r="QR11" s="6">
        <v>98</v>
      </c>
      <c r="QS11" s="6">
        <v>2</v>
      </c>
      <c r="QT11" s="75">
        <f t="shared" si="73"/>
        <v>0.88331388564760793</v>
      </c>
      <c r="QU11" s="67">
        <f t="shared" si="74"/>
        <v>0</v>
      </c>
      <c r="QW11" s="78" t="s">
        <v>14</v>
      </c>
      <c r="QX11" s="6">
        <v>857</v>
      </c>
      <c r="QY11" s="6">
        <v>757</v>
      </c>
      <c r="QZ11" s="6">
        <v>98</v>
      </c>
      <c r="RA11" s="6">
        <v>2</v>
      </c>
      <c r="RB11" s="75">
        <f t="shared" si="75"/>
        <v>0.88331388564760793</v>
      </c>
      <c r="RC11" s="67">
        <f t="shared" si="76"/>
        <v>0</v>
      </c>
    </row>
    <row r="12" spans="1:471" ht="1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  <c r="AV12" s="14" t="s">
        <v>15</v>
      </c>
      <c r="AW12" s="2">
        <v>46</v>
      </c>
      <c r="AX12" s="2">
        <v>46</v>
      </c>
      <c r="AY12" s="2">
        <v>0</v>
      </c>
      <c r="AZ12" s="2">
        <v>0</v>
      </c>
      <c r="BA12" s="4">
        <v>1</v>
      </c>
      <c r="BB12" s="8">
        <f t="shared" si="5"/>
        <v>0</v>
      </c>
      <c r="BD12" s="14" t="s">
        <v>15</v>
      </c>
      <c r="BE12" s="2">
        <v>46</v>
      </c>
      <c r="BF12" s="2">
        <v>46</v>
      </c>
      <c r="BG12" s="2">
        <v>0</v>
      </c>
      <c r="BH12" s="2">
        <v>0</v>
      </c>
      <c r="BI12" s="4">
        <v>1</v>
      </c>
      <c r="BJ12" s="8">
        <f t="shared" si="6"/>
        <v>0</v>
      </c>
      <c r="BL12" s="14" t="s">
        <v>15</v>
      </c>
      <c r="BM12" s="2">
        <v>46</v>
      </c>
      <c r="BN12" s="2">
        <v>46</v>
      </c>
      <c r="BO12" s="2">
        <v>0</v>
      </c>
      <c r="BP12" s="2">
        <v>0</v>
      </c>
      <c r="BQ12" s="4">
        <v>1</v>
      </c>
      <c r="BR12" s="8">
        <f t="shared" si="7"/>
        <v>0</v>
      </c>
      <c r="BT12" s="14" t="s">
        <v>15</v>
      </c>
      <c r="BU12" s="2">
        <v>46</v>
      </c>
      <c r="BV12" s="2">
        <v>46</v>
      </c>
      <c r="BW12" s="2">
        <v>0</v>
      </c>
      <c r="BX12" s="2">
        <v>0</v>
      </c>
      <c r="BY12" s="4">
        <f>BV12/BU12</f>
        <v>1</v>
      </c>
      <c r="BZ12" s="8">
        <f t="shared" si="8"/>
        <v>0</v>
      </c>
      <c r="CB12" s="14" t="s">
        <v>15</v>
      </c>
      <c r="CC12" s="2">
        <v>46</v>
      </c>
      <c r="CD12" s="2">
        <v>46</v>
      </c>
      <c r="CE12" s="2">
        <v>0</v>
      </c>
      <c r="CF12" s="2">
        <v>0</v>
      </c>
      <c r="CG12" s="4">
        <f>CD12/CC12</f>
        <v>1</v>
      </c>
      <c r="CH12" s="8">
        <f t="shared" si="9"/>
        <v>0</v>
      </c>
      <c r="CJ12" s="14" t="s">
        <v>15</v>
      </c>
      <c r="CK12" s="2">
        <v>46</v>
      </c>
      <c r="CL12" s="2">
        <v>46</v>
      </c>
      <c r="CM12" s="2">
        <v>0</v>
      </c>
      <c r="CN12" s="2">
        <v>0</v>
      </c>
      <c r="CO12" s="4">
        <f>CL12/CK12</f>
        <v>1</v>
      </c>
      <c r="CP12" s="8">
        <f t="shared" si="10"/>
        <v>0</v>
      </c>
      <c r="CR12" s="14" t="s">
        <v>15</v>
      </c>
      <c r="CS12" s="2">
        <v>46</v>
      </c>
      <c r="CT12" s="2">
        <v>46</v>
      </c>
      <c r="CU12" s="2">
        <v>0</v>
      </c>
      <c r="CV12" s="2">
        <v>0</v>
      </c>
      <c r="CW12" s="4">
        <f>CT12/CS12</f>
        <v>1</v>
      </c>
      <c r="CX12" s="8">
        <f t="shared" si="11"/>
        <v>0</v>
      </c>
      <c r="CZ12" s="14" t="s">
        <v>15</v>
      </c>
      <c r="DA12" s="2">
        <v>46</v>
      </c>
      <c r="DB12" s="2">
        <v>46</v>
      </c>
      <c r="DC12" s="2">
        <v>0</v>
      </c>
      <c r="DD12" s="2">
        <v>0</v>
      </c>
      <c r="DE12" s="4">
        <f>DB12/DA12</f>
        <v>1</v>
      </c>
      <c r="DF12" s="8">
        <f t="shared" si="12"/>
        <v>0</v>
      </c>
      <c r="DH12" s="14" t="s">
        <v>15</v>
      </c>
      <c r="DI12" s="2">
        <v>46</v>
      </c>
      <c r="DJ12" s="2">
        <v>46</v>
      </c>
      <c r="DK12" s="2">
        <v>0</v>
      </c>
      <c r="DL12" s="2">
        <v>0</v>
      </c>
      <c r="DM12" s="4">
        <f>DJ12/DI12</f>
        <v>1</v>
      </c>
      <c r="DN12" s="8">
        <f t="shared" si="13"/>
        <v>0</v>
      </c>
      <c r="DP12" s="14" t="s">
        <v>15</v>
      </c>
      <c r="DQ12" s="2">
        <v>46</v>
      </c>
      <c r="DR12" s="2">
        <v>46</v>
      </c>
      <c r="DS12" s="2">
        <v>0</v>
      </c>
      <c r="DT12" s="2">
        <v>0</v>
      </c>
      <c r="DU12" s="4">
        <f>DR12/DQ12</f>
        <v>1</v>
      </c>
      <c r="DV12" s="8">
        <f t="shared" si="14"/>
        <v>0</v>
      </c>
      <c r="ED12" s="8"/>
      <c r="EL12" s="8"/>
      <c r="ET12" s="8"/>
      <c r="FB12" s="8"/>
      <c r="FD12" s="14" t="s">
        <v>15</v>
      </c>
      <c r="FE12" s="2">
        <v>46</v>
      </c>
      <c r="FF12" s="2">
        <v>46</v>
      </c>
      <c r="FG12" s="2">
        <v>0</v>
      </c>
      <c r="FH12" s="2">
        <v>0</v>
      </c>
      <c r="FI12" s="4">
        <f>FF12/FE12</f>
        <v>1</v>
      </c>
      <c r="FJ12" s="8">
        <f t="shared" si="19"/>
        <v>1</v>
      </c>
      <c r="FL12" s="37" t="s">
        <v>15</v>
      </c>
      <c r="FM12" s="2">
        <v>46</v>
      </c>
      <c r="FN12" s="2">
        <v>46</v>
      </c>
      <c r="FO12" s="2">
        <v>0</v>
      </c>
      <c r="FP12" s="2">
        <v>0</v>
      </c>
      <c r="FQ12" s="4">
        <f>FN12/FM12</f>
        <v>1</v>
      </c>
      <c r="FR12" s="8">
        <f t="shared" si="20"/>
        <v>0</v>
      </c>
      <c r="FT12" s="39" t="s">
        <v>15</v>
      </c>
      <c r="FU12" s="2">
        <v>46</v>
      </c>
      <c r="FV12" s="2">
        <v>46</v>
      </c>
      <c r="FW12" s="2">
        <v>0</v>
      </c>
      <c r="FX12" s="2">
        <v>0</v>
      </c>
      <c r="FY12" s="4">
        <f>FV12/FU12</f>
        <v>1</v>
      </c>
      <c r="FZ12" s="8">
        <f t="shared" si="21"/>
        <v>0</v>
      </c>
      <c r="GB12" s="37" t="s">
        <v>15</v>
      </c>
      <c r="GC12" s="2">
        <v>46</v>
      </c>
      <c r="GD12" s="2">
        <v>46</v>
      </c>
      <c r="GE12" s="2">
        <v>0</v>
      </c>
      <c r="GF12" s="2">
        <v>0</v>
      </c>
      <c r="GG12" s="4">
        <f>GD12/GC12</f>
        <v>1</v>
      </c>
      <c r="GH12" s="8">
        <f t="shared" si="22"/>
        <v>0</v>
      </c>
      <c r="GJ12" s="39" t="s">
        <v>15</v>
      </c>
      <c r="GK12" s="2">
        <v>46</v>
      </c>
      <c r="GL12" s="2">
        <v>46</v>
      </c>
      <c r="GM12" s="2">
        <v>0</v>
      </c>
      <c r="GN12" s="2">
        <v>0</v>
      </c>
      <c r="GO12" s="4">
        <f>GL12/GK12</f>
        <v>1</v>
      </c>
      <c r="GP12" s="8">
        <f t="shared" si="23"/>
        <v>0</v>
      </c>
      <c r="GR12" s="37" t="s">
        <v>15</v>
      </c>
      <c r="GS12" s="2">
        <v>46</v>
      </c>
      <c r="GT12" s="2">
        <v>46</v>
      </c>
      <c r="GU12" s="2">
        <v>0</v>
      </c>
      <c r="GV12" s="2">
        <v>0</v>
      </c>
      <c r="GW12" s="4">
        <f>GT12/GS12</f>
        <v>1</v>
      </c>
      <c r="GX12" s="8">
        <f t="shared" si="24"/>
        <v>0</v>
      </c>
      <c r="GZ12" s="37" t="s">
        <v>15</v>
      </c>
      <c r="HA12" s="2">
        <v>46</v>
      </c>
      <c r="HB12" s="2">
        <v>46</v>
      </c>
      <c r="HC12" s="2">
        <v>0</v>
      </c>
      <c r="HD12" s="2">
        <v>0</v>
      </c>
      <c r="HE12" s="4">
        <f>HB12/HA12</f>
        <v>1</v>
      </c>
      <c r="HF12" s="8">
        <f>HE12-GW12</f>
        <v>0</v>
      </c>
      <c r="HH12" s="37" t="s">
        <v>15</v>
      </c>
      <c r="HI12" s="2">
        <v>46</v>
      </c>
      <c r="HJ12" s="2">
        <v>46</v>
      </c>
      <c r="HK12" s="2">
        <v>0</v>
      </c>
      <c r="HL12" s="2">
        <v>0</v>
      </c>
      <c r="HM12" s="4">
        <f>HJ12/HI12</f>
        <v>1</v>
      </c>
      <c r="HN12" s="8">
        <f t="shared" si="25"/>
        <v>0</v>
      </c>
      <c r="HP12" s="37" t="s">
        <v>15</v>
      </c>
      <c r="HQ12" s="2">
        <v>46</v>
      </c>
      <c r="HR12" s="2">
        <v>46</v>
      </c>
      <c r="HS12" s="2">
        <v>0</v>
      </c>
      <c r="HT12" s="2">
        <v>0</v>
      </c>
      <c r="HU12" s="4">
        <f>HR12/HQ12</f>
        <v>1</v>
      </c>
      <c r="HV12" s="8">
        <f t="shared" si="26"/>
        <v>0</v>
      </c>
      <c r="HX12" s="37" t="s">
        <v>15</v>
      </c>
      <c r="HY12" s="2">
        <v>46</v>
      </c>
      <c r="HZ12" s="2">
        <v>46</v>
      </c>
      <c r="IA12" s="2">
        <v>0</v>
      </c>
      <c r="IB12" s="2">
        <v>0</v>
      </c>
      <c r="IC12" s="4">
        <f>HZ12/HY12</f>
        <v>1</v>
      </c>
      <c r="ID12" s="8">
        <f t="shared" si="27"/>
        <v>0</v>
      </c>
      <c r="IF12" s="72" t="s">
        <v>15</v>
      </c>
      <c r="IG12" s="64">
        <v>46</v>
      </c>
      <c r="IH12" s="64">
        <v>46</v>
      </c>
      <c r="II12" s="64">
        <v>0</v>
      </c>
      <c r="IJ12" s="64">
        <v>0</v>
      </c>
      <c r="IK12" s="65">
        <v>1</v>
      </c>
      <c r="IL12" s="65">
        <v>1</v>
      </c>
      <c r="IM12" s="65">
        <v>0</v>
      </c>
      <c r="IN12" s="63"/>
      <c r="IO12" s="72" t="s">
        <v>15</v>
      </c>
      <c r="IP12" s="64">
        <v>46</v>
      </c>
      <c r="IQ12" s="64">
        <v>46</v>
      </c>
      <c r="IR12" s="64">
        <v>0</v>
      </c>
      <c r="IS12" s="64">
        <v>0</v>
      </c>
      <c r="IT12" s="65">
        <v>1</v>
      </c>
      <c r="IU12" s="67">
        <v>0</v>
      </c>
      <c r="IV12" s="53"/>
      <c r="IW12" s="78" t="s">
        <v>15</v>
      </c>
      <c r="IX12" s="74">
        <v>46</v>
      </c>
      <c r="IY12" s="74">
        <v>46</v>
      </c>
      <c r="IZ12" s="74">
        <v>0</v>
      </c>
      <c r="JA12" s="74">
        <v>0</v>
      </c>
      <c r="JB12" s="75">
        <f>IY12/IX12</f>
        <v>1</v>
      </c>
      <c r="JC12" s="67">
        <f t="shared" si="28"/>
        <v>0</v>
      </c>
      <c r="JD12" s="66"/>
      <c r="JE12" s="78" t="s">
        <v>15</v>
      </c>
      <c r="JF12" s="74">
        <v>46</v>
      </c>
      <c r="JG12" s="74">
        <v>46</v>
      </c>
      <c r="JH12" s="74">
        <v>0</v>
      </c>
      <c r="JI12" s="74">
        <v>0</v>
      </c>
      <c r="JJ12" s="77">
        <f t="shared" si="78"/>
        <v>1</v>
      </c>
      <c r="JK12" s="67">
        <f t="shared" si="29"/>
        <v>0</v>
      </c>
      <c r="JL12" s="66"/>
      <c r="JM12" s="78" t="s">
        <v>15</v>
      </c>
      <c r="JN12" s="74">
        <v>46</v>
      </c>
      <c r="JO12" s="74">
        <v>46</v>
      </c>
      <c r="JP12" s="74">
        <v>0</v>
      </c>
      <c r="JQ12" s="74">
        <v>0</v>
      </c>
      <c r="JR12" s="77">
        <f>JO12/JN12</f>
        <v>1</v>
      </c>
      <c r="JS12" s="67">
        <f t="shared" si="30"/>
        <v>0</v>
      </c>
      <c r="JT12" s="66"/>
      <c r="JU12" s="78" t="s">
        <v>15</v>
      </c>
      <c r="JV12" s="74">
        <v>46</v>
      </c>
      <c r="JW12" s="74">
        <v>46</v>
      </c>
      <c r="JX12" s="74">
        <v>0</v>
      </c>
      <c r="JY12" s="74">
        <v>0</v>
      </c>
      <c r="JZ12" s="77">
        <f>JW12/JV12</f>
        <v>1</v>
      </c>
      <c r="KA12" s="67">
        <f t="shared" si="31"/>
        <v>0</v>
      </c>
      <c r="KB12" s="66"/>
      <c r="KC12" s="78" t="s">
        <v>15</v>
      </c>
      <c r="KD12" s="74">
        <v>46</v>
      </c>
      <c r="KE12" s="74">
        <v>46</v>
      </c>
      <c r="KF12" s="74">
        <v>0</v>
      </c>
      <c r="KG12" s="74">
        <v>0</v>
      </c>
      <c r="KH12" s="77">
        <f>KE12/KD12</f>
        <v>1</v>
      </c>
      <c r="KI12" s="67">
        <f t="shared" si="32"/>
        <v>0</v>
      </c>
      <c r="KK12" s="78" t="s">
        <v>15</v>
      </c>
      <c r="KL12" s="74">
        <v>46</v>
      </c>
      <c r="KM12" s="74">
        <v>46</v>
      </c>
      <c r="KN12" s="74">
        <v>0</v>
      </c>
      <c r="KO12" s="74">
        <v>0</v>
      </c>
      <c r="KP12" s="75">
        <f t="shared" si="33"/>
        <v>1</v>
      </c>
      <c r="KQ12" s="67">
        <f t="shared" si="34"/>
        <v>0</v>
      </c>
      <c r="KS12" s="78" t="s">
        <v>15</v>
      </c>
      <c r="KT12" s="74">
        <v>46</v>
      </c>
      <c r="KU12" s="74">
        <v>46</v>
      </c>
      <c r="KV12" s="74">
        <v>0</v>
      </c>
      <c r="KW12" s="74">
        <v>0</v>
      </c>
      <c r="KX12" s="75">
        <f t="shared" si="35"/>
        <v>1</v>
      </c>
      <c r="KY12" s="67">
        <f t="shared" si="36"/>
        <v>0</v>
      </c>
      <c r="LA12" s="78" t="s">
        <v>15</v>
      </c>
      <c r="LB12" s="74">
        <v>46</v>
      </c>
      <c r="LC12" s="74">
        <v>46</v>
      </c>
      <c r="LD12" s="74">
        <v>0</v>
      </c>
      <c r="LE12" s="74">
        <v>0</v>
      </c>
      <c r="LF12" s="75">
        <f t="shared" si="37"/>
        <v>1</v>
      </c>
      <c r="LG12" s="67">
        <f t="shared" si="38"/>
        <v>0</v>
      </c>
      <c r="LI12" s="78" t="s">
        <v>15</v>
      </c>
      <c r="LJ12" s="74">
        <v>46</v>
      </c>
      <c r="LK12" s="74">
        <v>46</v>
      </c>
      <c r="LL12" s="74">
        <v>0</v>
      </c>
      <c r="LM12" s="74">
        <v>0</v>
      </c>
      <c r="LN12" s="75">
        <f t="shared" si="39"/>
        <v>1</v>
      </c>
      <c r="LO12" s="67">
        <f t="shared" si="40"/>
        <v>0</v>
      </c>
      <c r="LQ12" s="78" t="s">
        <v>15</v>
      </c>
      <c r="LR12" s="74">
        <v>46</v>
      </c>
      <c r="LS12" s="74">
        <v>46</v>
      </c>
      <c r="LT12" s="74">
        <v>0</v>
      </c>
      <c r="LU12" s="74">
        <v>0</v>
      </c>
      <c r="LV12" s="75">
        <f t="shared" si="41"/>
        <v>1</v>
      </c>
      <c r="LW12" s="67">
        <f t="shared" si="42"/>
        <v>0</v>
      </c>
      <c r="LY12" s="78" t="s">
        <v>15</v>
      </c>
      <c r="LZ12" s="74">
        <v>46</v>
      </c>
      <c r="MA12" s="74">
        <v>46</v>
      </c>
      <c r="MB12" s="74">
        <v>0</v>
      </c>
      <c r="MC12" s="74">
        <v>0</v>
      </c>
      <c r="MD12" s="75">
        <f t="shared" si="43"/>
        <v>1</v>
      </c>
      <c r="ME12" s="67">
        <f t="shared" si="44"/>
        <v>0</v>
      </c>
      <c r="MG12" s="78" t="s">
        <v>15</v>
      </c>
      <c r="MH12" s="74">
        <v>46</v>
      </c>
      <c r="MI12" s="74">
        <v>46</v>
      </c>
      <c r="MJ12" s="74">
        <v>0</v>
      </c>
      <c r="MK12" s="74">
        <v>0</v>
      </c>
      <c r="ML12" s="75">
        <f t="shared" si="45"/>
        <v>1</v>
      </c>
      <c r="MM12" s="67">
        <f t="shared" si="46"/>
        <v>0</v>
      </c>
      <c r="MO12" s="78" t="s">
        <v>15</v>
      </c>
      <c r="MP12" s="74">
        <v>46</v>
      </c>
      <c r="MQ12" s="74">
        <v>46</v>
      </c>
      <c r="MR12" s="74">
        <v>0</v>
      </c>
      <c r="MS12" s="74">
        <v>0</v>
      </c>
      <c r="MT12" s="75">
        <f t="shared" si="47"/>
        <v>1</v>
      </c>
      <c r="MU12" s="67">
        <f t="shared" si="48"/>
        <v>0</v>
      </c>
      <c r="MW12" s="78" t="s">
        <v>15</v>
      </c>
      <c r="MX12" s="74">
        <v>46</v>
      </c>
      <c r="MY12" s="74">
        <v>46</v>
      </c>
      <c r="MZ12" s="74">
        <v>0</v>
      </c>
      <c r="NA12" s="74">
        <v>0</v>
      </c>
      <c r="NB12" s="75">
        <f t="shared" si="49"/>
        <v>1</v>
      </c>
      <c r="NC12" s="67">
        <f t="shared" si="50"/>
        <v>0</v>
      </c>
      <c r="NE12" s="78" t="s">
        <v>15</v>
      </c>
      <c r="NF12" s="74">
        <v>46</v>
      </c>
      <c r="NG12" s="74">
        <v>46</v>
      </c>
      <c r="NH12" s="74">
        <v>0</v>
      </c>
      <c r="NI12" s="74">
        <v>0</v>
      </c>
      <c r="NJ12" s="75">
        <f t="shared" si="51"/>
        <v>1</v>
      </c>
      <c r="NK12" s="67">
        <f t="shared" si="52"/>
        <v>0</v>
      </c>
      <c r="NM12" s="78" t="s">
        <v>15</v>
      </c>
      <c r="NN12" s="74">
        <v>46</v>
      </c>
      <c r="NO12" s="74">
        <v>46</v>
      </c>
      <c r="NP12" s="74">
        <v>0</v>
      </c>
      <c r="NQ12" s="74">
        <v>0</v>
      </c>
      <c r="NR12" s="75">
        <f t="shared" si="53"/>
        <v>1</v>
      </c>
      <c r="NS12" s="67">
        <f t="shared" si="54"/>
        <v>0</v>
      </c>
      <c r="NU12" s="78" t="s">
        <v>15</v>
      </c>
      <c r="NV12" s="74">
        <v>46</v>
      </c>
      <c r="NW12" s="74">
        <v>46</v>
      </c>
      <c r="NX12" s="74">
        <v>0</v>
      </c>
      <c r="NY12" s="74">
        <v>0</v>
      </c>
      <c r="NZ12" s="75">
        <f t="shared" si="55"/>
        <v>1</v>
      </c>
      <c r="OA12" s="67">
        <f t="shared" si="56"/>
        <v>0</v>
      </c>
      <c r="OC12" s="78" t="s">
        <v>15</v>
      </c>
      <c r="OD12" s="74">
        <v>46</v>
      </c>
      <c r="OE12" s="74">
        <v>46</v>
      </c>
      <c r="OF12" s="74">
        <v>0</v>
      </c>
      <c r="OG12" s="74">
        <v>0</v>
      </c>
      <c r="OH12" s="75">
        <f t="shared" si="57"/>
        <v>1</v>
      </c>
      <c r="OI12" s="67">
        <f t="shared" si="58"/>
        <v>0</v>
      </c>
      <c r="OK12" s="78" t="s">
        <v>15</v>
      </c>
      <c r="OL12" s="74">
        <v>46</v>
      </c>
      <c r="OM12" s="74">
        <v>46</v>
      </c>
      <c r="ON12" s="74">
        <v>0</v>
      </c>
      <c r="OO12" s="74">
        <v>0</v>
      </c>
      <c r="OP12" s="75">
        <f t="shared" si="59"/>
        <v>1</v>
      </c>
      <c r="OQ12" s="67">
        <f t="shared" si="60"/>
        <v>0</v>
      </c>
      <c r="OS12" s="78" t="s">
        <v>15</v>
      </c>
      <c r="OT12" s="74">
        <v>46</v>
      </c>
      <c r="OU12" s="74">
        <v>46</v>
      </c>
      <c r="OV12" s="74">
        <v>0</v>
      </c>
      <c r="OW12" s="74">
        <v>0</v>
      </c>
      <c r="OX12" s="75">
        <f t="shared" si="61"/>
        <v>1</v>
      </c>
      <c r="OY12" s="67">
        <f t="shared" si="62"/>
        <v>0</v>
      </c>
      <c r="PA12" s="78" t="s">
        <v>15</v>
      </c>
      <c r="PB12" s="74">
        <v>46</v>
      </c>
      <c r="PC12" s="74">
        <v>46</v>
      </c>
      <c r="PD12" s="74">
        <v>0</v>
      </c>
      <c r="PE12" s="74">
        <v>0</v>
      </c>
      <c r="PF12" s="75">
        <f t="shared" si="63"/>
        <v>1</v>
      </c>
      <c r="PG12" s="67">
        <f t="shared" si="64"/>
        <v>0</v>
      </c>
      <c r="PI12" s="78" t="s">
        <v>15</v>
      </c>
      <c r="PJ12" s="74">
        <v>46</v>
      </c>
      <c r="PK12" s="74">
        <v>46</v>
      </c>
      <c r="PL12" s="74">
        <v>0</v>
      </c>
      <c r="PM12" s="74">
        <v>0</v>
      </c>
      <c r="PN12" s="75">
        <f t="shared" si="65"/>
        <v>1</v>
      </c>
      <c r="PO12" s="67">
        <f t="shared" si="66"/>
        <v>0</v>
      </c>
      <c r="PQ12" s="78" t="s">
        <v>15</v>
      </c>
      <c r="PR12" s="74">
        <v>46</v>
      </c>
      <c r="PS12" s="74">
        <v>46</v>
      </c>
      <c r="PT12" s="74">
        <v>0</v>
      </c>
      <c r="PU12" s="74">
        <v>0</v>
      </c>
      <c r="PV12" s="75">
        <f t="shared" si="67"/>
        <v>1</v>
      </c>
      <c r="PW12" s="67">
        <f t="shared" si="68"/>
        <v>0</v>
      </c>
      <c r="PY12" s="78" t="s">
        <v>15</v>
      </c>
      <c r="PZ12" s="74">
        <v>46</v>
      </c>
      <c r="QA12" s="74">
        <v>46</v>
      </c>
      <c r="QB12" s="74">
        <v>0</v>
      </c>
      <c r="QC12" s="74">
        <v>0</v>
      </c>
      <c r="QD12" s="75">
        <f t="shared" si="69"/>
        <v>1</v>
      </c>
      <c r="QE12" s="67">
        <f t="shared" si="70"/>
        <v>0</v>
      </c>
      <c r="QG12" s="78" t="s">
        <v>15</v>
      </c>
      <c r="QH12" s="74">
        <v>46</v>
      </c>
      <c r="QI12" s="74">
        <v>46</v>
      </c>
      <c r="QJ12" s="74">
        <v>0</v>
      </c>
      <c r="QK12" s="74">
        <v>0</v>
      </c>
      <c r="QL12" s="75">
        <f t="shared" si="71"/>
        <v>1</v>
      </c>
      <c r="QM12" s="67">
        <f t="shared" si="72"/>
        <v>0</v>
      </c>
      <c r="QO12" s="78" t="s">
        <v>15</v>
      </c>
      <c r="QP12" s="74">
        <v>46</v>
      </c>
      <c r="QQ12" s="74">
        <v>46</v>
      </c>
      <c r="QR12" s="74">
        <v>0</v>
      </c>
      <c r="QS12" s="74">
        <v>0</v>
      </c>
      <c r="QT12" s="75">
        <f t="shared" si="73"/>
        <v>1</v>
      </c>
      <c r="QU12" s="67">
        <f t="shared" si="74"/>
        <v>0</v>
      </c>
      <c r="QW12" s="78" t="s">
        <v>15</v>
      </c>
      <c r="QX12" s="74">
        <v>46</v>
      </c>
      <c r="QY12" s="74">
        <v>46</v>
      </c>
      <c r="QZ12" s="74">
        <v>0</v>
      </c>
      <c r="RA12" s="74">
        <v>0</v>
      </c>
      <c r="RB12" s="75">
        <f t="shared" si="75"/>
        <v>1</v>
      </c>
      <c r="RC12" s="67">
        <f t="shared" si="76"/>
        <v>0</v>
      </c>
    </row>
    <row r="13" spans="1:471" ht="1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  <c r="AV13" s="2" t="s">
        <v>16</v>
      </c>
      <c r="AW13" s="2">
        <v>10</v>
      </c>
      <c r="AX13" s="2">
        <v>10</v>
      </c>
      <c r="AY13" s="2">
        <v>0</v>
      </c>
      <c r="AZ13" s="2">
        <v>0</v>
      </c>
      <c r="BA13" s="4">
        <v>1</v>
      </c>
      <c r="BB13" s="8">
        <f t="shared" si="5"/>
        <v>0</v>
      </c>
      <c r="BD13" s="2" t="s">
        <v>16</v>
      </c>
      <c r="BE13" s="2">
        <v>10</v>
      </c>
      <c r="BF13" s="2">
        <v>10</v>
      </c>
      <c r="BG13" s="2">
        <v>0</v>
      </c>
      <c r="BH13" s="2">
        <v>0</v>
      </c>
      <c r="BI13" s="4">
        <v>1</v>
      </c>
      <c r="BJ13" s="8">
        <f t="shared" si="6"/>
        <v>0</v>
      </c>
      <c r="BL13" s="2" t="s">
        <v>16</v>
      </c>
      <c r="BM13" s="2">
        <v>10</v>
      </c>
      <c r="BN13" s="2">
        <v>10</v>
      </c>
      <c r="BO13" s="2">
        <v>0</v>
      </c>
      <c r="BP13" s="2">
        <v>0</v>
      </c>
      <c r="BQ13" s="8">
        <v>1</v>
      </c>
      <c r="BR13" s="8">
        <f t="shared" si="7"/>
        <v>0</v>
      </c>
      <c r="BT13" s="2" t="s">
        <v>16</v>
      </c>
      <c r="BU13" s="2">
        <v>10</v>
      </c>
      <c r="BV13" s="2">
        <v>10</v>
      </c>
      <c r="BW13" s="2">
        <v>0</v>
      </c>
      <c r="BX13" s="2">
        <v>0</v>
      </c>
      <c r="BY13" s="4">
        <v>1</v>
      </c>
      <c r="BZ13" s="8">
        <f t="shared" si="8"/>
        <v>0</v>
      </c>
      <c r="CB13" s="2" t="s">
        <v>16</v>
      </c>
      <c r="CC13" s="2">
        <v>10</v>
      </c>
      <c r="CD13" s="2">
        <v>10</v>
      </c>
      <c r="CE13" s="2">
        <v>0</v>
      </c>
      <c r="CF13" s="2">
        <v>0</v>
      </c>
      <c r="CG13" s="4">
        <v>1</v>
      </c>
      <c r="CH13" s="8">
        <f t="shared" si="9"/>
        <v>0</v>
      </c>
      <c r="CJ13" s="2" t="s">
        <v>16</v>
      </c>
      <c r="CK13" s="2">
        <v>10</v>
      </c>
      <c r="CL13" s="2">
        <v>10</v>
      </c>
      <c r="CM13" s="2">
        <v>0</v>
      </c>
      <c r="CN13" s="2">
        <v>0</v>
      </c>
      <c r="CO13" s="4">
        <v>1</v>
      </c>
      <c r="CP13" s="8">
        <f t="shared" si="10"/>
        <v>0</v>
      </c>
      <c r="CR13" s="2" t="s">
        <v>16</v>
      </c>
      <c r="CS13" s="2">
        <v>10</v>
      </c>
      <c r="CT13" s="2">
        <v>10</v>
      </c>
      <c r="CU13" s="2">
        <v>0</v>
      </c>
      <c r="CV13" s="2">
        <v>0</v>
      </c>
      <c r="CW13" s="4">
        <v>1</v>
      </c>
      <c r="CX13" s="8">
        <f t="shared" si="11"/>
        <v>0</v>
      </c>
      <c r="CZ13" s="2" t="s">
        <v>16</v>
      </c>
      <c r="DA13" s="2">
        <v>10</v>
      </c>
      <c r="DB13" s="2">
        <v>10</v>
      </c>
      <c r="DC13" s="2">
        <v>0</v>
      </c>
      <c r="DD13" s="2">
        <v>0</v>
      </c>
      <c r="DE13" s="4">
        <v>1</v>
      </c>
      <c r="DF13" s="8">
        <f t="shared" si="12"/>
        <v>0</v>
      </c>
      <c r="DH13" s="2" t="s">
        <v>16</v>
      </c>
      <c r="DI13" s="2">
        <v>10</v>
      </c>
      <c r="DJ13" s="2">
        <v>10</v>
      </c>
      <c r="DK13" s="2">
        <v>0</v>
      </c>
      <c r="DL13" s="2">
        <v>0</v>
      </c>
      <c r="DM13" s="4">
        <v>1</v>
      </c>
      <c r="DN13" s="8">
        <f t="shared" si="13"/>
        <v>0</v>
      </c>
      <c r="DP13" s="2" t="s">
        <v>16</v>
      </c>
      <c r="DQ13" s="2">
        <v>10</v>
      </c>
      <c r="DR13" s="2">
        <v>10</v>
      </c>
      <c r="DS13" s="2">
        <v>0</v>
      </c>
      <c r="DT13" s="2">
        <v>0</v>
      </c>
      <c r="DU13" s="4">
        <v>1</v>
      </c>
      <c r="DV13" s="8">
        <f t="shared" si="14"/>
        <v>0</v>
      </c>
      <c r="DX13" s="2" t="s">
        <v>16</v>
      </c>
      <c r="DY13" s="2">
        <v>10</v>
      </c>
      <c r="DZ13" s="2">
        <v>10</v>
      </c>
      <c r="EA13" s="2">
        <v>0</v>
      </c>
      <c r="EB13" s="2">
        <v>0</v>
      </c>
      <c r="EC13" s="4">
        <v>1</v>
      </c>
      <c r="ED13" s="8">
        <f t="shared" si="15"/>
        <v>0</v>
      </c>
      <c r="EF13" s="2" t="s">
        <v>16</v>
      </c>
      <c r="EG13" s="2">
        <v>10</v>
      </c>
      <c r="EH13" s="2">
        <v>10</v>
      </c>
      <c r="EI13" s="2">
        <v>0</v>
      </c>
      <c r="EJ13" s="2">
        <v>0</v>
      </c>
      <c r="EK13" s="4">
        <v>1</v>
      </c>
      <c r="EL13" s="8">
        <f t="shared" si="16"/>
        <v>0</v>
      </c>
      <c r="EN13" s="2" t="s">
        <v>16</v>
      </c>
      <c r="EO13" s="2">
        <v>10</v>
      </c>
      <c r="EP13" s="2">
        <v>10</v>
      </c>
      <c r="EQ13" s="2">
        <v>0</v>
      </c>
      <c r="ER13" s="2">
        <v>0</v>
      </c>
      <c r="ES13" s="4">
        <v>1</v>
      </c>
      <c r="ET13" s="8">
        <f t="shared" si="17"/>
        <v>0</v>
      </c>
      <c r="EV13" s="2" t="s">
        <v>16</v>
      </c>
      <c r="EW13" s="2">
        <v>10</v>
      </c>
      <c r="EX13" s="2">
        <v>10</v>
      </c>
      <c r="EY13" s="2">
        <v>0</v>
      </c>
      <c r="EZ13" s="2">
        <v>0</v>
      </c>
      <c r="FA13" s="4">
        <v>1</v>
      </c>
      <c r="FB13" s="8">
        <f t="shared" si="18"/>
        <v>0</v>
      </c>
      <c r="FD13" s="2" t="s">
        <v>16</v>
      </c>
      <c r="FE13" s="2">
        <v>10</v>
      </c>
      <c r="FF13" s="2">
        <v>10</v>
      </c>
      <c r="FG13" s="2">
        <v>0</v>
      </c>
      <c r="FH13" s="2">
        <v>0</v>
      </c>
      <c r="FI13" s="4">
        <v>1</v>
      </c>
      <c r="FJ13" s="8">
        <f t="shared" si="19"/>
        <v>0</v>
      </c>
      <c r="FL13" s="2" t="s">
        <v>16</v>
      </c>
      <c r="FM13" s="2">
        <v>10</v>
      </c>
      <c r="FN13" s="2">
        <v>10</v>
      </c>
      <c r="FO13" s="2">
        <v>0</v>
      </c>
      <c r="FP13" s="2">
        <v>0</v>
      </c>
      <c r="FQ13" s="4">
        <v>1</v>
      </c>
      <c r="FR13" s="8">
        <f t="shared" si="20"/>
        <v>0</v>
      </c>
      <c r="FT13" t="s">
        <v>16</v>
      </c>
      <c r="FU13">
        <v>10</v>
      </c>
      <c r="FV13">
        <v>10</v>
      </c>
      <c r="FW13">
        <v>0</v>
      </c>
      <c r="FX13">
        <v>0</v>
      </c>
      <c r="FY13" s="38">
        <v>1</v>
      </c>
      <c r="FZ13" s="8">
        <f t="shared" si="21"/>
        <v>0</v>
      </c>
      <c r="GB13" s="2" t="s">
        <v>16</v>
      </c>
      <c r="GC13" s="2">
        <v>10</v>
      </c>
      <c r="GD13" s="2">
        <v>10</v>
      </c>
      <c r="GE13" s="2">
        <v>0</v>
      </c>
      <c r="GF13" s="2">
        <v>0</v>
      </c>
      <c r="GG13" s="4">
        <v>1</v>
      </c>
      <c r="GH13" s="8">
        <f t="shared" si="22"/>
        <v>0</v>
      </c>
      <c r="GJ13" t="s">
        <v>16</v>
      </c>
      <c r="GK13">
        <v>10</v>
      </c>
      <c r="GL13">
        <v>10</v>
      </c>
      <c r="GM13">
        <v>0</v>
      </c>
      <c r="GN13">
        <v>0</v>
      </c>
      <c r="GO13" s="38">
        <v>1</v>
      </c>
      <c r="GP13" s="8">
        <f t="shared" si="23"/>
        <v>0</v>
      </c>
      <c r="GR13" s="2" t="s">
        <v>16</v>
      </c>
      <c r="GS13" s="2">
        <v>10</v>
      </c>
      <c r="GT13" s="2">
        <v>10</v>
      </c>
      <c r="GU13" s="2">
        <v>0</v>
      </c>
      <c r="GV13" s="2">
        <v>0</v>
      </c>
      <c r="GW13" s="4">
        <v>1</v>
      </c>
      <c r="GX13" s="8">
        <f t="shared" si="24"/>
        <v>0</v>
      </c>
      <c r="GZ13" s="2" t="s">
        <v>16</v>
      </c>
      <c r="HA13" s="2">
        <v>10</v>
      </c>
      <c r="HB13" s="2">
        <v>10</v>
      </c>
      <c r="HC13" s="2">
        <v>0</v>
      </c>
      <c r="HD13" s="2">
        <v>0</v>
      </c>
      <c r="HE13" s="4">
        <v>1</v>
      </c>
      <c r="HF13" s="8">
        <f t="shared" si="77"/>
        <v>1</v>
      </c>
      <c r="HH13" s="2" t="s">
        <v>16</v>
      </c>
      <c r="HI13" s="2">
        <v>10</v>
      </c>
      <c r="HJ13" s="2">
        <v>10</v>
      </c>
      <c r="HK13" s="2">
        <v>0</v>
      </c>
      <c r="HL13" s="2">
        <v>0</v>
      </c>
      <c r="HM13" s="4">
        <v>1</v>
      </c>
      <c r="HN13" s="8">
        <f t="shared" si="25"/>
        <v>0</v>
      </c>
      <c r="HP13" s="2" t="s">
        <v>16</v>
      </c>
      <c r="HQ13" s="2">
        <v>10</v>
      </c>
      <c r="HR13" s="2">
        <v>10</v>
      </c>
      <c r="HS13" s="2">
        <v>0</v>
      </c>
      <c r="HT13" s="2">
        <v>0</v>
      </c>
      <c r="HU13" s="4">
        <v>1</v>
      </c>
      <c r="HV13" s="8">
        <f t="shared" si="26"/>
        <v>0</v>
      </c>
      <c r="HX13" s="2" t="s">
        <v>16</v>
      </c>
      <c r="HY13" s="2">
        <v>10</v>
      </c>
      <c r="HZ13" s="2">
        <v>10</v>
      </c>
      <c r="IA13" s="2">
        <v>0</v>
      </c>
      <c r="IB13" s="2">
        <v>0</v>
      </c>
      <c r="IC13" s="4">
        <v>1</v>
      </c>
      <c r="ID13" s="8">
        <f t="shared" si="27"/>
        <v>0</v>
      </c>
      <c r="IF13" s="63" t="s">
        <v>16</v>
      </c>
      <c r="IG13" s="64">
        <v>10</v>
      </c>
      <c r="IH13" s="64">
        <v>10</v>
      </c>
      <c r="II13" s="64">
        <v>0</v>
      </c>
      <c r="IJ13" s="64">
        <v>0</v>
      </c>
      <c r="IK13" s="65">
        <v>1</v>
      </c>
      <c r="IL13" s="65">
        <v>1</v>
      </c>
      <c r="IM13" s="65">
        <v>0</v>
      </c>
      <c r="IN13" s="63"/>
      <c r="IO13" s="63" t="s">
        <v>16</v>
      </c>
      <c r="IP13" s="63">
        <v>10</v>
      </c>
      <c r="IQ13" s="63">
        <v>10</v>
      </c>
      <c r="IR13" s="63">
        <v>0</v>
      </c>
      <c r="IS13" s="63">
        <v>0</v>
      </c>
      <c r="IT13" s="71">
        <v>1</v>
      </c>
      <c r="IU13" s="67">
        <v>0</v>
      </c>
      <c r="IV13" s="53"/>
      <c r="IW13" s="73" t="s">
        <v>16</v>
      </c>
      <c r="IX13" s="73">
        <v>10</v>
      </c>
      <c r="IY13" s="73">
        <v>10</v>
      </c>
      <c r="IZ13" s="73">
        <v>0</v>
      </c>
      <c r="JA13" s="73">
        <v>0</v>
      </c>
      <c r="JB13" s="77">
        <v>1</v>
      </c>
      <c r="JC13" s="67">
        <f t="shared" si="28"/>
        <v>0</v>
      </c>
      <c r="JD13" s="66"/>
      <c r="JE13" s="73" t="s">
        <v>16</v>
      </c>
      <c r="JF13" s="73">
        <v>10</v>
      </c>
      <c r="JG13" s="73">
        <v>10</v>
      </c>
      <c r="JH13" s="73">
        <v>0</v>
      </c>
      <c r="JI13" s="73">
        <v>0</v>
      </c>
      <c r="JJ13" s="77">
        <f t="shared" si="78"/>
        <v>1</v>
      </c>
      <c r="JK13" s="67">
        <f t="shared" si="29"/>
        <v>0</v>
      </c>
      <c r="JL13" s="66"/>
      <c r="JM13" s="73" t="s">
        <v>16</v>
      </c>
      <c r="JN13" s="73">
        <v>10</v>
      </c>
      <c r="JO13" s="73">
        <v>10</v>
      </c>
      <c r="JP13" s="73">
        <v>0</v>
      </c>
      <c r="JQ13" s="73">
        <v>0</v>
      </c>
      <c r="JR13" s="77">
        <v>1</v>
      </c>
      <c r="JS13" s="67">
        <f t="shared" si="30"/>
        <v>0</v>
      </c>
      <c r="JT13" s="66"/>
      <c r="JU13" s="73" t="s">
        <v>16</v>
      </c>
      <c r="JV13" s="73">
        <v>10</v>
      </c>
      <c r="JW13" s="73">
        <v>10</v>
      </c>
      <c r="JX13" s="73">
        <v>0</v>
      </c>
      <c r="JY13" s="73">
        <v>0</v>
      </c>
      <c r="JZ13" s="77">
        <v>1</v>
      </c>
      <c r="KA13" s="67">
        <f t="shared" si="31"/>
        <v>0</v>
      </c>
      <c r="KB13" s="66"/>
      <c r="KC13" s="73" t="s">
        <v>16</v>
      </c>
      <c r="KD13" s="73">
        <v>10</v>
      </c>
      <c r="KE13" s="73">
        <v>10</v>
      </c>
      <c r="KF13" s="73">
        <v>0</v>
      </c>
      <c r="KG13" s="73">
        <v>0</v>
      </c>
      <c r="KH13" s="77">
        <v>1</v>
      </c>
      <c r="KI13" s="67">
        <f t="shared" si="32"/>
        <v>0</v>
      </c>
      <c r="KK13" s="74" t="s">
        <v>16</v>
      </c>
      <c r="KL13" s="74">
        <v>10</v>
      </c>
      <c r="KM13" s="74">
        <v>10</v>
      </c>
      <c r="KN13" s="74">
        <v>0</v>
      </c>
      <c r="KO13" s="74">
        <v>0</v>
      </c>
      <c r="KP13" s="75">
        <f t="shared" si="33"/>
        <v>1</v>
      </c>
      <c r="KQ13" s="67">
        <f t="shared" si="34"/>
        <v>0</v>
      </c>
      <c r="KS13" s="74" t="s">
        <v>16</v>
      </c>
      <c r="KT13" s="74">
        <v>10</v>
      </c>
      <c r="KU13" s="74">
        <v>10</v>
      </c>
      <c r="KV13" s="74">
        <v>0</v>
      </c>
      <c r="KW13" s="74">
        <v>0</v>
      </c>
      <c r="KX13" s="75">
        <f t="shared" si="35"/>
        <v>1</v>
      </c>
      <c r="KY13" s="67">
        <f t="shared" si="36"/>
        <v>0</v>
      </c>
      <c r="LA13" s="74" t="s">
        <v>16</v>
      </c>
      <c r="LB13" s="74">
        <v>10</v>
      </c>
      <c r="LC13" s="74">
        <v>10</v>
      </c>
      <c r="LD13" s="74">
        <v>0</v>
      </c>
      <c r="LE13" s="74">
        <v>0</v>
      </c>
      <c r="LF13" s="75">
        <f t="shared" si="37"/>
        <v>1</v>
      </c>
      <c r="LG13" s="67">
        <f t="shared" si="38"/>
        <v>0</v>
      </c>
      <c r="LI13" s="74" t="s">
        <v>16</v>
      </c>
      <c r="LJ13" s="74">
        <v>10</v>
      </c>
      <c r="LK13" s="74">
        <v>10</v>
      </c>
      <c r="LL13" s="74">
        <v>0</v>
      </c>
      <c r="LM13" s="74">
        <v>0</v>
      </c>
      <c r="LN13" s="75">
        <f t="shared" si="39"/>
        <v>1</v>
      </c>
      <c r="LO13" s="67">
        <f t="shared" si="40"/>
        <v>0</v>
      </c>
      <c r="LQ13" s="74" t="s">
        <v>16</v>
      </c>
      <c r="LR13" s="74">
        <v>10</v>
      </c>
      <c r="LS13" s="74">
        <v>10</v>
      </c>
      <c r="LT13" s="74">
        <v>0</v>
      </c>
      <c r="LU13" s="74">
        <v>0</v>
      </c>
      <c r="LV13" s="75">
        <f t="shared" si="41"/>
        <v>1</v>
      </c>
      <c r="LW13" s="67">
        <f t="shared" si="42"/>
        <v>0</v>
      </c>
      <c r="LY13" s="74" t="s">
        <v>16</v>
      </c>
      <c r="LZ13" s="74">
        <v>10</v>
      </c>
      <c r="MA13" s="74">
        <v>10</v>
      </c>
      <c r="MB13" s="74">
        <v>0</v>
      </c>
      <c r="MC13" s="74">
        <v>0</v>
      </c>
      <c r="MD13" s="75">
        <f t="shared" si="43"/>
        <v>1</v>
      </c>
      <c r="ME13" s="67">
        <f t="shared" si="44"/>
        <v>0</v>
      </c>
      <c r="MG13" s="74" t="s">
        <v>16</v>
      </c>
      <c r="MH13" s="74">
        <v>10</v>
      </c>
      <c r="MI13" s="74">
        <v>10</v>
      </c>
      <c r="MJ13" s="74">
        <v>0</v>
      </c>
      <c r="MK13" s="74">
        <v>0</v>
      </c>
      <c r="ML13" s="75">
        <f t="shared" si="45"/>
        <v>1</v>
      </c>
      <c r="MM13" s="67">
        <f t="shared" si="46"/>
        <v>0</v>
      </c>
      <c r="MO13" s="74" t="s">
        <v>16</v>
      </c>
      <c r="MP13" s="74">
        <v>10</v>
      </c>
      <c r="MQ13" s="74">
        <v>10</v>
      </c>
      <c r="MR13" s="74">
        <v>0</v>
      </c>
      <c r="MS13" s="74">
        <v>0</v>
      </c>
      <c r="MT13" s="75">
        <f t="shared" si="47"/>
        <v>1</v>
      </c>
      <c r="MU13" s="67">
        <f t="shared" si="48"/>
        <v>0</v>
      </c>
      <c r="MW13" s="74" t="s">
        <v>16</v>
      </c>
      <c r="MX13" s="74">
        <v>10</v>
      </c>
      <c r="MY13" s="74">
        <v>10</v>
      </c>
      <c r="MZ13" s="74">
        <v>0</v>
      </c>
      <c r="NA13" s="74">
        <v>0</v>
      </c>
      <c r="NB13" s="75">
        <f t="shared" si="49"/>
        <v>1</v>
      </c>
      <c r="NC13" s="67">
        <f t="shared" si="50"/>
        <v>0</v>
      </c>
      <c r="NE13" s="74" t="s">
        <v>16</v>
      </c>
      <c r="NF13" s="74">
        <v>10</v>
      </c>
      <c r="NG13" s="74">
        <v>10</v>
      </c>
      <c r="NH13" s="74">
        <v>0</v>
      </c>
      <c r="NI13" s="74">
        <v>0</v>
      </c>
      <c r="NJ13" s="75">
        <f t="shared" si="51"/>
        <v>1</v>
      </c>
      <c r="NK13" s="67">
        <f t="shared" si="52"/>
        <v>0</v>
      </c>
      <c r="NM13" s="74" t="s">
        <v>16</v>
      </c>
      <c r="NN13" s="74">
        <v>10</v>
      </c>
      <c r="NO13" s="74">
        <v>10</v>
      </c>
      <c r="NP13" s="74">
        <v>0</v>
      </c>
      <c r="NQ13" s="74">
        <v>0</v>
      </c>
      <c r="NR13" s="75">
        <f t="shared" si="53"/>
        <v>1</v>
      </c>
      <c r="NS13" s="67">
        <f t="shared" si="54"/>
        <v>0</v>
      </c>
      <c r="NU13" s="74" t="s">
        <v>16</v>
      </c>
      <c r="NV13" s="74">
        <v>10</v>
      </c>
      <c r="NW13" s="74">
        <v>10</v>
      </c>
      <c r="NX13" s="74">
        <v>0</v>
      </c>
      <c r="NY13" s="74">
        <v>0</v>
      </c>
      <c r="NZ13" s="75">
        <f t="shared" si="55"/>
        <v>1</v>
      </c>
      <c r="OA13" s="67">
        <f t="shared" si="56"/>
        <v>0</v>
      </c>
      <c r="OC13" s="74" t="s">
        <v>16</v>
      </c>
      <c r="OD13" s="74">
        <v>10</v>
      </c>
      <c r="OE13" s="74">
        <v>10</v>
      </c>
      <c r="OF13" s="74">
        <v>0</v>
      </c>
      <c r="OG13" s="74">
        <v>0</v>
      </c>
      <c r="OH13" s="75">
        <f t="shared" si="57"/>
        <v>1</v>
      </c>
      <c r="OI13" s="67">
        <f t="shared" si="58"/>
        <v>0</v>
      </c>
      <c r="OK13" s="74" t="s">
        <v>16</v>
      </c>
      <c r="OL13" s="74">
        <v>10</v>
      </c>
      <c r="OM13" s="74">
        <v>10</v>
      </c>
      <c r="ON13" s="74">
        <v>0</v>
      </c>
      <c r="OO13" s="74">
        <v>0</v>
      </c>
      <c r="OP13" s="75">
        <f t="shared" si="59"/>
        <v>1</v>
      </c>
      <c r="OQ13" s="67">
        <f t="shared" si="60"/>
        <v>0</v>
      </c>
      <c r="OS13" s="74" t="s">
        <v>16</v>
      </c>
      <c r="OT13" s="74">
        <v>10</v>
      </c>
      <c r="OU13" s="74">
        <v>10</v>
      </c>
      <c r="OV13" s="74">
        <v>0</v>
      </c>
      <c r="OW13" s="74">
        <v>0</v>
      </c>
      <c r="OX13" s="75">
        <f t="shared" si="61"/>
        <v>1</v>
      </c>
      <c r="OY13" s="67">
        <f t="shared" si="62"/>
        <v>0</v>
      </c>
      <c r="PA13" s="74" t="s">
        <v>16</v>
      </c>
      <c r="PB13" s="74">
        <v>10</v>
      </c>
      <c r="PC13" s="74">
        <v>10</v>
      </c>
      <c r="PD13" s="74">
        <v>0</v>
      </c>
      <c r="PE13" s="74">
        <v>0</v>
      </c>
      <c r="PF13" s="75">
        <f t="shared" si="63"/>
        <v>1</v>
      </c>
      <c r="PG13" s="67">
        <f t="shared" si="64"/>
        <v>0</v>
      </c>
      <c r="PI13" s="74" t="s">
        <v>16</v>
      </c>
      <c r="PJ13" s="74">
        <v>10</v>
      </c>
      <c r="PK13" s="74">
        <v>10</v>
      </c>
      <c r="PL13" s="74">
        <v>0</v>
      </c>
      <c r="PM13" s="74">
        <v>0</v>
      </c>
      <c r="PN13" s="75">
        <f t="shared" si="65"/>
        <v>1</v>
      </c>
      <c r="PO13" s="67">
        <f t="shared" si="66"/>
        <v>0</v>
      </c>
      <c r="PQ13" s="74" t="s">
        <v>16</v>
      </c>
      <c r="PR13" s="74">
        <v>10</v>
      </c>
      <c r="PS13" s="74">
        <v>10</v>
      </c>
      <c r="PT13" s="74">
        <v>0</v>
      </c>
      <c r="PU13" s="74">
        <v>0</v>
      </c>
      <c r="PV13" s="75">
        <f t="shared" si="67"/>
        <v>1</v>
      </c>
      <c r="PW13" s="67">
        <f t="shared" si="68"/>
        <v>0</v>
      </c>
      <c r="PY13" s="74" t="s">
        <v>16</v>
      </c>
      <c r="PZ13" s="74">
        <v>10</v>
      </c>
      <c r="QA13" s="74">
        <v>10</v>
      </c>
      <c r="QB13" s="74">
        <v>0</v>
      </c>
      <c r="QC13" s="74">
        <v>0</v>
      </c>
      <c r="QD13" s="75">
        <f t="shared" si="69"/>
        <v>1</v>
      </c>
      <c r="QE13" s="67">
        <f t="shared" si="70"/>
        <v>0</v>
      </c>
      <c r="QG13" s="74" t="s">
        <v>16</v>
      </c>
      <c r="QH13" s="74">
        <v>10</v>
      </c>
      <c r="QI13" s="74">
        <v>10</v>
      </c>
      <c r="QJ13" s="74">
        <v>0</v>
      </c>
      <c r="QK13" s="74">
        <v>0</v>
      </c>
      <c r="QL13" s="75">
        <f t="shared" si="71"/>
        <v>1</v>
      </c>
      <c r="QM13" s="67">
        <f t="shared" si="72"/>
        <v>0</v>
      </c>
      <c r="QO13" s="74" t="s">
        <v>16</v>
      </c>
      <c r="QP13" s="74">
        <v>10</v>
      </c>
      <c r="QQ13" s="74">
        <v>10</v>
      </c>
      <c r="QR13" s="74">
        <v>0</v>
      </c>
      <c r="QS13" s="74">
        <v>0</v>
      </c>
      <c r="QT13" s="75">
        <f t="shared" si="73"/>
        <v>1</v>
      </c>
      <c r="QU13" s="67">
        <f t="shared" si="74"/>
        <v>0</v>
      </c>
      <c r="QW13" s="74" t="s">
        <v>16</v>
      </c>
      <c r="QX13" s="74">
        <v>10</v>
      </c>
      <c r="QY13" s="74">
        <v>10</v>
      </c>
      <c r="QZ13" s="74">
        <v>0</v>
      </c>
      <c r="RA13" s="74">
        <v>0</v>
      </c>
      <c r="RB13" s="75">
        <f t="shared" si="75"/>
        <v>1</v>
      </c>
      <c r="RC13" s="67">
        <f t="shared" si="76"/>
        <v>0</v>
      </c>
    </row>
    <row r="14" spans="1:471" ht="15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14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  <c r="AV14" s="21" t="s">
        <v>17</v>
      </c>
      <c r="AW14" s="2">
        <v>128</v>
      </c>
      <c r="AX14" s="2">
        <v>116</v>
      </c>
      <c r="AY14" s="2">
        <v>12</v>
      </c>
      <c r="AZ14" s="2">
        <v>0</v>
      </c>
      <c r="BA14" s="4">
        <f>AX14/AW14</f>
        <v>0.90625</v>
      </c>
      <c r="BB14" s="8">
        <f t="shared" si="5"/>
        <v>0</v>
      </c>
      <c r="BD14" s="21" t="s">
        <v>17</v>
      </c>
      <c r="BE14" s="2">
        <v>128</v>
      </c>
      <c r="BF14" s="2">
        <v>116</v>
      </c>
      <c r="BG14" s="2">
        <v>12</v>
      </c>
      <c r="BH14" s="2">
        <v>0</v>
      </c>
      <c r="BI14" s="4">
        <f>BF14/BE14</f>
        <v>0.90625</v>
      </c>
      <c r="BJ14" s="8">
        <f t="shared" si="6"/>
        <v>0</v>
      </c>
      <c r="BL14" s="21" t="s">
        <v>17</v>
      </c>
      <c r="BM14" s="2">
        <v>128</v>
      </c>
      <c r="BN14" s="2">
        <v>116</v>
      </c>
      <c r="BO14" s="2">
        <v>12</v>
      </c>
      <c r="BP14" s="2">
        <v>0</v>
      </c>
      <c r="BQ14" s="4">
        <f>BN14/BM14</f>
        <v>0.90625</v>
      </c>
      <c r="BR14" s="8">
        <f t="shared" si="7"/>
        <v>0</v>
      </c>
      <c r="BT14" s="14" t="s">
        <v>17</v>
      </c>
      <c r="BU14" s="2">
        <v>128</v>
      </c>
      <c r="BV14" s="2">
        <v>116</v>
      </c>
      <c r="BW14" s="2">
        <v>12</v>
      </c>
      <c r="BX14" s="2">
        <v>0</v>
      </c>
      <c r="BY14" s="4">
        <f>BV14/BU14</f>
        <v>0.90625</v>
      </c>
      <c r="BZ14" s="8">
        <f t="shared" si="8"/>
        <v>0</v>
      </c>
      <c r="CB14" s="14" t="s">
        <v>17</v>
      </c>
      <c r="CC14" s="2">
        <v>128</v>
      </c>
      <c r="CD14" s="2">
        <v>116</v>
      </c>
      <c r="CE14" s="2">
        <v>12</v>
      </c>
      <c r="CF14" s="2">
        <v>0</v>
      </c>
      <c r="CG14" s="4">
        <f>CD14/CC14</f>
        <v>0.90625</v>
      </c>
      <c r="CH14" s="8">
        <f t="shared" si="9"/>
        <v>0</v>
      </c>
      <c r="CJ14" s="14" t="s">
        <v>17</v>
      </c>
      <c r="CK14" s="2">
        <v>128</v>
      </c>
      <c r="CL14" s="2">
        <v>116</v>
      </c>
      <c r="CM14" s="2">
        <v>12</v>
      </c>
      <c r="CN14" s="2">
        <v>0</v>
      </c>
      <c r="CO14" s="4">
        <f>CL14/CK14</f>
        <v>0.90625</v>
      </c>
      <c r="CP14" s="8">
        <f t="shared" si="10"/>
        <v>0</v>
      </c>
      <c r="CR14" s="14" t="s">
        <v>17</v>
      </c>
      <c r="CS14" s="2">
        <v>128</v>
      </c>
      <c r="CT14" s="2">
        <v>116</v>
      </c>
      <c r="CU14" s="2">
        <v>12</v>
      </c>
      <c r="CV14" s="2">
        <v>0</v>
      </c>
      <c r="CW14" s="4">
        <f>CT14/CS14</f>
        <v>0.90625</v>
      </c>
      <c r="CX14" s="8">
        <f t="shared" si="11"/>
        <v>0</v>
      </c>
      <c r="CZ14" s="14" t="s">
        <v>17</v>
      </c>
      <c r="DA14" s="2">
        <v>128</v>
      </c>
      <c r="DB14" s="2">
        <v>116</v>
      </c>
      <c r="DC14" s="2">
        <v>12</v>
      </c>
      <c r="DD14" s="2">
        <v>0</v>
      </c>
      <c r="DE14" s="4">
        <f>DB14/DA14</f>
        <v>0.90625</v>
      </c>
      <c r="DF14" s="8">
        <f t="shared" si="12"/>
        <v>0</v>
      </c>
      <c r="DH14" s="14" t="s">
        <v>17</v>
      </c>
      <c r="DI14" s="2">
        <v>128</v>
      </c>
      <c r="DJ14" s="2">
        <v>116</v>
      </c>
      <c r="DK14" s="2">
        <v>12</v>
      </c>
      <c r="DL14" s="2">
        <v>0</v>
      </c>
      <c r="DM14" s="4">
        <f>DJ14/DI14</f>
        <v>0.90625</v>
      </c>
      <c r="DN14" s="8">
        <f t="shared" si="13"/>
        <v>0</v>
      </c>
      <c r="DP14" s="14" t="s">
        <v>17</v>
      </c>
      <c r="DQ14" s="2">
        <v>128</v>
      </c>
      <c r="DR14" s="2">
        <v>116</v>
      </c>
      <c r="DS14" s="2">
        <v>12</v>
      </c>
      <c r="DT14" s="2">
        <v>0</v>
      </c>
      <c r="DU14" s="4">
        <f>DR14/DQ14</f>
        <v>0.90625</v>
      </c>
      <c r="DV14" s="8">
        <f t="shared" si="14"/>
        <v>0</v>
      </c>
      <c r="DX14" s="14" t="s">
        <v>17</v>
      </c>
      <c r="DY14" s="2">
        <v>128</v>
      </c>
      <c r="DZ14" s="2">
        <v>116</v>
      </c>
      <c r="EA14" s="2">
        <v>12</v>
      </c>
      <c r="EB14" s="2">
        <v>0</v>
      </c>
      <c r="EC14" s="4">
        <f>DZ14/DY14</f>
        <v>0.90625</v>
      </c>
      <c r="ED14" s="8">
        <f t="shared" si="15"/>
        <v>0</v>
      </c>
      <c r="EF14" s="14" t="s">
        <v>17</v>
      </c>
      <c r="EG14" s="2">
        <v>128</v>
      </c>
      <c r="EH14" s="2">
        <v>116</v>
      </c>
      <c r="EI14" s="2">
        <v>12</v>
      </c>
      <c r="EJ14" s="2">
        <v>0</v>
      </c>
      <c r="EK14" s="4">
        <f>EH14/EG14</f>
        <v>0.90625</v>
      </c>
      <c r="EL14" s="8">
        <f t="shared" si="16"/>
        <v>0</v>
      </c>
      <c r="EN14" s="14" t="s">
        <v>17</v>
      </c>
      <c r="EO14" s="2">
        <v>128</v>
      </c>
      <c r="EP14" s="2">
        <v>116</v>
      </c>
      <c r="EQ14" s="2">
        <v>12</v>
      </c>
      <c r="ER14" s="2">
        <v>0</v>
      </c>
      <c r="ES14" s="4">
        <f>EP14/EO14</f>
        <v>0.90625</v>
      </c>
      <c r="ET14" s="8">
        <f t="shared" si="17"/>
        <v>0</v>
      </c>
      <c r="EV14" s="37" t="s">
        <v>17</v>
      </c>
      <c r="EW14" s="2">
        <v>128</v>
      </c>
      <c r="EX14" s="2">
        <v>128</v>
      </c>
      <c r="EY14" s="2">
        <v>0</v>
      </c>
      <c r="EZ14" s="2">
        <v>0</v>
      </c>
      <c r="FA14" s="4">
        <f>EX14/EW14</f>
        <v>1</v>
      </c>
      <c r="FB14" s="8">
        <f t="shared" si="18"/>
        <v>9.375E-2</v>
      </c>
      <c r="FD14" s="37" t="s">
        <v>17</v>
      </c>
      <c r="FE14" s="2">
        <v>128</v>
      </c>
      <c r="FF14" s="2">
        <v>128</v>
      </c>
      <c r="FG14" s="2">
        <v>0</v>
      </c>
      <c r="FH14" s="2">
        <v>0</v>
      </c>
      <c r="FI14" s="4">
        <f>FF14/FE14</f>
        <v>1</v>
      </c>
      <c r="FJ14" s="8">
        <f t="shared" si="19"/>
        <v>0</v>
      </c>
      <c r="FL14" s="37" t="s">
        <v>17</v>
      </c>
      <c r="FM14" s="2">
        <v>128</v>
      </c>
      <c r="FN14" s="2">
        <v>128</v>
      </c>
      <c r="FO14" s="2">
        <v>0</v>
      </c>
      <c r="FP14" s="2">
        <v>0</v>
      </c>
      <c r="FQ14" s="4">
        <f>FN14/FM14</f>
        <v>1</v>
      </c>
      <c r="FR14" s="8">
        <f t="shared" si="20"/>
        <v>0</v>
      </c>
      <c r="FT14" s="39" t="s">
        <v>17</v>
      </c>
      <c r="FU14" s="2">
        <v>128</v>
      </c>
      <c r="FV14" s="2">
        <v>128</v>
      </c>
      <c r="FW14" s="2">
        <v>0</v>
      </c>
      <c r="FX14" s="2">
        <v>0</v>
      </c>
      <c r="FY14" s="4">
        <f>FV14/FU14</f>
        <v>1</v>
      </c>
      <c r="FZ14" s="8">
        <f t="shared" si="21"/>
        <v>0</v>
      </c>
      <c r="GB14" s="37" t="s">
        <v>17</v>
      </c>
      <c r="GC14" s="2">
        <v>128</v>
      </c>
      <c r="GD14" s="2">
        <v>128</v>
      </c>
      <c r="GE14" s="2">
        <v>0</v>
      </c>
      <c r="GF14" s="2">
        <v>0</v>
      </c>
      <c r="GG14" s="4">
        <f>GD14/GC14</f>
        <v>1</v>
      </c>
      <c r="GH14" s="8">
        <f t="shared" si="22"/>
        <v>0</v>
      </c>
      <c r="GJ14" s="39" t="s">
        <v>17</v>
      </c>
      <c r="GK14" s="2">
        <v>128</v>
      </c>
      <c r="GL14" s="2">
        <v>128</v>
      </c>
      <c r="GM14" s="2">
        <v>0</v>
      </c>
      <c r="GN14" s="2">
        <v>0</v>
      </c>
      <c r="GO14" s="4">
        <f>GL14/GK14</f>
        <v>1</v>
      </c>
      <c r="GP14" s="8">
        <f t="shared" si="23"/>
        <v>0</v>
      </c>
      <c r="GR14" s="37" t="s">
        <v>17</v>
      </c>
      <c r="GS14" s="2">
        <v>128</v>
      </c>
      <c r="GT14" s="2">
        <v>128</v>
      </c>
      <c r="GU14" s="2">
        <v>0</v>
      </c>
      <c r="GV14" s="2">
        <v>0</v>
      </c>
      <c r="GW14" s="4">
        <f>GT14/GS14</f>
        <v>1</v>
      </c>
      <c r="GX14" s="8">
        <f t="shared" si="24"/>
        <v>0</v>
      </c>
      <c r="GZ14" s="37" t="s">
        <v>17</v>
      </c>
      <c r="HA14" s="2">
        <v>128</v>
      </c>
      <c r="HB14" s="2">
        <v>128</v>
      </c>
      <c r="HC14" s="2">
        <v>0</v>
      </c>
      <c r="HD14" s="2">
        <v>0</v>
      </c>
      <c r="HE14" s="4">
        <f>HB14/HA14</f>
        <v>1</v>
      </c>
      <c r="HF14" s="8">
        <f>HE14-GW14</f>
        <v>0</v>
      </c>
      <c r="HH14" s="37" t="s">
        <v>17</v>
      </c>
      <c r="HI14" s="2">
        <v>128</v>
      </c>
      <c r="HJ14" s="2">
        <v>128</v>
      </c>
      <c r="HK14" s="2">
        <v>0</v>
      </c>
      <c r="HL14" s="2">
        <v>0</v>
      </c>
      <c r="HM14" s="4">
        <f>HJ14/HI14</f>
        <v>1</v>
      </c>
      <c r="HN14" s="8">
        <f t="shared" si="25"/>
        <v>0</v>
      </c>
      <c r="HP14" s="37" t="s">
        <v>17</v>
      </c>
      <c r="HQ14" s="2">
        <v>128</v>
      </c>
      <c r="HR14" s="2">
        <v>128</v>
      </c>
      <c r="HS14" s="2">
        <v>0</v>
      </c>
      <c r="HT14" s="2">
        <v>0</v>
      </c>
      <c r="HU14" s="4">
        <f>HR14/HQ14</f>
        <v>1</v>
      </c>
      <c r="HV14" s="8">
        <f t="shared" si="26"/>
        <v>0</v>
      </c>
      <c r="HX14" s="37" t="s">
        <v>17</v>
      </c>
      <c r="HY14" s="2">
        <v>128</v>
      </c>
      <c r="HZ14" s="2">
        <v>128</v>
      </c>
      <c r="IA14" s="2">
        <v>0</v>
      </c>
      <c r="IB14" s="2">
        <v>0</v>
      </c>
      <c r="IC14" s="4">
        <f>HZ14/HY14</f>
        <v>1</v>
      </c>
      <c r="ID14" s="8">
        <f t="shared" si="27"/>
        <v>0</v>
      </c>
      <c r="IF14" s="72" t="s">
        <v>17</v>
      </c>
      <c r="IG14" s="64">
        <v>128</v>
      </c>
      <c r="IH14" s="64">
        <v>128</v>
      </c>
      <c r="II14" s="64">
        <v>0</v>
      </c>
      <c r="IJ14" s="64">
        <v>0</v>
      </c>
      <c r="IK14" s="65">
        <v>1</v>
      </c>
      <c r="IL14" s="65">
        <v>1</v>
      </c>
      <c r="IM14" s="65">
        <v>0</v>
      </c>
      <c r="IN14" s="63"/>
      <c r="IO14" s="72" t="s">
        <v>17</v>
      </c>
      <c r="IP14" s="64">
        <v>128</v>
      </c>
      <c r="IQ14" s="64">
        <v>128</v>
      </c>
      <c r="IR14" s="64">
        <v>0</v>
      </c>
      <c r="IS14" s="64">
        <v>0</v>
      </c>
      <c r="IT14" s="65">
        <v>1</v>
      </c>
      <c r="IU14" s="67">
        <v>0</v>
      </c>
      <c r="IV14" s="53"/>
      <c r="IW14" s="78" t="s">
        <v>17</v>
      </c>
      <c r="IX14" s="74">
        <v>128</v>
      </c>
      <c r="IY14" s="74">
        <v>128</v>
      </c>
      <c r="IZ14" s="74">
        <v>0</v>
      </c>
      <c r="JA14" s="74">
        <v>0</v>
      </c>
      <c r="JB14" s="75">
        <f>IY14/IX14</f>
        <v>1</v>
      </c>
      <c r="JC14" s="67">
        <f t="shared" si="28"/>
        <v>0</v>
      </c>
      <c r="JD14" s="66"/>
      <c r="JE14" s="79" t="s">
        <v>17</v>
      </c>
      <c r="JF14" s="81">
        <v>163</v>
      </c>
      <c r="JG14" s="73">
        <v>128</v>
      </c>
      <c r="JH14" s="73">
        <v>0</v>
      </c>
      <c r="JI14" s="73">
        <v>35</v>
      </c>
      <c r="JJ14" s="77">
        <f t="shared" si="78"/>
        <v>0.78527607361963192</v>
      </c>
      <c r="JK14" s="67">
        <f t="shared" si="29"/>
        <v>-0.21472392638036808</v>
      </c>
      <c r="JL14" s="66" t="s">
        <v>89</v>
      </c>
      <c r="JM14" s="78" t="s">
        <v>17</v>
      </c>
      <c r="JN14" s="81">
        <v>163</v>
      </c>
      <c r="JO14" s="73">
        <v>128</v>
      </c>
      <c r="JP14" s="73">
        <v>0</v>
      </c>
      <c r="JQ14" s="73">
        <v>35</v>
      </c>
      <c r="JR14" s="77">
        <f>JO14/JN14</f>
        <v>0.78527607361963192</v>
      </c>
      <c r="JS14" s="67">
        <f t="shared" si="30"/>
        <v>0</v>
      </c>
      <c r="JT14" s="66"/>
      <c r="JU14" s="78" t="s">
        <v>17</v>
      </c>
      <c r="JV14" s="81">
        <v>163</v>
      </c>
      <c r="JW14" s="73">
        <v>128</v>
      </c>
      <c r="JX14" s="73">
        <v>0</v>
      </c>
      <c r="JY14" s="73">
        <v>35</v>
      </c>
      <c r="JZ14" s="77">
        <f>JW14/JV14</f>
        <v>0.78527607361963192</v>
      </c>
      <c r="KA14" s="67">
        <f t="shared" si="31"/>
        <v>0</v>
      </c>
      <c r="KB14" s="66"/>
      <c r="KC14" s="78" t="s">
        <v>17</v>
      </c>
      <c r="KD14" s="81">
        <v>163</v>
      </c>
      <c r="KE14" s="73">
        <v>128</v>
      </c>
      <c r="KF14" s="73">
        <v>0</v>
      </c>
      <c r="KG14" s="73">
        <v>35</v>
      </c>
      <c r="KH14" s="77">
        <f>KE14/KD14</f>
        <v>0.78527607361963192</v>
      </c>
      <c r="KI14" s="67">
        <f t="shared" si="32"/>
        <v>0</v>
      </c>
      <c r="KK14" s="78" t="s">
        <v>17</v>
      </c>
      <c r="KL14" s="81">
        <v>163</v>
      </c>
      <c r="KM14" s="73">
        <v>128</v>
      </c>
      <c r="KN14" s="73">
        <v>0</v>
      </c>
      <c r="KO14" s="73">
        <v>35</v>
      </c>
      <c r="KP14" s="75">
        <f t="shared" si="33"/>
        <v>0.78527607361963192</v>
      </c>
      <c r="KQ14" s="67">
        <f t="shared" si="34"/>
        <v>0</v>
      </c>
      <c r="KS14" s="78" t="s">
        <v>17</v>
      </c>
      <c r="KT14" s="81">
        <v>163</v>
      </c>
      <c r="KU14" s="73">
        <v>128</v>
      </c>
      <c r="KV14" s="73">
        <v>0</v>
      </c>
      <c r="KW14" s="73">
        <v>35</v>
      </c>
      <c r="KX14" s="75">
        <f t="shared" si="35"/>
        <v>0.78527607361963192</v>
      </c>
      <c r="KY14" s="67">
        <f t="shared" si="36"/>
        <v>0</v>
      </c>
      <c r="LA14" s="78" t="s">
        <v>17</v>
      </c>
      <c r="LB14" s="74">
        <v>163</v>
      </c>
      <c r="LC14" s="74">
        <v>163</v>
      </c>
      <c r="LD14" s="74">
        <v>0</v>
      </c>
      <c r="LE14" s="74">
        <v>0</v>
      </c>
      <c r="LF14" s="75">
        <f t="shared" si="37"/>
        <v>1</v>
      </c>
      <c r="LG14" s="67">
        <f t="shared" si="38"/>
        <v>0.21472392638036808</v>
      </c>
      <c r="LI14" s="78" t="s">
        <v>17</v>
      </c>
      <c r="LJ14" s="74">
        <v>163</v>
      </c>
      <c r="LK14" s="74">
        <v>163</v>
      </c>
      <c r="LL14" s="74">
        <v>0</v>
      </c>
      <c r="LM14" s="74">
        <v>0</v>
      </c>
      <c r="LN14" s="75">
        <f t="shared" si="39"/>
        <v>1</v>
      </c>
      <c r="LO14" s="67">
        <f t="shared" si="40"/>
        <v>0</v>
      </c>
      <c r="LQ14" s="78" t="s">
        <v>17</v>
      </c>
      <c r="LR14" s="74">
        <v>163</v>
      </c>
      <c r="LS14" s="74">
        <v>163</v>
      </c>
      <c r="LT14" s="74">
        <v>0</v>
      </c>
      <c r="LU14" s="74">
        <v>0</v>
      </c>
      <c r="LV14" s="75">
        <f t="shared" si="41"/>
        <v>1</v>
      </c>
      <c r="LW14" s="67">
        <f t="shared" si="42"/>
        <v>0</v>
      </c>
      <c r="LY14" s="78" t="s">
        <v>17</v>
      </c>
      <c r="LZ14" s="74">
        <v>163</v>
      </c>
      <c r="MA14" s="74">
        <v>163</v>
      </c>
      <c r="MB14" s="74">
        <v>0</v>
      </c>
      <c r="MC14" s="74">
        <v>0</v>
      </c>
      <c r="MD14" s="75">
        <f t="shared" si="43"/>
        <v>1</v>
      </c>
      <c r="ME14" s="67">
        <f t="shared" si="44"/>
        <v>0</v>
      </c>
      <c r="MG14" s="78" t="s">
        <v>17</v>
      </c>
      <c r="MH14" s="74">
        <v>163</v>
      </c>
      <c r="MI14" s="74">
        <v>163</v>
      </c>
      <c r="MJ14" s="74">
        <v>0</v>
      </c>
      <c r="MK14" s="74">
        <v>0</v>
      </c>
      <c r="ML14" s="75">
        <f t="shared" si="45"/>
        <v>1</v>
      </c>
      <c r="MM14" s="67">
        <f t="shared" si="46"/>
        <v>0</v>
      </c>
      <c r="MO14" s="78" t="s">
        <v>17</v>
      </c>
      <c r="MP14" s="74">
        <v>163</v>
      </c>
      <c r="MQ14" s="74">
        <v>163</v>
      </c>
      <c r="MR14" s="74">
        <v>0</v>
      </c>
      <c r="MS14" s="74">
        <v>0</v>
      </c>
      <c r="MT14" s="75">
        <f t="shared" si="47"/>
        <v>1</v>
      </c>
      <c r="MU14" s="67">
        <f t="shared" si="48"/>
        <v>0</v>
      </c>
      <c r="MW14" s="78" t="s">
        <v>17</v>
      </c>
      <c r="MX14" s="74">
        <v>163</v>
      </c>
      <c r="MY14" s="74">
        <v>163</v>
      </c>
      <c r="MZ14" s="74">
        <v>0</v>
      </c>
      <c r="NA14" s="74">
        <v>0</v>
      </c>
      <c r="NB14" s="75">
        <f t="shared" si="49"/>
        <v>1</v>
      </c>
      <c r="NC14" s="67">
        <f t="shared" si="50"/>
        <v>0</v>
      </c>
      <c r="NE14" s="78" t="s">
        <v>17</v>
      </c>
      <c r="NF14" s="74">
        <v>163</v>
      </c>
      <c r="NG14" s="74">
        <v>163</v>
      </c>
      <c r="NH14" s="74">
        <v>0</v>
      </c>
      <c r="NI14" s="74">
        <v>0</v>
      </c>
      <c r="NJ14" s="75">
        <f t="shared" si="51"/>
        <v>1</v>
      </c>
      <c r="NK14" s="67">
        <f t="shared" si="52"/>
        <v>0</v>
      </c>
      <c r="NM14" s="78" t="s">
        <v>17</v>
      </c>
      <c r="NN14" s="74">
        <v>163</v>
      </c>
      <c r="NO14" s="74">
        <v>163</v>
      </c>
      <c r="NP14" s="74">
        <v>0</v>
      </c>
      <c r="NQ14" s="74">
        <v>0</v>
      </c>
      <c r="NR14" s="75">
        <f t="shared" si="53"/>
        <v>1</v>
      </c>
      <c r="NS14" s="67">
        <f t="shared" si="54"/>
        <v>0</v>
      </c>
      <c r="NU14" s="78" t="s">
        <v>17</v>
      </c>
      <c r="NV14" s="74">
        <v>163</v>
      </c>
      <c r="NW14" s="74">
        <v>163</v>
      </c>
      <c r="NX14" s="74">
        <v>0</v>
      </c>
      <c r="NY14" s="74">
        <v>0</v>
      </c>
      <c r="NZ14" s="75">
        <f t="shared" si="55"/>
        <v>1</v>
      </c>
      <c r="OA14" s="67">
        <f t="shared" si="56"/>
        <v>0</v>
      </c>
      <c r="OC14" s="78" t="s">
        <v>17</v>
      </c>
      <c r="OD14" s="74">
        <v>163</v>
      </c>
      <c r="OE14" s="74">
        <v>163</v>
      </c>
      <c r="OF14" s="74">
        <v>0</v>
      </c>
      <c r="OG14" s="74">
        <v>0</v>
      </c>
      <c r="OH14" s="75">
        <f t="shared" si="57"/>
        <v>1</v>
      </c>
      <c r="OI14" s="67">
        <f t="shared" si="58"/>
        <v>0</v>
      </c>
      <c r="OK14" s="78" t="s">
        <v>17</v>
      </c>
      <c r="OL14" s="74">
        <v>163</v>
      </c>
      <c r="OM14" s="74">
        <v>163</v>
      </c>
      <c r="ON14" s="74">
        <v>0</v>
      </c>
      <c r="OO14" s="74">
        <v>0</v>
      </c>
      <c r="OP14" s="75">
        <f t="shared" si="59"/>
        <v>1</v>
      </c>
      <c r="OQ14" s="67">
        <f t="shared" si="60"/>
        <v>0</v>
      </c>
      <c r="OS14" s="78" t="s">
        <v>17</v>
      </c>
      <c r="OT14" s="74">
        <v>163</v>
      </c>
      <c r="OU14" s="74">
        <v>163</v>
      </c>
      <c r="OV14" s="74">
        <v>0</v>
      </c>
      <c r="OW14" s="74">
        <v>0</v>
      </c>
      <c r="OX14" s="75">
        <f t="shared" si="61"/>
        <v>1</v>
      </c>
      <c r="OY14" s="67">
        <f t="shared" si="62"/>
        <v>0</v>
      </c>
      <c r="PA14" s="78" t="s">
        <v>17</v>
      </c>
      <c r="PB14" s="74">
        <v>163</v>
      </c>
      <c r="PC14" s="74">
        <v>163</v>
      </c>
      <c r="PD14" s="74">
        <v>0</v>
      </c>
      <c r="PE14" s="74">
        <v>0</v>
      </c>
      <c r="PF14" s="75">
        <f t="shared" si="63"/>
        <v>1</v>
      </c>
      <c r="PG14" s="67">
        <f t="shared" si="64"/>
        <v>0</v>
      </c>
      <c r="PI14" s="78" t="s">
        <v>17</v>
      </c>
      <c r="PJ14" s="74">
        <v>163</v>
      </c>
      <c r="PK14" s="74">
        <v>163</v>
      </c>
      <c r="PL14" s="74">
        <v>0</v>
      </c>
      <c r="PM14" s="74">
        <v>0</v>
      </c>
      <c r="PN14" s="75">
        <f t="shared" si="65"/>
        <v>1</v>
      </c>
      <c r="PO14" s="67">
        <f t="shared" si="66"/>
        <v>0</v>
      </c>
      <c r="PQ14" s="78" t="s">
        <v>17</v>
      </c>
      <c r="PR14" s="74">
        <v>163</v>
      </c>
      <c r="PS14" s="74">
        <v>163</v>
      </c>
      <c r="PT14" s="74">
        <v>0</v>
      </c>
      <c r="PU14" s="74">
        <v>0</v>
      </c>
      <c r="PV14" s="75">
        <f t="shared" si="67"/>
        <v>1</v>
      </c>
      <c r="PW14" s="67">
        <f t="shared" si="68"/>
        <v>0</v>
      </c>
      <c r="PY14" s="78" t="s">
        <v>17</v>
      </c>
      <c r="PZ14" s="74">
        <v>163</v>
      </c>
      <c r="QA14" s="74">
        <v>163</v>
      </c>
      <c r="QB14" s="74">
        <v>0</v>
      </c>
      <c r="QC14" s="74">
        <v>0</v>
      </c>
      <c r="QD14" s="75">
        <f t="shared" si="69"/>
        <v>1</v>
      </c>
      <c r="QE14" s="67">
        <f t="shared" si="70"/>
        <v>0</v>
      </c>
      <c r="QG14" s="78" t="s">
        <v>17</v>
      </c>
      <c r="QH14" s="74">
        <v>163</v>
      </c>
      <c r="QI14" s="74">
        <v>163</v>
      </c>
      <c r="QJ14" s="74">
        <v>0</v>
      </c>
      <c r="QK14" s="74">
        <v>0</v>
      </c>
      <c r="QL14" s="75">
        <f t="shared" si="71"/>
        <v>1</v>
      </c>
      <c r="QM14" s="67">
        <f t="shared" si="72"/>
        <v>0</v>
      </c>
      <c r="QO14" s="78" t="s">
        <v>17</v>
      </c>
      <c r="QP14" s="74">
        <v>163</v>
      </c>
      <c r="QQ14" s="74">
        <v>163</v>
      </c>
      <c r="QR14" s="74">
        <v>0</v>
      </c>
      <c r="QS14" s="74">
        <v>0</v>
      </c>
      <c r="QT14" s="75">
        <f t="shared" si="73"/>
        <v>1</v>
      </c>
      <c r="QU14" s="67">
        <f t="shared" si="74"/>
        <v>0</v>
      </c>
      <c r="QW14" s="78" t="s">
        <v>17</v>
      </c>
      <c r="QX14" s="74">
        <v>163</v>
      </c>
      <c r="QY14" s="74">
        <v>163</v>
      </c>
      <c r="QZ14" s="74">
        <v>0</v>
      </c>
      <c r="RA14" s="74">
        <v>0</v>
      </c>
      <c r="RB14" s="75">
        <f t="shared" si="75"/>
        <v>1</v>
      </c>
      <c r="RC14" s="67">
        <f t="shared" si="76"/>
        <v>0</v>
      </c>
    </row>
    <row r="15" spans="1:471" ht="15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8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8">
        <f t="shared" si="1"/>
        <v>0</v>
      </c>
      <c r="X15" s="2" t="s">
        <v>18</v>
      </c>
      <c r="Y15" s="2">
        <v>25</v>
      </c>
      <c r="Z15" s="2">
        <v>21</v>
      </c>
      <c r="AA15" s="6">
        <v>4</v>
      </c>
      <c r="AB15" s="2">
        <v>0</v>
      </c>
      <c r="AC15" s="4">
        <v>0.84</v>
      </c>
      <c r="AD15" s="8">
        <f t="shared" si="2"/>
        <v>-0.16000000000000003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8">
        <f t="shared" si="3"/>
        <v>0.16000000000000003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8">
        <f t="shared" si="4"/>
        <v>0</v>
      </c>
      <c r="AV15" s="2" t="s">
        <v>18</v>
      </c>
      <c r="AW15" s="2">
        <v>25</v>
      </c>
      <c r="AX15" s="2">
        <v>25</v>
      </c>
      <c r="AY15" s="2">
        <v>0</v>
      </c>
      <c r="AZ15" s="2">
        <v>0</v>
      </c>
      <c r="BA15" s="4">
        <v>1</v>
      </c>
      <c r="BB15" s="8">
        <f t="shared" si="5"/>
        <v>0</v>
      </c>
      <c r="BD15" s="2" t="s">
        <v>18</v>
      </c>
      <c r="BE15" s="2">
        <v>25</v>
      </c>
      <c r="BF15" s="2">
        <v>25</v>
      </c>
      <c r="BG15" s="2">
        <v>0</v>
      </c>
      <c r="BH15" s="2">
        <v>0</v>
      </c>
      <c r="BI15" s="4">
        <v>1</v>
      </c>
      <c r="BJ15" s="8">
        <f t="shared" si="6"/>
        <v>0</v>
      </c>
      <c r="BL15" s="2" t="s">
        <v>18</v>
      </c>
      <c r="BM15" s="2">
        <v>25</v>
      </c>
      <c r="BN15" s="2">
        <v>25</v>
      </c>
      <c r="BO15" s="2">
        <v>0</v>
      </c>
      <c r="BP15" s="2">
        <v>0</v>
      </c>
      <c r="BQ15" s="4">
        <v>1</v>
      </c>
      <c r="BR15" s="8">
        <f t="shared" si="7"/>
        <v>0</v>
      </c>
      <c r="BT15" s="2" t="s">
        <v>18</v>
      </c>
      <c r="BU15" s="2">
        <v>25</v>
      </c>
      <c r="BV15" s="2">
        <v>25</v>
      </c>
      <c r="BW15" s="2">
        <v>0</v>
      </c>
      <c r="BX15" s="2">
        <v>0</v>
      </c>
      <c r="BY15" s="4">
        <v>1</v>
      </c>
      <c r="BZ15" s="8">
        <f t="shared" si="8"/>
        <v>0</v>
      </c>
      <c r="CB15" s="2" t="s">
        <v>18</v>
      </c>
      <c r="CC15" s="2">
        <v>25</v>
      </c>
      <c r="CD15" s="2">
        <v>21</v>
      </c>
      <c r="CE15" s="6">
        <v>4</v>
      </c>
      <c r="CF15" s="2">
        <v>0</v>
      </c>
      <c r="CG15" s="4">
        <v>0.84</v>
      </c>
      <c r="CH15" s="8">
        <f t="shared" si="9"/>
        <v>-0.16000000000000003</v>
      </c>
      <c r="CJ15" s="2" t="s">
        <v>18</v>
      </c>
      <c r="CK15" s="2">
        <v>25</v>
      </c>
      <c r="CL15" s="2">
        <v>25</v>
      </c>
      <c r="CM15" s="2">
        <v>0</v>
      </c>
      <c r="CN15" s="2">
        <v>0</v>
      </c>
      <c r="CO15" s="4">
        <v>1</v>
      </c>
      <c r="CP15" s="8">
        <f t="shared" si="10"/>
        <v>0.16000000000000003</v>
      </c>
      <c r="CR15" s="2" t="s">
        <v>18</v>
      </c>
      <c r="CS15" s="2">
        <v>25</v>
      </c>
      <c r="CT15" s="2">
        <v>25</v>
      </c>
      <c r="CU15" s="2">
        <v>0</v>
      </c>
      <c r="CV15" s="2">
        <v>0</v>
      </c>
      <c r="CW15" s="4">
        <v>1</v>
      </c>
      <c r="CX15" s="8">
        <f t="shared" si="11"/>
        <v>0</v>
      </c>
      <c r="CZ15" s="2" t="s">
        <v>18</v>
      </c>
      <c r="DA15" s="2">
        <v>25</v>
      </c>
      <c r="DB15" s="2">
        <v>25</v>
      </c>
      <c r="DC15" s="2">
        <v>0</v>
      </c>
      <c r="DD15" s="2">
        <v>0</v>
      </c>
      <c r="DE15" s="4">
        <v>1</v>
      </c>
      <c r="DF15" s="8">
        <f t="shared" si="12"/>
        <v>0</v>
      </c>
      <c r="DH15" s="2" t="s">
        <v>18</v>
      </c>
      <c r="DI15" s="2">
        <v>25</v>
      </c>
      <c r="DJ15" s="2">
        <v>25</v>
      </c>
      <c r="DK15" s="2">
        <v>0</v>
      </c>
      <c r="DL15" s="2">
        <v>0</v>
      </c>
      <c r="DM15" s="4">
        <v>1</v>
      </c>
      <c r="DN15" s="8">
        <f t="shared" si="13"/>
        <v>0</v>
      </c>
      <c r="DP15" s="2" t="s">
        <v>18</v>
      </c>
      <c r="DQ15" s="2">
        <v>25</v>
      </c>
      <c r="DR15" s="2">
        <v>25</v>
      </c>
      <c r="DS15" s="2">
        <v>0</v>
      </c>
      <c r="DT15" s="2">
        <v>0</v>
      </c>
      <c r="DU15" s="4">
        <v>1</v>
      </c>
      <c r="DV15" s="8">
        <f t="shared" si="14"/>
        <v>0</v>
      </c>
      <c r="DX15" s="2" t="s">
        <v>18</v>
      </c>
      <c r="DY15" s="2">
        <v>36</v>
      </c>
      <c r="DZ15" s="2">
        <v>36</v>
      </c>
      <c r="EA15" s="2">
        <v>0</v>
      </c>
      <c r="EB15" s="2">
        <v>0</v>
      </c>
      <c r="EC15" s="4">
        <v>1</v>
      </c>
      <c r="ED15" s="8">
        <f t="shared" si="15"/>
        <v>0</v>
      </c>
      <c r="EF15" s="2" t="s">
        <v>18</v>
      </c>
      <c r="EG15" s="2">
        <v>36</v>
      </c>
      <c r="EH15" s="2">
        <v>36</v>
      </c>
      <c r="EI15" s="2">
        <v>0</v>
      </c>
      <c r="EJ15" s="2">
        <v>0</v>
      </c>
      <c r="EK15" s="4">
        <v>1</v>
      </c>
      <c r="EL15" s="8">
        <f t="shared" si="16"/>
        <v>0</v>
      </c>
      <c r="EN15" s="2" t="s">
        <v>18</v>
      </c>
      <c r="EO15" s="2">
        <v>36</v>
      </c>
      <c r="EP15" s="2">
        <v>36</v>
      </c>
      <c r="EQ15" s="2">
        <v>0</v>
      </c>
      <c r="ER15" s="2">
        <v>0</v>
      </c>
      <c r="ES15" s="4">
        <v>1</v>
      </c>
      <c r="ET15" s="8">
        <f t="shared" si="17"/>
        <v>0</v>
      </c>
      <c r="EV15" s="2" t="s">
        <v>18</v>
      </c>
      <c r="EW15" s="2">
        <v>36</v>
      </c>
      <c r="EX15" s="2">
        <v>36</v>
      </c>
      <c r="EY15" s="2">
        <v>0</v>
      </c>
      <c r="EZ15" s="2">
        <v>0</v>
      </c>
      <c r="FA15" s="4">
        <v>1</v>
      </c>
      <c r="FB15" s="8">
        <f t="shared" si="18"/>
        <v>0</v>
      </c>
      <c r="FD15" s="2" t="s">
        <v>18</v>
      </c>
      <c r="FE15" s="2">
        <v>36</v>
      </c>
      <c r="FF15" s="2">
        <v>36</v>
      </c>
      <c r="FG15" s="2">
        <v>0</v>
      </c>
      <c r="FH15" s="2">
        <v>0</v>
      </c>
      <c r="FI15" s="4">
        <v>1</v>
      </c>
      <c r="FJ15" s="8">
        <f t="shared" si="19"/>
        <v>0</v>
      </c>
      <c r="FL15" s="2" t="s">
        <v>18</v>
      </c>
      <c r="FM15" s="2">
        <v>36</v>
      </c>
      <c r="FN15" s="2">
        <v>36</v>
      </c>
      <c r="FO15" s="2">
        <v>0</v>
      </c>
      <c r="FP15" s="2">
        <v>0</v>
      </c>
      <c r="FQ15" s="4">
        <v>1</v>
      </c>
      <c r="FR15" s="8">
        <f t="shared" si="20"/>
        <v>0</v>
      </c>
      <c r="FT15" t="s">
        <v>18</v>
      </c>
      <c r="FU15">
        <v>36</v>
      </c>
      <c r="FV15">
        <v>36</v>
      </c>
      <c r="FW15">
        <v>0</v>
      </c>
      <c r="FX15">
        <v>0</v>
      </c>
      <c r="FY15" s="38">
        <v>1</v>
      </c>
      <c r="FZ15" s="8">
        <f t="shared" si="21"/>
        <v>0</v>
      </c>
      <c r="GB15" s="2" t="s">
        <v>18</v>
      </c>
      <c r="GC15" s="2">
        <v>36</v>
      </c>
      <c r="GD15" s="2">
        <v>36</v>
      </c>
      <c r="GE15" s="2">
        <v>0</v>
      </c>
      <c r="GF15" s="2">
        <v>0</v>
      </c>
      <c r="GG15" s="4">
        <v>1</v>
      </c>
      <c r="GH15" s="8">
        <f t="shared" si="22"/>
        <v>0</v>
      </c>
      <c r="GJ15" t="s">
        <v>18</v>
      </c>
      <c r="GK15">
        <v>36</v>
      </c>
      <c r="GL15">
        <v>36</v>
      </c>
      <c r="GM15">
        <v>0</v>
      </c>
      <c r="GN15">
        <v>0</v>
      </c>
      <c r="GO15" s="38">
        <v>1</v>
      </c>
      <c r="GP15" s="8">
        <f t="shared" si="23"/>
        <v>0</v>
      </c>
      <c r="GR15" s="2" t="s">
        <v>18</v>
      </c>
      <c r="GS15" s="2">
        <v>36</v>
      </c>
      <c r="GT15" s="2">
        <v>36</v>
      </c>
      <c r="GU15" s="2">
        <v>0</v>
      </c>
      <c r="GV15" s="2">
        <v>0</v>
      </c>
      <c r="GW15" s="4">
        <v>1</v>
      </c>
      <c r="GX15" s="8">
        <f t="shared" si="24"/>
        <v>0</v>
      </c>
      <c r="GZ15" s="2" t="s">
        <v>18</v>
      </c>
      <c r="HA15" s="2">
        <v>36</v>
      </c>
      <c r="HB15" s="2">
        <v>30</v>
      </c>
      <c r="HC15" s="2">
        <v>6</v>
      </c>
      <c r="HD15" s="2">
        <v>0</v>
      </c>
      <c r="HE15" s="4">
        <v>0.83</v>
      </c>
      <c r="HF15" s="8">
        <f t="shared" si="77"/>
        <v>0.83</v>
      </c>
      <c r="HG15" s="7" t="s">
        <v>89</v>
      </c>
      <c r="HH15" s="2" t="s">
        <v>18</v>
      </c>
      <c r="HI15" s="2">
        <v>36</v>
      </c>
      <c r="HJ15" s="2">
        <v>36</v>
      </c>
      <c r="HK15" s="2">
        <v>0</v>
      </c>
      <c r="HL15" s="2">
        <v>0</v>
      </c>
      <c r="HM15" s="4">
        <v>1</v>
      </c>
      <c r="HN15" s="8">
        <f t="shared" si="25"/>
        <v>0.17000000000000004</v>
      </c>
      <c r="HP15" s="2" t="s">
        <v>18</v>
      </c>
      <c r="HQ15" s="2">
        <v>36</v>
      </c>
      <c r="HR15" s="2">
        <v>36</v>
      </c>
      <c r="HS15" s="2">
        <v>0</v>
      </c>
      <c r="HT15" s="2">
        <v>0</v>
      </c>
      <c r="HU15" s="4">
        <v>1</v>
      </c>
      <c r="HV15" s="8">
        <f t="shared" si="26"/>
        <v>0</v>
      </c>
      <c r="HX15" s="2" t="s">
        <v>18</v>
      </c>
      <c r="HY15" s="2">
        <v>36</v>
      </c>
      <c r="HZ15" s="2">
        <v>36</v>
      </c>
      <c r="IA15" s="2">
        <v>0</v>
      </c>
      <c r="IB15" s="2">
        <v>0</v>
      </c>
      <c r="IC15" s="4">
        <v>1</v>
      </c>
      <c r="ID15" s="8">
        <f t="shared" si="27"/>
        <v>0</v>
      </c>
      <c r="IF15" s="63" t="s">
        <v>18</v>
      </c>
      <c r="IG15" s="64">
        <v>36</v>
      </c>
      <c r="IH15" s="64">
        <v>36</v>
      </c>
      <c r="II15" s="64">
        <v>0</v>
      </c>
      <c r="IJ15" s="64">
        <v>0</v>
      </c>
      <c r="IK15" s="65">
        <v>1</v>
      </c>
      <c r="IL15" s="65">
        <v>1</v>
      </c>
      <c r="IM15" s="65">
        <v>0</v>
      </c>
      <c r="IN15" s="63"/>
      <c r="IO15" s="63" t="s">
        <v>18</v>
      </c>
      <c r="IP15" s="63">
        <v>36</v>
      </c>
      <c r="IQ15" s="63">
        <v>36</v>
      </c>
      <c r="IR15" s="63">
        <v>0</v>
      </c>
      <c r="IS15" s="63">
        <v>0</v>
      </c>
      <c r="IT15" s="71">
        <v>1</v>
      </c>
      <c r="IU15" s="67">
        <v>0</v>
      </c>
      <c r="IV15" s="53"/>
      <c r="IW15" s="73" t="s">
        <v>18</v>
      </c>
      <c r="IX15" s="73">
        <v>36</v>
      </c>
      <c r="IY15" s="73">
        <v>36</v>
      </c>
      <c r="IZ15" s="73">
        <v>0</v>
      </c>
      <c r="JA15" s="73">
        <v>0</v>
      </c>
      <c r="JB15" s="77">
        <v>1</v>
      </c>
      <c r="JC15" s="67">
        <f t="shared" si="28"/>
        <v>0</v>
      </c>
      <c r="JD15" s="66"/>
      <c r="JE15" s="73" t="s">
        <v>18</v>
      </c>
      <c r="JF15" s="73">
        <v>36</v>
      </c>
      <c r="JG15" s="73">
        <v>36</v>
      </c>
      <c r="JH15" s="73">
        <v>0</v>
      </c>
      <c r="JI15" s="73">
        <v>0</v>
      </c>
      <c r="JJ15" s="77">
        <f t="shared" si="78"/>
        <v>1</v>
      </c>
      <c r="JK15" s="67">
        <f t="shared" si="29"/>
        <v>0</v>
      </c>
      <c r="JL15" s="66"/>
      <c r="JM15" s="73" t="s">
        <v>18</v>
      </c>
      <c r="JN15" s="73">
        <v>36</v>
      </c>
      <c r="JO15" s="73">
        <v>36</v>
      </c>
      <c r="JP15" s="73">
        <v>0</v>
      </c>
      <c r="JQ15" s="73">
        <v>0</v>
      </c>
      <c r="JR15" s="77">
        <v>1</v>
      </c>
      <c r="JS15" s="67">
        <f t="shared" si="30"/>
        <v>0</v>
      </c>
      <c r="JT15" s="66"/>
      <c r="JU15" s="73" t="s">
        <v>18</v>
      </c>
      <c r="JV15" s="73">
        <v>36</v>
      </c>
      <c r="JW15" s="73">
        <v>36</v>
      </c>
      <c r="JX15" s="73">
        <v>0</v>
      </c>
      <c r="JY15" s="73">
        <v>0</v>
      </c>
      <c r="JZ15" s="77">
        <v>1</v>
      </c>
      <c r="KA15" s="67">
        <f t="shared" si="31"/>
        <v>0</v>
      </c>
      <c r="KB15" s="66"/>
      <c r="KC15" s="73" t="s">
        <v>18</v>
      </c>
      <c r="KD15" s="73">
        <v>36</v>
      </c>
      <c r="KE15" s="73">
        <v>36</v>
      </c>
      <c r="KF15" s="73">
        <v>0</v>
      </c>
      <c r="KG15" s="73">
        <v>0</v>
      </c>
      <c r="KH15" s="77">
        <v>1</v>
      </c>
      <c r="KI15" s="67">
        <f t="shared" si="32"/>
        <v>0</v>
      </c>
      <c r="KK15" s="74" t="s">
        <v>18</v>
      </c>
      <c r="KL15" s="74">
        <v>36</v>
      </c>
      <c r="KM15" s="74">
        <v>36</v>
      </c>
      <c r="KN15" s="74">
        <v>0</v>
      </c>
      <c r="KO15" s="74">
        <v>0</v>
      </c>
      <c r="KP15" s="75">
        <f t="shared" si="33"/>
        <v>1</v>
      </c>
      <c r="KQ15" s="67">
        <f t="shared" si="34"/>
        <v>0</v>
      </c>
      <c r="KS15" s="74" t="s">
        <v>18</v>
      </c>
      <c r="KT15" s="74">
        <v>36</v>
      </c>
      <c r="KU15" s="74">
        <v>36</v>
      </c>
      <c r="KV15" s="74">
        <v>0</v>
      </c>
      <c r="KW15" s="74">
        <v>0</v>
      </c>
      <c r="KX15" s="75">
        <f t="shared" si="35"/>
        <v>1</v>
      </c>
      <c r="KY15" s="67">
        <f t="shared" si="36"/>
        <v>0</v>
      </c>
      <c r="LA15" s="74" t="s">
        <v>18</v>
      </c>
      <c r="LB15" s="74">
        <v>36</v>
      </c>
      <c r="LC15" s="74">
        <v>36</v>
      </c>
      <c r="LD15" s="74">
        <v>0</v>
      </c>
      <c r="LE15" s="74">
        <v>0</v>
      </c>
      <c r="LF15" s="75">
        <f t="shared" si="37"/>
        <v>1</v>
      </c>
      <c r="LG15" s="67">
        <f t="shared" si="38"/>
        <v>0</v>
      </c>
      <c r="LI15" s="74" t="s">
        <v>18</v>
      </c>
      <c r="LJ15" s="74">
        <v>36</v>
      </c>
      <c r="LK15" s="74">
        <v>36</v>
      </c>
      <c r="LL15" s="74">
        <v>0</v>
      </c>
      <c r="LM15" s="74">
        <v>0</v>
      </c>
      <c r="LN15" s="75">
        <f t="shared" si="39"/>
        <v>1</v>
      </c>
      <c r="LO15" s="67">
        <f t="shared" si="40"/>
        <v>0</v>
      </c>
      <c r="LQ15" s="74" t="s">
        <v>18</v>
      </c>
      <c r="LR15" s="74">
        <v>36</v>
      </c>
      <c r="LS15" s="74">
        <v>36</v>
      </c>
      <c r="LT15" s="74">
        <v>0</v>
      </c>
      <c r="LU15" s="74">
        <v>0</v>
      </c>
      <c r="LV15" s="75">
        <f t="shared" si="41"/>
        <v>1</v>
      </c>
      <c r="LW15" s="67">
        <f t="shared" si="42"/>
        <v>0</v>
      </c>
      <c r="LY15" s="74" t="s">
        <v>18</v>
      </c>
      <c r="LZ15" s="74">
        <v>36</v>
      </c>
      <c r="MA15" s="74">
        <v>36</v>
      </c>
      <c r="MB15" s="74">
        <v>0</v>
      </c>
      <c r="MC15" s="74">
        <v>0</v>
      </c>
      <c r="MD15" s="75">
        <f t="shared" si="43"/>
        <v>1</v>
      </c>
      <c r="ME15" s="67">
        <f t="shared" si="44"/>
        <v>0</v>
      </c>
      <c r="MG15" s="74" t="s">
        <v>18</v>
      </c>
      <c r="MH15" s="74">
        <v>36</v>
      </c>
      <c r="MI15" s="74">
        <v>36</v>
      </c>
      <c r="MJ15" s="74">
        <v>0</v>
      </c>
      <c r="MK15" s="74">
        <v>0</v>
      </c>
      <c r="ML15" s="75">
        <f t="shared" si="45"/>
        <v>1</v>
      </c>
      <c r="MM15" s="67">
        <f t="shared" si="46"/>
        <v>0</v>
      </c>
      <c r="MO15" s="74" t="s">
        <v>18</v>
      </c>
      <c r="MP15" s="74">
        <v>36</v>
      </c>
      <c r="MQ15" s="74">
        <v>36</v>
      </c>
      <c r="MR15" s="74">
        <v>0</v>
      </c>
      <c r="MS15" s="74">
        <v>0</v>
      </c>
      <c r="MT15" s="75">
        <f t="shared" si="47"/>
        <v>1</v>
      </c>
      <c r="MU15" s="67">
        <f t="shared" si="48"/>
        <v>0</v>
      </c>
      <c r="MW15" s="74" t="s">
        <v>18</v>
      </c>
      <c r="MX15" s="74">
        <v>36</v>
      </c>
      <c r="MY15" s="74">
        <v>36</v>
      </c>
      <c r="MZ15" s="74">
        <v>0</v>
      </c>
      <c r="NA15" s="74">
        <v>0</v>
      </c>
      <c r="NB15" s="75">
        <f t="shared" si="49"/>
        <v>1</v>
      </c>
      <c r="NC15" s="67">
        <f t="shared" si="50"/>
        <v>0</v>
      </c>
      <c r="NE15" s="74" t="s">
        <v>18</v>
      </c>
      <c r="NF15" s="74">
        <v>36</v>
      </c>
      <c r="NG15" s="74">
        <v>36</v>
      </c>
      <c r="NH15" s="74">
        <v>0</v>
      </c>
      <c r="NI15" s="74">
        <v>0</v>
      </c>
      <c r="NJ15" s="75">
        <f t="shared" si="51"/>
        <v>1</v>
      </c>
      <c r="NK15" s="67">
        <f t="shared" si="52"/>
        <v>0</v>
      </c>
      <c r="NM15" s="74" t="s">
        <v>18</v>
      </c>
      <c r="NN15" s="74">
        <v>36</v>
      </c>
      <c r="NO15" s="74">
        <v>36</v>
      </c>
      <c r="NP15" s="74">
        <v>0</v>
      </c>
      <c r="NQ15" s="74">
        <v>0</v>
      </c>
      <c r="NR15" s="75">
        <f t="shared" si="53"/>
        <v>1</v>
      </c>
      <c r="NS15" s="67">
        <f t="shared" si="54"/>
        <v>0</v>
      </c>
      <c r="NU15" s="74" t="s">
        <v>18</v>
      </c>
      <c r="NV15" s="74">
        <v>36</v>
      </c>
      <c r="NW15" s="74">
        <v>36</v>
      </c>
      <c r="NX15" s="74">
        <v>0</v>
      </c>
      <c r="NY15" s="74">
        <v>0</v>
      </c>
      <c r="NZ15" s="75">
        <f t="shared" si="55"/>
        <v>1</v>
      </c>
      <c r="OA15" s="67">
        <f t="shared" si="56"/>
        <v>0</v>
      </c>
      <c r="OC15" s="74" t="s">
        <v>18</v>
      </c>
      <c r="OD15" s="74">
        <v>36</v>
      </c>
      <c r="OE15" s="74">
        <v>36</v>
      </c>
      <c r="OF15" s="74">
        <v>0</v>
      </c>
      <c r="OG15" s="74">
        <v>0</v>
      </c>
      <c r="OH15" s="75">
        <f t="shared" si="57"/>
        <v>1</v>
      </c>
      <c r="OI15" s="67">
        <f t="shared" si="58"/>
        <v>0</v>
      </c>
      <c r="OK15" s="74" t="s">
        <v>18</v>
      </c>
      <c r="OL15" s="74">
        <v>36</v>
      </c>
      <c r="OM15" s="74">
        <v>36</v>
      </c>
      <c r="ON15" s="74">
        <v>0</v>
      </c>
      <c r="OO15" s="74">
        <v>0</v>
      </c>
      <c r="OP15" s="75">
        <f t="shared" si="59"/>
        <v>1</v>
      </c>
      <c r="OQ15" s="67">
        <f t="shared" si="60"/>
        <v>0</v>
      </c>
      <c r="OS15" s="74" t="s">
        <v>18</v>
      </c>
      <c r="OT15" s="74">
        <v>36</v>
      </c>
      <c r="OU15" s="74">
        <v>36</v>
      </c>
      <c r="OV15" s="74">
        <v>0</v>
      </c>
      <c r="OW15" s="74">
        <v>0</v>
      </c>
      <c r="OX15" s="75">
        <f t="shared" si="61"/>
        <v>1</v>
      </c>
      <c r="OY15" s="67">
        <f t="shared" si="62"/>
        <v>0</v>
      </c>
      <c r="PA15" s="74" t="s">
        <v>18</v>
      </c>
      <c r="PB15" s="74">
        <v>36</v>
      </c>
      <c r="PC15" s="74">
        <v>36</v>
      </c>
      <c r="PD15" s="74">
        <v>0</v>
      </c>
      <c r="PE15" s="74">
        <v>0</v>
      </c>
      <c r="PF15" s="75">
        <f t="shared" si="63"/>
        <v>1</v>
      </c>
      <c r="PG15" s="67">
        <f t="shared" si="64"/>
        <v>0</v>
      </c>
      <c r="PI15" s="74" t="s">
        <v>18</v>
      </c>
      <c r="PJ15" s="74">
        <v>36</v>
      </c>
      <c r="PK15" s="74">
        <v>36</v>
      </c>
      <c r="PL15" s="74">
        <v>0</v>
      </c>
      <c r="PM15" s="74">
        <v>0</v>
      </c>
      <c r="PN15" s="75">
        <f t="shared" si="65"/>
        <v>1</v>
      </c>
      <c r="PO15" s="67">
        <f t="shared" si="66"/>
        <v>0</v>
      </c>
      <c r="PQ15" s="74" t="s">
        <v>18</v>
      </c>
      <c r="PR15" s="74">
        <v>36</v>
      </c>
      <c r="PS15" s="74">
        <v>36</v>
      </c>
      <c r="PT15" s="74">
        <v>0</v>
      </c>
      <c r="PU15" s="74">
        <v>0</v>
      </c>
      <c r="PV15" s="75">
        <f t="shared" si="67"/>
        <v>1</v>
      </c>
      <c r="PW15" s="67">
        <f t="shared" si="68"/>
        <v>0</v>
      </c>
      <c r="PY15" s="74" t="s">
        <v>18</v>
      </c>
      <c r="PZ15" s="74">
        <v>36</v>
      </c>
      <c r="QA15" s="74">
        <v>36</v>
      </c>
      <c r="QB15" s="74">
        <v>0</v>
      </c>
      <c r="QC15" s="74">
        <v>0</v>
      </c>
      <c r="QD15" s="75">
        <f t="shared" si="69"/>
        <v>1</v>
      </c>
      <c r="QE15" s="67">
        <f t="shared" si="70"/>
        <v>0</v>
      </c>
      <c r="QG15" s="74" t="s">
        <v>18</v>
      </c>
      <c r="QH15" s="74">
        <v>36</v>
      </c>
      <c r="QI15" s="74">
        <v>36</v>
      </c>
      <c r="QJ15" s="74">
        <v>0</v>
      </c>
      <c r="QK15" s="74">
        <v>0</v>
      </c>
      <c r="QL15" s="75">
        <f t="shared" si="71"/>
        <v>1</v>
      </c>
      <c r="QM15" s="67">
        <f t="shared" si="72"/>
        <v>0</v>
      </c>
      <c r="QO15" s="74" t="s">
        <v>18</v>
      </c>
      <c r="QP15" s="74">
        <v>40</v>
      </c>
      <c r="QQ15" s="74">
        <v>40</v>
      </c>
      <c r="QR15" s="74">
        <v>0</v>
      </c>
      <c r="QS15" s="74">
        <v>0</v>
      </c>
      <c r="QT15" s="75">
        <f t="shared" si="73"/>
        <v>1</v>
      </c>
      <c r="QU15" s="67">
        <f t="shared" si="74"/>
        <v>0</v>
      </c>
      <c r="QW15" s="74" t="s">
        <v>18</v>
      </c>
      <c r="QX15" s="74">
        <v>40</v>
      </c>
      <c r="QY15" s="74">
        <v>40</v>
      </c>
      <c r="QZ15" s="74">
        <v>0</v>
      </c>
      <c r="RA15" s="74">
        <v>0</v>
      </c>
      <c r="RB15" s="75">
        <f t="shared" si="75"/>
        <v>1</v>
      </c>
      <c r="RC15" s="67">
        <f t="shared" si="76"/>
        <v>0</v>
      </c>
    </row>
    <row r="16" spans="1:471" ht="1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8">
        <f t="shared" si="5"/>
        <v>0</v>
      </c>
      <c r="BD16" s="2" t="s">
        <v>19</v>
      </c>
      <c r="BE16" s="2">
        <v>6</v>
      </c>
      <c r="BF16" s="2">
        <v>6</v>
      </c>
      <c r="BG16" s="2">
        <v>0</v>
      </c>
      <c r="BH16" s="2">
        <v>0</v>
      </c>
      <c r="BI16" s="4">
        <v>1</v>
      </c>
      <c r="BJ16" s="8">
        <f t="shared" si="6"/>
        <v>0</v>
      </c>
      <c r="BL16" s="2" t="s">
        <v>19</v>
      </c>
      <c r="BM16" s="2">
        <v>6</v>
      </c>
      <c r="BN16" s="2">
        <v>6</v>
      </c>
      <c r="BO16" s="2">
        <v>0</v>
      </c>
      <c r="BP16" s="2">
        <v>0</v>
      </c>
      <c r="BQ16" s="4">
        <v>1</v>
      </c>
      <c r="BR16" s="8">
        <f t="shared" si="7"/>
        <v>0</v>
      </c>
      <c r="BT16" s="2" t="s">
        <v>19</v>
      </c>
      <c r="BU16" s="2">
        <v>6</v>
      </c>
      <c r="BV16" s="2">
        <v>6</v>
      </c>
      <c r="BW16" s="2">
        <v>0</v>
      </c>
      <c r="BX16" s="2">
        <v>0</v>
      </c>
      <c r="BY16" s="4">
        <v>1</v>
      </c>
      <c r="BZ16" s="8">
        <f t="shared" si="8"/>
        <v>0</v>
      </c>
      <c r="CB16" s="2" t="s">
        <v>19</v>
      </c>
      <c r="CC16" s="2">
        <v>6</v>
      </c>
      <c r="CD16" s="2">
        <v>6</v>
      </c>
      <c r="CE16" s="2">
        <v>0</v>
      </c>
      <c r="CF16" s="2">
        <v>0</v>
      </c>
      <c r="CG16" s="4">
        <v>1</v>
      </c>
      <c r="CH16" s="8">
        <f t="shared" si="9"/>
        <v>0</v>
      </c>
      <c r="CJ16" s="2" t="s">
        <v>19</v>
      </c>
      <c r="CK16" s="2">
        <v>6</v>
      </c>
      <c r="CL16" s="2">
        <v>6</v>
      </c>
      <c r="CM16" s="2">
        <v>0</v>
      </c>
      <c r="CN16" s="2">
        <v>0</v>
      </c>
      <c r="CO16" s="4">
        <v>1</v>
      </c>
      <c r="CP16" s="8">
        <f t="shared" si="10"/>
        <v>0</v>
      </c>
      <c r="CR16" s="2" t="s">
        <v>19</v>
      </c>
      <c r="CS16" s="2">
        <v>6</v>
      </c>
      <c r="CT16" s="2">
        <v>6</v>
      </c>
      <c r="CU16" s="2">
        <v>0</v>
      </c>
      <c r="CV16" s="2">
        <v>0</v>
      </c>
      <c r="CW16" s="4">
        <v>1</v>
      </c>
      <c r="CX16" s="8">
        <f t="shared" si="11"/>
        <v>0</v>
      </c>
      <c r="CZ16" s="2" t="s">
        <v>19</v>
      </c>
      <c r="DA16" s="2">
        <v>6</v>
      </c>
      <c r="DB16" s="2">
        <v>6</v>
      </c>
      <c r="DC16" s="2">
        <v>0</v>
      </c>
      <c r="DD16" s="2">
        <v>0</v>
      </c>
      <c r="DE16" s="4">
        <v>1</v>
      </c>
      <c r="DF16" s="8">
        <f t="shared" si="12"/>
        <v>0</v>
      </c>
      <c r="DH16" s="2" t="s">
        <v>19</v>
      </c>
      <c r="DI16" s="2">
        <v>6</v>
      </c>
      <c r="DJ16" s="2">
        <v>6</v>
      </c>
      <c r="DK16" s="2">
        <v>0</v>
      </c>
      <c r="DL16" s="2">
        <v>0</v>
      </c>
      <c r="DM16" s="4">
        <v>1</v>
      </c>
      <c r="DN16" s="8">
        <f t="shared" si="13"/>
        <v>0</v>
      </c>
      <c r="DP16" s="2" t="s">
        <v>19</v>
      </c>
      <c r="DQ16" s="2">
        <v>6</v>
      </c>
      <c r="DR16" s="2">
        <v>6</v>
      </c>
      <c r="DS16" s="2">
        <v>0</v>
      </c>
      <c r="DT16" s="2">
        <v>0</v>
      </c>
      <c r="DU16" s="4">
        <v>1</v>
      </c>
      <c r="DV16" s="8">
        <f t="shared" si="14"/>
        <v>0</v>
      </c>
      <c r="DX16" s="2" t="s">
        <v>19</v>
      </c>
      <c r="DY16" s="2">
        <v>6</v>
      </c>
      <c r="DZ16" s="2">
        <v>6</v>
      </c>
      <c r="EA16" s="2">
        <v>0</v>
      </c>
      <c r="EB16" s="2">
        <v>0</v>
      </c>
      <c r="EC16" s="4">
        <v>1</v>
      </c>
      <c r="ED16" s="8">
        <f t="shared" si="15"/>
        <v>0</v>
      </c>
      <c r="EF16" s="2" t="s">
        <v>19</v>
      </c>
      <c r="EG16" s="2">
        <v>6</v>
      </c>
      <c r="EH16" s="2">
        <v>6</v>
      </c>
      <c r="EI16" s="2">
        <v>0</v>
      </c>
      <c r="EJ16" s="2">
        <v>0</v>
      </c>
      <c r="EK16" s="4">
        <v>1</v>
      </c>
      <c r="EL16" s="8">
        <f t="shared" si="16"/>
        <v>0</v>
      </c>
      <c r="EN16" s="2" t="s">
        <v>19</v>
      </c>
      <c r="EO16" s="2">
        <v>6</v>
      </c>
      <c r="EP16" s="2">
        <v>6</v>
      </c>
      <c r="EQ16" s="2">
        <v>0</v>
      </c>
      <c r="ER16" s="2">
        <v>0</v>
      </c>
      <c r="ES16" s="4">
        <v>1</v>
      </c>
      <c r="ET16" s="8">
        <f t="shared" si="17"/>
        <v>0</v>
      </c>
      <c r="EV16" s="2" t="s">
        <v>19</v>
      </c>
      <c r="EW16" s="2">
        <v>6</v>
      </c>
      <c r="EX16" s="2">
        <v>6</v>
      </c>
      <c r="EY16" s="2">
        <v>0</v>
      </c>
      <c r="EZ16" s="2">
        <v>0</v>
      </c>
      <c r="FA16" s="4">
        <v>1</v>
      </c>
      <c r="FB16" s="8">
        <f t="shared" si="18"/>
        <v>0</v>
      </c>
      <c r="FD16" s="2" t="s">
        <v>19</v>
      </c>
      <c r="FE16" s="2">
        <v>6</v>
      </c>
      <c r="FF16" s="2">
        <v>6</v>
      </c>
      <c r="FG16" s="2">
        <v>0</v>
      </c>
      <c r="FH16" s="2">
        <v>0</v>
      </c>
      <c r="FI16" s="4">
        <v>1</v>
      </c>
      <c r="FJ16" s="8">
        <f t="shared" si="19"/>
        <v>0</v>
      </c>
      <c r="FL16" s="2" t="s">
        <v>19</v>
      </c>
      <c r="FM16" s="2">
        <v>6</v>
      </c>
      <c r="FN16" s="2">
        <v>6</v>
      </c>
      <c r="FO16" s="2">
        <v>0</v>
      </c>
      <c r="FP16" s="2">
        <v>0</v>
      </c>
      <c r="FQ16" s="4">
        <v>1</v>
      </c>
      <c r="FR16" s="8">
        <f t="shared" si="20"/>
        <v>0</v>
      </c>
      <c r="FT16" t="s">
        <v>19</v>
      </c>
      <c r="FU16">
        <v>6</v>
      </c>
      <c r="FV16">
        <v>6</v>
      </c>
      <c r="FW16">
        <v>0</v>
      </c>
      <c r="FX16">
        <v>0</v>
      </c>
      <c r="FY16" s="38">
        <v>1</v>
      </c>
      <c r="FZ16" s="8">
        <f t="shared" si="21"/>
        <v>0</v>
      </c>
      <c r="GB16" s="2" t="s">
        <v>19</v>
      </c>
      <c r="GC16" s="2">
        <v>6</v>
      </c>
      <c r="GD16" s="2">
        <v>6</v>
      </c>
      <c r="GE16" s="2">
        <v>0</v>
      </c>
      <c r="GF16" s="2">
        <v>0</v>
      </c>
      <c r="GG16" s="4">
        <v>1</v>
      </c>
      <c r="GH16" s="8">
        <f t="shared" si="22"/>
        <v>0</v>
      </c>
      <c r="GJ16" t="s">
        <v>19</v>
      </c>
      <c r="GK16">
        <v>6</v>
      </c>
      <c r="GL16">
        <v>6</v>
      </c>
      <c r="GM16">
        <v>0</v>
      </c>
      <c r="GN16">
        <v>0</v>
      </c>
      <c r="GO16" s="38">
        <v>1</v>
      </c>
      <c r="GP16" s="8">
        <f t="shared" si="23"/>
        <v>0</v>
      </c>
      <c r="GR16" s="2" t="s">
        <v>19</v>
      </c>
      <c r="GS16" s="2">
        <v>6</v>
      </c>
      <c r="GT16" s="2">
        <v>6</v>
      </c>
      <c r="GU16" s="2">
        <v>0</v>
      </c>
      <c r="GV16" s="2">
        <v>0</v>
      </c>
      <c r="GW16" s="4">
        <v>1</v>
      </c>
      <c r="GX16" s="8">
        <f t="shared" si="24"/>
        <v>0</v>
      </c>
      <c r="GZ16" s="2" t="s">
        <v>19</v>
      </c>
      <c r="HA16" s="2">
        <v>6</v>
      </c>
      <c r="HB16" s="2">
        <v>6</v>
      </c>
      <c r="HC16" s="2">
        <v>0</v>
      </c>
      <c r="HD16" s="2">
        <v>0</v>
      </c>
      <c r="HE16" s="4">
        <v>1</v>
      </c>
      <c r="HF16" s="8">
        <f t="shared" si="77"/>
        <v>1</v>
      </c>
      <c r="HH16" s="2" t="s">
        <v>19</v>
      </c>
      <c r="HI16" s="2">
        <v>6</v>
      </c>
      <c r="HJ16" s="2">
        <v>6</v>
      </c>
      <c r="HK16" s="2">
        <v>0</v>
      </c>
      <c r="HL16" s="2">
        <v>0</v>
      </c>
      <c r="HM16" s="4">
        <v>1</v>
      </c>
      <c r="HN16" s="8">
        <f t="shared" si="25"/>
        <v>0</v>
      </c>
      <c r="HP16" s="2" t="s">
        <v>19</v>
      </c>
      <c r="HQ16" s="2">
        <v>6</v>
      </c>
      <c r="HR16" s="2">
        <v>6</v>
      </c>
      <c r="HS16" s="2">
        <v>0</v>
      </c>
      <c r="HT16" s="2">
        <v>0</v>
      </c>
      <c r="HU16" s="4">
        <v>1</v>
      </c>
      <c r="HV16" s="8">
        <f t="shared" si="26"/>
        <v>0</v>
      </c>
      <c r="HX16" s="2" t="s">
        <v>19</v>
      </c>
      <c r="HY16" s="2">
        <v>6</v>
      </c>
      <c r="HZ16" s="2">
        <v>6</v>
      </c>
      <c r="IA16" s="2">
        <v>0</v>
      </c>
      <c r="IB16" s="2">
        <v>0</v>
      </c>
      <c r="IC16" s="4">
        <v>1</v>
      </c>
      <c r="ID16" s="8">
        <f t="shared" si="27"/>
        <v>0</v>
      </c>
      <c r="IF16" s="63" t="s">
        <v>19</v>
      </c>
      <c r="IG16" s="64">
        <v>6</v>
      </c>
      <c r="IH16" s="64">
        <v>6</v>
      </c>
      <c r="II16" s="64">
        <v>0</v>
      </c>
      <c r="IJ16" s="64">
        <v>0</v>
      </c>
      <c r="IK16" s="65">
        <v>1</v>
      </c>
      <c r="IL16" s="65">
        <v>1</v>
      </c>
      <c r="IM16" s="65">
        <v>0</v>
      </c>
      <c r="IN16" s="63"/>
      <c r="IO16" s="63" t="s">
        <v>19</v>
      </c>
      <c r="IP16" s="63">
        <v>6</v>
      </c>
      <c r="IQ16" s="63">
        <v>6</v>
      </c>
      <c r="IR16" s="63">
        <v>0</v>
      </c>
      <c r="IS16" s="63">
        <v>0</v>
      </c>
      <c r="IT16" s="71">
        <v>1</v>
      </c>
      <c r="IU16" s="67">
        <v>0</v>
      </c>
      <c r="IV16" s="53"/>
      <c r="IW16" s="73" t="s">
        <v>19</v>
      </c>
      <c r="IX16" s="73">
        <v>6</v>
      </c>
      <c r="IY16" s="73">
        <v>6</v>
      </c>
      <c r="IZ16" s="73">
        <v>0</v>
      </c>
      <c r="JA16" s="73">
        <v>0</v>
      </c>
      <c r="JB16" s="77">
        <v>1</v>
      </c>
      <c r="JC16" s="67">
        <f t="shared" si="28"/>
        <v>0</v>
      </c>
      <c r="JD16" s="66"/>
      <c r="JE16" s="73" t="s">
        <v>19</v>
      </c>
      <c r="JF16" s="73">
        <v>6</v>
      </c>
      <c r="JG16" s="73">
        <v>6</v>
      </c>
      <c r="JH16" s="73">
        <v>0</v>
      </c>
      <c r="JI16" s="73">
        <v>0</v>
      </c>
      <c r="JJ16" s="77">
        <f t="shared" si="78"/>
        <v>1</v>
      </c>
      <c r="JK16" s="67">
        <f t="shared" si="29"/>
        <v>0</v>
      </c>
      <c r="JL16" s="66"/>
      <c r="JM16" s="73" t="s">
        <v>19</v>
      </c>
      <c r="JN16" s="73">
        <v>6</v>
      </c>
      <c r="JO16" s="73">
        <v>6</v>
      </c>
      <c r="JP16" s="73">
        <v>0</v>
      </c>
      <c r="JQ16" s="73">
        <v>0</v>
      </c>
      <c r="JR16" s="77">
        <v>1</v>
      </c>
      <c r="JS16" s="67">
        <f t="shared" si="30"/>
        <v>0</v>
      </c>
      <c r="JT16" s="66"/>
      <c r="JU16" s="73" t="s">
        <v>19</v>
      </c>
      <c r="JV16" s="73">
        <v>6</v>
      </c>
      <c r="JW16" s="73">
        <v>6</v>
      </c>
      <c r="JX16" s="73">
        <v>0</v>
      </c>
      <c r="JY16" s="73">
        <v>0</v>
      </c>
      <c r="JZ16" s="77">
        <v>1</v>
      </c>
      <c r="KA16" s="67">
        <f t="shared" si="31"/>
        <v>0</v>
      </c>
      <c r="KB16" s="66"/>
      <c r="KC16" s="73" t="s">
        <v>19</v>
      </c>
      <c r="KD16" s="73">
        <v>6</v>
      </c>
      <c r="KE16" s="73">
        <v>6</v>
      </c>
      <c r="KF16" s="73">
        <v>0</v>
      </c>
      <c r="KG16" s="73">
        <v>0</v>
      </c>
      <c r="KH16" s="77">
        <v>1</v>
      </c>
      <c r="KI16" s="67">
        <f t="shared" si="32"/>
        <v>0</v>
      </c>
      <c r="KK16" s="74" t="s">
        <v>19</v>
      </c>
      <c r="KL16" s="74">
        <v>6</v>
      </c>
      <c r="KM16" s="74">
        <v>6</v>
      </c>
      <c r="KN16" s="74">
        <v>0</v>
      </c>
      <c r="KO16" s="74">
        <v>0</v>
      </c>
      <c r="KP16" s="75">
        <f t="shared" si="33"/>
        <v>1</v>
      </c>
      <c r="KQ16" s="67">
        <f t="shared" si="34"/>
        <v>0</v>
      </c>
      <c r="KS16" s="74" t="s">
        <v>19</v>
      </c>
      <c r="KT16" s="74">
        <v>6</v>
      </c>
      <c r="KU16" s="74">
        <v>6</v>
      </c>
      <c r="KV16" s="74">
        <v>0</v>
      </c>
      <c r="KW16" s="74">
        <v>0</v>
      </c>
      <c r="KX16" s="75">
        <f t="shared" si="35"/>
        <v>1</v>
      </c>
      <c r="KY16" s="67">
        <f t="shared" si="36"/>
        <v>0</v>
      </c>
      <c r="LA16" s="74" t="s">
        <v>19</v>
      </c>
      <c r="LB16" s="74">
        <v>6</v>
      </c>
      <c r="LC16" s="74">
        <v>6</v>
      </c>
      <c r="LD16" s="74">
        <v>0</v>
      </c>
      <c r="LE16" s="74">
        <v>0</v>
      </c>
      <c r="LF16" s="75">
        <f t="shared" si="37"/>
        <v>1</v>
      </c>
      <c r="LG16" s="67">
        <f t="shared" si="38"/>
        <v>0</v>
      </c>
      <c r="LI16" s="74" t="s">
        <v>19</v>
      </c>
      <c r="LJ16" s="74">
        <v>6</v>
      </c>
      <c r="LK16" s="74">
        <v>6</v>
      </c>
      <c r="LL16" s="74">
        <v>0</v>
      </c>
      <c r="LM16" s="74">
        <v>0</v>
      </c>
      <c r="LN16" s="75">
        <f t="shared" si="39"/>
        <v>1</v>
      </c>
      <c r="LO16" s="67">
        <f t="shared" si="40"/>
        <v>0</v>
      </c>
      <c r="LQ16" s="74" t="s">
        <v>19</v>
      </c>
      <c r="LR16" s="74">
        <v>6</v>
      </c>
      <c r="LS16" s="74">
        <v>6</v>
      </c>
      <c r="LT16" s="74">
        <v>0</v>
      </c>
      <c r="LU16" s="74">
        <v>0</v>
      </c>
      <c r="LV16" s="75">
        <f t="shared" si="41"/>
        <v>1</v>
      </c>
      <c r="LW16" s="67">
        <f t="shared" si="42"/>
        <v>0</v>
      </c>
      <c r="LY16" s="74" t="s">
        <v>19</v>
      </c>
      <c r="LZ16" s="74">
        <v>6</v>
      </c>
      <c r="MA16" s="74">
        <v>6</v>
      </c>
      <c r="MB16" s="74">
        <v>0</v>
      </c>
      <c r="MC16" s="74">
        <v>0</v>
      </c>
      <c r="MD16" s="75">
        <f t="shared" si="43"/>
        <v>1</v>
      </c>
      <c r="ME16" s="67">
        <f t="shared" si="44"/>
        <v>0</v>
      </c>
      <c r="MG16" s="74" t="s">
        <v>19</v>
      </c>
      <c r="MH16" s="74">
        <v>6</v>
      </c>
      <c r="MI16" s="74">
        <v>6</v>
      </c>
      <c r="MJ16" s="74">
        <v>0</v>
      </c>
      <c r="MK16" s="74">
        <v>0</v>
      </c>
      <c r="ML16" s="75">
        <f t="shared" si="45"/>
        <v>1</v>
      </c>
      <c r="MM16" s="67">
        <f t="shared" si="46"/>
        <v>0</v>
      </c>
      <c r="MO16" s="74" t="s">
        <v>19</v>
      </c>
      <c r="MP16" s="74">
        <v>6</v>
      </c>
      <c r="MQ16" s="74">
        <v>6</v>
      </c>
      <c r="MR16" s="74">
        <v>0</v>
      </c>
      <c r="MS16" s="74">
        <v>0</v>
      </c>
      <c r="MT16" s="75">
        <f t="shared" si="47"/>
        <v>1</v>
      </c>
      <c r="MU16" s="67">
        <f t="shared" si="48"/>
        <v>0</v>
      </c>
      <c r="MW16" s="74" t="s">
        <v>19</v>
      </c>
      <c r="MX16" s="74">
        <v>6</v>
      </c>
      <c r="MY16" s="74">
        <v>6</v>
      </c>
      <c r="MZ16" s="74">
        <v>0</v>
      </c>
      <c r="NA16" s="74">
        <v>0</v>
      </c>
      <c r="NB16" s="75">
        <f t="shared" si="49"/>
        <v>1</v>
      </c>
      <c r="NC16" s="67">
        <f t="shared" si="50"/>
        <v>0</v>
      </c>
      <c r="NE16" s="74" t="s">
        <v>19</v>
      </c>
      <c r="NF16" s="74">
        <v>6</v>
      </c>
      <c r="NG16" s="74">
        <v>6</v>
      </c>
      <c r="NH16" s="74">
        <v>0</v>
      </c>
      <c r="NI16" s="74">
        <v>0</v>
      </c>
      <c r="NJ16" s="75">
        <f t="shared" si="51"/>
        <v>1</v>
      </c>
      <c r="NK16" s="67">
        <f t="shared" si="52"/>
        <v>0</v>
      </c>
      <c r="NM16" s="74" t="s">
        <v>19</v>
      </c>
      <c r="NN16" s="74">
        <v>6</v>
      </c>
      <c r="NO16" s="74">
        <v>6</v>
      </c>
      <c r="NP16" s="74">
        <v>0</v>
      </c>
      <c r="NQ16" s="74">
        <v>0</v>
      </c>
      <c r="NR16" s="75">
        <f t="shared" si="53"/>
        <v>1</v>
      </c>
      <c r="NS16" s="67">
        <f t="shared" si="54"/>
        <v>0</v>
      </c>
      <c r="NU16" s="74" t="s">
        <v>19</v>
      </c>
      <c r="NV16" s="74">
        <v>6</v>
      </c>
      <c r="NW16" s="74">
        <v>6</v>
      </c>
      <c r="NX16" s="74">
        <v>0</v>
      </c>
      <c r="NY16" s="74">
        <v>0</v>
      </c>
      <c r="NZ16" s="75">
        <f t="shared" si="55"/>
        <v>1</v>
      </c>
      <c r="OA16" s="67">
        <f t="shared" si="56"/>
        <v>0</v>
      </c>
      <c r="OC16" s="74" t="s">
        <v>19</v>
      </c>
      <c r="OD16" s="74">
        <v>6</v>
      </c>
      <c r="OE16" s="74">
        <v>6</v>
      </c>
      <c r="OF16" s="74">
        <v>0</v>
      </c>
      <c r="OG16" s="74">
        <v>0</v>
      </c>
      <c r="OH16" s="75">
        <f t="shared" si="57"/>
        <v>1</v>
      </c>
      <c r="OI16" s="67">
        <f t="shared" si="58"/>
        <v>0</v>
      </c>
      <c r="OK16" s="74" t="s">
        <v>19</v>
      </c>
      <c r="OL16" s="74">
        <v>6</v>
      </c>
      <c r="OM16" s="74">
        <v>6</v>
      </c>
      <c r="ON16" s="74">
        <v>0</v>
      </c>
      <c r="OO16" s="74">
        <v>0</v>
      </c>
      <c r="OP16" s="75">
        <f t="shared" si="59"/>
        <v>1</v>
      </c>
      <c r="OQ16" s="67">
        <f t="shared" si="60"/>
        <v>0</v>
      </c>
      <c r="OS16" s="74" t="s">
        <v>19</v>
      </c>
      <c r="OT16" s="74">
        <v>6</v>
      </c>
      <c r="OU16" s="74">
        <v>6</v>
      </c>
      <c r="OV16" s="74">
        <v>0</v>
      </c>
      <c r="OW16" s="74">
        <v>0</v>
      </c>
      <c r="OX16" s="75">
        <f t="shared" si="61"/>
        <v>1</v>
      </c>
      <c r="OY16" s="67">
        <f t="shared" si="62"/>
        <v>0</v>
      </c>
      <c r="PA16" s="74" t="s">
        <v>19</v>
      </c>
      <c r="PB16" s="74">
        <v>6</v>
      </c>
      <c r="PC16" s="74">
        <v>6</v>
      </c>
      <c r="PD16" s="74">
        <v>0</v>
      </c>
      <c r="PE16" s="74">
        <v>0</v>
      </c>
      <c r="PF16" s="75">
        <f t="shared" si="63"/>
        <v>1</v>
      </c>
      <c r="PG16" s="67">
        <f t="shared" si="64"/>
        <v>0</v>
      </c>
      <c r="PI16" s="74" t="s">
        <v>19</v>
      </c>
      <c r="PJ16" s="74">
        <v>6</v>
      </c>
      <c r="PK16" s="74">
        <v>6</v>
      </c>
      <c r="PL16" s="74">
        <v>0</v>
      </c>
      <c r="PM16" s="74">
        <v>0</v>
      </c>
      <c r="PN16" s="75">
        <f t="shared" si="65"/>
        <v>1</v>
      </c>
      <c r="PO16" s="67">
        <f t="shared" si="66"/>
        <v>0</v>
      </c>
      <c r="PQ16" s="74" t="s">
        <v>19</v>
      </c>
      <c r="PR16" s="74">
        <v>6</v>
      </c>
      <c r="PS16" s="74">
        <v>6</v>
      </c>
      <c r="PT16" s="74">
        <v>0</v>
      </c>
      <c r="PU16" s="74">
        <v>0</v>
      </c>
      <c r="PV16" s="75">
        <f t="shared" si="67"/>
        <v>1</v>
      </c>
      <c r="PW16" s="67">
        <f t="shared" si="68"/>
        <v>0</v>
      </c>
      <c r="PY16" s="74" t="s">
        <v>19</v>
      </c>
      <c r="PZ16" s="74">
        <v>6</v>
      </c>
      <c r="QA16" s="74">
        <v>6</v>
      </c>
      <c r="QB16" s="74">
        <v>0</v>
      </c>
      <c r="QC16" s="74">
        <v>0</v>
      </c>
      <c r="QD16" s="75">
        <f t="shared" si="69"/>
        <v>1</v>
      </c>
      <c r="QE16" s="67">
        <f t="shared" si="70"/>
        <v>0</v>
      </c>
      <c r="QG16" s="74" t="s">
        <v>19</v>
      </c>
      <c r="QH16" s="74">
        <v>6</v>
      </c>
      <c r="QI16" s="74">
        <v>6</v>
      </c>
      <c r="QJ16" s="74">
        <v>0</v>
      </c>
      <c r="QK16" s="74">
        <v>0</v>
      </c>
      <c r="QL16" s="75">
        <f t="shared" si="71"/>
        <v>1</v>
      </c>
      <c r="QM16" s="67">
        <f t="shared" si="72"/>
        <v>0</v>
      </c>
      <c r="QO16" s="74" t="s">
        <v>19</v>
      </c>
      <c r="QP16" s="74">
        <v>6</v>
      </c>
      <c r="QQ16" s="74">
        <v>6</v>
      </c>
      <c r="QR16" s="74">
        <v>0</v>
      </c>
      <c r="QS16" s="74">
        <v>0</v>
      </c>
      <c r="QT16" s="75">
        <f t="shared" si="73"/>
        <v>1</v>
      </c>
      <c r="QU16" s="67">
        <f t="shared" si="74"/>
        <v>0</v>
      </c>
      <c r="QW16" s="74" t="s">
        <v>19</v>
      </c>
      <c r="QX16" s="74">
        <v>6</v>
      </c>
      <c r="QY16" s="74">
        <v>6</v>
      </c>
      <c r="QZ16" s="74">
        <v>0</v>
      </c>
      <c r="RA16" s="74">
        <v>0</v>
      </c>
      <c r="RB16" s="75">
        <f t="shared" si="75"/>
        <v>1</v>
      </c>
      <c r="RC16" s="67">
        <f t="shared" si="76"/>
        <v>0</v>
      </c>
    </row>
    <row r="17" spans="1:471" ht="1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v>0.98</v>
      </c>
      <c r="BB17" s="8">
        <f t="shared" si="5"/>
        <v>0</v>
      </c>
      <c r="BD17" s="14" t="s">
        <v>20</v>
      </c>
      <c r="BE17" s="2">
        <v>628</v>
      </c>
      <c r="BF17" s="2">
        <v>618</v>
      </c>
      <c r="BG17" s="2">
        <v>10</v>
      </c>
      <c r="BH17" s="2">
        <v>0</v>
      </c>
      <c r="BI17" s="4">
        <v>0.98</v>
      </c>
      <c r="BJ17" s="8">
        <f t="shared" si="6"/>
        <v>0</v>
      </c>
      <c r="BL17" s="14" t="s">
        <v>20</v>
      </c>
      <c r="BM17" s="2">
        <v>628</v>
      </c>
      <c r="BN17" s="2">
        <v>618</v>
      </c>
      <c r="BO17" s="2">
        <v>10</v>
      </c>
      <c r="BP17" s="2">
        <v>0</v>
      </c>
      <c r="BQ17" s="4">
        <v>0.98</v>
      </c>
      <c r="BR17" s="8">
        <f t="shared" si="7"/>
        <v>0</v>
      </c>
      <c r="BT17" s="14" t="s">
        <v>20</v>
      </c>
      <c r="BU17" s="2">
        <v>628</v>
      </c>
      <c r="BV17" s="2">
        <v>618</v>
      </c>
      <c r="BW17" s="2">
        <v>10</v>
      </c>
      <c r="BX17" s="2">
        <v>0</v>
      </c>
      <c r="BY17" s="4">
        <v>0.98</v>
      </c>
      <c r="BZ17" s="8">
        <f t="shared" si="8"/>
        <v>0</v>
      </c>
      <c r="CB17" s="14" t="s">
        <v>20</v>
      </c>
      <c r="CC17" s="2">
        <v>628</v>
      </c>
      <c r="CD17" s="2">
        <v>618</v>
      </c>
      <c r="CE17" s="2">
        <v>10</v>
      </c>
      <c r="CF17" s="2">
        <v>0</v>
      </c>
      <c r="CG17" s="4">
        <v>0.98</v>
      </c>
      <c r="CH17" s="8">
        <f t="shared" si="9"/>
        <v>0</v>
      </c>
      <c r="CJ17" s="14" t="s">
        <v>20</v>
      </c>
      <c r="CK17" s="2">
        <v>628</v>
      </c>
      <c r="CL17" s="2">
        <v>618</v>
      </c>
      <c r="CM17" s="2">
        <v>10</v>
      </c>
      <c r="CN17" s="2">
        <v>0</v>
      </c>
      <c r="CO17" s="4">
        <v>0.98</v>
      </c>
      <c r="CP17" s="8">
        <f t="shared" si="10"/>
        <v>0</v>
      </c>
      <c r="CR17" s="14" t="s">
        <v>20</v>
      </c>
      <c r="CS17" s="2">
        <v>628</v>
      </c>
      <c r="CT17" s="2">
        <v>618</v>
      </c>
      <c r="CU17" s="2">
        <v>10</v>
      </c>
      <c r="CV17" s="2">
        <v>0</v>
      </c>
      <c r="CW17" s="4">
        <v>0.98</v>
      </c>
      <c r="CX17" s="8">
        <f t="shared" si="11"/>
        <v>0</v>
      </c>
      <c r="CZ17" s="14" t="s">
        <v>20</v>
      </c>
      <c r="DA17" s="2">
        <v>628</v>
      </c>
      <c r="DB17" s="2">
        <v>618</v>
      </c>
      <c r="DC17" s="2">
        <v>10</v>
      </c>
      <c r="DD17" s="2">
        <v>0</v>
      </c>
      <c r="DE17" s="4">
        <v>0.98</v>
      </c>
      <c r="DF17" s="8">
        <f t="shared" si="12"/>
        <v>0</v>
      </c>
      <c r="DH17" s="14" t="s">
        <v>20</v>
      </c>
      <c r="DI17" s="2">
        <v>628</v>
      </c>
      <c r="DJ17" s="2">
        <v>618</v>
      </c>
      <c r="DK17" s="2">
        <v>10</v>
      </c>
      <c r="DL17" s="2">
        <v>0</v>
      </c>
      <c r="DM17" s="4">
        <v>0.98</v>
      </c>
      <c r="DN17" s="8">
        <f t="shared" si="13"/>
        <v>0</v>
      </c>
      <c r="DP17" s="14" t="s">
        <v>20</v>
      </c>
      <c r="DQ17" s="2">
        <v>628</v>
      </c>
      <c r="DR17" s="2">
        <v>618</v>
      </c>
      <c r="DS17" s="2">
        <v>10</v>
      </c>
      <c r="DT17" s="2">
        <v>0</v>
      </c>
      <c r="DU17" s="4">
        <v>0.98</v>
      </c>
      <c r="DV17" s="8">
        <f t="shared" si="14"/>
        <v>0</v>
      </c>
      <c r="DX17" s="14" t="s">
        <v>20</v>
      </c>
      <c r="DY17" s="2">
        <v>628</v>
      </c>
      <c r="DZ17" s="2">
        <v>618</v>
      </c>
      <c r="EA17" s="2">
        <v>10</v>
      </c>
      <c r="EB17" s="2">
        <v>0</v>
      </c>
      <c r="EC17" s="4">
        <v>0.98</v>
      </c>
      <c r="ED17" s="8">
        <f t="shared" si="15"/>
        <v>0</v>
      </c>
      <c r="EF17" s="14" t="s">
        <v>20</v>
      </c>
      <c r="EG17" s="2">
        <v>628</v>
      </c>
      <c r="EH17" s="2">
        <v>618</v>
      </c>
      <c r="EI17" s="2">
        <v>10</v>
      </c>
      <c r="EJ17" s="2">
        <v>0</v>
      </c>
      <c r="EK17" s="4">
        <v>0.98</v>
      </c>
      <c r="EL17" s="8">
        <f t="shared" si="16"/>
        <v>0</v>
      </c>
      <c r="EN17" s="14" t="s">
        <v>20</v>
      </c>
      <c r="EO17" s="2">
        <v>628</v>
      </c>
      <c r="EP17" s="2">
        <v>618</v>
      </c>
      <c r="EQ17" s="2">
        <v>10</v>
      </c>
      <c r="ER17" s="2">
        <v>0</v>
      </c>
      <c r="ES17" s="4">
        <v>0.98</v>
      </c>
      <c r="ET17" s="8">
        <f t="shared" si="17"/>
        <v>0</v>
      </c>
      <c r="EV17" s="14" t="s">
        <v>20</v>
      </c>
      <c r="EW17" s="2">
        <v>628</v>
      </c>
      <c r="EX17" s="2">
        <v>618</v>
      </c>
      <c r="EY17" s="2">
        <v>10</v>
      </c>
      <c r="EZ17" s="2">
        <v>0</v>
      </c>
      <c r="FA17" s="4">
        <v>0.98</v>
      </c>
      <c r="FB17" s="8">
        <f t="shared" si="18"/>
        <v>0</v>
      </c>
      <c r="FD17" s="14" t="s">
        <v>20</v>
      </c>
      <c r="FE17" s="2">
        <v>628</v>
      </c>
      <c r="FF17" s="2">
        <v>618</v>
      </c>
      <c r="FG17" s="2">
        <v>10</v>
      </c>
      <c r="FH17" s="2">
        <v>0</v>
      </c>
      <c r="FI17" s="4">
        <v>0.98</v>
      </c>
      <c r="FJ17" s="8">
        <f t="shared" si="19"/>
        <v>0</v>
      </c>
      <c r="FL17" s="37" t="s">
        <v>20</v>
      </c>
      <c r="FM17" s="2">
        <v>628</v>
      </c>
      <c r="FN17" s="2">
        <v>618</v>
      </c>
      <c r="FO17" s="2">
        <v>10</v>
      </c>
      <c r="FP17" s="2">
        <v>0</v>
      </c>
      <c r="FQ17" s="4">
        <v>0.98</v>
      </c>
      <c r="FR17" s="8">
        <f t="shared" si="20"/>
        <v>0</v>
      </c>
      <c r="FT17" s="39" t="s">
        <v>20</v>
      </c>
      <c r="FU17" s="2">
        <v>628</v>
      </c>
      <c r="FV17" s="2">
        <v>618</v>
      </c>
      <c r="FW17" s="2">
        <v>10</v>
      </c>
      <c r="FX17" s="2">
        <v>0</v>
      </c>
      <c r="FY17" s="4">
        <v>0.98</v>
      </c>
      <c r="FZ17" s="8">
        <f t="shared" si="21"/>
        <v>0</v>
      </c>
      <c r="GB17" s="37" t="s">
        <v>20</v>
      </c>
      <c r="GC17" s="2">
        <v>628</v>
      </c>
      <c r="GD17" s="2">
        <v>618</v>
      </c>
      <c r="GE17" s="2">
        <v>10</v>
      </c>
      <c r="GF17" s="2">
        <v>0</v>
      </c>
      <c r="GG17" s="4">
        <v>0.98</v>
      </c>
      <c r="GH17" s="8">
        <f t="shared" si="22"/>
        <v>0</v>
      </c>
      <c r="GJ17" s="39" t="s">
        <v>20</v>
      </c>
      <c r="GK17" s="2">
        <v>628</v>
      </c>
      <c r="GL17" s="2">
        <v>618</v>
      </c>
      <c r="GM17" s="2">
        <v>10</v>
      </c>
      <c r="GN17" s="2">
        <v>0</v>
      </c>
      <c r="GO17" s="4">
        <v>0.98</v>
      </c>
      <c r="GP17" s="8">
        <f t="shared" si="23"/>
        <v>0</v>
      </c>
      <c r="GR17" s="37" t="s">
        <v>20</v>
      </c>
      <c r="GS17" s="2">
        <v>628</v>
      </c>
      <c r="GT17" s="2">
        <v>618</v>
      </c>
      <c r="GU17" s="2">
        <v>10</v>
      </c>
      <c r="GV17" s="2">
        <v>0</v>
      </c>
      <c r="GW17" s="4">
        <v>0.98</v>
      </c>
      <c r="GX17" s="8">
        <f t="shared" si="24"/>
        <v>0</v>
      </c>
      <c r="GZ17" s="37" t="s">
        <v>20</v>
      </c>
      <c r="HA17" s="2">
        <v>628</v>
      </c>
      <c r="HB17" s="2">
        <v>618</v>
      </c>
      <c r="HC17" s="2">
        <v>10</v>
      </c>
      <c r="HD17" s="2">
        <v>0</v>
      </c>
      <c r="HE17" s="4">
        <v>0.98</v>
      </c>
      <c r="HF17" s="8">
        <f>HE17-GW17</f>
        <v>0</v>
      </c>
      <c r="HH17" s="37" t="s">
        <v>20</v>
      </c>
      <c r="HI17" s="2">
        <v>628</v>
      </c>
      <c r="HJ17" s="2">
        <v>618</v>
      </c>
      <c r="HK17" s="2">
        <v>10</v>
      </c>
      <c r="HL17" s="2">
        <v>0</v>
      </c>
      <c r="HM17" s="4">
        <v>0.98</v>
      </c>
      <c r="HN17" s="8">
        <f t="shared" si="25"/>
        <v>0</v>
      </c>
      <c r="HP17" s="37" t="s">
        <v>20</v>
      </c>
      <c r="HQ17" s="2">
        <v>628</v>
      </c>
      <c r="HR17" s="2">
        <v>618</v>
      </c>
      <c r="HS17" s="2">
        <v>10</v>
      </c>
      <c r="HT17" s="2">
        <v>0</v>
      </c>
      <c r="HU17" s="4">
        <v>0.98</v>
      </c>
      <c r="HV17" s="8">
        <f t="shared" si="26"/>
        <v>0</v>
      </c>
      <c r="HX17" s="37" t="s">
        <v>20</v>
      </c>
      <c r="HY17" s="2">
        <v>628</v>
      </c>
      <c r="HZ17" s="2">
        <v>618</v>
      </c>
      <c r="IA17" s="2">
        <v>10</v>
      </c>
      <c r="IB17" s="2">
        <v>0</v>
      </c>
      <c r="IC17" s="4">
        <v>0.98</v>
      </c>
      <c r="ID17" s="8">
        <f t="shared" si="27"/>
        <v>0</v>
      </c>
      <c r="IF17" s="72" t="s">
        <v>20</v>
      </c>
      <c r="IG17" s="64">
        <v>628</v>
      </c>
      <c r="IH17" s="64">
        <v>618</v>
      </c>
      <c r="II17" s="64">
        <v>10</v>
      </c>
      <c r="IJ17" s="64">
        <v>0</v>
      </c>
      <c r="IK17" s="65">
        <v>0.98</v>
      </c>
      <c r="IL17" s="65">
        <v>0.98</v>
      </c>
      <c r="IM17" s="65">
        <v>0</v>
      </c>
      <c r="IN17" s="63"/>
      <c r="IO17" s="72" t="s">
        <v>20</v>
      </c>
      <c r="IP17" s="64">
        <v>628</v>
      </c>
      <c r="IQ17" s="64">
        <v>618</v>
      </c>
      <c r="IR17" s="64">
        <v>10</v>
      </c>
      <c r="IS17" s="64">
        <v>0</v>
      </c>
      <c r="IT17" s="65">
        <v>0.98</v>
      </c>
      <c r="IU17" s="67">
        <v>0</v>
      </c>
      <c r="IV17" s="53"/>
      <c r="IW17" s="78" t="s">
        <v>20</v>
      </c>
      <c r="IX17" s="74">
        <v>628</v>
      </c>
      <c r="IY17" s="74">
        <v>618</v>
      </c>
      <c r="IZ17" s="74">
        <v>10</v>
      </c>
      <c r="JA17" s="74">
        <v>0</v>
      </c>
      <c r="JB17" s="75">
        <v>0.98</v>
      </c>
      <c r="JC17" s="67">
        <f t="shared" si="28"/>
        <v>0</v>
      </c>
      <c r="JD17" s="66"/>
      <c r="JE17" s="78" t="s">
        <v>20</v>
      </c>
      <c r="JF17" s="74">
        <v>628</v>
      </c>
      <c r="JG17" s="74">
        <v>618</v>
      </c>
      <c r="JH17" s="74">
        <v>10</v>
      </c>
      <c r="JI17" s="74">
        <v>0</v>
      </c>
      <c r="JJ17" s="75">
        <v>0.98</v>
      </c>
      <c r="JK17" s="67">
        <f t="shared" si="29"/>
        <v>0</v>
      </c>
      <c r="JL17" s="66"/>
      <c r="JM17" s="78" t="s">
        <v>20</v>
      </c>
      <c r="JN17" s="74">
        <v>628</v>
      </c>
      <c r="JO17" s="74">
        <v>618</v>
      </c>
      <c r="JP17" s="74">
        <v>10</v>
      </c>
      <c r="JQ17" s="74">
        <v>0</v>
      </c>
      <c r="JR17" s="75">
        <v>0.98</v>
      </c>
      <c r="JS17" s="67">
        <f t="shared" si="30"/>
        <v>0</v>
      </c>
      <c r="JT17" s="66"/>
      <c r="JU17" s="78" t="s">
        <v>20</v>
      </c>
      <c r="JV17" s="74">
        <v>628</v>
      </c>
      <c r="JW17" s="74">
        <v>618</v>
      </c>
      <c r="JX17" s="74">
        <v>10</v>
      </c>
      <c r="JY17" s="74">
        <v>0</v>
      </c>
      <c r="JZ17" s="75">
        <v>0.98</v>
      </c>
      <c r="KA17" s="67">
        <f t="shared" si="31"/>
        <v>0</v>
      </c>
      <c r="KB17" s="66"/>
      <c r="KC17" s="78" t="s">
        <v>20</v>
      </c>
      <c r="KD17" s="73">
        <v>628</v>
      </c>
      <c r="KE17" s="73">
        <v>0</v>
      </c>
      <c r="KF17" s="73">
        <v>0</v>
      </c>
      <c r="KG17" s="73">
        <v>628</v>
      </c>
      <c r="KH17" s="77">
        <v>0</v>
      </c>
      <c r="KI17" s="67">
        <f t="shared" si="32"/>
        <v>-0.98</v>
      </c>
      <c r="KK17" s="37" t="s">
        <v>20</v>
      </c>
      <c r="KL17" s="74">
        <v>628</v>
      </c>
      <c r="KM17" s="74">
        <v>618</v>
      </c>
      <c r="KN17" s="74">
        <v>10</v>
      </c>
      <c r="KO17" s="74">
        <v>0</v>
      </c>
      <c r="KP17" s="75">
        <f t="shared" si="33"/>
        <v>0.98407643312101911</v>
      </c>
      <c r="KQ17" s="67">
        <f t="shared" si="34"/>
        <v>0.98407643312101911</v>
      </c>
      <c r="KS17" s="37" t="s">
        <v>185</v>
      </c>
      <c r="KT17" s="74">
        <v>628</v>
      </c>
      <c r="KU17" s="74">
        <v>618</v>
      </c>
      <c r="KV17" s="74">
        <v>10</v>
      </c>
      <c r="KW17" s="74">
        <v>0</v>
      </c>
      <c r="KX17" s="75">
        <f t="shared" si="35"/>
        <v>0.98407643312101911</v>
      </c>
      <c r="KY17" s="67">
        <f t="shared" si="36"/>
        <v>0</v>
      </c>
      <c r="LA17" s="37" t="s">
        <v>20</v>
      </c>
      <c r="LB17" s="74">
        <v>628</v>
      </c>
      <c r="LC17" s="74">
        <v>618</v>
      </c>
      <c r="LD17" s="74">
        <v>10</v>
      </c>
      <c r="LE17" s="74">
        <v>0</v>
      </c>
      <c r="LF17" s="75">
        <f t="shared" si="37"/>
        <v>0.98407643312101911</v>
      </c>
      <c r="LG17" s="67">
        <f t="shared" si="38"/>
        <v>0</v>
      </c>
      <c r="LI17" s="37" t="s">
        <v>20</v>
      </c>
      <c r="LJ17" s="74">
        <v>628</v>
      </c>
      <c r="LK17" s="74">
        <v>618</v>
      </c>
      <c r="LL17" s="74">
        <v>10</v>
      </c>
      <c r="LM17" s="74">
        <v>0</v>
      </c>
      <c r="LN17" s="75">
        <f t="shared" si="39"/>
        <v>0.98407643312101911</v>
      </c>
      <c r="LO17" s="67">
        <f t="shared" si="40"/>
        <v>0</v>
      </c>
      <c r="LQ17" s="37" t="s">
        <v>20</v>
      </c>
      <c r="LR17" s="74">
        <v>628</v>
      </c>
      <c r="LS17" s="74">
        <v>618</v>
      </c>
      <c r="LT17" s="74">
        <v>10</v>
      </c>
      <c r="LU17" s="74">
        <v>0</v>
      </c>
      <c r="LV17" s="75">
        <f t="shared" si="41"/>
        <v>0.98407643312101911</v>
      </c>
      <c r="LW17" s="67">
        <f t="shared" si="42"/>
        <v>0</v>
      </c>
      <c r="LY17" s="37" t="s">
        <v>20</v>
      </c>
      <c r="LZ17" s="74">
        <v>628</v>
      </c>
      <c r="MA17" s="74">
        <v>618</v>
      </c>
      <c r="MB17" s="74">
        <v>10</v>
      </c>
      <c r="MC17" s="74">
        <v>0</v>
      </c>
      <c r="MD17" s="75">
        <f t="shared" si="43"/>
        <v>0.98407643312101911</v>
      </c>
      <c r="ME17" s="67">
        <f t="shared" si="44"/>
        <v>0</v>
      </c>
      <c r="MG17" s="37" t="s">
        <v>20</v>
      </c>
      <c r="MH17" s="74">
        <v>628</v>
      </c>
      <c r="MI17" s="74">
        <v>618</v>
      </c>
      <c r="MJ17" s="74">
        <v>10</v>
      </c>
      <c r="MK17" s="74">
        <v>0</v>
      </c>
      <c r="ML17" s="75">
        <f t="shared" si="45"/>
        <v>0.98407643312101911</v>
      </c>
      <c r="MM17" s="67">
        <f t="shared" si="46"/>
        <v>0</v>
      </c>
      <c r="MO17" s="37" t="s">
        <v>20</v>
      </c>
      <c r="MP17" s="74">
        <v>628</v>
      </c>
      <c r="MQ17" s="74">
        <v>618</v>
      </c>
      <c r="MR17" s="74">
        <v>10</v>
      </c>
      <c r="MS17" s="74">
        <v>0</v>
      </c>
      <c r="MT17" s="75">
        <f t="shared" si="47"/>
        <v>0.98407643312101911</v>
      </c>
      <c r="MU17" s="67">
        <f t="shared" si="48"/>
        <v>0</v>
      </c>
      <c r="MW17" s="37" t="s">
        <v>20</v>
      </c>
      <c r="MX17" s="74">
        <v>628</v>
      </c>
      <c r="MY17" s="74">
        <v>618</v>
      </c>
      <c r="MZ17" s="74">
        <v>10</v>
      </c>
      <c r="NA17" s="74">
        <v>0</v>
      </c>
      <c r="NB17" s="75">
        <f t="shared" si="49"/>
        <v>0.98407643312101911</v>
      </c>
      <c r="NC17" s="67">
        <f t="shared" si="50"/>
        <v>0</v>
      </c>
      <c r="NE17" s="37" t="s">
        <v>20</v>
      </c>
      <c r="NF17" s="74">
        <v>628</v>
      </c>
      <c r="NG17" s="74">
        <v>618</v>
      </c>
      <c r="NH17" s="74">
        <v>10</v>
      </c>
      <c r="NI17" s="74">
        <v>0</v>
      </c>
      <c r="NJ17" s="75">
        <f t="shared" si="51"/>
        <v>0.98407643312101911</v>
      </c>
      <c r="NK17" s="67">
        <f t="shared" si="52"/>
        <v>0</v>
      </c>
      <c r="NM17" s="37" t="s">
        <v>20</v>
      </c>
      <c r="NN17" s="74">
        <v>628</v>
      </c>
      <c r="NO17" s="74">
        <v>618</v>
      </c>
      <c r="NP17" s="74">
        <v>10</v>
      </c>
      <c r="NQ17" s="74">
        <v>0</v>
      </c>
      <c r="NR17" s="75">
        <f t="shared" si="53"/>
        <v>0.98407643312101911</v>
      </c>
      <c r="NS17" s="67">
        <f t="shared" si="54"/>
        <v>0</v>
      </c>
      <c r="NU17" s="37" t="s">
        <v>20</v>
      </c>
      <c r="NV17" s="74">
        <v>628</v>
      </c>
      <c r="NW17" s="74">
        <v>618</v>
      </c>
      <c r="NX17" s="74">
        <v>10</v>
      </c>
      <c r="NY17" s="74">
        <v>0</v>
      </c>
      <c r="NZ17" s="75">
        <f t="shared" si="55"/>
        <v>0.98407643312101911</v>
      </c>
      <c r="OA17" s="67">
        <f t="shared" si="56"/>
        <v>0</v>
      </c>
      <c r="OC17" s="37" t="s">
        <v>20</v>
      </c>
      <c r="OD17" s="74">
        <v>628</v>
      </c>
      <c r="OE17" s="74">
        <v>618</v>
      </c>
      <c r="OF17" s="74">
        <v>10</v>
      </c>
      <c r="OG17" s="74">
        <v>0</v>
      </c>
      <c r="OH17" s="75">
        <f t="shared" si="57"/>
        <v>0.98407643312101911</v>
      </c>
      <c r="OI17" s="67">
        <f t="shared" si="58"/>
        <v>0</v>
      </c>
      <c r="OK17" s="37" t="s">
        <v>20</v>
      </c>
      <c r="OL17" s="74">
        <v>628</v>
      </c>
      <c r="OM17" s="74">
        <v>618</v>
      </c>
      <c r="ON17" s="74">
        <v>10</v>
      </c>
      <c r="OO17" s="74">
        <v>0</v>
      </c>
      <c r="OP17" s="75">
        <f t="shared" si="59"/>
        <v>0.98407643312101911</v>
      </c>
      <c r="OQ17" s="67">
        <f t="shared" si="60"/>
        <v>0</v>
      </c>
      <c r="OS17" s="37" t="s">
        <v>20</v>
      </c>
      <c r="OT17" s="74">
        <v>628</v>
      </c>
      <c r="OU17" s="74">
        <v>618</v>
      </c>
      <c r="OV17" s="74">
        <v>10</v>
      </c>
      <c r="OW17" s="74">
        <v>0</v>
      </c>
      <c r="OX17" s="75">
        <f t="shared" si="61"/>
        <v>0.98407643312101911</v>
      </c>
      <c r="OY17" s="67">
        <f t="shared" si="62"/>
        <v>0</v>
      </c>
      <c r="PA17" s="37" t="s">
        <v>20</v>
      </c>
      <c r="PB17" s="74">
        <v>628</v>
      </c>
      <c r="PC17" s="74">
        <v>618</v>
      </c>
      <c r="PD17" s="74">
        <v>10</v>
      </c>
      <c r="PE17" s="74">
        <v>0</v>
      </c>
      <c r="PF17" s="75">
        <f t="shared" si="63"/>
        <v>0.98407643312101911</v>
      </c>
      <c r="PG17" s="67">
        <f t="shared" si="64"/>
        <v>0</v>
      </c>
      <c r="PI17" s="37" t="s">
        <v>20</v>
      </c>
      <c r="PJ17" s="74">
        <v>628</v>
      </c>
      <c r="PK17" s="74">
        <v>618</v>
      </c>
      <c r="PL17" s="74">
        <v>10</v>
      </c>
      <c r="PM17" s="74">
        <v>0</v>
      </c>
      <c r="PN17" s="75">
        <f t="shared" si="65"/>
        <v>0.98407643312101911</v>
      </c>
      <c r="PO17" s="67">
        <f t="shared" si="66"/>
        <v>0</v>
      </c>
      <c r="PQ17" s="37" t="s">
        <v>20</v>
      </c>
      <c r="PR17" s="74">
        <v>628</v>
      </c>
      <c r="PS17" s="74">
        <v>618</v>
      </c>
      <c r="PT17" s="74">
        <v>10</v>
      </c>
      <c r="PU17" s="74">
        <v>0</v>
      </c>
      <c r="PV17" s="75">
        <f t="shared" si="67"/>
        <v>0.98407643312101911</v>
      </c>
      <c r="PW17" s="67">
        <f t="shared" si="68"/>
        <v>0</v>
      </c>
      <c r="PY17" s="37" t="s">
        <v>20</v>
      </c>
      <c r="PZ17" s="74">
        <v>628</v>
      </c>
      <c r="QA17" s="74">
        <v>618</v>
      </c>
      <c r="QB17" s="74">
        <v>10</v>
      </c>
      <c r="QC17" s="74">
        <v>0</v>
      </c>
      <c r="QD17" s="75">
        <f t="shared" si="69"/>
        <v>0.98407643312101911</v>
      </c>
      <c r="QE17" s="67">
        <f t="shared" si="70"/>
        <v>0</v>
      </c>
      <c r="QG17" s="37" t="s">
        <v>20</v>
      </c>
      <c r="QH17" s="74">
        <v>628</v>
      </c>
      <c r="QI17" s="74">
        <v>618</v>
      </c>
      <c r="QJ17" s="74">
        <v>10</v>
      </c>
      <c r="QK17" s="74">
        <v>0</v>
      </c>
      <c r="QL17" s="75">
        <f t="shared" si="71"/>
        <v>0.98407643312101911</v>
      </c>
      <c r="QM17" s="67">
        <f t="shared" si="72"/>
        <v>0</v>
      </c>
      <c r="QO17" s="37" t="s">
        <v>20</v>
      </c>
      <c r="QP17" s="74">
        <v>628</v>
      </c>
      <c r="QQ17" s="74">
        <v>618</v>
      </c>
      <c r="QR17" s="74">
        <v>10</v>
      </c>
      <c r="QS17" s="74">
        <v>0</v>
      </c>
      <c r="QT17" s="75">
        <f t="shared" si="73"/>
        <v>0.98407643312101911</v>
      </c>
      <c r="QU17" s="67">
        <f t="shared" si="74"/>
        <v>0</v>
      </c>
      <c r="QW17" s="37" t="s">
        <v>20</v>
      </c>
      <c r="QX17" s="74">
        <v>628</v>
      </c>
      <c r="QY17" s="74">
        <v>618</v>
      </c>
      <c r="QZ17" s="74">
        <v>10</v>
      </c>
      <c r="RA17" s="74">
        <v>0</v>
      </c>
      <c r="RB17" s="75">
        <f t="shared" si="75"/>
        <v>0.98407643312101911</v>
      </c>
      <c r="RC17" s="67">
        <f t="shared" si="76"/>
        <v>0</v>
      </c>
    </row>
    <row r="18" spans="1:471" ht="1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  <c r="AV18" s="2" t="s">
        <v>21</v>
      </c>
      <c r="AW18" s="2">
        <v>52</v>
      </c>
      <c r="AX18" s="2">
        <v>52</v>
      </c>
      <c r="AY18" s="2">
        <v>0</v>
      </c>
      <c r="AZ18" s="2">
        <v>0</v>
      </c>
      <c r="BA18" s="4">
        <v>1</v>
      </c>
      <c r="BB18" s="8">
        <f t="shared" si="5"/>
        <v>0</v>
      </c>
      <c r="BD18" s="2" t="s">
        <v>21</v>
      </c>
      <c r="BE18" s="2">
        <v>52</v>
      </c>
      <c r="BF18" s="2">
        <v>52</v>
      </c>
      <c r="BG18" s="2">
        <v>0</v>
      </c>
      <c r="BH18" s="2">
        <v>0</v>
      </c>
      <c r="BI18" s="4">
        <v>1</v>
      </c>
      <c r="BJ18" s="8">
        <f t="shared" si="6"/>
        <v>0</v>
      </c>
      <c r="BL18" s="2" t="s">
        <v>21</v>
      </c>
      <c r="BM18" s="2">
        <v>52</v>
      </c>
      <c r="BN18" s="2">
        <v>52</v>
      </c>
      <c r="BO18" s="2">
        <v>0</v>
      </c>
      <c r="BP18" s="2">
        <v>0</v>
      </c>
      <c r="BQ18" s="4">
        <v>1</v>
      </c>
      <c r="BR18" s="8">
        <f t="shared" si="7"/>
        <v>0</v>
      </c>
      <c r="BT18" s="2" t="s">
        <v>21</v>
      </c>
      <c r="BU18" s="2">
        <v>52</v>
      </c>
      <c r="BV18" s="2">
        <v>52</v>
      </c>
      <c r="BW18" s="2">
        <v>0</v>
      </c>
      <c r="BX18" s="2">
        <v>0</v>
      </c>
      <c r="BY18" s="4">
        <v>1</v>
      </c>
      <c r="BZ18" s="8">
        <f t="shared" si="8"/>
        <v>0</v>
      </c>
      <c r="CB18" s="2" t="s">
        <v>21</v>
      </c>
      <c r="CC18" s="2">
        <v>52</v>
      </c>
      <c r="CD18" s="2">
        <v>52</v>
      </c>
      <c r="CE18" s="2">
        <v>0</v>
      </c>
      <c r="CF18" s="2">
        <v>0</v>
      </c>
      <c r="CG18" s="4">
        <v>1</v>
      </c>
      <c r="CH18" s="8">
        <f t="shared" si="9"/>
        <v>0</v>
      </c>
      <c r="CJ18" s="2" t="s">
        <v>21</v>
      </c>
      <c r="CK18" s="2">
        <v>52</v>
      </c>
      <c r="CL18" s="2">
        <v>52</v>
      </c>
      <c r="CM18" s="2">
        <v>0</v>
      </c>
      <c r="CN18" s="2">
        <v>0</v>
      </c>
      <c r="CO18" s="4">
        <v>1</v>
      </c>
      <c r="CP18" s="8">
        <f t="shared" si="10"/>
        <v>0</v>
      </c>
      <c r="CR18" s="2" t="s">
        <v>21</v>
      </c>
      <c r="CS18" s="2">
        <v>52</v>
      </c>
      <c r="CT18" s="2">
        <v>52</v>
      </c>
      <c r="CU18" s="2">
        <v>0</v>
      </c>
      <c r="CV18" s="2">
        <v>0</v>
      </c>
      <c r="CW18" s="4">
        <v>1</v>
      </c>
      <c r="CX18" s="8">
        <f t="shared" si="11"/>
        <v>0</v>
      </c>
      <c r="CZ18" s="2" t="s">
        <v>21</v>
      </c>
      <c r="DA18" s="2">
        <v>52</v>
      </c>
      <c r="DB18" s="2">
        <v>52</v>
      </c>
      <c r="DC18" s="2">
        <v>0</v>
      </c>
      <c r="DD18" s="2">
        <v>0</v>
      </c>
      <c r="DE18" s="4">
        <v>1</v>
      </c>
      <c r="DF18" s="8">
        <f t="shared" si="12"/>
        <v>0</v>
      </c>
      <c r="DH18" s="2" t="s">
        <v>21</v>
      </c>
      <c r="DI18" s="2">
        <v>52</v>
      </c>
      <c r="DJ18" s="2">
        <v>52</v>
      </c>
      <c r="DK18" s="2">
        <v>0</v>
      </c>
      <c r="DL18" s="2">
        <v>0</v>
      </c>
      <c r="DM18" s="4">
        <v>1</v>
      </c>
      <c r="DN18" s="8">
        <f t="shared" si="13"/>
        <v>0</v>
      </c>
      <c r="DP18" s="2" t="s">
        <v>21</v>
      </c>
      <c r="DQ18" s="2">
        <v>52</v>
      </c>
      <c r="DR18" s="2">
        <v>52</v>
      </c>
      <c r="DS18" s="2">
        <v>0</v>
      </c>
      <c r="DT18" s="2">
        <v>0</v>
      </c>
      <c r="DU18" s="4">
        <v>1</v>
      </c>
      <c r="DV18" s="8">
        <f t="shared" si="14"/>
        <v>0</v>
      </c>
      <c r="DX18" s="2" t="s">
        <v>21</v>
      </c>
      <c r="DY18" s="2">
        <v>109</v>
      </c>
      <c r="DZ18" s="2">
        <v>109</v>
      </c>
      <c r="EA18" s="2">
        <v>0</v>
      </c>
      <c r="EB18" s="2">
        <v>0</v>
      </c>
      <c r="EC18" s="4">
        <v>1</v>
      </c>
      <c r="ED18" s="8">
        <f t="shared" si="15"/>
        <v>0</v>
      </c>
      <c r="EF18" s="2" t="s">
        <v>21</v>
      </c>
      <c r="EG18" s="2">
        <v>109</v>
      </c>
      <c r="EH18" s="2">
        <v>109</v>
      </c>
      <c r="EI18" s="2">
        <v>0</v>
      </c>
      <c r="EJ18" s="2">
        <v>0</v>
      </c>
      <c r="EK18" s="4">
        <v>1</v>
      </c>
      <c r="EL18" s="8">
        <f t="shared" si="16"/>
        <v>0</v>
      </c>
      <c r="EN18" s="2" t="s">
        <v>21</v>
      </c>
      <c r="EO18" s="2">
        <v>109</v>
      </c>
      <c r="EP18" s="2">
        <v>109</v>
      </c>
      <c r="EQ18" s="2">
        <v>0</v>
      </c>
      <c r="ER18" s="2">
        <v>0</v>
      </c>
      <c r="ES18" s="4">
        <v>1</v>
      </c>
      <c r="ET18" s="8">
        <f t="shared" si="17"/>
        <v>0</v>
      </c>
      <c r="EV18" s="2" t="s">
        <v>21</v>
      </c>
      <c r="EW18" s="2">
        <v>109</v>
      </c>
      <c r="EX18" s="2">
        <v>109</v>
      </c>
      <c r="EY18" s="2">
        <v>0</v>
      </c>
      <c r="EZ18" s="2">
        <v>0</v>
      </c>
      <c r="FA18" s="4">
        <v>1</v>
      </c>
      <c r="FB18" s="8">
        <f t="shared" si="18"/>
        <v>0</v>
      </c>
      <c r="FD18" s="2" t="s">
        <v>21</v>
      </c>
      <c r="FE18" s="2">
        <v>109</v>
      </c>
      <c r="FF18" s="2">
        <v>109</v>
      </c>
      <c r="FG18" s="2">
        <v>0</v>
      </c>
      <c r="FH18" s="2">
        <v>0</v>
      </c>
      <c r="FI18" s="4">
        <v>1</v>
      </c>
      <c r="FJ18" s="8">
        <f t="shared" si="19"/>
        <v>0</v>
      </c>
      <c r="FL18" s="2" t="s">
        <v>21</v>
      </c>
      <c r="FM18" s="2">
        <v>109</v>
      </c>
      <c r="FN18" s="2">
        <v>109</v>
      </c>
      <c r="FO18" s="2">
        <v>0</v>
      </c>
      <c r="FP18" s="2">
        <v>0</v>
      </c>
      <c r="FQ18" s="4">
        <v>1</v>
      </c>
      <c r="FR18" s="8">
        <f t="shared" si="20"/>
        <v>0</v>
      </c>
      <c r="FT18" t="s">
        <v>21</v>
      </c>
      <c r="FU18">
        <v>109</v>
      </c>
      <c r="FV18">
        <v>109</v>
      </c>
      <c r="FW18">
        <v>0</v>
      </c>
      <c r="FX18">
        <v>0</v>
      </c>
      <c r="FY18" s="38">
        <v>1</v>
      </c>
      <c r="FZ18" s="8">
        <f t="shared" si="21"/>
        <v>0</v>
      </c>
      <c r="GB18" s="2" t="s">
        <v>21</v>
      </c>
      <c r="GC18" s="2">
        <v>109</v>
      </c>
      <c r="GD18" s="2">
        <v>109</v>
      </c>
      <c r="GE18" s="2">
        <v>0</v>
      </c>
      <c r="GF18" s="2">
        <v>0</v>
      </c>
      <c r="GG18" s="4">
        <v>1</v>
      </c>
      <c r="GH18" s="8">
        <f t="shared" si="22"/>
        <v>0</v>
      </c>
      <c r="GJ18" t="s">
        <v>21</v>
      </c>
      <c r="GK18">
        <v>109</v>
      </c>
      <c r="GL18">
        <v>109</v>
      </c>
      <c r="GM18">
        <v>0</v>
      </c>
      <c r="GN18">
        <v>0</v>
      </c>
      <c r="GO18" s="38">
        <v>1</v>
      </c>
      <c r="GP18" s="8">
        <f t="shared" si="23"/>
        <v>0</v>
      </c>
      <c r="GR18" s="2" t="s">
        <v>21</v>
      </c>
      <c r="GS18" s="2">
        <v>109</v>
      </c>
      <c r="GT18" s="2">
        <v>109</v>
      </c>
      <c r="GU18" s="2">
        <v>0</v>
      </c>
      <c r="GV18" s="2">
        <v>0</v>
      </c>
      <c r="GW18" s="4">
        <v>1</v>
      </c>
      <c r="GX18" s="8">
        <f t="shared" si="24"/>
        <v>0</v>
      </c>
      <c r="GZ18" s="2" t="s">
        <v>21</v>
      </c>
      <c r="HA18" s="2">
        <v>109</v>
      </c>
      <c r="HB18" s="2">
        <v>109</v>
      </c>
      <c r="HC18" s="2">
        <v>0</v>
      </c>
      <c r="HD18" s="2">
        <v>0</v>
      </c>
      <c r="HE18" s="4">
        <v>1</v>
      </c>
      <c r="HF18" s="8">
        <f t="shared" si="77"/>
        <v>1</v>
      </c>
      <c r="HH18" s="2" t="s">
        <v>21</v>
      </c>
      <c r="HI18" s="2">
        <v>109</v>
      </c>
      <c r="HJ18" s="2">
        <v>109</v>
      </c>
      <c r="HK18" s="2">
        <v>0</v>
      </c>
      <c r="HL18" s="2">
        <v>0</v>
      </c>
      <c r="HM18" s="4">
        <v>1</v>
      </c>
      <c r="HN18" s="8">
        <f t="shared" si="25"/>
        <v>0</v>
      </c>
      <c r="HP18" s="2" t="s">
        <v>21</v>
      </c>
      <c r="HQ18" s="2">
        <v>109</v>
      </c>
      <c r="HR18" s="2">
        <v>109</v>
      </c>
      <c r="HS18" s="2">
        <v>0</v>
      </c>
      <c r="HT18" s="2">
        <v>0</v>
      </c>
      <c r="HU18" s="4">
        <v>1</v>
      </c>
      <c r="HV18" s="8">
        <f t="shared" si="26"/>
        <v>0</v>
      </c>
      <c r="HX18" s="2" t="s">
        <v>21</v>
      </c>
      <c r="HY18" s="2">
        <v>109</v>
      </c>
      <c r="HZ18" s="2">
        <v>109</v>
      </c>
      <c r="IA18" s="2">
        <v>0</v>
      </c>
      <c r="IB18" s="2">
        <v>0</v>
      </c>
      <c r="IC18" s="4">
        <v>1</v>
      </c>
      <c r="ID18" s="8">
        <f t="shared" si="27"/>
        <v>0</v>
      </c>
      <c r="IF18" s="63" t="s">
        <v>21</v>
      </c>
      <c r="IG18" s="64">
        <v>109</v>
      </c>
      <c r="IH18" s="64">
        <v>109</v>
      </c>
      <c r="II18" s="64">
        <v>0</v>
      </c>
      <c r="IJ18" s="64">
        <v>0</v>
      </c>
      <c r="IK18" s="65">
        <v>1</v>
      </c>
      <c r="IL18" s="65">
        <v>1</v>
      </c>
      <c r="IM18" s="65">
        <v>0</v>
      </c>
      <c r="IN18" s="63"/>
      <c r="IO18" s="63" t="s">
        <v>21</v>
      </c>
      <c r="IP18" s="63">
        <v>109</v>
      </c>
      <c r="IQ18" s="63">
        <v>109</v>
      </c>
      <c r="IR18" s="63">
        <v>0</v>
      </c>
      <c r="IS18" s="63">
        <v>0</v>
      </c>
      <c r="IT18" s="71">
        <v>1</v>
      </c>
      <c r="IU18" s="67">
        <v>0</v>
      </c>
      <c r="IV18" s="53"/>
      <c r="IW18" s="73" t="s">
        <v>21</v>
      </c>
      <c r="IX18" s="73">
        <v>109</v>
      </c>
      <c r="IY18" s="73">
        <v>109</v>
      </c>
      <c r="IZ18" s="73">
        <v>0</v>
      </c>
      <c r="JA18" s="73">
        <v>0</v>
      </c>
      <c r="JB18" s="77">
        <v>1</v>
      </c>
      <c r="JC18" s="67">
        <f t="shared" si="28"/>
        <v>0</v>
      </c>
      <c r="JD18" s="66"/>
      <c r="JE18" s="73" t="s">
        <v>21</v>
      </c>
      <c r="JF18" s="73">
        <v>109</v>
      </c>
      <c r="JG18" s="73">
        <v>109</v>
      </c>
      <c r="JH18" s="73">
        <v>0</v>
      </c>
      <c r="JI18" s="73">
        <v>0</v>
      </c>
      <c r="JJ18" s="77">
        <f t="shared" si="78"/>
        <v>1</v>
      </c>
      <c r="JK18" s="67">
        <f t="shared" si="29"/>
        <v>0</v>
      </c>
      <c r="JL18" s="66"/>
      <c r="JM18" s="73" t="s">
        <v>21</v>
      </c>
      <c r="JN18" s="73">
        <v>109</v>
      </c>
      <c r="JO18" s="73">
        <v>109</v>
      </c>
      <c r="JP18" s="73">
        <v>0</v>
      </c>
      <c r="JQ18" s="73">
        <v>0</v>
      </c>
      <c r="JR18" s="77">
        <v>1</v>
      </c>
      <c r="JS18" s="67">
        <f t="shared" si="30"/>
        <v>0</v>
      </c>
      <c r="JT18" s="66"/>
      <c r="JU18" s="73" t="s">
        <v>21</v>
      </c>
      <c r="JV18" s="73">
        <v>109</v>
      </c>
      <c r="JW18" s="73">
        <v>109</v>
      </c>
      <c r="JX18" s="73">
        <v>0</v>
      </c>
      <c r="JY18" s="73">
        <v>0</v>
      </c>
      <c r="JZ18" s="77">
        <v>1</v>
      </c>
      <c r="KA18" s="67">
        <f t="shared" si="31"/>
        <v>0</v>
      </c>
      <c r="KB18" s="66"/>
      <c r="KC18" s="73" t="s">
        <v>21</v>
      </c>
      <c r="KD18" s="73">
        <v>109</v>
      </c>
      <c r="KE18" s="73">
        <v>109</v>
      </c>
      <c r="KF18" s="73">
        <v>0</v>
      </c>
      <c r="KG18" s="73">
        <v>0</v>
      </c>
      <c r="KH18" s="77">
        <v>1</v>
      </c>
      <c r="KI18" s="67">
        <f t="shared" si="32"/>
        <v>0</v>
      </c>
      <c r="KK18" s="74" t="s">
        <v>21</v>
      </c>
      <c r="KL18" s="74">
        <v>109</v>
      </c>
      <c r="KM18" s="74">
        <v>109</v>
      </c>
      <c r="KN18" s="74">
        <v>0</v>
      </c>
      <c r="KO18" s="74">
        <v>0</v>
      </c>
      <c r="KP18" s="75">
        <f t="shared" si="33"/>
        <v>1</v>
      </c>
      <c r="KQ18" s="67">
        <f t="shared" si="34"/>
        <v>0</v>
      </c>
      <c r="KS18" s="74" t="s">
        <v>21</v>
      </c>
      <c r="KT18" s="74">
        <v>109</v>
      </c>
      <c r="KU18" s="74">
        <v>109</v>
      </c>
      <c r="KV18" s="74">
        <v>0</v>
      </c>
      <c r="KW18" s="74">
        <v>0</v>
      </c>
      <c r="KX18" s="75">
        <f t="shared" si="35"/>
        <v>1</v>
      </c>
      <c r="KY18" s="67">
        <f t="shared" si="36"/>
        <v>0</v>
      </c>
      <c r="LA18" s="74" t="s">
        <v>21</v>
      </c>
      <c r="LB18" s="74">
        <v>109</v>
      </c>
      <c r="LC18" s="74">
        <v>109</v>
      </c>
      <c r="LD18" s="74">
        <v>0</v>
      </c>
      <c r="LE18" s="74">
        <v>0</v>
      </c>
      <c r="LF18" s="75">
        <f t="shared" si="37"/>
        <v>1</v>
      </c>
      <c r="LG18" s="67">
        <f t="shared" si="38"/>
        <v>0</v>
      </c>
      <c r="LI18" s="74" t="s">
        <v>21</v>
      </c>
      <c r="LJ18" s="74">
        <v>109</v>
      </c>
      <c r="LK18" s="74">
        <v>109</v>
      </c>
      <c r="LL18" s="74">
        <v>0</v>
      </c>
      <c r="LM18" s="74">
        <v>0</v>
      </c>
      <c r="LN18" s="75">
        <f t="shared" si="39"/>
        <v>1</v>
      </c>
      <c r="LO18" s="67">
        <f t="shared" si="40"/>
        <v>0</v>
      </c>
      <c r="LQ18" s="74" t="s">
        <v>21</v>
      </c>
      <c r="LR18" s="74">
        <v>109</v>
      </c>
      <c r="LS18" s="74">
        <v>109</v>
      </c>
      <c r="LT18" s="74">
        <v>0</v>
      </c>
      <c r="LU18" s="74">
        <v>0</v>
      </c>
      <c r="LV18" s="75">
        <f t="shared" si="41"/>
        <v>1</v>
      </c>
      <c r="LW18" s="67">
        <f t="shared" si="42"/>
        <v>0</v>
      </c>
      <c r="LY18" s="74" t="s">
        <v>21</v>
      </c>
      <c r="LZ18" s="74">
        <v>109</v>
      </c>
      <c r="MA18" s="74">
        <v>109</v>
      </c>
      <c r="MB18" s="74">
        <v>0</v>
      </c>
      <c r="MC18" s="74">
        <v>0</v>
      </c>
      <c r="MD18" s="75">
        <f t="shared" si="43"/>
        <v>1</v>
      </c>
      <c r="ME18" s="67">
        <f t="shared" si="44"/>
        <v>0</v>
      </c>
      <c r="MG18" s="74" t="s">
        <v>21</v>
      </c>
      <c r="MH18" s="74">
        <v>109</v>
      </c>
      <c r="MI18" s="74">
        <v>109</v>
      </c>
      <c r="MJ18" s="74">
        <v>0</v>
      </c>
      <c r="MK18" s="74">
        <v>0</v>
      </c>
      <c r="ML18" s="75">
        <f t="shared" si="45"/>
        <v>1</v>
      </c>
      <c r="MM18" s="67">
        <f t="shared" si="46"/>
        <v>0</v>
      </c>
      <c r="MO18" s="74" t="s">
        <v>21</v>
      </c>
      <c r="MP18" s="74">
        <v>109</v>
      </c>
      <c r="MQ18" s="74">
        <v>109</v>
      </c>
      <c r="MR18" s="74">
        <v>0</v>
      </c>
      <c r="MS18" s="74">
        <v>0</v>
      </c>
      <c r="MT18" s="75">
        <f t="shared" si="47"/>
        <v>1</v>
      </c>
      <c r="MU18" s="67">
        <f t="shared" si="48"/>
        <v>0</v>
      </c>
      <c r="MW18" s="74" t="s">
        <v>21</v>
      </c>
      <c r="MX18" s="74">
        <v>109</v>
      </c>
      <c r="MY18" s="74">
        <v>109</v>
      </c>
      <c r="MZ18" s="74">
        <v>0</v>
      </c>
      <c r="NA18" s="74">
        <v>0</v>
      </c>
      <c r="NB18" s="75">
        <f t="shared" si="49"/>
        <v>1</v>
      </c>
      <c r="NC18" s="67">
        <f t="shared" si="50"/>
        <v>0</v>
      </c>
      <c r="NE18" s="74" t="s">
        <v>21</v>
      </c>
      <c r="NF18" s="74">
        <v>109</v>
      </c>
      <c r="NG18" s="74">
        <v>109</v>
      </c>
      <c r="NH18" s="74">
        <v>0</v>
      </c>
      <c r="NI18" s="74">
        <v>0</v>
      </c>
      <c r="NJ18" s="75">
        <f t="shared" si="51"/>
        <v>1</v>
      </c>
      <c r="NK18" s="67">
        <f t="shared" si="52"/>
        <v>0</v>
      </c>
      <c r="NM18" s="74" t="s">
        <v>21</v>
      </c>
      <c r="NN18" s="74">
        <v>109</v>
      </c>
      <c r="NO18" s="74">
        <v>109</v>
      </c>
      <c r="NP18" s="74">
        <v>0</v>
      </c>
      <c r="NQ18" s="74">
        <v>0</v>
      </c>
      <c r="NR18" s="75">
        <f t="shared" si="53"/>
        <v>1</v>
      </c>
      <c r="NS18" s="67">
        <f t="shared" si="54"/>
        <v>0</v>
      </c>
      <c r="NU18" s="74" t="s">
        <v>21</v>
      </c>
      <c r="NV18" s="74">
        <v>109</v>
      </c>
      <c r="NW18" s="74">
        <v>109</v>
      </c>
      <c r="NX18" s="74">
        <v>0</v>
      </c>
      <c r="NY18" s="74">
        <v>0</v>
      </c>
      <c r="NZ18" s="75">
        <f t="shared" si="55"/>
        <v>1</v>
      </c>
      <c r="OA18" s="67">
        <f t="shared" si="56"/>
        <v>0</v>
      </c>
      <c r="OC18" s="74" t="s">
        <v>21</v>
      </c>
      <c r="OD18" s="74">
        <v>109</v>
      </c>
      <c r="OE18" s="74">
        <v>109</v>
      </c>
      <c r="OF18" s="74">
        <v>0</v>
      </c>
      <c r="OG18" s="74">
        <v>0</v>
      </c>
      <c r="OH18" s="75">
        <f t="shared" si="57"/>
        <v>1</v>
      </c>
      <c r="OI18" s="67">
        <f t="shared" si="58"/>
        <v>0</v>
      </c>
      <c r="OK18" s="74" t="s">
        <v>21</v>
      </c>
      <c r="OL18" s="74">
        <v>109</v>
      </c>
      <c r="OM18" s="74">
        <v>109</v>
      </c>
      <c r="ON18" s="74">
        <v>0</v>
      </c>
      <c r="OO18" s="74">
        <v>0</v>
      </c>
      <c r="OP18" s="75">
        <f t="shared" si="59"/>
        <v>1</v>
      </c>
      <c r="OQ18" s="67">
        <f t="shared" si="60"/>
        <v>0</v>
      </c>
      <c r="OS18" s="74" t="s">
        <v>21</v>
      </c>
      <c r="OT18" s="74">
        <v>109</v>
      </c>
      <c r="OU18" s="74">
        <v>109</v>
      </c>
      <c r="OV18" s="74">
        <v>0</v>
      </c>
      <c r="OW18" s="74">
        <v>0</v>
      </c>
      <c r="OX18" s="75">
        <f t="shared" si="61"/>
        <v>1</v>
      </c>
      <c r="OY18" s="67">
        <f t="shared" si="62"/>
        <v>0</v>
      </c>
      <c r="PA18" s="74" t="s">
        <v>21</v>
      </c>
      <c r="PB18" s="74">
        <v>109</v>
      </c>
      <c r="PC18" s="74">
        <v>109</v>
      </c>
      <c r="PD18" s="74">
        <v>0</v>
      </c>
      <c r="PE18" s="74">
        <v>0</v>
      </c>
      <c r="PF18" s="75">
        <f t="shared" si="63"/>
        <v>1</v>
      </c>
      <c r="PG18" s="67">
        <f t="shared" si="64"/>
        <v>0</v>
      </c>
      <c r="PI18" s="74" t="s">
        <v>21</v>
      </c>
      <c r="PJ18" s="74">
        <v>109</v>
      </c>
      <c r="PK18" s="74">
        <v>109</v>
      </c>
      <c r="PL18" s="74">
        <v>0</v>
      </c>
      <c r="PM18" s="74">
        <v>0</v>
      </c>
      <c r="PN18" s="75">
        <f t="shared" si="65"/>
        <v>1</v>
      </c>
      <c r="PO18" s="67">
        <f t="shared" si="66"/>
        <v>0</v>
      </c>
      <c r="PQ18" s="74" t="s">
        <v>21</v>
      </c>
      <c r="PR18" s="74">
        <v>109</v>
      </c>
      <c r="PS18" s="74">
        <v>109</v>
      </c>
      <c r="PT18" s="74">
        <v>0</v>
      </c>
      <c r="PU18" s="74">
        <v>0</v>
      </c>
      <c r="PV18" s="75">
        <f t="shared" si="67"/>
        <v>1</v>
      </c>
      <c r="PW18" s="67">
        <f t="shared" si="68"/>
        <v>0</v>
      </c>
      <c r="PY18" s="74" t="s">
        <v>21</v>
      </c>
      <c r="PZ18" s="74">
        <v>109</v>
      </c>
      <c r="QA18" s="74">
        <v>109</v>
      </c>
      <c r="QB18" s="74">
        <v>0</v>
      </c>
      <c r="QC18" s="74">
        <v>0</v>
      </c>
      <c r="QD18" s="75">
        <f t="shared" si="69"/>
        <v>1</v>
      </c>
      <c r="QE18" s="67">
        <f t="shared" si="70"/>
        <v>0</v>
      </c>
      <c r="QG18" s="74" t="s">
        <v>21</v>
      </c>
      <c r="QH18" s="74">
        <v>109</v>
      </c>
      <c r="QI18" s="74">
        <v>109</v>
      </c>
      <c r="QJ18" s="74">
        <v>0</v>
      </c>
      <c r="QK18" s="74">
        <v>0</v>
      </c>
      <c r="QL18" s="75">
        <f t="shared" si="71"/>
        <v>1</v>
      </c>
      <c r="QM18" s="67">
        <f t="shared" si="72"/>
        <v>0</v>
      </c>
      <c r="QO18" s="74" t="s">
        <v>21</v>
      </c>
      <c r="QP18" s="74">
        <v>109</v>
      </c>
      <c r="QQ18" s="74">
        <v>109</v>
      </c>
      <c r="QR18" s="74">
        <v>0</v>
      </c>
      <c r="QS18" s="74">
        <v>0</v>
      </c>
      <c r="QT18" s="75">
        <f t="shared" si="73"/>
        <v>1</v>
      </c>
      <c r="QU18" s="67">
        <f t="shared" si="74"/>
        <v>0</v>
      </c>
      <c r="QW18" s="74" t="s">
        <v>21</v>
      </c>
      <c r="QX18" s="74">
        <v>109</v>
      </c>
      <c r="QY18" s="74">
        <v>109</v>
      </c>
      <c r="QZ18" s="74">
        <v>0</v>
      </c>
      <c r="RA18" s="74">
        <v>0</v>
      </c>
      <c r="RB18" s="75">
        <f t="shared" si="75"/>
        <v>1</v>
      </c>
      <c r="RC18" s="67">
        <f t="shared" si="76"/>
        <v>0</v>
      </c>
    </row>
    <row r="19" spans="1:471" ht="15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8">
        <f t="shared" si="5"/>
        <v>0</v>
      </c>
      <c r="BD19" s="2" t="s">
        <v>22</v>
      </c>
      <c r="BE19" s="2">
        <v>54</v>
      </c>
      <c r="BF19" s="2">
        <v>52</v>
      </c>
      <c r="BG19" s="2">
        <v>2</v>
      </c>
      <c r="BH19" s="2">
        <v>0</v>
      </c>
      <c r="BI19" s="4">
        <v>0.96</v>
      </c>
      <c r="BJ19" s="8">
        <f t="shared" si="6"/>
        <v>0</v>
      </c>
      <c r="BL19" s="2" t="s">
        <v>22</v>
      </c>
      <c r="BM19" s="2">
        <v>54</v>
      </c>
      <c r="BN19" s="2">
        <v>52</v>
      </c>
      <c r="BO19" s="2">
        <v>2</v>
      </c>
      <c r="BP19" s="2">
        <v>0</v>
      </c>
      <c r="BQ19" s="4">
        <v>0.96</v>
      </c>
      <c r="BR19" s="8">
        <f t="shared" si="7"/>
        <v>0</v>
      </c>
      <c r="BT19" s="2" t="s">
        <v>22</v>
      </c>
      <c r="BU19" s="2">
        <v>54</v>
      </c>
      <c r="BV19" s="2">
        <v>52</v>
      </c>
      <c r="BW19" s="2">
        <v>2</v>
      </c>
      <c r="BX19" s="2">
        <v>0</v>
      </c>
      <c r="BY19" s="4">
        <v>0.96</v>
      </c>
      <c r="BZ19" s="8">
        <f t="shared" si="8"/>
        <v>0</v>
      </c>
      <c r="CB19" s="2" t="s">
        <v>22</v>
      </c>
      <c r="CC19" s="2">
        <v>54</v>
      </c>
      <c r="CD19" s="2">
        <v>52</v>
      </c>
      <c r="CE19" s="2">
        <v>2</v>
      </c>
      <c r="CF19" s="2">
        <v>0</v>
      </c>
      <c r="CG19" s="4">
        <v>0.96</v>
      </c>
      <c r="CH19" s="8">
        <f t="shared" si="9"/>
        <v>0</v>
      </c>
      <c r="CJ19" s="2" t="s">
        <v>22</v>
      </c>
      <c r="CK19" s="2">
        <v>54</v>
      </c>
      <c r="CL19" s="2">
        <v>52</v>
      </c>
      <c r="CM19" s="2">
        <v>2</v>
      </c>
      <c r="CN19" s="2">
        <v>0</v>
      </c>
      <c r="CO19" s="4">
        <v>0.96</v>
      </c>
      <c r="CP19" s="8">
        <f t="shared" si="10"/>
        <v>0</v>
      </c>
      <c r="CR19" s="2" t="s">
        <v>22</v>
      </c>
      <c r="CS19" s="2">
        <v>54</v>
      </c>
      <c r="CT19" s="2">
        <v>52</v>
      </c>
      <c r="CU19" s="2">
        <v>2</v>
      </c>
      <c r="CV19" s="2">
        <v>0</v>
      </c>
      <c r="CW19" s="4">
        <v>0.96</v>
      </c>
      <c r="CX19" s="8">
        <f t="shared" si="11"/>
        <v>0</v>
      </c>
      <c r="CZ19" s="2" t="s">
        <v>22</v>
      </c>
      <c r="DA19" s="2">
        <v>54</v>
      </c>
      <c r="DB19" s="2">
        <v>52</v>
      </c>
      <c r="DC19" s="2">
        <v>2</v>
      </c>
      <c r="DD19" s="2">
        <v>0</v>
      </c>
      <c r="DE19" s="4">
        <v>0.96</v>
      </c>
      <c r="DF19" s="8">
        <f t="shared" si="12"/>
        <v>0</v>
      </c>
      <c r="DH19" s="2" t="s">
        <v>22</v>
      </c>
      <c r="DI19" s="2">
        <v>54</v>
      </c>
      <c r="DJ19" s="2">
        <v>52</v>
      </c>
      <c r="DK19" s="2">
        <v>2</v>
      </c>
      <c r="DL19" s="2">
        <v>0</v>
      </c>
      <c r="DM19" s="4">
        <v>0.96</v>
      </c>
      <c r="DN19" s="8">
        <f t="shared" si="13"/>
        <v>0</v>
      </c>
      <c r="DP19" s="2" t="s">
        <v>22</v>
      </c>
      <c r="DQ19" s="2">
        <v>54</v>
      </c>
      <c r="DR19" s="2">
        <v>52</v>
      </c>
      <c r="DS19" s="2">
        <v>2</v>
      </c>
      <c r="DT19" s="2">
        <v>0</v>
      </c>
      <c r="DU19" s="4">
        <v>0.96</v>
      </c>
      <c r="DV19" s="8">
        <f t="shared" si="14"/>
        <v>0</v>
      </c>
      <c r="DX19" s="2" t="s">
        <v>22</v>
      </c>
      <c r="DY19" s="2">
        <v>54</v>
      </c>
      <c r="DZ19" s="2">
        <v>52</v>
      </c>
      <c r="EA19" s="2">
        <v>2</v>
      </c>
      <c r="EB19" s="2">
        <v>0</v>
      </c>
      <c r="EC19" s="4">
        <v>0.96</v>
      </c>
      <c r="ED19" s="8">
        <f t="shared" si="15"/>
        <v>0</v>
      </c>
      <c r="EF19" s="2" t="s">
        <v>22</v>
      </c>
      <c r="EG19" s="2">
        <v>54</v>
      </c>
      <c r="EH19" s="2">
        <v>52</v>
      </c>
      <c r="EI19" s="2">
        <v>2</v>
      </c>
      <c r="EJ19" s="2">
        <v>0</v>
      </c>
      <c r="EK19" s="4">
        <v>0.96</v>
      </c>
      <c r="EL19" s="8">
        <f t="shared" si="16"/>
        <v>0</v>
      </c>
      <c r="EN19" s="2" t="s">
        <v>22</v>
      </c>
      <c r="EO19" s="2">
        <v>54</v>
      </c>
      <c r="EP19" s="2">
        <v>52</v>
      </c>
      <c r="EQ19" s="2">
        <v>2</v>
      </c>
      <c r="ER19" s="2">
        <v>0</v>
      </c>
      <c r="ES19" s="4">
        <v>0.96</v>
      </c>
      <c r="ET19" s="8">
        <f t="shared" si="17"/>
        <v>0</v>
      </c>
      <c r="EV19" s="2" t="s">
        <v>22</v>
      </c>
      <c r="EW19" s="2">
        <v>54</v>
      </c>
      <c r="EX19" s="2">
        <v>52</v>
      </c>
      <c r="EY19" s="2">
        <v>2</v>
      </c>
      <c r="EZ19" s="2">
        <v>0</v>
      </c>
      <c r="FA19" s="4">
        <v>0.96</v>
      </c>
      <c r="FB19" s="8">
        <f t="shared" si="18"/>
        <v>0</v>
      </c>
      <c r="FD19" s="2" t="s">
        <v>22</v>
      </c>
      <c r="FE19" s="2">
        <v>54</v>
      </c>
      <c r="FF19" s="2">
        <v>52</v>
      </c>
      <c r="FG19" s="2">
        <v>2</v>
      </c>
      <c r="FH19" s="2">
        <v>0</v>
      </c>
      <c r="FI19" s="4">
        <v>0.96</v>
      </c>
      <c r="FJ19" s="8">
        <f t="shared" si="19"/>
        <v>0</v>
      </c>
      <c r="FL19" s="2" t="s">
        <v>22</v>
      </c>
      <c r="FM19" s="2">
        <v>54</v>
      </c>
      <c r="FN19" s="2">
        <v>52</v>
      </c>
      <c r="FO19" s="2">
        <v>2</v>
      </c>
      <c r="FP19" s="2">
        <v>0</v>
      </c>
      <c r="FQ19" s="4">
        <v>0.96</v>
      </c>
      <c r="FR19" s="8">
        <f t="shared" si="20"/>
        <v>0</v>
      </c>
      <c r="FT19" t="s">
        <v>22</v>
      </c>
      <c r="FU19">
        <v>54</v>
      </c>
      <c r="FV19">
        <v>52</v>
      </c>
      <c r="FW19">
        <v>2</v>
      </c>
      <c r="FX19">
        <v>0</v>
      </c>
      <c r="FY19" s="38">
        <v>0.96</v>
      </c>
      <c r="FZ19" s="8">
        <f t="shared" si="21"/>
        <v>0</v>
      </c>
      <c r="GB19" s="2" t="s">
        <v>22</v>
      </c>
      <c r="GC19" s="2">
        <v>54</v>
      </c>
      <c r="GD19" s="2">
        <v>1</v>
      </c>
      <c r="GE19" s="6">
        <v>53</v>
      </c>
      <c r="GF19" s="2">
        <v>0</v>
      </c>
      <c r="GG19" s="4">
        <v>0.02</v>
      </c>
      <c r="GH19" s="8">
        <f t="shared" si="22"/>
        <v>-0.94</v>
      </c>
      <c r="GI19" s="7" t="s">
        <v>130</v>
      </c>
      <c r="GJ19" t="s">
        <v>22</v>
      </c>
      <c r="GK19">
        <v>54</v>
      </c>
      <c r="GL19">
        <v>52</v>
      </c>
      <c r="GM19">
        <v>2</v>
      </c>
      <c r="GN19">
        <v>0</v>
      </c>
      <c r="GO19" s="38">
        <v>0.96</v>
      </c>
      <c r="GP19" s="8">
        <f t="shared" si="23"/>
        <v>0.94</v>
      </c>
      <c r="GR19" s="2" t="s">
        <v>22</v>
      </c>
      <c r="GS19" s="2">
        <v>54</v>
      </c>
      <c r="GT19" s="2">
        <v>52</v>
      </c>
      <c r="GU19" s="2">
        <v>2</v>
      </c>
      <c r="GV19" s="2">
        <v>0</v>
      </c>
      <c r="GW19" s="4">
        <v>0.96</v>
      </c>
      <c r="GX19" s="8">
        <f t="shared" si="24"/>
        <v>0</v>
      </c>
      <c r="GZ19" s="2" t="s">
        <v>22</v>
      </c>
      <c r="HA19" s="2">
        <v>54</v>
      </c>
      <c r="HB19" s="2">
        <v>52</v>
      </c>
      <c r="HC19" s="2">
        <v>2</v>
      </c>
      <c r="HD19" s="2">
        <v>0</v>
      </c>
      <c r="HE19" s="4">
        <v>0.96</v>
      </c>
      <c r="HF19" s="8">
        <f t="shared" si="77"/>
        <v>0.96</v>
      </c>
      <c r="HH19" s="2" t="s">
        <v>22</v>
      </c>
      <c r="HI19" s="2">
        <v>54</v>
      </c>
      <c r="HJ19" s="2">
        <v>52</v>
      </c>
      <c r="HK19" s="2">
        <v>2</v>
      </c>
      <c r="HL19" s="2">
        <v>0</v>
      </c>
      <c r="HM19" s="4">
        <v>0.96</v>
      </c>
      <c r="HN19" s="8">
        <f t="shared" si="25"/>
        <v>0</v>
      </c>
      <c r="HP19" s="2" t="s">
        <v>22</v>
      </c>
      <c r="HQ19" s="2">
        <v>54</v>
      </c>
      <c r="HR19" s="2">
        <v>52</v>
      </c>
      <c r="HS19" s="2">
        <v>2</v>
      </c>
      <c r="HT19" s="2">
        <v>0</v>
      </c>
      <c r="HU19" s="4">
        <v>0.96</v>
      </c>
      <c r="HV19" s="8">
        <f t="shared" si="26"/>
        <v>0</v>
      </c>
      <c r="HX19" s="2" t="s">
        <v>22</v>
      </c>
      <c r="HY19" s="2">
        <v>54</v>
      </c>
      <c r="HZ19" s="2">
        <v>52</v>
      </c>
      <c r="IA19" s="2">
        <v>2</v>
      </c>
      <c r="IB19" s="2">
        <v>0</v>
      </c>
      <c r="IC19" s="4">
        <v>0.96</v>
      </c>
      <c r="ID19" s="8">
        <f t="shared" si="27"/>
        <v>0</v>
      </c>
      <c r="IF19" s="63" t="s">
        <v>22</v>
      </c>
      <c r="IG19" s="64">
        <v>54</v>
      </c>
      <c r="IH19" s="64">
        <v>52</v>
      </c>
      <c r="II19" s="64">
        <v>2</v>
      </c>
      <c r="IJ19" s="64">
        <v>0</v>
      </c>
      <c r="IK19" s="65">
        <v>0.96</v>
      </c>
      <c r="IL19" s="65">
        <v>0.96</v>
      </c>
      <c r="IM19" s="65">
        <v>0</v>
      </c>
      <c r="IN19" s="63"/>
      <c r="IO19" s="63" t="s">
        <v>22</v>
      </c>
      <c r="IP19" s="63">
        <v>54</v>
      </c>
      <c r="IQ19" s="63">
        <v>52</v>
      </c>
      <c r="IR19" s="63">
        <v>2</v>
      </c>
      <c r="IS19" s="63">
        <v>0</v>
      </c>
      <c r="IT19" s="71">
        <v>0.96</v>
      </c>
      <c r="IU19" s="67">
        <v>0</v>
      </c>
      <c r="IV19" s="53"/>
      <c r="IW19" s="73" t="s">
        <v>22</v>
      </c>
      <c r="IX19" s="73">
        <v>54</v>
      </c>
      <c r="IY19" s="73">
        <v>52</v>
      </c>
      <c r="IZ19" s="73">
        <v>2</v>
      </c>
      <c r="JA19" s="73">
        <v>0</v>
      </c>
      <c r="JB19" s="77">
        <v>0.96</v>
      </c>
      <c r="JC19" s="67">
        <f t="shared" si="28"/>
        <v>0</v>
      </c>
      <c r="JD19" s="66"/>
      <c r="JE19" s="73" t="s">
        <v>22</v>
      </c>
      <c r="JF19" s="73">
        <v>203</v>
      </c>
      <c r="JG19" s="73">
        <v>200</v>
      </c>
      <c r="JH19" s="73">
        <v>2</v>
      </c>
      <c r="JI19" s="73">
        <v>1</v>
      </c>
      <c r="JJ19" s="77">
        <f t="shared" si="78"/>
        <v>0.98522167487684731</v>
      </c>
      <c r="JK19" s="67">
        <f t="shared" si="29"/>
        <v>2.5221674876847344E-2</v>
      </c>
      <c r="JL19" s="66"/>
      <c r="JM19" s="73" t="s">
        <v>22</v>
      </c>
      <c r="JN19" s="73">
        <v>203</v>
      </c>
      <c r="JO19" s="73">
        <v>200</v>
      </c>
      <c r="JP19" s="73">
        <v>2</v>
      </c>
      <c r="JQ19" s="73">
        <v>1</v>
      </c>
      <c r="JR19" s="77">
        <v>0.99</v>
      </c>
      <c r="JS19" s="67">
        <f t="shared" si="30"/>
        <v>4.7783251231526824E-3</v>
      </c>
      <c r="JT19" s="66"/>
      <c r="JU19" s="73" t="s">
        <v>22</v>
      </c>
      <c r="JV19" s="73">
        <v>203</v>
      </c>
      <c r="JW19" s="73">
        <v>200</v>
      </c>
      <c r="JX19" s="73">
        <v>2</v>
      </c>
      <c r="JY19" s="73">
        <v>1</v>
      </c>
      <c r="JZ19" s="77">
        <v>0.99</v>
      </c>
      <c r="KA19" s="67">
        <f t="shared" si="31"/>
        <v>0</v>
      </c>
      <c r="KB19" s="66"/>
      <c r="KC19" s="73" t="s">
        <v>22</v>
      </c>
      <c r="KD19" s="73">
        <v>203</v>
      </c>
      <c r="KE19" s="73">
        <v>200</v>
      </c>
      <c r="KF19" s="73">
        <v>2</v>
      </c>
      <c r="KG19" s="73">
        <v>1</v>
      </c>
      <c r="KH19" s="77">
        <v>0.99</v>
      </c>
      <c r="KI19" s="67">
        <f t="shared" si="32"/>
        <v>0</v>
      </c>
      <c r="KK19" s="74" t="s">
        <v>22</v>
      </c>
      <c r="KL19" s="74">
        <v>203</v>
      </c>
      <c r="KM19" s="74">
        <v>199</v>
      </c>
      <c r="KN19" s="74">
        <v>2</v>
      </c>
      <c r="KO19" s="74">
        <v>2</v>
      </c>
      <c r="KP19" s="75">
        <f t="shared" si="33"/>
        <v>0.98029556650246308</v>
      </c>
      <c r="KQ19" s="67">
        <f t="shared" si="34"/>
        <v>-9.7044334975369129E-3</v>
      </c>
      <c r="KS19" s="74" t="s">
        <v>22</v>
      </c>
      <c r="KT19" s="74">
        <v>203</v>
      </c>
      <c r="KU19" s="74">
        <v>200</v>
      </c>
      <c r="KV19" s="74">
        <v>2</v>
      </c>
      <c r="KW19" s="74">
        <v>1</v>
      </c>
      <c r="KX19" s="75">
        <f t="shared" si="35"/>
        <v>0.98522167487684731</v>
      </c>
      <c r="KY19" s="67">
        <f t="shared" si="36"/>
        <v>4.9261083743842304E-3</v>
      </c>
      <c r="LA19" s="74" t="s">
        <v>22</v>
      </c>
      <c r="LB19" s="74">
        <v>203</v>
      </c>
      <c r="LC19" s="74">
        <v>200</v>
      </c>
      <c r="LD19" s="74">
        <v>2</v>
      </c>
      <c r="LE19" s="74">
        <v>1</v>
      </c>
      <c r="LF19" s="75">
        <f t="shared" si="37"/>
        <v>0.98522167487684731</v>
      </c>
      <c r="LG19" s="67">
        <f t="shared" si="38"/>
        <v>0</v>
      </c>
      <c r="LI19" s="74" t="s">
        <v>22</v>
      </c>
      <c r="LJ19" s="74">
        <v>203</v>
      </c>
      <c r="LK19" s="74">
        <v>199</v>
      </c>
      <c r="LL19" s="74">
        <v>2</v>
      </c>
      <c r="LM19" s="74">
        <v>2</v>
      </c>
      <c r="LN19" s="75">
        <f t="shared" si="39"/>
        <v>0.98029556650246308</v>
      </c>
      <c r="LO19" s="67">
        <f t="shared" si="40"/>
        <v>-4.9261083743842304E-3</v>
      </c>
      <c r="LQ19" s="74" t="s">
        <v>22</v>
      </c>
      <c r="LR19" s="74">
        <v>203</v>
      </c>
      <c r="LS19" s="74">
        <v>200</v>
      </c>
      <c r="LT19" s="74">
        <v>2</v>
      </c>
      <c r="LU19" s="74">
        <v>1</v>
      </c>
      <c r="LV19" s="75">
        <f t="shared" si="41"/>
        <v>0.98522167487684731</v>
      </c>
      <c r="LW19" s="67">
        <f t="shared" si="42"/>
        <v>4.9261083743842304E-3</v>
      </c>
      <c r="LY19" s="49" t="s">
        <v>22</v>
      </c>
      <c r="LZ19" s="49">
        <v>203</v>
      </c>
      <c r="MA19" s="49">
        <v>200</v>
      </c>
      <c r="MB19" s="49">
        <v>2</v>
      </c>
      <c r="MC19" s="49">
        <v>1</v>
      </c>
      <c r="MD19" s="75">
        <f t="shared" si="43"/>
        <v>0.98522167487684731</v>
      </c>
      <c r="ME19" s="67">
        <f t="shared" si="44"/>
        <v>0</v>
      </c>
      <c r="MG19" s="74" t="s">
        <v>22</v>
      </c>
      <c r="MH19" s="74">
        <v>203</v>
      </c>
      <c r="MI19" s="74">
        <v>200</v>
      </c>
      <c r="MJ19" s="74">
        <v>2</v>
      </c>
      <c r="MK19" s="74">
        <v>1</v>
      </c>
      <c r="ML19" s="75">
        <f t="shared" si="45"/>
        <v>0.98522167487684731</v>
      </c>
      <c r="MM19" s="67">
        <f t="shared" si="46"/>
        <v>0</v>
      </c>
      <c r="MO19" s="74" t="s">
        <v>22</v>
      </c>
      <c r="MP19" s="74">
        <v>203</v>
      </c>
      <c r="MQ19" s="74">
        <v>200</v>
      </c>
      <c r="MR19" s="74">
        <v>2</v>
      </c>
      <c r="MS19" s="74">
        <v>1</v>
      </c>
      <c r="MT19" s="75">
        <f t="shared" si="47"/>
        <v>0.98522167487684731</v>
      </c>
      <c r="MU19" s="67">
        <f t="shared" si="48"/>
        <v>0</v>
      </c>
      <c r="MW19" s="74" t="s">
        <v>22</v>
      </c>
      <c r="MX19" s="74">
        <v>203</v>
      </c>
      <c r="MY19" s="74">
        <v>200</v>
      </c>
      <c r="MZ19" s="74">
        <v>2</v>
      </c>
      <c r="NA19" s="74">
        <v>1</v>
      </c>
      <c r="NB19" s="75">
        <f t="shared" si="49"/>
        <v>0.98522167487684731</v>
      </c>
      <c r="NC19" s="67">
        <f t="shared" si="50"/>
        <v>0</v>
      </c>
      <c r="NE19" s="74" t="s">
        <v>22</v>
      </c>
      <c r="NF19" s="74">
        <v>203</v>
      </c>
      <c r="NG19" s="74">
        <v>201</v>
      </c>
      <c r="NH19" s="74">
        <v>2</v>
      </c>
      <c r="NI19" s="74">
        <v>0</v>
      </c>
      <c r="NJ19" s="75">
        <f t="shared" si="51"/>
        <v>0.99014778325123154</v>
      </c>
      <c r="NK19" s="67">
        <f t="shared" si="52"/>
        <v>4.9261083743842304E-3</v>
      </c>
      <c r="NM19" s="74" t="s">
        <v>22</v>
      </c>
      <c r="NN19" s="74">
        <v>203</v>
      </c>
      <c r="NO19" s="74">
        <v>201</v>
      </c>
      <c r="NP19" s="74">
        <v>2</v>
      </c>
      <c r="NQ19" s="74">
        <v>0</v>
      </c>
      <c r="NR19" s="75">
        <f t="shared" si="53"/>
        <v>0.99014778325123154</v>
      </c>
      <c r="NS19" s="67">
        <f t="shared" si="54"/>
        <v>0</v>
      </c>
      <c r="NU19" s="74" t="s">
        <v>22</v>
      </c>
      <c r="NV19" s="74">
        <v>203</v>
      </c>
      <c r="NW19" s="74">
        <v>200</v>
      </c>
      <c r="NX19" s="74">
        <v>2</v>
      </c>
      <c r="NY19" s="74">
        <v>1</v>
      </c>
      <c r="NZ19" s="75">
        <f t="shared" si="55"/>
        <v>0.98522167487684731</v>
      </c>
      <c r="OA19" s="67">
        <f t="shared" si="56"/>
        <v>-4.9261083743842304E-3</v>
      </c>
      <c r="OC19" s="74" t="s">
        <v>22</v>
      </c>
      <c r="OD19" s="74">
        <v>203</v>
      </c>
      <c r="OE19" s="74">
        <v>201</v>
      </c>
      <c r="OF19" s="74">
        <v>2</v>
      </c>
      <c r="OG19" s="74">
        <v>0</v>
      </c>
      <c r="OH19" s="75">
        <f t="shared" si="57"/>
        <v>0.99014778325123154</v>
      </c>
      <c r="OI19" s="67">
        <f t="shared" si="58"/>
        <v>4.9261083743842304E-3</v>
      </c>
      <c r="OK19" s="74" t="s">
        <v>22</v>
      </c>
      <c r="OL19" s="74">
        <v>203</v>
      </c>
      <c r="OM19" s="74">
        <v>201</v>
      </c>
      <c r="ON19" s="74">
        <v>2</v>
      </c>
      <c r="OO19" s="74">
        <v>0</v>
      </c>
      <c r="OP19" s="75">
        <f t="shared" si="59"/>
        <v>0.99014778325123154</v>
      </c>
      <c r="OQ19" s="67">
        <f t="shared" si="60"/>
        <v>0</v>
      </c>
      <c r="OS19" s="74" t="s">
        <v>22</v>
      </c>
      <c r="OT19" s="74">
        <v>203</v>
      </c>
      <c r="OU19" s="74">
        <v>200</v>
      </c>
      <c r="OV19" s="74">
        <v>2</v>
      </c>
      <c r="OW19" s="74">
        <v>1</v>
      </c>
      <c r="OX19" s="75">
        <f t="shared" si="61"/>
        <v>0.98522167487684731</v>
      </c>
      <c r="OY19" s="67">
        <f t="shared" si="62"/>
        <v>-4.9261083743842304E-3</v>
      </c>
      <c r="PA19" s="74" t="s">
        <v>22</v>
      </c>
      <c r="PB19" s="74">
        <v>203</v>
      </c>
      <c r="PC19" s="74">
        <v>199</v>
      </c>
      <c r="PD19" s="74">
        <v>2</v>
      </c>
      <c r="PE19" s="74">
        <v>2</v>
      </c>
      <c r="PF19" s="75">
        <f t="shared" si="63"/>
        <v>0.98029556650246308</v>
      </c>
      <c r="PG19" s="67">
        <f t="shared" si="64"/>
        <v>-4.9261083743842304E-3</v>
      </c>
      <c r="PI19" s="74" t="s">
        <v>22</v>
      </c>
      <c r="PJ19" s="74">
        <v>203</v>
      </c>
      <c r="PK19" s="74">
        <v>200</v>
      </c>
      <c r="PL19" s="74">
        <v>2</v>
      </c>
      <c r="PM19" s="74">
        <v>1</v>
      </c>
      <c r="PN19" s="75">
        <f t="shared" si="65"/>
        <v>0.98522167487684731</v>
      </c>
      <c r="PO19" s="67">
        <f t="shared" si="66"/>
        <v>4.9261083743842304E-3</v>
      </c>
      <c r="PQ19" s="74" t="s">
        <v>22</v>
      </c>
      <c r="PR19" s="74">
        <v>203</v>
      </c>
      <c r="PS19" s="74">
        <v>199</v>
      </c>
      <c r="PT19" s="74">
        <v>2</v>
      </c>
      <c r="PU19" s="74">
        <v>2</v>
      </c>
      <c r="PV19" s="75">
        <f t="shared" si="67"/>
        <v>0.98029556650246308</v>
      </c>
      <c r="PW19" s="67">
        <f t="shared" si="68"/>
        <v>-4.9261083743842304E-3</v>
      </c>
      <c r="PY19" s="74" t="s">
        <v>22</v>
      </c>
      <c r="PZ19" s="74">
        <v>203</v>
      </c>
      <c r="QA19" s="74">
        <v>200</v>
      </c>
      <c r="QB19" s="74">
        <v>2</v>
      </c>
      <c r="QC19" s="74">
        <v>1</v>
      </c>
      <c r="QD19" s="75">
        <f t="shared" si="69"/>
        <v>0.98522167487684731</v>
      </c>
      <c r="QE19" s="67">
        <f t="shared" si="70"/>
        <v>4.9261083743842304E-3</v>
      </c>
      <c r="QG19" s="74" t="s">
        <v>22</v>
      </c>
      <c r="QH19" s="74">
        <v>203</v>
      </c>
      <c r="QI19" s="74">
        <v>199</v>
      </c>
      <c r="QJ19" s="74">
        <v>2</v>
      </c>
      <c r="QK19" s="74">
        <v>2</v>
      </c>
      <c r="QL19" s="75">
        <f t="shared" si="71"/>
        <v>0.98029556650246308</v>
      </c>
      <c r="QM19" s="67">
        <f t="shared" si="72"/>
        <v>-4.9261083743842304E-3</v>
      </c>
      <c r="QO19" s="74" t="s">
        <v>22</v>
      </c>
      <c r="QP19" s="74">
        <v>203</v>
      </c>
      <c r="QQ19" s="74">
        <v>200</v>
      </c>
      <c r="QR19" s="74">
        <v>2</v>
      </c>
      <c r="QS19" s="74">
        <v>1</v>
      </c>
      <c r="QT19" s="75">
        <f t="shared" si="73"/>
        <v>0.98522167487684731</v>
      </c>
      <c r="QU19" s="67">
        <f t="shared" si="74"/>
        <v>4.9261083743842304E-3</v>
      </c>
      <c r="QW19" s="74" t="s">
        <v>22</v>
      </c>
      <c r="QX19" s="74">
        <v>203</v>
      </c>
      <c r="QY19" s="74">
        <v>199</v>
      </c>
      <c r="QZ19" s="74">
        <v>2</v>
      </c>
      <c r="RA19" s="74">
        <v>2</v>
      </c>
      <c r="RB19" s="75">
        <f t="shared" si="75"/>
        <v>0.98029556650246308</v>
      </c>
      <c r="RC19" s="67">
        <f t="shared" si="76"/>
        <v>-4.9261083743842304E-3</v>
      </c>
    </row>
    <row r="20" spans="1:471" ht="15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8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8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8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8">
        <f t="shared" si="4"/>
        <v>0</v>
      </c>
      <c r="AV20" s="2" t="s">
        <v>23</v>
      </c>
      <c r="AW20" s="2">
        <v>30</v>
      </c>
      <c r="AX20" s="2">
        <v>27</v>
      </c>
      <c r="AY20" s="2">
        <v>1</v>
      </c>
      <c r="AZ20" s="2">
        <v>2</v>
      </c>
      <c r="BA20" s="4">
        <v>0.9</v>
      </c>
      <c r="BB20" s="8">
        <f t="shared" si="5"/>
        <v>0</v>
      </c>
      <c r="BD20" s="2" t="s">
        <v>23</v>
      </c>
      <c r="BE20" s="2">
        <v>30</v>
      </c>
      <c r="BF20" s="2">
        <v>27</v>
      </c>
      <c r="BG20" s="2">
        <v>1</v>
      </c>
      <c r="BH20" s="2">
        <v>2</v>
      </c>
      <c r="BI20" s="4">
        <v>0.9</v>
      </c>
      <c r="BJ20" s="8">
        <f t="shared" si="6"/>
        <v>0</v>
      </c>
      <c r="BL20" s="2" t="s">
        <v>23</v>
      </c>
      <c r="BM20" s="2">
        <v>30</v>
      </c>
      <c r="BN20" s="2">
        <v>27</v>
      </c>
      <c r="BO20" s="2">
        <v>1</v>
      </c>
      <c r="BP20" s="2">
        <v>2</v>
      </c>
      <c r="BQ20" s="4">
        <v>0.9</v>
      </c>
      <c r="BR20" s="8">
        <f t="shared" si="7"/>
        <v>0</v>
      </c>
      <c r="BT20" s="2" t="s">
        <v>23</v>
      </c>
      <c r="BU20" s="2">
        <v>30</v>
      </c>
      <c r="BV20" s="2">
        <v>27</v>
      </c>
      <c r="BW20" s="2">
        <v>1</v>
      </c>
      <c r="BX20" s="2">
        <v>2</v>
      </c>
      <c r="BY20" s="4">
        <v>0.9</v>
      </c>
      <c r="BZ20" s="8">
        <f t="shared" si="8"/>
        <v>0</v>
      </c>
      <c r="CB20" s="2" t="s">
        <v>23</v>
      </c>
      <c r="CC20" s="2">
        <v>30</v>
      </c>
      <c r="CD20" s="2">
        <v>27</v>
      </c>
      <c r="CE20" s="2">
        <v>1</v>
      </c>
      <c r="CF20" s="2">
        <v>2</v>
      </c>
      <c r="CG20" s="4">
        <v>0.9</v>
      </c>
      <c r="CH20" s="8">
        <f t="shared" si="9"/>
        <v>0</v>
      </c>
      <c r="CJ20" s="2" t="s">
        <v>23</v>
      </c>
      <c r="CK20" s="2">
        <v>30</v>
      </c>
      <c r="CL20" s="2">
        <v>27</v>
      </c>
      <c r="CM20" s="2">
        <v>1</v>
      </c>
      <c r="CN20" s="2">
        <v>2</v>
      </c>
      <c r="CO20" s="4">
        <v>0.9</v>
      </c>
      <c r="CP20" s="8">
        <f t="shared" si="10"/>
        <v>0</v>
      </c>
      <c r="CR20" s="2" t="s">
        <v>23</v>
      </c>
      <c r="CS20" s="2">
        <v>30</v>
      </c>
      <c r="CT20" s="2">
        <v>27</v>
      </c>
      <c r="CU20" s="2">
        <v>1</v>
      </c>
      <c r="CV20" s="2">
        <v>2</v>
      </c>
      <c r="CW20" s="4">
        <v>0.9</v>
      </c>
      <c r="CX20" s="8">
        <f t="shared" si="11"/>
        <v>0</v>
      </c>
      <c r="CZ20" s="2" t="s">
        <v>23</v>
      </c>
      <c r="DA20" s="2">
        <v>30</v>
      </c>
      <c r="DB20" s="2">
        <v>27</v>
      </c>
      <c r="DC20" s="2">
        <v>1</v>
      </c>
      <c r="DD20" s="2">
        <v>2</v>
      </c>
      <c r="DE20" s="4">
        <v>0.9</v>
      </c>
      <c r="DF20" s="8">
        <f t="shared" si="12"/>
        <v>0</v>
      </c>
      <c r="DH20" s="2" t="s">
        <v>23</v>
      </c>
      <c r="DI20" s="2">
        <v>30</v>
      </c>
      <c r="DJ20" s="2">
        <v>27</v>
      </c>
      <c r="DK20" s="2">
        <v>1</v>
      </c>
      <c r="DL20" s="2">
        <v>2</v>
      </c>
      <c r="DM20" s="4">
        <v>0.9</v>
      </c>
      <c r="DN20" s="8">
        <f t="shared" si="13"/>
        <v>0</v>
      </c>
      <c r="DP20" s="2" t="s">
        <v>23</v>
      </c>
      <c r="DQ20" s="2">
        <v>30</v>
      </c>
      <c r="DR20" s="2">
        <v>27</v>
      </c>
      <c r="DS20" s="2">
        <v>1</v>
      </c>
      <c r="DT20" s="2">
        <v>2</v>
      </c>
      <c r="DU20" s="4">
        <v>0.9</v>
      </c>
      <c r="DV20" s="8">
        <f t="shared" si="14"/>
        <v>0</v>
      </c>
      <c r="DX20" s="2" t="s">
        <v>23</v>
      </c>
      <c r="DY20" s="2">
        <v>48</v>
      </c>
      <c r="DZ20" s="2">
        <v>45</v>
      </c>
      <c r="EA20" s="2">
        <v>1</v>
      </c>
      <c r="EB20" s="2">
        <v>2</v>
      </c>
      <c r="EC20" s="4">
        <v>0.94</v>
      </c>
      <c r="ED20" s="8">
        <f t="shared" si="15"/>
        <v>3.9999999999999925E-2</v>
      </c>
      <c r="EF20" s="2" t="s">
        <v>23</v>
      </c>
      <c r="EG20" s="2">
        <v>48</v>
      </c>
      <c r="EH20" s="2">
        <v>45</v>
      </c>
      <c r="EI20" s="2">
        <v>1</v>
      </c>
      <c r="EJ20" s="2">
        <v>2</v>
      </c>
      <c r="EK20" s="4">
        <v>0.94</v>
      </c>
      <c r="EL20" s="8">
        <f t="shared" si="16"/>
        <v>0</v>
      </c>
      <c r="EN20" s="2" t="s">
        <v>23</v>
      </c>
      <c r="EO20" s="2">
        <v>48</v>
      </c>
      <c r="EP20" s="2">
        <v>45</v>
      </c>
      <c r="EQ20" s="2">
        <v>1</v>
      </c>
      <c r="ER20" s="2">
        <v>2</v>
      </c>
      <c r="ES20" s="4">
        <v>0.94</v>
      </c>
      <c r="ET20" s="8">
        <f t="shared" si="17"/>
        <v>0</v>
      </c>
      <c r="EV20" s="2" t="s">
        <v>23</v>
      </c>
      <c r="EW20" s="2">
        <v>48</v>
      </c>
      <c r="EX20" s="2">
        <v>46</v>
      </c>
      <c r="EY20" s="2">
        <v>1</v>
      </c>
      <c r="EZ20" s="2">
        <v>1</v>
      </c>
      <c r="FA20" s="4">
        <v>0.96</v>
      </c>
      <c r="FB20" s="8">
        <f t="shared" si="18"/>
        <v>2.0000000000000018E-2</v>
      </c>
      <c r="FD20" s="2" t="s">
        <v>23</v>
      </c>
      <c r="FE20" s="2">
        <v>48</v>
      </c>
      <c r="FF20" s="2">
        <v>45</v>
      </c>
      <c r="FG20" s="2">
        <v>1</v>
      </c>
      <c r="FH20" s="2">
        <v>2</v>
      </c>
      <c r="FI20" s="4">
        <v>0.94</v>
      </c>
      <c r="FJ20" s="8">
        <f t="shared" si="19"/>
        <v>-2.0000000000000018E-2</v>
      </c>
      <c r="FL20" s="2" t="s">
        <v>23</v>
      </c>
      <c r="FM20" s="2">
        <v>48</v>
      </c>
      <c r="FN20" s="2">
        <v>45</v>
      </c>
      <c r="FO20" s="2">
        <v>1</v>
      </c>
      <c r="FP20" s="2">
        <v>2</v>
      </c>
      <c r="FQ20" s="4">
        <v>0.94</v>
      </c>
      <c r="FR20" s="8">
        <f t="shared" si="20"/>
        <v>0</v>
      </c>
      <c r="FT20" t="s">
        <v>23</v>
      </c>
      <c r="FU20">
        <v>48</v>
      </c>
      <c r="FV20">
        <v>45</v>
      </c>
      <c r="FW20">
        <v>1</v>
      </c>
      <c r="FX20">
        <v>2</v>
      </c>
      <c r="FY20" s="38">
        <v>0.94</v>
      </c>
      <c r="FZ20" s="8">
        <f t="shared" si="21"/>
        <v>0</v>
      </c>
      <c r="GB20" s="2" t="s">
        <v>23</v>
      </c>
      <c r="GC20" s="2">
        <v>48</v>
      </c>
      <c r="GD20" s="2">
        <v>21</v>
      </c>
      <c r="GE20" s="6">
        <v>21</v>
      </c>
      <c r="GF20" s="2">
        <v>6</v>
      </c>
      <c r="GG20" s="4">
        <v>0.44</v>
      </c>
      <c r="GH20" s="8">
        <f t="shared" si="22"/>
        <v>-0.49999999999999994</v>
      </c>
      <c r="GI20" s="7" t="s">
        <v>129</v>
      </c>
      <c r="GJ20" t="s">
        <v>23</v>
      </c>
      <c r="GK20">
        <v>48</v>
      </c>
      <c r="GL20">
        <v>45</v>
      </c>
      <c r="GM20">
        <v>1</v>
      </c>
      <c r="GN20">
        <v>2</v>
      </c>
      <c r="GO20" s="38">
        <v>0.94</v>
      </c>
      <c r="GP20" s="8">
        <f t="shared" si="23"/>
        <v>0.49999999999999994</v>
      </c>
      <c r="GR20" s="2" t="s">
        <v>23</v>
      </c>
      <c r="GS20" s="2">
        <v>48</v>
      </c>
      <c r="GT20" s="2">
        <v>45</v>
      </c>
      <c r="GU20" s="2">
        <v>1</v>
      </c>
      <c r="GV20" s="2">
        <v>2</v>
      </c>
      <c r="GW20" s="4">
        <v>0.94</v>
      </c>
      <c r="GX20" s="8">
        <f t="shared" si="24"/>
        <v>0</v>
      </c>
      <c r="GZ20" s="2" t="s">
        <v>23</v>
      </c>
      <c r="HA20" s="2">
        <v>48</v>
      </c>
      <c r="HB20" s="2">
        <v>45</v>
      </c>
      <c r="HC20" s="2">
        <v>1</v>
      </c>
      <c r="HD20" s="2">
        <v>2</v>
      </c>
      <c r="HE20" s="4">
        <v>0.94</v>
      </c>
      <c r="HF20" s="8">
        <f t="shared" si="77"/>
        <v>-1.06</v>
      </c>
      <c r="HH20" s="2" t="s">
        <v>23</v>
      </c>
      <c r="HI20" s="2">
        <v>48</v>
      </c>
      <c r="HJ20" s="2">
        <v>45</v>
      </c>
      <c r="HK20" s="2">
        <v>1</v>
      </c>
      <c r="HL20" s="2">
        <v>2</v>
      </c>
      <c r="HM20" s="4">
        <v>0.94</v>
      </c>
      <c r="HN20" s="8">
        <f t="shared" si="25"/>
        <v>0</v>
      </c>
      <c r="HP20" s="2" t="s">
        <v>23</v>
      </c>
      <c r="HQ20" s="2">
        <v>48</v>
      </c>
      <c r="HR20" s="2">
        <v>47</v>
      </c>
      <c r="HS20" s="2">
        <v>1</v>
      </c>
      <c r="HT20" s="2">
        <v>0</v>
      </c>
      <c r="HU20" s="4">
        <v>0.98</v>
      </c>
      <c r="HV20" s="8">
        <f t="shared" si="26"/>
        <v>4.0000000000000036E-2</v>
      </c>
      <c r="HX20" s="2" t="s">
        <v>23</v>
      </c>
      <c r="HY20" s="2">
        <v>48</v>
      </c>
      <c r="HZ20" s="2">
        <v>47</v>
      </c>
      <c r="IA20" s="2">
        <v>1</v>
      </c>
      <c r="IB20" s="2">
        <v>0</v>
      </c>
      <c r="IC20" s="4">
        <v>0.98</v>
      </c>
      <c r="ID20" s="8">
        <f t="shared" si="27"/>
        <v>0</v>
      </c>
      <c r="IF20" s="63" t="s">
        <v>23</v>
      </c>
      <c r="IG20" s="64">
        <v>48</v>
      </c>
      <c r="IH20" s="64">
        <v>47</v>
      </c>
      <c r="II20" s="64">
        <v>1</v>
      </c>
      <c r="IJ20" s="64">
        <v>0</v>
      </c>
      <c r="IK20" s="65">
        <v>0.98</v>
      </c>
      <c r="IL20" s="65">
        <v>0.94</v>
      </c>
      <c r="IM20" s="65">
        <v>-4.0000000000000036E-2</v>
      </c>
      <c r="IN20" s="63"/>
      <c r="IO20" s="63" t="s">
        <v>23</v>
      </c>
      <c r="IP20" s="63">
        <v>48</v>
      </c>
      <c r="IQ20" s="63">
        <v>46</v>
      </c>
      <c r="IR20" s="63">
        <v>1</v>
      </c>
      <c r="IS20" s="63">
        <v>1</v>
      </c>
      <c r="IT20" s="71">
        <v>0.96</v>
      </c>
      <c r="IU20" s="67">
        <v>2.0000000000000018E-2</v>
      </c>
      <c r="IV20" s="53"/>
      <c r="IW20" s="73" t="s">
        <v>23</v>
      </c>
      <c r="IX20" s="73">
        <v>48</v>
      </c>
      <c r="IY20" s="73">
        <v>46</v>
      </c>
      <c r="IZ20" s="73">
        <v>1</v>
      </c>
      <c r="JA20" s="73">
        <v>1</v>
      </c>
      <c r="JB20" s="77">
        <v>0.96</v>
      </c>
      <c r="JC20" s="67">
        <f t="shared" si="28"/>
        <v>0</v>
      </c>
      <c r="JD20" s="66"/>
      <c r="JE20" s="73" t="s">
        <v>23</v>
      </c>
      <c r="JF20" s="73">
        <v>48</v>
      </c>
      <c r="JG20" s="73">
        <v>45</v>
      </c>
      <c r="JH20" s="73">
        <v>1</v>
      </c>
      <c r="JI20" s="73">
        <v>2</v>
      </c>
      <c r="JJ20" s="77">
        <f t="shared" si="78"/>
        <v>0.9375</v>
      </c>
      <c r="JK20" s="67">
        <f t="shared" si="29"/>
        <v>-2.2499999999999964E-2</v>
      </c>
      <c r="JL20" s="66" t="s">
        <v>89</v>
      </c>
      <c r="JM20" s="73" t="s">
        <v>23</v>
      </c>
      <c r="JN20" s="73">
        <v>48</v>
      </c>
      <c r="JO20" s="73">
        <v>46</v>
      </c>
      <c r="JP20" s="73">
        <v>1</v>
      </c>
      <c r="JQ20" s="73">
        <v>1</v>
      </c>
      <c r="JR20" s="77">
        <v>0.96</v>
      </c>
      <c r="JS20" s="67">
        <f t="shared" si="30"/>
        <v>2.2499999999999964E-2</v>
      </c>
      <c r="JT20" s="66"/>
      <c r="JU20" s="73" t="s">
        <v>23</v>
      </c>
      <c r="JV20" s="73">
        <v>48</v>
      </c>
      <c r="JW20" s="73">
        <v>45</v>
      </c>
      <c r="JX20" s="73">
        <v>1</v>
      </c>
      <c r="JY20" s="73">
        <v>2</v>
      </c>
      <c r="JZ20" s="77">
        <v>0.94</v>
      </c>
      <c r="KA20" s="67">
        <f t="shared" si="31"/>
        <v>-2.0000000000000018E-2</v>
      </c>
      <c r="KB20" s="66"/>
      <c r="KC20" s="73" t="s">
        <v>23</v>
      </c>
      <c r="KD20" s="73">
        <v>48</v>
      </c>
      <c r="KE20" s="73">
        <v>45</v>
      </c>
      <c r="KF20" s="73">
        <v>1</v>
      </c>
      <c r="KG20" s="73">
        <v>2</v>
      </c>
      <c r="KH20" s="77">
        <v>0.94</v>
      </c>
      <c r="KI20" s="67">
        <f t="shared" si="32"/>
        <v>0</v>
      </c>
      <c r="KK20" s="74" t="s">
        <v>23</v>
      </c>
      <c r="KL20" s="74">
        <v>48</v>
      </c>
      <c r="KM20" s="74">
        <v>45</v>
      </c>
      <c r="KN20" s="74">
        <v>1</v>
      </c>
      <c r="KO20" s="74">
        <v>2</v>
      </c>
      <c r="KP20" s="75">
        <f t="shared" si="33"/>
        <v>0.9375</v>
      </c>
      <c r="KQ20" s="67">
        <f t="shared" si="34"/>
        <v>-2.4999999999999467E-3</v>
      </c>
      <c r="KS20" s="74" t="s">
        <v>23</v>
      </c>
      <c r="KT20" s="74">
        <v>48</v>
      </c>
      <c r="KU20" s="74">
        <v>45</v>
      </c>
      <c r="KV20" s="74">
        <v>1</v>
      </c>
      <c r="KW20" s="74">
        <v>2</v>
      </c>
      <c r="KX20" s="75">
        <f t="shared" si="35"/>
        <v>0.9375</v>
      </c>
      <c r="KY20" s="67">
        <f t="shared" si="36"/>
        <v>0</v>
      </c>
      <c r="LA20" s="74" t="s">
        <v>23</v>
      </c>
      <c r="LB20" s="74">
        <v>48</v>
      </c>
      <c r="LC20" s="74">
        <v>45</v>
      </c>
      <c r="LD20" s="74">
        <v>1</v>
      </c>
      <c r="LE20" s="74">
        <v>2</v>
      </c>
      <c r="LF20" s="75">
        <f t="shared" si="37"/>
        <v>0.9375</v>
      </c>
      <c r="LG20" s="67">
        <f t="shared" si="38"/>
        <v>0</v>
      </c>
      <c r="LI20" s="74" t="s">
        <v>23</v>
      </c>
      <c r="LJ20" s="74">
        <v>48</v>
      </c>
      <c r="LK20" s="74">
        <v>45</v>
      </c>
      <c r="LL20" s="74">
        <v>1</v>
      </c>
      <c r="LM20" s="74">
        <v>2</v>
      </c>
      <c r="LN20" s="75">
        <f t="shared" si="39"/>
        <v>0.9375</v>
      </c>
      <c r="LO20" s="67">
        <f t="shared" si="40"/>
        <v>0</v>
      </c>
      <c r="LQ20" s="74" t="s">
        <v>23</v>
      </c>
      <c r="LR20" s="74">
        <v>48</v>
      </c>
      <c r="LS20" s="74">
        <v>45</v>
      </c>
      <c r="LT20" s="74">
        <v>1</v>
      </c>
      <c r="LU20" s="74">
        <v>2</v>
      </c>
      <c r="LV20" s="75">
        <f t="shared" si="41"/>
        <v>0.9375</v>
      </c>
      <c r="LW20" s="67">
        <f t="shared" si="42"/>
        <v>0</v>
      </c>
      <c r="LY20" s="74" t="s">
        <v>23</v>
      </c>
      <c r="LZ20" s="74">
        <v>48</v>
      </c>
      <c r="MA20" s="74">
        <v>45</v>
      </c>
      <c r="MB20" s="74">
        <v>1</v>
      </c>
      <c r="MC20" s="74">
        <v>2</v>
      </c>
      <c r="MD20" s="75">
        <f t="shared" si="43"/>
        <v>0.9375</v>
      </c>
      <c r="ME20" s="67">
        <f t="shared" si="44"/>
        <v>0</v>
      </c>
      <c r="MG20" s="74" t="s">
        <v>23</v>
      </c>
      <c r="MH20" s="74">
        <v>48</v>
      </c>
      <c r="MI20" s="74">
        <v>45</v>
      </c>
      <c r="MJ20" s="74">
        <v>1</v>
      </c>
      <c r="MK20" s="74">
        <v>2</v>
      </c>
      <c r="ML20" s="75">
        <f t="shared" si="45"/>
        <v>0.9375</v>
      </c>
      <c r="MM20" s="67">
        <f t="shared" si="46"/>
        <v>0</v>
      </c>
      <c r="MO20" s="74" t="s">
        <v>23</v>
      </c>
      <c r="MP20" s="74">
        <v>48</v>
      </c>
      <c r="MQ20" s="74">
        <v>45</v>
      </c>
      <c r="MR20" s="74">
        <v>1</v>
      </c>
      <c r="MS20" s="74">
        <v>2</v>
      </c>
      <c r="MT20" s="75">
        <f t="shared" si="47"/>
        <v>0.9375</v>
      </c>
      <c r="MU20" s="67">
        <f t="shared" si="48"/>
        <v>0</v>
      </c>
      <c r="MW20" s="74" t="s">
        <v>23</v>
      </c>
      <c r="MX20" s="74">
        <v>48</v>
      </c>
      <c r="MY20" s="74">
        <v>45</v>
      </c>
      <c r="MZ20" s="74">
        <v>1</v>
      </c>
      <c r="NA20" s="74">
        <v>2</v>
      </c>
      <c r="NB20" s="75">
        <f t="shared" si="49"/>
        <v>0.9375</v>
      </c>
      <c r="NC20" s="67">
        <f t="shared" si="50"/>
        <v>0</v>
      </c>
      <c r="NE20" s="74" t="s">
        <v>23</v>
      </c>
      <c r="NF20" s="74">
        <v>48</v>
      </c>
      <c r="NG20" s="74">
        <v>45</v>
      </c>
      <c r="NH20" s="74">
        <v>1</v>
      </c>
      <c r="NI20" s="74">
        <v>2</v>
      </c>
      <c r="NJ20" s="75">
        <f t="shared" si="51"/>
        <v>0.9375</v>
      </c>
      <c r="NK20" s="67">
        <f t="shared" si="52"/>
        <v>0</v>
      </c>
      <c r="NM20" s="74" t="s">
        <v>23</v>
      </c>
      <c r="NN20" s="74">
        <v>48</v>
      </c>
      <c r="NO20" s="74">
        <v>45</v>
      </c>
      <c r="NP20" s="74">
        <v>1</v>
      </c>
      <c r="NQ20" s="74">
        <v>2</v>
      </c>
      <c r="NR20" s="75">
        <f t="shared" si="53"/>
        <v>0.9375</v>
      </c>
      <c r="NS20" s="67">
        <f t="shared" si="54"/>
        <v>0</v>
      </c>
      <c r="NU20" s="74" t="s">
        <v>23</v>
      </c>
      <c r="NV20" s="74">
        <v>48</v>
      </c>
      <c r="NW20" s="74">
        <v>47</v>
      </c>
      <c r="NX20" s="74">
        <v>1</v>
      </c>
      <c r="NY20" s="74">
        <v>0</v>
      </c>
      <c r="NZ20" s="75">
        <f t="shared" si="55"/>
        <v>0.97916666666666663</v>
      </c>
      <c r="OA20" s="67">
        <f t="shared" si="56"/>
        <v>4.166666666666663E-2</v>
      </c>
      <c r="OC20" s="74" t="s">
        <v>23</v>
      </c>
      <c r="OD20" s="74">
        <v>48</v>
      </c>
      <c r="OE20" s="74">
        <v>47</v>
      </c>
      <c r="OF20" s="74">
        <v>1</v>
      </c>
      <c r="OG20" s="74">
        <v>0</v>
      </c>
      <c r="OH20" s="75">
        <f t="shared" si="57"/>
        <v>0.97916666666666663</v>
      </c>
      <c r="OI20" s="67">
        <f t="shared" si="58"/>
        <v>0</v>
      </c>
      <c r="OK20" s="74" t="s">
        <v>23</v>
      </c>
      <c r="OL20" s="74">
        <v>48</v>
      </c>
      <c r="OM20" s="74">
        <v>47</v>
      </c>
      <c r="ON20" s="74">
        <v>1</v>
      </c>
      <c r="OO20" s="74">
        <v>0</v>
      </c>
      <c r="OP20" s="75">
        <f t="shared" si="59"/>
        <v>0.97916666666666663</v>
      </c>
      <c r="OQ20" s="67">
        <f t="shared" si="60"/>
        <v>0</v>
      </c>
      <c r="OS20" s="74" t="s">
        <v>23</v>
      </c>
      <c r="OT20" s="74">
        <v>48</v>
      </c>
      <c r="OU20" s="74">
        <v>47</v>
      </c>
      <c r="OV20" s="74">
        <v>1</v>
      </c>
      <c r="OW20" s="74">
        <v>0</v>
      </c>
      <c r="OX20" s="75">
        <f t="shared" si="61"/>
        <v>0.97916666666666663</v>
      </c>
      <c r="OY20" s="67">
        <f t="shared" si="62"/>
        <v>0</v>
      </c>
      <c r="PA20" s="74" t="s">
        <v>23</v>
      </c>
      <c r="PB20" s="74">
        <v>48</v>
      </c>
      <c r="PC20" s="74">
        <v>47</v>
      </c>
      <c r="PD20" s="74">
        <v>1</v>
      </c>
      <c r="PE20" s="74">
        <v>0</v>
      </c>
      <c r="PF20" s="75">
        <f t="shared" si="63"/>
        <v>0.97916666666666663</v>
      </c>
      <c r="PG20" s="67">
        <f t="shared" si="64"/>
        <v>0</v>
      </c>
      <c r="PI20" s="74" t="s">
        <v>23</v>
      </c>
      <c r="PJ20" s="74">
        <v>48</v>
      </c>
      <c r="PK20" s="74">
        <v>47</v>
      </c>
      <c r="PL20" s="74">
        <v>1</v>
      </c>
      <c r="PM20" s="74">
        <v>0</v>
      </c>
      <c r="PN20" s="75">
        <f t="shared" si="65"/>
        <v>0.97916666666666663</v>
      </c>
      <c r="PO20" s="67">
        <f t="shared" si="66"/>
        <v>0</v>
      </c>
      <c r="PQ20" s="74" t="s">
        <v>23</v>
      </c>
      <c r="PR20" s="74">
        <v>48</v>
      </c>
      <c r="PS20" s="74">
        <v>47</v>
      </c>
      <c r="PT20" s="74">
        <v>1</v>
      </c>
      <c r="PU20" s="74">
        <v>0</v>
      </c>
      <c r="PV20" s="75">
        <f t="shared" si="67"/>
        <v>0.97916666666666663</v>
      </c>
      <c r="PW20" s="67">
        <f t="shared" si="68"/>
        <v>0</v>
      </c>
      <c r="PY20" s="74" t="s">
        <v>23</v>
      </c>
      <c r="PZ20" s="74">
        <v>48</v>
      </c>
      <c r="QA20" s="74">
        <v>47</v>
      </c>
      <c r="QB20" s="74">
        <v>1</v>
      </c>
      <c r="QC20" s="74">
        <v>0</v>
      </c>
      <c r="QD20" s="75">
        <f t="shared" si="69"/>
        <v>0.97916666666666663</v>
      </c>
      <c r="QE20" s="67">
        <f t="shared" si="70"/>
        <v>0</v>
      </c>
      <c r="QG20" s="74" t="s">
        <v>23</v>
      </c>
      <c r="QH20" s="74">
        <v>48</v>
      </c>
      <c r="QI20" s="74">
        <v>47</v>
      </c>
      <c r="QJ20" s="74">
        <v>1</v>
      </c>
      <c r="QK20" s="74">
        <v>0</v>
      </c>
      <c r="QL20" s="75">
        <f t="shared" si="71"/>
        <v>0.97916666666666663</v>
      </c>
      <c r="QM20" s="67">
        <f t="shared" si="72"/>
        <v>0</v>
      </c>
      <c r="QO20" s="74" t="s">
        <v>23</v>
      </c>
      <c r="QP20" s="74">
        <v>48</v>
      </c>
      <c r="QQ20" s="74">
        <v>47</v>
      </c>
      <c r="QR20" s="74">
        <v>1</v>
      </c>
      <c r="QS20" s="74">
        <v>0</v>
      </c>
      <c r="QT20" s="75">
        <f t="shared" si="73"/>
        <v>0.97916666666666663</v>
      </c>
      <c r="QU20" s="67">
        <f t="shared" si="74"/>
        <v>0</v>
      </c>
      <c r="QW20" s="74" t="s">
        <v>23</v>
      </c>
      <c r="QX20" s="74">
        <v>48</v>
      </c>
      <c r="QY20" s="74">
        <v>46</v>
      </c>
      <c r="QZ20" s="74">
        <v>1</v>
      </c>
      <c r="RA20" s="74">
        <v>1</v>
      </c>
      <c r="RB20" s="75">
        <f t="shared" si="75"/>
        <v>0.95833333333333337</v>
      </c>
      <c r="RC20" s="67">
        <f t="shared" si="76"/>
        <v>-2.0833333333333259E-2</v>
      </c>
    </row>
    <row r="21" spans="1:471" ht="15">
      <c r="A21" s="17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7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7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7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7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7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  <c r="AV21" s="17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8">
        <f t="shared" si="5"/>
        <v>0</v>
      </c>
      <c r="BD21" s="17" t="s">
        <v>24</v>
      </c>
      <c r="BE21" s="2">
        <v>14</v>
      </c>
      <c r="BF21" s="2">
        <v>14</v>
      </c>
      <c r="BG21" s="2">
        <v>0</v>
      </c>
      <c r="BH21" s="2">
        <v>0</v>
      </c>
      <c r="BI21" s="4">
        <v>1</v>
      </c>
      <c r="BJ21" s="8">
        <f t="shared" si="6"/>
        <v>0</v>
      </c>
      <c r="BL21" s="17" t="s">
        <v>24</v>
      </c>
      <c r="BM21" s="2">
        <v>14</v>
      </c>
      <c r="BN21" s="2">
        <v>14</v>
      </c>
      <c r="BO21" s="2">
        <v>0</v>
      </c>
      <c r="BP21" s="2">
        <v>0</v>
      </c>
      <c r="BQ21" s="4">
        <v>1</v>
      </c>
      <c r="BR21" s="8">
        <f t="shared" si="7"/>
        <v>0</v>
      </c>
      <c r="BT21" s="14" t="s">
        <v>24</v>
      </c>
      <c r="BU21" s="2">
        <v>14</v>
      </c>
      <c r="BV21" s="2">
        <v>14</v>
      </c>
      <c r="BW21" s="2">
        <v>0</v>
      </c>
      <c r="BX21" s="2">
        <v>0</v>
      </c>
      <c r="BY21" s="4">
        <f>BV21/BU21</f>
        <v>1</v>
      </c>
      <c r="BZ21" s="8">
        <f t="shared" si="8"/>
        <v>0</v>
      </c>
      <c r="CB21" s="14" t="s">
        <v>24</v>
      </c>
      <c r="CC21" s="2">
        <v>14</v>
      </c>
      <c r="CD21" s="2">
        <v>14</v>
      </c>
      <c r="CE21" s="2">
        <v>0</v>
      </c>
      <c r="CF21" s="2">
        <v>0</v>
      </c>
      <c r="CG21" s="4">
        <f>CD21/CC21</f>
        <v>1</v>
      </c>
      <c r="CH21" s="8">
        <f t="shared" si="9"/>
        <v>0</v>
      </c>
      <c r="CJ21" s="14" t="s">
        <v>24</v>
      </c>
      <c r="CK21" s="2">
        <v>14</v>
      </c>
      <c r="CL21" s="2">
        <v>14</v>
      </c>
      <c r="CM21" s="2">
        <v>0</v>
      </c>
      <c r="CN21" s="2">
        <v>0</v>
      </c>
      <c r="CO21" s="4">
        <f>CL21/CK21</f>
        <v>1</v>
      </c>
      <c r="CP21" s="8">
        <f t="shared" si="10"/>
        <v>0</v>
      </c>
      <c r="CR21" s="14" t="s">
        <v>24</v>
      </c>
      <c r="CS21" s="2">
        <v>14</v>
      </c>
      <c r="CT21" s="2">
        <v>14</v>
      </c>
      <c r="CU21" s="2">
        <v>0</v>
      </c>
      <c r="CV21" s="2">
        <v>0</v>
      </c>
      <c r="CW21" s="4">
        <f>CT21/CS21</f>
        <v>1</v>
      </c>
      <c r="CX21" s="8">
        <f t="shared" si="11"/>
        <v>0</v>
      </c>
      <c r="CZ21" s="14" t="s">
        <v>24</v>
      </c>
      <c r="DA21" s="2">
        <v>14</v>
      </c>
      <c r="DB21" s="2">
        <v>14</v>
      </c>
      <c r="DC21" s="2">
        <v>0</v>
      </c>
      <c r="DD21" s="2">
        <v>0</v>
      </c>
      <c r="DE21" s="4">
        <f>DB21/DA21</f>
        <v>1</v>
      </c>
      <c r="DF21" s="8">
        <f t="shared" si="12"/>
        <v>0</v>
      </c>
      <c r="DH21" s="14" t="s">
        <v>24</v>
      </c>
      <c r="DI21" s="2">
        <v>14</v>
      </c>
      <c r="DJ21" s="2">
        <v>14</v>
      </c>
      <c r="DK21" s="2">
        <v>0</v>
      </c>
      <c r="DL21" s="2">
        <v>0</v>
      </c>
      <c r="DM21" s="4">
        <f>DJ21/DI21</f>
        <v>1</v>
      </c>
      <c r="DN21" s="8">
        <f t="shared" si="13"/>
        <v>0</v>
      </c>
      <c r="DP21" s="14" t="s">
        <v>24</v>
      </c>
      <c r="DQ21" s="2">
        <v>14</v>
      </c>
      <c r="DR21" s="2">
        <v>14</v>
      </c>
      <c r="DS21" s="2">
        <v>0</v>
      </c>
      <c r="DT21" s="2">
        <v>0</v>
      </c>
      <c r="DU21" s="4">
        <f>DR21/DQ21</f>
        <v>1</v>
      </c>
      <c r="DV21" s="8">
        <f t="shared" si="14"/>
        <v>0</v>
      </c>
      <c r="DX21" s="14" t="s">
        <v>24</v>
      </c>
      <c r="DY21" s="2">
        <v>14</v>
      </c>
      <c r="DZ21" s="2">
        <v>14</v>
      </c>
      <c r="EA21" s="2">
        <v>0</v>
      </c>
      <c r="EB21" s="2">
        <v>0</v>
      </c>
      <c r="EC21" s="4">
        <f>DZ21/DY21</f>
        <v>1</v>
      </c>
      <c r="ED21" s="8">
        <f t="shared" si="15"/>
        <v>0</v>
      </c>
      <c r="EF21" s="14" t="s">
        <v>24</v>
      </c>
      <c r="EG21" s="2">
        <v>14</v>
      </c>
      <c r="EH21" s="2">
        <v>14</v>
      </c>
      <c r="EI21" s="2">
        <v>0</v>
      </c>
      <c r="EJ21" s="2">
        <v>0</v>
      </c>
      <c r="EK21" s="4">
        <f>EH21/EG21</f>
        <v>1</v>
      </c>
      <c r="EL21" s="8">
        <f t="shared" si="16"/>
        <v>0</v>
      </c>
      <c r="EN21" s="14" t="s">
        <v>24</v>
      </c>
      <c r="EO21" s="2">
        <v>14</v>
      </c>
      <c r="EP21" s="2">
        <v>14</v>
      </c>
      <c r="EQ21" s="2">
        <v>0</v>
      </c>
      <c r="ER21" s="2">
        <v>0</v>
      </c>
      <c r="ES21" s="4">
        <f>EP21/EO21</f>
        <v>1</v>
      </c>
      <c r="ET21" s="8">
        <f t="shared" si="17"/>
        <v>0</v>
      </c>
      <c r="EV21" s="14" t="s">
        <v>24</v>
      </c>
      <c r="EW21" s="2">
        <v>14</v>
      </c>
      <c r="EX21" s="2">
        <v>14</v>
      </c>
      <c r="EY21" s="2">
        <v>0</v>
      </c>
      <c r="EZ21" s="2">
        <v>0</v>
      </c>
      <c r="FA21" s="4">
        <f>EX21/EW21</f>
        <v>1</v>
      </c>
      <c r="FB21" s="8">
        <f t="shared" si="18"/>
        <v>0</v>
      </c>
      <c r="FD21" s="37" t="s">
        <v>24</v>
      </c>
      <c r="FE21" s="2">
        <v>14</v>
      </c>
      <c r="FF21" s="2">
        <v>14</v>
      </c>
      <c r="FG21" s="2">
        <v>0</v>
      </c>
      <c r="FH21" s="2">
        <v>0</v>
      </c>
      <c r="FI21" s="4">
        <f>FF21/FE21</f>
        <v>1</v>
      </c>
      <c r="FJ21" s="8">
        <f t="shared" si="19"/>
        <v>0</v>
      </c>
      <c r="FL21" s="37" t="s">
        <v>24</v>
      </c>
      <c r="FM21" s="2">
        <v>14</v>
      </c>
      <c r="FN21" s="2">
        <v>14</v>
      </c>
      <c r="FO21" s="2">
        <v>0</v>
      </c>
      <c r="FP21" s="2">
        <v>0</v>
      </c>
      <c r="FQ21" s="4">
        <f>FN21/FM21</f>
        <v>1</v>
      </c>
      <c r="FR21" s="8">
        <f t="shared" si="20"/>
        <v>0</v>
      </c>
      <c r="FT21" s="39" t="s">
        <v>24</v>
      </c>
      <c r="FU21" s="2">
        <v>14</v>
      </c>
      <c r="FV21" s="2">
        <v>14</v>
      </c>
      <c r="FW21" s="2">
        <v>0</v>
      </c>
      <c r="FX21" s="2">
        <v>0</v>
      </c>
      <c r="FY21" s="4">
        <f>FV21/FU21</f>
        <v>1</v>
      </c>
      <c r="FZ21" s="8">
        <f t="shared" si="21"/>
        <v>0</v>
      </c>
      <c r="GB21" s="37" t="s">
        <v>24</v>
      </c>
      <c r="GC21" s="2">
        <v>14</v>
      </c>
      <c r="GD21" s="2">
        <v>14</v>
      </c>
      <c r="GE21" s="2">
        <v>0</v>
      </c>
      <c r="GF21" s="2">
        <v>0</v>
      </c>
      <c r="GG21" s="4">
        <f>GD21/GC21</f>
        <v>1</v>
      </c>
      <c r="GH21" s="8">
        <f t="shared" si="22"/>
        <v>0</v>
      </c>
      <c r="GJ21" s="39" t="s">
        <v>24</v>
      </c>
      <c r="GK21" s="2">
        <v>14</v>
      </c>
      <c r="GL21" s="2">
        <v>14</v>
      </c>
      <c r="GM21" s="2">
        <v>0</v>
      </c>
      <c r="GN21" s="2">
        <v>0</v>
      </c>
      <c r="GO21" s="4">
        <f>GL21/GK21</f>
        <v>1</v>
      </c>
      <c r="GP21" s="8">
        <f t="shared" si="23"/>
        <v>0</v>
      </c>
      <c r="GR21" s="37" t="s">
        <v>24</v>
      </c>
      <c r="GS21" s="2">
        <v>14</v>
      </c>
      <c r="GT21" s="2">
        <v>14</v>
      </c>
      <c r="GU21" s="2">
        <v>0</v>
      </c>
      <c r="GV21" s="2">
        <v>0</v>
      </c>
      <c r="GW21" s="4">
        <f>GT21/GS21</f>
        <v>1</v>
      </c>
      <c r="GX21" s="8">
        <f t="shared" si="24"/>
        <v>0</v>
      </c>
      <c r="GZ21" s="2" t="s">
        <v>24</v>
      </c>
      <c r="HA21" s="2">
        <v>65</v>
      </c>
      <c r="HB21" s="2">
        <v>23</v>
      </c>
      <c r="HC21" s="32">
        <v>2</v>
      </c>
      <c r="HD21" s="32">
        <v>40</v>
      </c>
      <c r="HE21" s="4">
        <v>0.35</v>
      </c>
      <c r="HF21" s="4">
        <f>HE21-GW21</f>
        <v>-0.65</v>
      </c>
      <c r="HG21" s="2" t="s">
        <v>89</v>
      </c>
      <c r="HH21" s="2" t="s">
        <v>24</v>
      </c>
      <c r="HI21" s="2">
        <v>65</v>
      </c>
      <c r="HJ21" s="2">
        <v>23</v>
      </c>
      <c r="HK21" s="32">
        <v>2</v>
      </c>
      <c r="HL21" s="32">
        <v>40</v>
      </c>
      <c r="HM21" s="4">
        <v>0.35</v>
      </c>
      <c r="HN21" s="8">
        <f t="shared" si="25"/>
        <v>0</v>
      </c>
      <c r="HO21" s="7" t="s">
        <v>89</v>
      </c>
      <c r="HP21" s="37" t="s">
        <v>24</v>
      </c>
      <c r="HQ21" s="2">
        <v>25</v>
      </c>
      <c r="HR21" s="2">
        <v>23</v>
      </c>
      <c r="HS21" s="32">
        <v>2</v>
      </c>
      <c r="HT21" s="32">
        <v>0</v>
      </c>
      <c r="HU21" s="4">
        <v>0.35</v>
      </c>
      <c r="HV21" s="8">
        <f t="shared" si="26"/>
        <v>0</v>
      </c>
      <c r="HW21" s="7" t="s">
        <v>89</v>
      </c>
      <c r="HX21" s="37" t="s">
        <v>24</v>
      </c>
      <c r="HY21" s="2">
        <v>25</v>
      </c>
      <c r="HZ21" s="2">
        <v>23</v>
      </c>
      <c r="IA21" s="32">
        <v>2</v>
      </c>
      <c r="IB21" s="32">
        <v>0</v>
      </c>
      <c r="IC21" s="4">
        <v>0.35</v>
      </c>
      <c r="ID21" s="8">
        <f t="shared" si="27"/>
        <v>0</v>
      </c>
      <c r="IF21" s="63" t="s">
        <v>24</v>
      </c>
      <c r="IG21" s="64">
        <v>25</v>
      </c>
      <c r="IH21" s="64">
        <v>23</v>
      </c>
      <c r="II21" s="70">
        <v>2</v>
      </c>
      <c r="IJ21" s="70">
        <v>0</v>
      </c>
      <c r="IK21" s="65">
        <v>0.35</v>
      </c>
      <c r="IL21" s="65">
        <v>0.35</v>
      </c>
      <c r="IM21" s="65">
        <v>0</v>
      </c>
      <c r="IN21" s="63"/>
      <c r="IO21" s="63" t="s">
        <v>24</v>
      </c>
      <c r="IP21" s="63">
        <v>65</v>
      </c>
      <c r="IQ21" s="63">
        <v>23</v>
      </c>
      <c r="IR21" s="63">
        <v>2</v>
      </c>
      <c r="IS21" s="63">
        <v>40</v>
      </c>
      <c r="IT21" s="71">
        <v>0.35</v>
      </c>
      <c r="IU21" s="67">
        <v>0</v>
      </c>
      <c r="IV21" s="53"/>
      <c r="IW21" s="73" t="s">
        <v>24</v>
      </c>
      <c r="IX21" s="73">
        <v>65</v>
      </c>
      <c r="IY21" s="73">
        <v>23</v>
      </c>
      <c r="IZ21" s="73">
        <v>2</v>
      </c>
      <c r="JA21" s="73">
        <v>40</v>
      </c>
      <c r="JB21" s="77">
        <v>0.35</v>
      </c>
      <c r="JC21" s="67">
        <f t="shared" si="28"/>
        <v>0</v>
      </c>
      <c r="JD21" s="66"/>
      <c r="JE21" s="73" t="s">
        <v>24</v>
      </c>
      <c r="JF21" s="73">
        <v>65</v>
      </c>
      <c r="JG21" s="73">
        <v>23</v>
      </c>
      <c r="JH21" s="73">
        <v>2</v>
      </c>
      <c r="JI21" s="73">
        <v>40</v>
      </c>
      <c r="JJ21" s="77">
        <f t="shared" si="78"/>
        <v>0.35384615384615387</v>
      </c>
      <c r="JK21" s="67">
        <f t="shared" si="29"/>
        <v>3.846153846153888E-3</v>
      </c>
      <c r="JL21" s="66"/>
      <c r="JM21" s="73" t="s">
        <v>24</v>
      </c>
      <c r="JN21" s="73">
        <v>65</v>
      </c>
      <c r="JO21" s="73">
        <v>23</v>
      </c>
      <c r="JP21" s="73">
        <v>2</v>
      </c>
      <c r="JQ21" s="73">
        <v>40</v>
      </c>
      <c r="JR21" s="77">
        <v>0.35</v>
      </c>
      <c r="JS21" s="67">
        <f t="shared" si="30"/>
        <v>-3.846153846153888E-3</v>
      </c>
      <c r="JT21" s="66"/>
      <c r="JU21" s="73" t="s">
        <v>24</v>
      </c>
      <c r="JV21" s="73">
        <v>65</v>
      </c>
      <c r="JW21" s="73">
        <v>23</v>
      </c>
      <c r="JX21" s="73">
        <v>2</v>
      </c>
      <c r="JY21" s="73">
        <v>40</v>
      </c>
      <c r="JZ21" s="77">
        <v>0.35</v>
      </c>
      <c r="KA21" s="67">
        <f t="shared" si="31"/>
        <v>0</v>
      </c>
      <c r="KB21" s="66"/>
      <c r="KC21" s="73" t="s">
        <v>24</v>
      </c>
      <c r="KD21" s="73">
        <v>65</v>
      </c>
      <c r="KE21" s="73">
        <v>23</v>
      </c>
      <c r="KF21" s="73">
        <v>2</v>
      </c>
      <c r="KG21" s="73">
        <v>40</v>
      </c>
      <c r="KH21" s="77">
        <v>0.35</v>
      </c>
      <c r="KI21" s="67">
        <f t="shared" si="32"/>
        <v>0</v>
      </c>
      <c r="KK21" s="78" t="s">
        <v>24</v>
      </c>
      <c r="KL21" s="73">
        <v>25</v>
      </c>
      <c r="KM21" s="73">
        <v>23</v>
      </c>
      <c r="KN21" s="73">
        <v>3</v>
      </c>
      <c r="KO21" s="73">
        <v>0</v>
      </c>
      <c r="KP21" s="75">
        <f t="shared" si="33"/>
        <v>0.92</v>
      </c>
      <c r="KQ21" s="67">
        <f t="shared" si="34"/>
        <v>0.57000000000000006</v>
      </c>
      <c r="KS21" s="78" t="s">
        <v>24</v>
      </c>
      <c r="KT21" s="73">
        <v>25</v>
      </c>
      <c r="KU21" s="73">
        <v>23</v>
      </c>
      <c r="KV21" s="73">
        <v>3</v>
      </c>
      <c r="KW21" s="73">
        <v>0</v>
      </c>
      <c r="KX21" s="75">
        <f t="shared" si="35"/>
        <v>0.92</v>
      </c>
      <c r="KY21" s="67">
        <f t="shared" si="36"/>
        <v>0</v>
      </c>
      <c r="LA21" s="78" t="s">
        <v>24</v>
      </c>
      <c r="LB21" s="73">
        <v>25</v>
      </c>
      <c r="LC21" s="73">
        <v>23</v>
      </c>
      <c r="LD21" s="74">
        <v>3</v>
      </c>
      <c r="LE21" s="74">
        <v>0</v>
      </c>
      <c r="LF21" s="75">
        <f t="shared" si="37"/>
        <v>0.92</v>
      </c>
      <c r="LG21" s="67">
        <f t="shared" si="38"/>
        <v>0</v>
      </c>
      <c r="LI21" s="78" t="s">
        <v>24</v>
      </c>
      <c r="LJ21" s="73">
        <v>25</v>
      </c>
      <c r="LK21" s="73">
        <v>23</v>
      </c>
      <c r="LL21" s="74">
        <v>3</v>
      </c>
      <c r="LM21" s="74">
        <v>0</v>
      </c>
      <c r="LN21" s="75">
        <f t="shared" si="39"/>
        <v>0.92</v>
      </c>
      <c r="LO21" s="67">
        <f t="shared" si="40"/>
        <v>0</v>
      </c>
      <c r="LQ21" s="78" t="s">
        <v>24</v>
      </c>
      <c r="LR21" s="73">
        <v>25</v>
      </c>
      <c r="LS21" s="73">
        <v>23</v>
      </c>
      <c r="LT21" s="74">
        <v>3</v>
      </c>
      <c r="LU21" s="74">
        <v>0</v>
      </c>
      <c r="LV21" s="75">
        <f t="shared" si="41"/>
        <v>0.92</v>
      </c>
      <c r="LW21" s="67">
        <f t="shared" si="42"/>
        <v>0</v>
      </c>
      <c r="LY21" s="78" t="s">
        <v>24</v>
      </c>
      <c r="LZ21" s="73">
        <v>25</v>
      </c>
      <c r="MA21" s="73">
        <v>23</v>
      </c>
      <c r="MB21" s="74">
        <v>3</v>
      </c>
      <c r="MC21" s="74">
        <v>0</v>
      </c>
      <c r="MD21" s="75">
        <f t="shared" si="43"/>
        <v>0.92</v>
      </c>
      <c r="ME21" s="67">
        <f t="shared" si="44"/>
        <v>0</v>
      </c>
      <c r="MG21" s="78" t="s">
        <v>24</v>
      </c>
      <c r="MH21" s="73">
        <v>25</v>
      </c>
      <c r="MI21" s="73">
        <v>23</v>
      </c>
      <c r="MJ21" s="74">
        <v>3</v>
      </c>
      <c r="MK21" s="74">
        <v>0</v>
      </c>
      <c r="ML21" s="75">
        <f t="shared" si="45"/>
        <v>0.92</v>
      </c>
      <c r="MM21" s="67">
        <f t="shared" si="46"/>
        <v>0</v>
      </c>
      <c r="MO21" s="78" t="s">
        <v>24</v>
      </c>
      <c r="MP21" s="73">
        <v>25</v>
      </c>
      <c r="MQ21" s="73">
        <v>23</v>
      </c>
      <c r="MR21" s="74">
        <v>3</v>
      </c>
      <c r="MS21" s="74">
        <v>0</v>
      </c>
      <c r="MT21" s="75">
        <f t="shared" si="47"/>
        <v>0.92</v>
      </c>
      <c r="MU21" s="67">
        <f t="shared" si="48"/>
        <v>0</v>
      </c>
      <c r="MW21" s="78" t="s">
        <v>24</v>
      </c>
      <c r="MX21" s="73">
        <v>25</v>
      </c>
      <c r="MY21" s="73">
        <v>23</v>
      </c>
      <c r="MZ21" s="74">
        <v>3</v>
      </c>
      <c r="NA21" s="74">
        <v>0</v>
      </c>
      <c r="NB21" s="75">
        <f t="shared" si="49"/>
        <v>0.92</v>
      </c>
      <c r="NC21" s="67">
        <f t="shared" si="50"/>
        <v>0</v>
      </c>
      <c r="NE21" s="78" t="s">
        <v>24</v>
      </c>
      <c r="NF21" s="73">
        <v>25</v>
      </c>
      <c r="NG21" s="73">
        <v>23</v>
      </c>
      <c r="NH21" s="74">
        <v>3</v>
      </c>
      <c r="NI21" s="74">
        <v>0</v>
      </c>
      <c r="NJ21" s="75">
        <f t="shared" si="51"/>
        <v>0.92</v>
      </c>
      <c r="NK21" s="67">
        <f t="shared" si="52"/>
        <v>0</v>
      </c>
      <c r="NM21" s="78" t="s">
        <v>24</v>
      </c>
      <c r="NN21" s="73">
        <v>25</v>
      </c>
      <c r="NO21" s="73">
        <v>23</v>
      </c>
      <c r="NP21" s="74">
        <v>3</v>
      </c>
      <c r="NQ21" s="74">
        <v>0</v>
      </c>
      <c r="NR21" s="75">
        <f t="shared" si="53"/>
        <v>0.92</v>
      </c>
      <c r="NS21" s="67">
        <f t="shared" si="54"/>
        <v>0</v>
      </c>
      <c r="NU21" s="78" t="s">
        <v>24</v>
      </c>
      <c r="NV21" s="73">
        <v>25</v>
      </c>
      <c r="NW21" s="73">
        <v>23</v>
      </c>
      <c r="NX21" s="74">
        <v>3</v>
      </c>
      <c r="NY21" s="74">
        <v>0</v>
      </c>
      <c r="NZ21" s="75">
        <f t="shared" si="55"/>
        <v>0.92</v>
      </c>
      <c r="OA21" s="67">
        <f t="shared" si="56"/>
        <v>0</v>
      </c>
      <c r="OC21" s="78" t="s">
        <v>24</v>
      </c>
      <c r="OD21" s="73">
        <v>25</v>
      </c>
      <c r="OE21" s="73">
        <v>23</v>
      </c>
      <c r="OF21" s="74">
        <v>3</v>
      </c>
      <c r="OG21" s="74">
        <v>0</v>
      </c>
      <c r="OH21" s="75">
        <f t="shared" si="57"/>
        <v>0.92</v>
      </c>
      <c r="OI21" s="67">
        <f t="shared" si="58"/>
        <v>0</v>
      </c>
      <c r="OK21" s="78" t="s">
        <v>24</v>
      </c>
      <c r="OL21" s="73">
        <v>25</v>
      </c>
      <c r="OM21" s="73">
        <v>23</v>
      </c>
      <c r="ON21" s="74">
        <v>3</v>
      </c>
      <c r="OO21" s="74">
        <v>0</v>
      </c>
      <c r="OP21" s="75">
        <f t="shared" si="59"/>
        <v>0.92</v>
      </c>
      <c r="OQ21" s="67">
        <f t="shared" si="60"/>
        <v>0</v>
      </c>
      <c r="OS21" s="78" t="s">
        <v>24</v>
      </c>
      <c r="OT21" s="73">
        <v>25</v>
      </c>
      <c r="OU21" s="73">
        <v>23</v>
      </c>
      <c r="OV21" s="74">
        <v>3</v>
      </c>
      <c r="OW21" s="74">
        <v>0</v>
      </c>
      <c r="OX21" s="75">
        <f t="shared" si="61"/>
        <v>0.92</v>
      </c>
      <c r="OY21" s="67">
        <f t="shared" si="62"/>
        <v>0</v>
      </c>
      <c r="PA21" s="78" t="s">
        <v>24</v>
      </c>
      <c r="PB21" s="73">
        <v>25</v>
      </c>
      <c r="PC21" s="73">
        <v>23</v>
      </c>
      <c r="PD21" s="74">
        <v>3</v>
      </c>
      <c r="PE21" s="74">
        <v>0</v>
      </c>
      <c r="PF21" s="75">
        <f t="shared" si="63"/>
        <v>0.92</v>
      </c>
      <c r="PG21" s="67">
        <f t="shared" si="64"/>
        <v>0</v>
      </c>
      <c r="PI21" s="78" t="s">
        <v>24</v>
      </c>
      <c r="PJ21" s="73">
        <v>25</v>
      </c>
      <c r="PK21" s="73">
        <v>23</v>
      </c>
      <c r="PL21" s="74">
        <v>3</v>
      </c>
      <c r="PM21" s="74">
        <v>0</v>
      </c>
      <c r="PN21" s="75">
        <f t="shared" si="65"/>
        <v>0.92</v>
      </c>
      <c r="PO21" s="67">
        <f t="shared" si="66"/>
        <v>0</v>
      </c>
      <c r="PQ21" s="78" t="s">
        <v>24</v>
      </c>
      <c r="PR21" s="73">
        <v>25</v>
      </c>
      <c r="PS21" s="73">
        <v>23</v>
      </c>
      <c r="PT21" s="74">
        <v>3</v>
      </c>
      <c r="PU21" s="74">
        <v>0</v>
      </c>
      <c r="PV21" s="75">
        <f t="shared" si="67"/>
        <v>0.92</v>
      </c>
      <c r="PW21" s="67">
        <f t="shared" si="68"/>
        <v>0</v>
      </c>
      <c r="PY21" s="78" t="s">
        <v>24</v>
      </c>
      <c r="PZ21" s="73">
        <v>25</v>
      </c>
      <c r="QA21" s="73">
        <v>23</v>
      </c>
      <c r="QB21" s="74">
        <v>3</v>
      </c>
      <c r="QC21" s="74">
        <v>0</v>
      </c>
      <c r="QD21" s="75">
        <f t="shared" si="69"/>
        <v>0.92</v>
      </c>
      <c r="QE21" s="67">
        <f t="shared" si="70"/>
        <v>0</v>
      </c>
      <c r="QG21" s="78" t="s">
        <v>24</v>
      </c>
      <c r="QH21" s="73">
        <v>25</v>
      </c>
      <c r="QI21" s="73">
        <v>23</v>
      </c>
      <c r="QJ21" s="74">
        <v>3</v>
      </c>
      <c r="QK21" s="74">
        <v>0</v>
      </c>
      <c r="QL21" s="75">
        <f t="shared" si="71"/>
        <v>0.92</v>
      </c>
      <c r="QM21" s="67">
        <f t="shared" si="72"/>
        <v>0</v>
      </c>
      <c r="QO21" s="78" t="s">
        <v>24</v>
      </c>
      <c r="QP21" s="73">
        <v>25</v>
      </c>
      <c r="QQ21" s="73">
        <v>23</v>
      </c>
      <c r="QR21" s="74">
        <v>3</v>
      </c>
      <c r="QS21" s="74">
        <v>0</v>
      </c>
      <c r="QT21" s="75">
        <f t="shared" si="73"/>
        <v>0.92</v>
      </c>
      <c r="QU21" s="67">
        <f t="shared" si="74"/>
        <v>0</v>
      </c>
      <c r="QW21" s="78" t="s">
        <v>24</v>
      </c>
      <c r="QX21" s="73">
        <v>25</v>
      </c>
      <c r="QY21" s="73">
        <v>23</v>
      </c>
      <c r="QZ21" s="74">
        <v>3</v>
      </c>
      <c r="RA21" s="74">
        <v>0</v>
      </c>
      <c r="RB21" s="75">
        <f t="shared" si="75"/>
        <v>0.92</v>
      </c>
      <c r="RC21" s="67">
        <f t="shared" si="76"/>
        <v>0</v>
      </c>
    </row>
    <row r="22" spans="1:471" ht="1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8">
        <f t="shared" si="5"/>
        <v>0</v>
      </c>
      <c r="BD22" s="14" t="s">
        <v>25</v>
      </c>
      <c r="BE22" s="2">
        <v>4</v>
      </c>
      <c r="BF22" s="2">
        <v>4</v>
      </c>
      <c r="BG22" s="2">
        <v>0</v>
      </c>
      <c r="BH22" s="2">
        <v>0</v>
      </c>
      <c r="BI22" s="4">
        <v>1</v>
      </c>
      <c r="BJ22" s="8">
        <f t="shared" si="6"/>
        <v>0</v>
      </c>
      <c r="BL22" s="14" t="s">
        <v>25</v>
      </c>
      <c r="BM22" s="2">
        <v>4</v>
      </c>
      <c r="BN22" s="2">
        <v>4</v>
      </c>
      <c r="BO22" s="2">
        <v>0</v>
      </c>
      <c r="BP22" s="2">
        <v>0</v>
      </c>
      <c r="BQ22" s="4">
        <v>1</v>
      </c>
      <c r="BR22" s="8">
        <f t="shared" si="7"/>
        <v>0</v>
      </c>
      <c r="BT22" s="14" t="s">
        <v>25</v>
      </c>
      <c r="BU22" s="2">
        <v>4</v>
      </c>
      <c r="BV22" s="2">
        <v>4</v>
      </c>
      <c r="BW22" s="2">
        <v>0</v>
      </c>
      <c r="BX22" s="2">
        <v>0</v>
      </c>
      <c r="BY22" s="4">
        <f>BV22/BU22</f>
        <v>1</v>
      </c>
      <c r="BZ22" s="8">
        <f t="shared" si="8"/>
        <v>0</v>
      </c>
      <c r="CB22" s="14" t="s">
        <v>25</v>
      </c>
      <c r="CC22" s="2">
        <v>4</v>
      </c>
      <c r="CD22" s="2">
        <v>4</v>
      </c>
      <c r="CE22" s="2">
        <v>0</v>
      </c>
      <c r="CF22" s="2">
        <v>0</v>
      </c>
      <c r="CG22" s="4">
        <f>CD22/CC22</f>
        <v>1</v>
      </c>
      <c r="CH22" s="8">
        <f t="shared" si="9"/>
        <v>0</v>
      </c>
      <c r="CJ22" s="14" t="s">
        <v>25</v>
      </c>
      <c r="CK22" s="2">
        <v>4</v>
      </c>
      <c r="CL22" s="2">
        <v>4</v>
      </c>
      <c r="CM22" s="2">
        <v>0</v>
      </c>
      <c r="CN22" s="2">
        <v>0</v>
      </c>
      <c r="CO22" s="4">
        <f>CL22/CK22</f>
        <v>1</v>
      </c>
      <c r="CP22" s="8">
        <f t="shared" si="10"/>
        <v>0</v>
      </c>
      <c r="CR22" s="14" t="s">
        <v>25</v>
      </c>
      <c r="CS22" s="2">
        <v>4</v>
      </c>
      <c r="CT22" s="2">
        <v>4</v>
      </c>
      <c r="CU22" s="2">
        <v>0</v>
      </c>
      <c r="CV22" s="2">
        <v>0</v>
      </c>
      <c r="CW22" s="4">
        <f>CT22/CS22</f>
        <v>1</v>
      </c>
      <c r="CX22" s="8">
        <f t="shared" si="11"/>
        <v>0</v>
      </c>
      <c r="CZ22" s="14" t="s">
        <v>25</v>
      </c>
      <c r="DA22" s="2">
        <v>4</v>
      </c>
      <c r="DB22" s="2">
        <v>4</v>
      </c>
      <c r="DC22" s="2">
        <v>0</v>
      </c>
      <c r="DD22" s="2">
        <v>0</v>
      </c>
      <c r="DE22" s="4">
        <f>DB22/DA22</f>
        <v>1</v>
      </c>
      <c r="DF22" s="8">
        <f t="shared" si="12"/>
        <v>0</v>
      </c>
      <c r="DH22" s="14" t="s">
        <v>25</v>
      </c>
      <c r="DI22" s="2">
        <v>4</v>
      </c>
      <c r="DJ22" s="2">
        <v>4</v>
      </c>
      <c r="DK22" s="2">
        <v>0</v>
      </c>
      <c r="DL22" s="2">
        <v>0</v>
      </c>
      <c r="DM22" s="4">
        <f>DJ22/DI22</f>
        <v>1</v>
      </c>
      <c r="DN22" s="8">
        <f t="shared" si="13"/>
        <v>0</v>
      </c>
      <c r="DP22" s="14" t="s">
        <v>25</v>
      </c>
      <c r="DQ22" s="2">
        <v>4</v>
      </c>
      <c r="DR22" s="2">
        <v>4</v>
      </c>
      <c r="DS22" s="2">
        <v>0</v>
      </c>
      <c r="DT22" s="2">
        <v>0</v>
      </c>
      <c r="DU22" s="4">
        <f>DR22/DQ22</f>
        <v>1</v>
      </c>
      <c r="DV22" s="8">
        <f t="shared" si="14"/>
        <v>0</v>
      </c>
      <c r="DX22" s="14" t="s">
        <v>25</v>
      </c>
      <c r="DY22" s="2">
        <v>4</v>
      </c>
      <c r="DZ22" s="2">
        <v>4</v>
      </c>
      <c r="EA22" s="2">
        <v>0</v>
      </c>
      <c r="EB22" s="2">
        <v>0</v>
      </c>
      <c r="EC22" s="4">
        <f>DZ22/DY22</f>
        <v>1</v>
      </c>
      <c r="ED22" s="8">
        <f t="shared" si="15"/>
        <v>0</v>
      </c>
      <c r="EF22" s="14" t="s">
        <v>25</v>
      </c>
      <c r="EG22" s="2">
        <v>4</v>
      </c>
      <c r="EH22" s="2">
        <v>4</v>
      </c>
      <c r="EI22" s="2">
        <v>0</v>
      </c>
      <c r="EJ22" s="2">
        <v>0</v>
      </c>
      <c r="EK22" s="4">
        <f>EH22/EG22</f>
        <v>1</v>
      </c>
      <c r="EL22" s="8">
        <f t="shared" si="16"/>
        <v>0</v>
      </c>
      <c r="EN22" s="14" t="s">
        <v>25</v>
      </c>
      <c r="EO22" s="2">
        <v>4</v>
      </c>
      <c r="EP22" s="2">
        <v>4</v>
      </c>
      <c r="EQ22" s="2">
        <v>0</v>
      </c>
      <c r="ER22" s="2">
        <v>0</v>
      </c>
      <c r="ES22" s="4">
        <f>EP22/EO22</f>
        <v>1</v>
      </c>
      <c r="ET22" s="8">
        <f t="shared" si="17"/>
        <v>0</v>
      </c>
      <c r="EV22" s="14" t="s">
        <v>25</v>
      </c>
      <c r="EW22" s="2">
        <v>4</v>
      </c>
      <c r="EX22" s="2">
        <v>4</v>
      </c>
      <c r="EY22" s="2">
        <v>0</v>
      </c>
      <c r="EZ22" s="2">
        <v>0</v>
      </c>
      <c r="FA22" s="4">
        <f>EX22/EW22</f>
        <v>1</v>
      </c>
      <c r="FB22" s="8">
        <f t="shared" si="18"/>
        <v>0</v>
      </c>
      <c r="FD22" s="37" t="s">
        <v>25</v>
      </c>
      <c r="FE22" s="2">
        <v>11</v>
      </c>
      <c r="FF22" s="2">
        <v>11</v>
      </c>
      <c r="FG22" s="2">
        <v>0</v>
      </c>
      <c r="FH22" s="2">
        <v>0</v>
      </c>
      <c r="FI22" s="4">
        <f>FF22/FE22</f>
        <v>1</v>
      </c>
      <c r="FJ22" s="8">
        <f t="shared" si="19"/>
        <v>0</v>
      </c>
      <c r="FL22" s="37" t="s">
        <v>25</v>
      </c>
      <c r="FM22" s="2">
        <v>11</v>
      </c>
      <c r="FN22" s="2">
        <v>11</v>
      </c>
      <c r="FO22" s="2">
        <v>0</v>
      </c>
      <c r="FP22" s="2">
        <v>0</v>
      </c>
      <c r="FQ22" s="4">
        <f>FN22/FM22</f>
        <v>1</v>
      </c>
      <c r="FR22" s="8">
        <f t="shared" si="20"/>
        <v>0</v>
      </c>
      <c r="FT22" s="39" t="s">
        <v>25</v>
      </c>
      <c r="FU22" s="2">
        <v>11</v>
      </c>
      <c r="FV22" s="2">
        <v>11</v>
      </c>
      <c r="FW22" s="2">
        <v>0</v>
      </c>
      <c r="FX22" s="2">
        <v>0</v>
      </c>
      <c r="FY22" s="4">
        <f>FV22/FU22</f>
        <v>1</v>
      </c>
      <c r="FZ22" s="8">
        <f t="shared" si="21"/>
        <v>0</v>
      </c>
      <c r="GB22" s="37" t="s">
        <v>25</v>
      </c>
      <c r="GC22" s="2">
        <v>11</v>
      </c>
      <c r="GD22" s="2">
        <v>11</v>
      </c>
      <c r="GE22" s="2">
        <v>0</v>
      </c>
      <c r="GF22" s="2">
        <v>0</v>
      </c>
      <c r="GG22" s="4">
        <f>GD22/GC22</f>
        <v>1</v>
      </c>
      <c r="GH22" s="8">
        <f t="shared" si="22"/>
        <v>0</v>
      </c>
      <c r="GJ22" s="39" t="s">
        <v>25</v>
      </c>
      <c r="GK22" s="2">
        <v>11</v>
      </c>
      <c r="GL22" s="2">
        <v>11</v>
      </c>
      <c r="GM22" s="2">
        <v>0</v>
      </c>
      <c r="GN22" s="2">
        <v>0</v>
      </c>
      <c r="GO22" s="4">
        <f>GL22/GK22</f>
        <v>1</v>
      </c>
      <c r="GP22" s="8">
        <f t="shared" si="23"/>
        <v>0</v>
      </c>
      <c r="GR22" s="37" t="s">
        <v>25</v>
      </c>
      <c r="GS22" s="2">
        <v>11</v>
      </c>
      <c r="GT22" s="2">
        <v>11</v>
      </c>
      <c r="GU22" s="2">
        <v>0</v>
      </c>
      <c r="GV22" s="2">
        <v>0</v>
      </c>
      <c r="GW22" s="4">
        <f>GT22/GS22</f>
        <v>1</v>
      </c>
      <c r="GX22" s="8">
        <f t="shared" si="24"/>
        <v>0</v>
      </c>
      <c r="GZ22" s="37" t="s">
        <v>25</v>
      </c>
      <c r="HA22" s="2">
        <v>11</v>
      </c>
      <c r="HB22" s="2">
        <v>11</v>
      </c>
      <c r="HC22" s="2">
        <v>0</v>
      </c>
      <c r="HD22" s="2">
        <v>0</v>
      </c>
      <c r="HE22" s="4">
        <f>HB22/HA22</f>
        <v>1</v>
      </c>
      <c r="HF22" s="8">
        <f>HE22-GW22</f>
        <v>0</v>
      </c>
      <c r="HH22" s="37" t="s">
        <v>25</v>
      </c>
      <c r="HI22" s="2">
        <v>11</v>
      </c>
      <c r="HJ22" s="2">
        <v>11</v>
      </c>
      <c r="HK22" s="2">
        <v>0</v>
      </c>
      <c r="HL22" s="2">
        <v>0</v>
      </c>
      <c r="HM22" s="4">
        <f>HJ22/HI22</f>
        <v>1</v>
      </c>
      <c r="HN22" s="8">
        <f t="shared" si="25"/>
        <v>0</v>
      </c>
      <c r="HP22" s="37" t="s">
        <v>25</v>
      </c>
      <c r="HQ22" s="2">
        <v>11</v>
      </c>
      <c r="HR22" s="2">
        <v>11</v>
      </c>
      <c r="HS22" s="2">
        <v>0</v>
      </c>
      <c r="HT22" s="2">
        <v>0</v>
      </c>
      <c r="HU22" s="4">
        <f>HR22/HQ22</f>
        <v>1</v>
      </c>
      <c r="HV22" s="8">
        <f t="shared" si="26"/>
        <v>0</v>
      </c>
      <c r="HX22" s="37" t="s">
        <v>25</v>
      </c>
      <c r="HY22" s="2">
        <v>11</v>
      </c>
      <c r="HZ22" s="2">
        <v>11</v>
      </c>
      <c r="IA22" s="2">
        <v>0</v>
      </c>
      <c r="IB22" s="2">
        <v>0</v>
      </c>
      <c r="IC22" s="4">
        <f>HZ22/HY22</f>
        <v>1</v>
      </c>
      <c r="ID22" s="8">
        <f t="shared" si="27"/>
        <v>0</v>
      </c>
      <c r="IF22" s="72" t="s">
        <v>25</v>
      </c>
      <c r="IG22" s="64">
        <v>11</v>
      </c>
      <c r="IH22" s="64">
        <v>11</v>
      </c>
      <c r="II22" s="64">
        <v>0</v>
      </c>
      <c r="IJ22" s="64">
        <v>0</v>
      </c>
      <c r="IK22" s="65">
        <v>1</v>
      </c>
      <c r="IL22" s="65">
        <v>1</v>
      </c>
      <c r="IM22" s="65">
        <v>0</v>
      </c>
      <c r="IN22" s="63"/>
      <c r="IO22" s="72" t="s">
        <v>25</v>
      </c>
      <c r="IP22" s="64">
        <v>11</v>
      </c>
      <c r="IQ22" s="64">
        <v>11</v>
      </c>
      <c r="IR22" s="64">
        <v>0</v>
      </c>
      <c r="IS22" s="64">
        <v>0</v>
      </c>
      <c r="IT22" s="65">
        <v>1</v>
      </c>
      <c r="IU22" s="67">
        <v>0</v>
      </c>
      <c r="IV22" s="53"/>
      <c r="IW22" s="78" t="s">
        <v>25</v>
      </c>
      <c r="IX22" s="74">
        <v>11</v>
      </c>
      <c r="IY22" s="74">
        <v>11</v>
      </c>
      <c r="IZ22" s="74">
        <v>0</v>
      </c>
      <c r="JA22" s="74">
        <v>0</v>
      </c>
      <c r="JB22" s="75">
        <f>IY22/IX22</f>
        <v>1</v>
      </c>
      <c r="JC22" s="67">
        <f t="shared" si="28"/>
        <v>0</v>
      </c>
      <c r="JD22" s="66"/>
      <c r="JE22" s="78" t="s">
        <v>25</v>
      </c>
      <c r="JF22" s="74">
        <v>11</v>
      </c>
      <c r="JG22" s="74">
        <v>11</v>
      </c>
      <c r="JH22" s="74">
        <v>0</v>
      </c>
      <c r="JI22" s="74">
        <v>0</v>
      </c>
      <c r="JJ22" s="75">
        <f t="shared" si="78"/>
        <v>1</v>
      </c>
      <c r="JK22" s="67">
        <f t="shared" si="29"/>
        <v>0</v>
      </c>
      <c r="JL22" s="66"/>
      <c r="JM22" s="78" t="s">
        <v>25</v>
      </c>
      <c r="JN22" s="74">
        <v>11</v>
      </c>
      <c r="JO22" s="74">
        <v>11</v>
      </c>
      <c r="JP22" s="74">
        <v>0</v>
      </c>
      <c r="JQ22" s="74">
        <v>0</v>
      </c>
      <c r="JR22" s="75">
        <f>JO22/JN22</f>
        <v>1</v>
      </c>
      <c r="JS22" s="67">
        <f t="shared" si="30"/>
        <v>0</v>
      </c>
      <c r="JT22" s="66"/>
      <c r="JU22" s="78" t="s">
        <v>25</v>
      </c>
      <c r="JV22" s="74">
        <v>11</v>
      </c>
      <c r="JW22" s="74">
        <v>11</v>
      </c>
      <c r="JX22" s="74">
        <v>0</v>
      </c>
      <c r="JY22" s="74">
        <v>0</v>
      </c>
      <c r="JZ22" s="75">
        <f>JW22/JV22</f>
        <v>1</v>
      </c>
      <c r="KA22" s="67">
        <f t="shared" si="31"/>
        <v>0</v>
      </c>
      <c r="KB22" s="66"/>
      <c r="KC22" s="78" t="s">
        <v>25</v>
      </c>
      <c r="KD22" s="74">
        <v>11</v>
      </c>
      <c r="KE22" s="74">
        <v>11</v>
      </c>
      <c r="KF22" s="74">
        <v>0</v>
      </c>
      <c r="KG22" s="74">
        <v>0</v>
      </c>
      <c r="KH22" s="75">
        <f>KE22/KD22</f>
        <v>1</v>
      </c>
      <c r="KI22" s="67">
        <f t="shared" si="32"/>
        <v>0</v>
      </c>
      <c r="KK22" s="78" t="s">
        <v>25</v>
      </c>
      <c r="KL22" s="74">
        <v>11</v>
      </c>
      <c r="KM22" s="74">
        <v>11</v>
      </c>
      <c r="KN22" s="74">
        <v>0</v>
      </c>
      <c r="KO22" s="74">
        <v>0</v>
      </c>
      <c r="KP22" s="75">
        <f t="shared" si="33"/>
        <v>1</v>
      </c>
      <c r="KQ22" s="67">
        <f t="shared" si="34"/>
        <v>0</v>
      </c>
      <c r="KS22" s="78" t="s">
        <v>25</v>
      </c>
      <c r="KT22" s="74">
        <v>11</v>
      </c>
      <c r="KU22" s="74">
        <v>11</v>
      </c>
      <c r="KV22" s="74">
        <v>0</v>
      </c>
      <c r="KW22" s="74">
        <v>0</v>
      </c>
      <c r="KX22" s="75">
        <f t="shared" si="35"/>
        <v>1</v>
      </c>
      <c r="KY22" s="67">
        <f t="shared" si="36"/>
        <v>0</v>
      </c>
      <c r="LA22" s="78" t="s">
        <v>25</v>
      </c>
      <c r="LB22" s="74">
        <v>11</v>
      </c>
      <c r="LC22" s="74">
        <v>11</v>
      </c>
      <c r="LD22" s="74">
        <v>0</v>
      </c>
      <c r="LE22" s="74">
        <v>0</v>
      </c>
      <c r="LF22" s="75">
        <f t="shared" si="37"/>
        <v>1</v>
      </c>
      <c r="LG22" s="67">
        <f t="shared" si="38"/>
        <v>0</v>
      </c>
      <c r="LI22" s="78" t="s">
        <v>25</v>
      </c>
      <c r="LJ22" s="74">
        <v>11</v>
      </c>
      <c r="LK22" s="74">
        <v>11</v>
      </c>
      <c r="LL22" s="74">
        <v>0</v>
      </c>
      <c r="LM22" s="74">
        <v>0</v>
      </c>
      <c r="LN22" s="75">
        <f t="shared" si="39"/>
        <v>1</v>
      </c>
      <c r="LO22" s="67">
        <f t="shared" si="40"/>
        <v>0</v>
      </c>
      <c r="LQ22" s="78" t="s">
        <v>25</v>
      </c>
      <c r="LR22" s="74">
        <v>11</v>
      </c>
      <c r="LS22" s="74">
        <v>11</v>
      </c>
      <c r="LT22" s="74">
        <v>0</v>
      </c>
      <c r="LU22" s="74">
        <v>0</v>
      </c>
      <c r="LV22" s="75">
        <f t="shared" si="41"/>
        <v>1</v>
      </c>
      <c r="LW22" s="67">
        <f t="shared" si="42"/>
        <v>0</v>
      </c>
      <c r="LY22" s="78" t="s">
        <v>25</v>
      </c>
      <c r="LZ22" s="74">
        <v>11</v>
      </c>
      <c r="MA22" s="74">
        <v>11</v>
      </c>
      <c r="MB22" s="74">
        <v>0</v>
      </c>
      <c r="MC22" s="74">
        <v>0</v>
      </c>
      <c r="MD22" s="75">
        <f t="shared" si="43"/>
        <v>1</v>
      </c>
      <c r="ME22" s="67">
        <f t="shared" si="44"/>
        <v>0</v>
      </c>
      <c r="MG22" s="78" t="s">
        <v>25</v>
      </c>
      <c r="MH22" s="74">
        <v>11</v>
      </c>
      <c r="MI22" s="74">
        <v>11</v>
      </c>
      <c r="MJ22" s="74">
        <v>0</v>
      </c>
      <c r="MK22" s="74">
        <v>0</v>
      </c>
      <c r="ML22" s="75">
        <f t="shared" si="45"/>
        <v>1</v>
      </c>
      <c r="MM22" s="67">
        <f t="shared" si="46"/>
        <v>0</v>
      </c>
      <c r="MO22" s="78" t="s">
        <v>25</v>
      </c>
      <c r="MP22" s="74">
        <v>11</v>
      </c>
      <c r="MQ22" s="74">
        <v>11</v>
      </c>
      <c r="MR22" s="74">
        <v>0</v>
      </c>
      <c r="MS22" s="74">
        <v>0</v>
      </c>
      <c r="MT22" s="75">
        <f t="shared" si="47"/>
        <v>1</v>
      </c>
      <c r="MU22" s="67">
        <f t="shared" si="48"/>
        <v>0</v>
      </c>
      <c r="MW22" s="78" t="s">
        <v>25</v>
      </c>
      <c r="MX22" s="74">
        <v>11</v>
      </c>
      <c r="MY22" s="74">
        <v>11</v>
      </c>
      <c r="MZ22" s="74">
        <v>0</v>
      </c>
      <c r="NA22" s="74">
        <v>0</v>
      </c>
      <c r="NB22" s="75">
        <f t="shared" si="49"/>
        <v>1</v>
      </c>
      <c r="NC22" s="67">
        <f t="shared" si="50"/>
        <v>0</v>
      </c>
      <c r="NE22" s="78" t="s">
        <v>25</v>
      </c>
      <c r="NF22" s="74">
        <v>11</v>
      </c>
      <c r="NG22" s="74">
        <v>11</v>
      </c>
      <c r="NH22" s="74">
        <v>0</v>
      </c>
      <c r="NI22" s="74">
        <v>0</v>
      </c>
      <c r="NJ22" s="75">
        <f t="shared" si="51"/>
        <v>1</v>
      </c>
      <c r="NK22" s="67">
        <f t="shared" si="52"/>
        <v>0</v>
      </c>
      <c r="NM22" s="78" t="s">
        <v>25</v>
      </c>
      <c r="NN22" s="74">
        <v>11</v>
      </c>
      <c r="NO22" s="74">
        <v>11</v>
      </c>
      <c r="NP22" s="74">
        <v>0</v>
      </c>
      <c r="NQ22" s="74">
        <v>0</v>
      </c>
      <c r="NR22" s="75">
        <f t="shared" si="53"/>
        <v>1</v>
      </c>
      <c r="NS22" s="67">
        <f t="shared" si="54"/>
        <v>0</v>
      </c>
      <c r="NU22" s="78" t="s">
        <v>25</v>
      </c>
      <c r="NV22" s="74">
        <v>11</v>
      </c>
      <c r="NW22" s="74">
        <v>11</v>
      </c>
      <c r="NX22" s="74">
        <v>0</v>
      </c>
      <c r="NY22" s="74">
        <v>0</v>
      </c>
      <c r="NZ22" s="75">
        <f t="shared" si="55"/>
        <v>1</v>
      </c>
      <c r="OA22" s="67">
        <f t="shared" si="56"/>
        <v>0</v>
      </c>
      <c r="OC22" s="78" t="s">
        <v>25</v>
      </c>
      <c r="OD22" s="74">
        <v>11</v>
      </c>
      <c r="OE22" s="74">
        <v>11</v>
      </c>
      <c r="OF22" s="74">
        <v>0</v>
      </c>
      <c r="OG22" s="74">
        <v>0</v>
      </c>
      <c r="OH22" s="75">
        <f t="shared" si="57"/>
        <v>1</v>
      </c>
      <c r="OI22" s="67">
        <f t="shared" si="58"/>
        <v>0</v>
      </c>
      <c r="OK22" s="78" t="s">
        <v>25</v>
      </c>
      <c r="OL22" s="74">
        <v>11</v>
      </c>
      <c r="OM22" s="74">
        <v>11</v>
      </c>
      <c r="ON22" s="74">
        <v>0</v>
      </c>
      <c r="OO22" s="74">
        <v>0</v>
      </c>
      <c r="OP22" s="75">
        <f t="shared" si="59"/>
        <v>1</v>
      </c>
      <c r="OQ22" s="67">
        <f t="shared" si="60"/>
        <v>0</v>
      </c>
      <c r="OS22" s="78" t="s">
        <v>25</v>
      </c>
      <c r="OT22" s="74">
        <v>11</v>
      </c>
      <c r="OU22" s="74">
        <v>11</v>
      </c>
      <c r="OV22" s="74">
        <v>0</v>
      </c>
      <c r="OW22" s="74">
        <v>0</v>
      </c>
      <c r="OX22" s="75">
        <f t="shared" si="61"/>
        <v>1</v>
      </c>
      <c r="OY22" s="67">
        <f t="shared" si="62"/>
        <v>0</v>
      </c>
      <c r="PA22" s="78" t="s">
        <v>25</v>
      </c>
      <c r="PB22" s="74">
        <v>11</v>
      </c>
      <c r="PC22" s="74">
        <v>11</v>
      </c>
      <c r="PD22" s="74">
        <v>0</v>
      </c>
      <c r="PE22" s="74">
        <v>0</v>
      </c>
      <c r="PF22" s="75">
        <f t="shared" si="63"/>
        <v>1</v>
      </c>
      <c r="PG22" s="67">
        <f t="shared" si="64"/>
        <v>0</v>
      </c>
      <c r="PI22" s="78" t="s">
        <v>25</v>
      </c>
      <c r="PJ22" s="74">
        <v>11</v>
      </c>
      <c r="PK22" s="74">
        <v>11</v>
      </c>
      <c r="PL22" s="74">
        <v>0</v>
      </c>
      <c r="PM22" s="74">
        <v>0</v>
      </c>
      <c r="PN22" s="75">
        <f t="shared" si="65"/>
        <v>1</v>
      </c>
      <c r="PO22" s="67">
        <f t="shared" si="66"/>
        <v>0</v>
      </c>
      <c r="PQ22" s="78" t="s">
        <v>25</v>
      </c>
      <c r="PR22" s="74">
        <v>11</v>
      </c>
      <c r="PS22" s="74">
        <v>11</v>
      </c>
      <c r="PT22" s="74">
        <v>0</v>
      </c>
      <c r="PU22" s="74">
        <v>0</v>
      </c>
      <c r="PV22" s="75">
        <f t="shared" si="67"/>
        <v>1</v>
      </c>
      <c r="PW22" s="67">
        <f t="shared" si="68"/>
        <v>0</v>
      </c>
      <c r="PY22" s="78" t="s">
        <v>25</v>
      </c>
      <c r="PZ22" s="74">
        <v>11</v>
      </c>
      <c r="QA22" s="74">
        <v>11</v>
      </c>
      <c r="QB22" s="74">
        <v>0</v>
      </c>
      <c r="QC22" s="74">
        <v>0</v>
      </c>
      <c r="QD22" s="75">
        <f t="shared" si="69"/>
        <v>1</v>
      </c>
      <c r="QE22" s="67">
        <f t="shared" si="70"/>
        <v>0</v>
      </c>
      <c r="QG22" s="78" t="s">
        <v>25</v>
      </c>
      <c r="QH22" s="74">
        <v>11</v>
      </c>
      <c r="QI22" s="74">
        <v>11</v>
      </c>
      <c r="QJ22" s="74">
        <v>0</v>
      </c>
      <c r="QK22" s="74">
        <v>0</v>
      </c>
      <c r="QL22" s="75">
        <f t="shared" si="71"/>
        <v>1</v>
      </c>
      <c r="QM22" s="67">
        <f t="shared" si="72"/>
        <v>0</v>
      </c>
      <c r="QO22" s="78" t="s">
        <v>25</v>
      </c>
      <c r="QP22" s="74">
        <v>11</v>
      </c>
      <c r="QQ22" s="74">
        <v>11</v>
      </c>
      <c r="QR22" s="74">
        <v>0</v>
      </c>
      <c r="QS22" s="74">
        <v>0</v>
      </c>
      <c r="QT22" s="75">
        <f t="shared" si="73"/>
        <v>1</v>
      </c>
      <c r="QU22" s="67">
        <f t="shared" si="74"/>
        <v>0</v>
      </c>
      <c r="QW22" s="78" t="s">
        <v>25</v>
      </c>
      <c r="QX22" s="74">
        <v>11</v>
      </c>
      <c r="QY22" s="74">
        <v>11</v>
      </c>
      <c r="QZ22" s="74">
        <v>0</v>
      </c>
      <c r="RA22" s="74">
        <v>0</v>
      </c>
      <c r="RB22" s="75">
        <f t="shared" si="75"/>
        <v>1</v>
      </c>
      <c r="RC22" s="67">
        <f t="shared" si="76"/>
        <v>0</v>
      </c>
    </row>
    <row r="23" spans="1:471" ht="1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  <c r="AV23" s="2" t="s">
        <v>26</v>
      </c>
      <c r="AW23" s="2">
        <v>36</v>
      </c>
      <c r="AX23" s="2">
        <v>35</v>
      </c>
      <c r="AY23" s="2">
        <v>1</v>
      </c>
      <c r="AZ23" s="2">
        <v>0</v>
      </c>
      <c r="BA23" s="4">
        <v>0.97</v>
      </c>
      <c r="BB23" s="8">
        <f t="shared" si="5"/>
        <v>0</v>
      </c>
      <c r="BD23" s="2" t="s">
        <v>26</v>
      </c>
      <c r="BE23" s="2">
        <v>36</v>
      </c>
      <c r="BF23" s="2">
        <v>35</v>
      </c>
      <c r="BG23" s="2">
        <v>1</v>
      </c>
      <c r="BH23" s="2">
        <v>0</v>
      </c>
      <c r="BI23" s="4">
        <v>0.97</v>
      </c>
      <c r="BJ23" s="8">
        <f t="shared" si="6"/>
        <v>0</v>
      </c>
      <c r="BL23" s="2" t="s">
        <v>26</v>
      </c>
      <c r="BM23" s="2">
        <v>36</v>
      </c>
      <c r="BN23" s="2">
        <v>35</v>
      </c>
      <c r="BO23" s="2">
        <v>1</v>
      </c>
      <c r="BP23" s="2">
        <v>0</v>
      </c>
      <c r="BQ23" s="4">
        <v>0.97</v>
      </c>
      <c r="BR23" s="8">
        <f t="shared" si="7"/>
        <v>0</v>
      </c>
      <c r="BT23" s="2" t="s">
        <v>26</v>
      </c>
      <c r="BU23" s="2">
        <v>36</v>
      </c>
      <c r="BV23" s="2">
        <v>35</v>
      </c>
      <c r="BW23" s="2">
        <v>1</v>
      </c>
      <c r="BX23" s="2">
        <v>0</v>
      </c>
      <c r="BY23" s="4">
        <v>0.97</v>
      </c>
      <c r="BZ23" s="8">
        <f t="shared" si="8"/>
        <v>0</v>
      </c>
      <c r="CB23" s="2" t="s">
        <v>26</v>
      </c>
      <c r="CC23" s="2">
        <v>36</v>
      </c>
      <c r="CD23" s="2">
        <v>35</v>
      </c>
      <c r="CE23" s="2">
        <v>1</v>
      </c>
      <c r="CF23" s="2">
        <v>0</v>
      </c>
      <c r="CG23" s="4">
        <v>0.97</v>
      </c>
      <c r="CH23" s="8">
        <f t="shared" si="9"/>
        <v>0</v>
      </c>
      <c r="CJ23" s="2" t="s">
        <v>26</v>
      </c>
      <c r="CK23" s="2">
        <v>36</v>
      </c>
      <c r="CL23" s="2">
        <v>35</v>
      </c>
      <c r="CM23" s="2">
        <v>1</v>
      </c>
      <c r="CN23" s="2">
        <v>0</v>
      </c>
      <c r="CO23" s="4">
        <v>0.97</v>
      </c>
      <c r="CP23" s="8">
        <f t="shared" si="10"/>
        <v>0</v>
      </c>
      <c r="CR23" s="2" t="s">
        <v>26</v>
      </c>
      <c r="CS23" s="2">
        <v>36</v>
      </c>
      <c r="CT23" s="2">
        <v>35</v>
      </c>
      <c r="CU23" s="2">
        <v>1</v>
      </c>
      <c r="CV23" s="2">
        <v>0</v>
      </c>
      <c r="CW23" s="4">
        <v>0.97</v>
      </c>
      <c r="CX23" s="8">
        <f t="shared" si="11"/>
        <v>0</v>
      </c>
      <c r="CZ23" s="2" t="s">
        <v>26</v>
      </c>
      <c r="DA23" s="2">
        <v>36</v>
      </c>
      <c r="DB23" s="2">
        <v>35</v>
      </c>
      <c r="DC23" s="2">
        <v>1</v>
      </c>
      <c r="DD23" s="2">
        <v>0</v>
      </c>
      <c r="DE23" s="4">
        <v>0.97</v>
      </c>
      <c r="DF23" s="8">
        <f t="shared" si="12"/>
        <v>0</v>
      </c>
      <c r="DH23" s="2" t="s">
        <v>26</v>
      </c>
      <c r="DI23" s="2">
        <v>36</v>
      </c>
      <c r="DJ23" s="2">
        <v>35</v>
      </c>
      <c r="DK23" s="2">
        <v>1</v>
      </c>
      <c r="DL23" s="2">
        <v>0</v>
      </c>
      <c r="DM23" s="4">
        <v>0.97</v>
      </c>
      <c r="DN23" s="8">
        <f t="shared" si="13"/>
        <v>0</v>
      </c>
      <c r="DP23" s="2" t="s">
        <v>26</v>
      </c>
      <c r="DQ23" s="2">
        <v>36</v>
      </c>
      <c r="DR23" s="2">
        <v>35</v>
      </c>
      <c r="DS23" s="2">
        <v>1</v>
      </c>
      <c r="DT23" s="2">
        <v>0</v>
      </c>
      <c r="DU23" s="4">
        <v>0.97</v>
      </c>
      <c r="DV23" s="8">
        <f t="shared" si="14"/>
        <v>0</v>
      </c>
      <c r="DX23" s="2" t="s">
        <v>26</v>
      </c>
      <c r="DY23" s="2">
        <v>147</v>
      </c>
      <c r="DZ23" s="2">
        <v>146</v>
      </c>
      <c r="EA23" s="2">
        <v>1</v>
      </c>
      <c r="EB23" s="2">
        <v>0</v>
      </c>
      <c r="EC23" s="4">
        <v>0.99</v>
      </c>
      <c r="ED23" s="8">
        <f t="shared" si="15"/>
        <v>2.0000000000000018E-2</v>
      </c>
      <c r="EF23" s="2" t="s">
        <v>26</v>
      </c>
      <c r="EG23" s="2">
        <v>147</v>
      </c>
      <c r="EH23" s="2">
        <v>146</v>
      </c>
      <c r="EI23" s="2">
        <v>1</v>
      </c>
      <c r="EJ23" s="2">
        <v>0</v>
      </c>
      <c r="EK23" s="4">
        <v>0.99</v>
      </c>
      <c r="EL23" s="8">
        <f t="shared" si="16"/>
        <v>0</v>
      </c>
      <c r="EN23" s="2" t="s">
        <v>26</v>
      </c>
      <c r="EO23" s="2">
        <v>147</v>
      </c>
      <c r="EP23" s="2">
        <v>146</v>
      </c>
      <c r="EQ23" s="2">
        <v>1</v>
      </c>
      <c r="ER23" s="2">
        <v>0</v>
      </c>
      <c r="ES23" s="4">
        <v>0.99</v>
      </c>
      <c r="ET23" s="8">
        <f t="shared" si="17"/>
        <v>0</v>
      </c>
      <c r="EV23" s="2" t="s">
        <v>26</v>
      </c>
      <c r="EW23" s="2">
        <v>147</v>
      </c>
      <c r="EX23" s="2">
        <v>146</v>
      </c>
      <c r="EY23" s="2">
        <v>1</v>
      </c>
      <c r="EZ23" s="2">
        <v>0</v>
      </c>
      <c r="FA23" s="4">
        <v>0.99</v>
      </c>
      <c r="FB23" s="8">
        <f t="shared" si="18"/>
        <v>0</v>
      </c>
      <c r="FD23" s="2" t="s">
        <v>26</v>
      </c>
      <c r="FE23" s="2">
        <v>147</v>
      </c>
      <c r="FF23" s="2">
        <v>146</v>
      </c>
      <c r="FG23" s="2">
        <v>1</v>
      </c>
      <c r="FH23" s="2">
        <v>0</v>
      </c>
      <c r="FI23" s="4">
        <v>0.99</v>
      </c>
      <c r="FJ23" s="8">
        <f t="shared" si="19"/>
        <v>0</v>
      </c>
      <c r="FL23" s="2" t="s">
        <v>26</v>
      </c>
      <c r="FM23" s="2">
        <v>147</v>
      </c>
      <c r="FN23" s="2">
        <v>146</v>
      </c>
      <c r="FO23" s="2">
        <v>1</v>
      </c>
      <c r="FP23" s="2">
        <v>0</v>
      </c>
      <c r="FQ23" s="4">
        <v>0.99</v>
      </c>
      <c r="FR23" s="8">
        <f t="shared" si="20"/>
        <v>0</v>
      </c>
      <c r="FT23" t="s">
        <v>26</v>
      </c>
      <c r="FU23">
        <v>147</v>
      </c>
      <c r="FV23">
        <v>146</v>
      </c>
      <c r="FW23">
        <v>1</v>
      </c>
      <c r="FX23">
        <v>0</v>
      </c>
      <c r="FY23" s="38">
        <v>0.99</v>
      </c>
      <c r="FZ23" s="8">
        <f t="shared" si="21"/>
        <v>0</v>
      </c>
      <c r="GB23" s="2" t="s">
        <v>26</v>
      </c>
      <c r="GC23" s="2">
        <v>147</v>
      </c>
      <c r="GD23" s="2">
        <v>146</v>
      </c>
      <c r="GE23" s="2">
        <v>1</v>
      </c>
      <c r="GF23" s="2">
        <v>0</v>
      </c>
      <c r="GG23" s="4">
        <v>0.99</v>
      </c>
      <c r="GH23" s="8">
        <f t="shared" si="22"/>
        <v>0</v>
      </c>
      <c r="GJ23" t="s">
        <v>26</v>
      </c>
      <c r="GK23">
        <v>147</v>
      </c>
      <c r="GL23">
        <v>146</v>
      </c>
      <c r="GM23">
        <v>1</v>
      </c>
      <c r="GN23">
        <v>0</v>
      </c>
      <c r="GO23" s="38">
        <v>0.99</v>
      </c>
      <c r="GP23" s="8">
        <f t="shared" si="23"/>
        <v>0</v>
      </c>
      <c r="GR23" s="2" t="s">
        <v>26</v>
      </c>
      <c r="GS23" s="2">
        <v>147</v>
      </c>
      <c r="GT23" s="2">
        <v>146</v>
      </c>
      <c r="GU23" s="2">
        <v>1</v>
      </c>
      <c r="GV23" s="2">
        <v>0</v>
      </c>
      <c r="GW23" s="4">
        <v>0.99</v>
      </c>
      <c r="GX23" s="8">
        <f t="shared" si="24"/>
        <v>0</v>
      </c>
      <c r="GZ23" s="2" t="s">
        <v>26</v>
      </c>
      <c r="HA23" s="2">
        <v>147</v>
      </c>
      <c r="HB23" s="2">
        <v>146</v>
      </c>
      <c r="HC23" s="2">
        <v>1</v>
      </c>
      <c r="HD23" s="2">
        <v>0</v>
      </c>
      <c r="HE23" s="4">
        <v>0.99</v>
      </c>
      <c r="HF23" s="8">
        <f t="shared" si="77"/>
        <v>0.99</v>
      </c>
      <c r="HH23" s="2" t="s">
        <v>26</v>
      </c>
      <c r="HI23" s="2">
        <v>147</v>
      </c>
      <c r="HJ23" s="2">
        <v>146</v>
      </c>
      <c r="HK23" s="2">
        <v>1</v>
      </c>
      <c r="HL23" s="2">
        <v>0</v>
      </c>
      <c r="HM23" s="4">
        <v>0.99</v>
      </c>
      <c r="HN23" s="8">
        <f t="shared" si="25"/>
        <v>0</v>
      </c>
      <c r="HP23" s="2" t="s">
        <v>26</v>
      </c>
      <c r="HQ23" s="2">
        <v>147</v>
      </c>
      <c r="HR23" s="2">
        <v>146</v>
      </c>
      <c r="HS23" s="2">
        <v>1</v>
      </c>
      <c r="HT23" s="2">
        <v>0</v>
      </c>
      <c r="HU23" s="4">
        <v>0.99</v>
      </c>
      <c r="HV23" s="8">
        <f t="shared" si="26"/>
        <v>0</v>
      </c>
      <c r="HX23" s="2" t="s">
        <v>26</v>
      </c>
      <c r="HY23" s="2">
        <v>147</v>
      </c>
      <c r="HZ23" s="2">
        <v>146</v>
      </c>
      <c r="IA23" s="2">
        <v>1</v>
      </c>
      <c r="IB23" s="2">
        <v>0</v>
      </c>
      <c r="IC23" s="4">
        <v>0.99</v>
      </c>
      <c r="ID23" s="8">
        <f t="shared" si="27"/>
        <v>0</v>
      </c>
      <c r="IF23" s="63" t="s">
        <v>26</v>
      </c>
      <c r="IG23" s="64">
        <v>147</v>
      </c>
      <c r="IH23" s="64">
        <v>146</v>
      </c>
      <c r="II23" s="64">
        <v>1</v>
      </c>
      <c r="IJ23" s="64">
        <v>0</v>
      </c>
      <c r="IK23" s="65">
        <v>0.99</v>
      </c>
      <c r="IL23" s="65">
        <v>0.99</v>
      </c>
      <c r="IM23" s="65">
        <v>0</v>
      </c>
      <c r="IN23" s="63"/>
      <c r="IO23" s="63" t="s">
        <v>26</v>
      </c>
      <c r="IP23" s="63">
        <v>147</v>
      </c>
      <c r="IQ23" s="63">
        <v>146</v>
      </c>
      <c r="IR23" s="63">
        <v>1</v>
      </c>
      <c r="IS23" s="63">
        <v>0</v>
      </c>
      <c r="IT23" s="71">
        <v>0.99</v>
      </c>
      <c r="IU23" s="67">
        <v>0</v>
      </c>
      <c r="IV23" s="53"/>
      <c r="IW23" s="73" t="s">
        <v>26</v>
      </c>
      <c r="IX23" s="73">
        <v>147</v>
      </c>
      <c r="IY23" s="73">
        <v>146</v>
      </c>
      <c r="IZ23" s="73">
        <v>1</v>
      </c>
      <c r="JA23" s="73">
        <v>0</v>
      </c>
      <c r="JB23" s="77">
        <v>0.99</v>
      </c>
      <c r="JC23" s="67">
        <f t="shared" si="28"/>
        <v>0</v>
      </c>
      <c r="JD23" s="66"/>
      <c r="JE23" s="73" t="s">
        <v>26</v>
      </c>
      <c r="JF23" s="73">
        <v>147</v>
      </c>
      <c r="JG23" s="73">
        <v>146</v>
      </c>
      <c r="JH23" s="73">
        <v>1</v>
      </c>
      <c r="JI23" s="73">
        <v>0</v>
      </c>
      <c r="JJ23" s="77">
        <f t="shared" si="78"/>
        <v>0.99319727891156462</v>
      </c>
      <c r="JK23" s="67">
        <f t="shared" si="29"/>
        <v>3.1972789115646272E-3</v>
      </c>
      <c r="JL23" s="66"/>
      <c r="JM23" s="73" t="s">
        <v>26</v>
      </c>
      <c r="JN23" s="73">
        <v>147</v>
      </c>
      <c r="JO23" s="73">
        <v>146</v>
      </c>
      <c r="JP23" s="73">
        <v>1</v>
      </c>
      <c r="JQ23" s="73">
        <v>0</v>
      </c>
      <c r="JR23" s="77">
        <v>0.99</v>
      </c>
      <c r="JS23" s="67">
        <f t="shared" si="30"/>
        <v>-3.1972789115646272E-3</v>
      </c>
      <c r="JT23" s="66"/>
      <c r="JU23" s="73" t="s">
        <v>26</v>
      </c>
      <c r="JV23" s="73">
        <v>147</v>
      </c>
      <c r="JW23" s="73">
        <v>146</v>
      </c>
      <c r="JX23" s="73">
        <v>1</v>
      </c>
      <c r="JY23" s="73">
        <v>0</v>
      </c>
      <c r="JZ23" s="77">
        <v>0.99</v>
      </c>
      <c r="KA23" s="67">
        <f t="shared" si="31"/>
        <v>0</v>
      </c>
      <c r="KB23" s="66"/>
      <c r="KC23" s="73" t="s">
        <v>26</v>
      </c>
      <c r="KD23" s="73">
        <v>147</v>
      </c>
      <c r="KE23" s="73">
        <v>146</v>
      </c>
      <c r="KF23" s="73">
        <v>1</v>
      </c>
      <c r="KG23" s="73">
        <v>0</v>
      </c>
      <c r="KH23" s="77">
        <v>0.99</v>
      </c>
      <c r="KI23" s="67">
        <f t="shared" si="32"/>
        <v>0</v>
      </c>
      <c r="KK23" s="74" t="s">
        <v>26</v>
      </c>
      <c r="KL23" s="74">
        <v>147</v>
      </c>
      <c r="KM23" s="74">
        <v>146</v>
      </c>
      <c r="KN23" s="74">
        <v>1</v>
      </c>
      <c r="KO23" s="74">
        <v>0</v>
      </c>
      <c r="KP23" s="75">
        <f t="shared" si="33"/>
        <v>0.99319727891156462</v>
      </c>
      <c r="KQ23" s="67">
        <f t="shared" si="34"/>
        <v>3.1972789115646272E-3</v>
      </c>
      <c r="KS23" s="74" t="s">
        <v>26</v>
      </c>
      <c r="KT23" s="74">
        <v>147</v>
      </c>
      <c r="KU23" s="74">
        <v>146</v>
      </c>
      <c r="KV23" s="74">
        <v>1</v>
      </c>
      <c r="KW23" s="74">
        <v>0</v>
      </c>
      <c r="KX23" s="75">
        <f t="shared" si="35"/>
        <v>0.99319727891156462</v>
      </c>
      <c r="KY23" s="67">
        <f t="shared" si="36"/>
        <v>0</v>
      </c>
      <c r="LA23" s="74" t="s">
        <v>26</v>
      </c>
      <c r="LB23" s="74">
        <v>147</v>
      </c>
      <c r="LC23" s="74">
        <v>146</v>
      </c>
      <c r="LD23" s="74">
        <v>1</v>
      </c>
      <c r="LE23" s="74">
        <v>0</v>
      </c>
      <c r="LF23" s="75">
        <f t="shared" si="37"/>
        <v>0.99319727891156462</v>
      </c>
      <c r="LG23" s="67">
        <f t="shared" si="38"/>
        <v>0</v>
      </c>
      <c r="LI23" s="74" t="s">
        <v>26</v>
      </c>
      <c r="LJ23" s="74">
        <v>147</v>
      </c>
      <c r="LK23" s="74">
        <v>146</v>
      </c>
      <c r="LL23" s="74">
        <v>1</v>
      </c>
      <c r="LM23" s="74">
        <v>0</v>
      </c>
      <c r="LN23" s="75">
        <f t="shared" si="39"/>
        <v>0.99319727891156462</v>
      </c>
      <c r="LO23" s="67">
        <f t="shared" si="40"/>
        <v>0</v>
      </c>
      <c r="LQ23" s="74" t="s">
        <v>26</v>
      </c>
      <c r="LR23" s="74">
        <v>147</v>
      </c>
      <c r="LS23" s="74">
        <v>146</v>
      </c>
      <c r="LT23" s="74">
        <v>1</v>
      </c>
      <c r="LU23" s="74">
        <v>0</v>
      </c>
      <c r="LV23" s="75">
        <f t="shared" si="41"/>
        <v>0.99319727891156462</v>
      </c>
      <c r="LW23" s="67">
        <f t="shared" si="42"/>
        <v>0</v>
      </c>
      <c r="LY23" s="74" t="s">
        <v>26</v>
      </c>
      <c r="LZ23" s="74">
        <v>147</v>
      </c>
      <c r="MA23" s="74">
        <v>146</v>
      </c>
      <c r="MB23" s="74">
        <v>1</v>
      </c>
      <c r="MC23" s="74">
        <v>0</v>
      </c>
      <c r="MD23" s="75">
        <f t="shared" si="43"/>
        <v>0.99319727891156462</v>
      </c>
      <c r="ME23" s="67">
        <f t="shared" si="44"/>
        <v>0</v>
      </c>
      <c r="MG23" s="74" t="s">
        <v>26</v>
      </c>
      <c r="MH23" s="74">
        <v>147</v>
      </c>
      <c r="MI23" s="74">
        <v>146</v>
      </c>
      <c r="MJ23" s="74">
        <v>1</v>
      </c>
      <c r="MK23" s="74">
        <v>0</v>
      </c>
      <c r="ML23" s="75">
        <f t="shared" si="45"/>
        <v>0.99319727891156462</v>
      </c>
      <c r="MM23" s="67">
        <f t="shared" si="46"/>
        <v>0</v>
      </c>
      <c r="MO23" s="74" t="s">
        <v>26</v>
      </c>
      <c r="MP23" s="74">
        <v>147</v>
      </c>
      <c r="MQ23" s="74">
        <v>146</v>
      </c>
      <c r="MR23" s="74">
        <v>1</v>
      </c>
      <c r="MS23" s="74">
        <v>0</v>
      </c>
      <c r="MT23" s="75">
        <f t="shared" si="47"/>
        <v>0.99319727891156462</v>
      </c>
      <c r="MU23" s="67">
        <f t="shared" si="48"/>
        <v>0</v>
      </c>
      <c r="MW23" s="74" t="s">
        <v>26</v>
      </c>
      <c r="MX23" s="74">
        <v>147</v>
      </c>
      <c r="MY23" s="74">
        <v>146</v>
      </c>
      <c r="MZ23" s="74">
        <v>1</v>
      </c>
      <c r="NA23" s="74">
        <v>0</v>
      </c>
      <c r="NB23" s="75">
        <f t="shared" si="49"/>
        <v>0.99319727891156462</v>
      </c>
      <c r="NC23" s="67">
        <f t="shared" si="50"/>
        <v>0</v>
      </c>
      <c r="NE23" s="74" t="s">
        <v>26</v>
      </c>
      <c r="NF23" s="74">
        <v>147</v>
      </c>
      <c r="NG23" s="74">
        <v>146</v>
      </c>
      <c r="NH23" s="74">
        <v>1</v>
      </c>
      <c r="NI23" s="74">
        <v>0</v>
      </c>
      <c r="NJ23" s="75">
        <f t="shared" si="51"/>
        <v>0.99319727891156462</v>
      </c>
      <c r="NK23" s="67">
        <f t="shared" si="52"/>
        <v>0</v>
      </c>
      <c r="NM23" s="74" t="s">
        <v>26</v>
      </c>
      <c r="NN23" s="74">
        <v>147</v>
      </c>
      <c r="NO23" s="74">
        <v>146</v>
      </c>
      <c r="NP23" s="74">
        <v>1</v>
      </c>
      <c r="NQ23" s="74">
        <v>0</v>
      </c>
      <c r="NR23" s="75">
        <f t="shared" si="53"/>
        <v>0.99319727891156462</v>
      </c>
      <c r="NS23" s="67">
        <f t="shared" si="54"/>
        <v>0</v>
      </c>
      <c r="NU23" s="74" t="s">
        <v>26</v>
      </c>
      <c r="NV23" s="74">
        <v>147</v>
      </c>
      <c r="NW23" s="74">
        <v>146</v>
      </c>
      <c r="NX23" s="74">
        <v>1</v>
      </c>
      <c r="NY23" s="74">
        <v>0</v>
      </c>
      <c r="NZ23" s="75">
        <f t="shared" si="55"/>
        <v>0.99319727891156462</v>
      </c>
      <c r="OA23" s="67">
        <f t="shared" si="56"/>
        <v>0</v>
      </c>
      <c r="OC23" s="74" t="s">
        <v>26</v>
      </c>
      <c r="OD23" s="74">
        <v>147</v>
      </c>
      <c r="OE23" s="74">
        <v>146</v>
      </c>
      <c r="OF23" s="74">
        <v>1</v>
      </c>
      <c r="OG23" s="74">
        <v>0</v>
      </c>
      <c r="OH23" s="75">
        <f t="shared" si="57"/>
        <v>0.99319727891156462</v>
      </c>
      <c r="OI23" s="67">
        <f t="shared" si="58"/>
        <v>0</v>
      </c>
      <c r="OK23" s="74" t="s">
        <v>26</v>
      </c>
      <c r="OL23" s="74">
        <v>147</v>
      </c>
      <c r="OM23" s="74">
        <v>146</v>
      </c>
      <c r="ON23" s="74">
        <v>1</v>
      </c>
      <c r="OO23" s="74">
        <v>0</v>
      </c>
      <c r="OP23" s="75">
        <f t="shared" si="59"/>
        <v>0.99319727891156462</v>
      </c>
      <c r="OQ23" s="67">
        <f t="shared" si="60"/>
        <v>0</v>
      </c>
      <c r="OS23" s="74" t="s">
        <v>26</v>
      </c>
      <c r="OT23" s="74">
        <v>147</v>
      </c>
      <c r="OU23" s="74">
        <v>146</v>
      </c>
      <c r="OV23" s="74">
        <v>1</v>
      </c>
      <c r="OW23" s="74">
        <v>0</v>
      </c>
      <c r="OX23" s="75">
        <f t="shared" si="61"/>
        <v>0.99319727891156462</v>
      </c>
      <c r="OY23" s="67">
        <f t="shared" si="62"/>
        <v>0</v>
      </c>
      <c r="PA23" s="74" t="s">
        <v>26</v>
      </c>
      <c r="PB23" s="74">
        <v>147</v>
      </c>
      <c r="PC23" s="74">
        <v>146</v>
      </c>
      <c r="PD23" s="74">
        <v>1</v>
      </c>
      <c r="PE23" s="74">
        <v>0</v>
      </c>
      <c r="PF23" s="75">
        <f t="shared" si="63"/>
        <v>0.99319727891156462</v>
      </c>
      <c r="PG23" s="67">
        <f t="shared" si="64"/>
        <v>0</v>
      </c>
      <c r="PI23" s="74" t="s">
        <v>26</v>
      </c>
      <c r="PJ23" s="74">
        <v>147</v>
      </c>
      <c r="PK23" s="74">
        <v>146</v>
      </c>
      <c r="PL23" s="74">
        <v>1</v>
      </c>
      <c r="PM23" s="74">
        <v>0</v>
      </c>
      <c r="PN23" s="75">
        <f t="shared" si="65"/>
        <v>0.99319727891156462</v>
      </c>
      <c r="PO23" s="67">
        <f t="shared" si="66"/>
        <v>0</v>
      </c>
      <c r="PQ23" s="74" t="s">
        <v>26</v>
      </c>
      <c r="PR23" s="74">
        <v>147</v>
      </c>
      <c r="PS23" s="74">
        <v>146</v>
      </c>
      <c r="PT23" s="74">
        <v>1</v>
      </c>
      <c r="PU23" s="74">
        <v>0</v>
      </c>
      <c r="PV23" s="75">
        <f t="shared" si="67"/>
        <v>0.99319727891156462</v>
      </c>
      <c r="PW23" s="67">
        <f t="shared" si="68"/>
        <v>0</v>
      </c>
      <c r="PY23" s="74" t="s">
        <v>26</v>
      </c>
      <c r="PZ23" s="74">
        <v>147</v>
      </c>
      <c r="QA23" s="74">
        <v>146</v>
      </c>
      <c r="QB23" s="74">
        <v>1</v>
      </c>
      <c r="QC23" s="74">
        <v>0</v>
      </c>
      <c r="QD23" s="75">
        <f t="shared" si="69"/>
        <v>0.99319727891156462</v>
      </c>
      <c r="QE23" s="67">
        <f t="shared" si="70"/>
        <v>0</v>
      </c>
      <c r="QG23" s="74" t="s">
        <v>26</v>
      </c>
      <c r="QH23" s="74">
        <v>147</v>
      </c>
      <c r="QI23" s="74">
        <v>146</v>
      </c>
      <c r="QJ23" s="74">
        <v>1</v>
      </c>
      <c r="QK23" s="74">
        <v>0</v>
      </c>
      <c r="QL23" s="75">
        <f t="shared" si="71"/>
        <v>0.99319727891156462</v>
      </c>
      <c r="QM23" s="67">
        <f t="shared" si="72"/>
        <v>0</v>
      </c>
      <c r="QO23" s="74" t="s">
        <v>26</v>
      </c>
      <c r="QP23" s="74">
        <v>147</v>
      </c>
      <c r="QQ23" s="74">
        <v>146</v>
      </c>
      <c r="QR23" s="74">
        <v>1</v>
      </c>
      <c r="QS23" s="74">
        <v>0</v>
      </c>
      <c r="QT23" s="75">
        <f t="shared" si="73"/>
        <v>0.99319727891156462</v>
      </c>
      <c r="QU23" s="67">
        <f t="shared" si="74"/>
        <v>0</v>
      </c>
      <c r="QW23" s="74" t="s">
        <v>26</v>
      </c>
      <c r="QX23" s="74">
        <v>147</v>
      </c>
      <c r="QY23" s="74">
        <v>146</v>
      </c>
      <c r="QZ23" s="74">
        <v>1</v>
      </c>
      <c r="RA23" s="74">
        <v>0</v>
      </c>
      <c r="RB23" s="75">
        <f t="shared" si="75"/>
        <v>0.99319727891156462</v>
      </c>
      <c r="RC23" s="67">
        <f t="shared" si="76"/>
        <v>0</v>
      </c>
    </row>
    <row r="24" spans="1:471" ht="1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8">
        <f t="shared" si="5"/>
        <v>0</v>
      </c>
      <c r="BD24" s="2" t="s">
        <v>27</v>
      </c>
      <c r="BE24" s="2">
        <v>12</v>
      </c>
      <c r="BF24" s="2">
        <v>12</v>
      </c>
      <c r="BG24" s="2">
        <v>0</v>
      </c>
      <c r="BH24" s="2">
        <v>0</v>
      </c>
      <c r="BI24" s="4">
        <v>1</v>
      </c>
      <c r="BJ24" s="8">
        <f t="shared" si="6"/>
        <v>0</v>
      </c>
      <c r="BL24" s="2" t="s">
        <v>27</v>
      </c>
      <c r="BM24" s="2">
        <v>12</v>
      </c>
      <c r="BN24" s="2">
        <v>12</v>
      </c>
      <c r="BO24" s="2">
        <v>0</v>
      </c>
      <c r="BP24" s="2">
        <v>0</v>
      </c>
      <c r="BQ24" s="4">
        <v>1</v>
      </c>
      <c r="BR24" s="8">
        <f t="shared" si="7"/>
        <v>0</v>
      </c>
      <c r="BT24" s="2" t="s">
        <v>27</v>
      </c>
      <c r="BU24" s="2">
        <v>12</v>
      </c>
      <c r="BV24" s="2">
        <v>12</v>
      </c>
      <c r="BW24" s="2">
        <v>0</v>
      </c>
      <c r="BX24" s="2">
        <v>0</v>
      </c>
      <c r="BY24" s="4">
        <v>1</v>
      </c>
      <c r="BZ24" s="8">
        <f t="shared" si="8"/>
        <v>0</v>
      </c>
      <c r="CB24" s="2" t="s">
        <v>27</v>
      </c>
      <c r="CC24" s="2">
        <v>12</v>
      </c>
      <c r="CD24" s="2">
        <v>12</v>
      </c>
      <c r="CE24" s="2">
        <v>0</v>
      </c>
      <c r="CF24" s="2">
        <v>0</v>
      </c>
      <c r="CG24" s="4">
        <v>1</v>
      </c>
      <c r="CH24" s="8">
        <f t="shared" si="9"/>
        <v>0</v>
      </c>
      <c r="CJ24" s="2" t="s">
        <v>27</v>
      </c>
      <c r="CK24" s="2">
        <v>12</v>
      </c>
      <c r="CL24" s="2">
        <v>12</v>
      </c>
      <c r="CM24" s="2">
        <v>0</v>
      </c>
      <c r="CN24" s="2">
        <v>0</v>
      </c>
      <c r="CO24" s="4">
        <v>1</v>
      </c>
      <c r="CP24" s="8">
        <f t="shared" si="10"/>
        <v>0</v>
      </c>
      <c r="CR24" s="2" t="s">
        <v>27</v>
      </c>
      <c r="CS24" s="2">
        <v>12</v>
      </c>
      <c r="CT24" s="2">
        <v>12</v>
      </c>
      <c r="CU24" s="2">
        <v>0</v>
      </c>
      <c r="CV24" s="2">
        <v>0</v>
      </c>
      <c r="CW24" s="4">
        <v>1</v>
      </c>
      <c r="CX24" s="8">
        <f t="shared" si="11"/>
        <v>0</v>
      </c>
      <c r="CZ24" s="2" t="s">
        <v>27</v>
      </c>
      <c r="DA24" s="2">
        <v>12</v>
      </c>
      <c r="DB24" s="2">
        <v>12</v>
      </c>
      <c r="DC24" s="2">
        <v>0</v>
      </c>
      <c r="DD24" s="2">
        <v>0</v>
      </c>
      <c r="DE24" s="4">
        <v>1</v>
      </c>
      <c r="DF24" s="8">
        <f t="shared" si="12"/>
        <v>0</v>
      </c>
      <c r="DH24" s="2" t="s">
        <v>27</v>
      </c>
      <c r="DI24" s="2">
        <v>12</v>
      </c>
      <c r="DJ24" s="2">
        <v>12</v>
      </c>
      <c r="DK24" s="2">
        <v>0</v>
      </c>
      <c r="DL24" s="2">
        <v>0</v>
      </c>
      <c r="DM24" s="4">
        <v>1</v>
      </c>
      <c r="DN24" s="8">
        <f t="shared" si="13"/>
        <v>0</v>
      </c>
      <c r="DP24" s="2" t="s">
        <v>27</v>
      </c>
      <c r="DQ24" s="2">
        <v>12</v>
      </c>
      <c r="DR24" s="2">
        <v>12</v>
      </c>
      <c r="DS24" s="2">
        <v>0</v>
      </c>
      <c r="DT24" s="2">
        <v>0</v>
      </c>
      <c r="DU24" s="4">
        <v>1</v>
      </c>
      <c r="DV24" s="8">
        <f t="shared" si="14"/>
        <v>0</v>
      </c>
      <c r="DX24" s="2" t="s">
        <v>27</v>
      </c>
      <c r="DY24" s="2">
        <v>12</v>
      </c>
      <c r="DZ24" s="2">
        <v>12</v>
      </c>
      <c r="EA24" s="2">
        <v>0</v>
      </c>
      <c r="EB24" s="2">
        <v>0</v>
      </c>
      <c r="EC24" s="4">
        <v>1</v>
      </c>
      <c r="ED24" s="8">
        <f t="shared" si="15"/>
        <v>0</v>
      </c>
      <c r="EF24" s="2" t="s">
        <v>27</v>
      </c>
      <c r="EG24" s="2">
        <v>12</v>
      </c>
      <c r="EH24" s="2">
        <v>12</v>
      </c>
      <c r="EI24" s="2">
        <v>0</v>
      </c>
      <c r="EJ24" s="2">
        <v>0</v>
      </c>
      <c r="EK24" s="4">
        <v>1</v>
      </c>
      <c r="EL24" s="8">
        <f t="shared" si="16"/>
        <v>0</v>
      </c>
      <c r="EN24" s="2" t="s">
        <v>27</v>
      </c>
      <c r="EO24" s="2">
        <v>12</v>
      </c>
      <c r="EP24" s="2">
        <v>12</v>
      </c>
      <c r="EQ24" s="2">
        <v>0</v>
      </c>
      <c r="ER24" s="2">
        <v>0</v>
      </c>
      <c r="ES24" s="4">
        <v>1</v>
      </c>
      <c r="ET24" s="8">
        <f t="shared" si="17"/>
        <v>0</v>
      </c>
      <c r="EV24" s="2" t="s">
        <v>27</v>
      </c>
      <c r="EW24" s="2">
        <v>12</v>
      </c>
      <c r="EX24" s="2">
        <v>12</v>
      </c>
      <c r="EY24" s="2">
        <v>0</v>
      </c>
      <c r="EZ24" s="2">
        <v>0</v>
      </c>
      <c r="FA24" s="4">
        <v>1</v>
      </c>
      <c r="FB24" s="8">
        <f t="shared" si="18"/>
        <v>0</v>
      </c>
      <c r="FD24" s="2" t="s">
        <v>27</v>
      </c>
      <c r="FE24" s="2">
        <v>12</v>
      </c>
      <c r="FF24" s="2">
        <v>12</v>
      </c>
      <c r="FG24" s="2">
        <v>0</v>
      </c>
      <c r="FH24" s="2">
        <v>0</v>
      </c>
      <c r="FI24" s="4">
        <v>1</v>
      </c>
      <c r="FJ24" s="8">
        <f t="shared" si="19"/>
        <v>0</v>
      </c>
      <c r="FL24" s="2" t="s">
        <v>27</v>
      </c>
      <c r="FM24" s="2">
        <v>12</v>
      </c>
      <c r="FN24" s="2">
        <v>12</v>
      </c>
      <c r="FO24" s="2">
        <v>0</v>
      </c>
      <c r="FP24" s="2">
        <v>0</v>
      </c>
      <c r="FQ24" s="4">
        <v>1</v>
      </c>
      <c r="FR24" s="8">
        <f t="shared" si="20"/>
        <v>0</v>
      </c>
      <c r="FT24" t="s">
        <v>27</v>
      </c>
      <c r="FU24">
        <v>12</v>
      </c>
      <c r="FV24">
        <v>12</v>
      </c>
      <c r="FW24">
        <v>0</v>
      </c>
      <c r="FX24">
        <v>0</v>
      </c>
      <c r="FY24" s="38">
        <v>1</v>
      </c>
      <c r="FZ24" s="8">
        <f t="shared" si="21"/>
        <v>0</v>
      </c>
      <c r="GB24" s="2" t="s">
        <v>27</v>
      </c>
      <c r="GC24" s="2">
        <v>12</v>
      </c>
      <c r="GD24" s="2">
        <v>12</v>
      </c>
      <c r="GE24" s="2">
        <v>0</v>
      </c>
      <c r="GF24" s="2">
        <v>0</v>
      </c>
      <c r="GG24" s="4">
        <v>1</v>
      </c>
      <c r="GH24" s="8">
        <f t="shared" si="22"/>
        <v>0</v>
      </c>
      <c r="GJ24" t="s">
        <v>27</v>
      </c>
      <c r="GK24">
        <v>12</v>
      </c>
      <c r="GL24">
        <v>12</v>
      </c>
      <c r="GM24">
        <v>0</v>
      </c>
      <c r="GN24">
        <v>0</v>
      </c>
      <c r="GO24" s="38">
        <v>1</v>
      </c>
      <c r="GP24" s="8">
        <f t="shared" si="23"/>
        <v>0</v>
      </c>
      <c r="GR24" s="2" t="s">
        <v>27</v>
      </c>
      <c r="GS24" s="2">
        <v>12</v>
      </c>
      <c r="GT24" s="2">
        <v>12</v>
      </c>
      <c r="GU24" s="2">
        <v>0</v>
      </c>
      <c r="GV24" s="2">
        <v>0</v>
      </c>
      <c r="GW24" s="4">
        <v>1</v>
      </c>
      <c r="GX24" s="8">
        <f t="shared" si="24"/>
        <v>0</v>
      </c>
      <c r="GZ24" s="2" t="s">
        <v>27</v>
      </c>
      <c r="HA24" s="2">
        <v>12</v>
      </c>
      <c r="HB24" s="2">
        <v>12</v>
      </c>
      <c r="HC24" s="2">
        <v>0</v>
      </c>
      <c r="HD24" s="2">
        <v>0</v>
      </c>
      <c r="HE24" s="4">
        <v>1</v>
      </c>
      <c r="HF24" s="8">
        <f t="shared" si="77"/>
        <v>1</v>
      </c>
      <c r="HH24" s="2" t="s">
        <v>27</v>
      </c>
      <c r="HI24" s="2">
        <v>12</v>
      </c>
      <c r="HJ24" s="2">
        <v>12</v>
      </c>
      <c r="HK24" s="2">
        <v>0</v>
      </c>
      <c r="HL24" s="2">
        <v>0</v>
      </c>
      <c r="HM24" s="4">
        <v>1</v>
      </c>
      <c r="HN24" s="8">
        <f t="shared" si="25"/>
        <v>0</v>
      </c>
      <c r="HP24" s="2" t="s">
        <v>27</v>
      </c>
      <c r="HQ24" s="2">
        <v>12</v>
      </c>
      <c r="HR24" s="2">
        <v>12</v>
      </c>
      <c r="HS24" s="2">
        <v>0</v>
      </c>
      <c r="HT24" s="2">
        <v>0</v>
      </c>
      <c r="HU24" s="4">
        <v>1</v>
      </c>
      <c r="HV24" s="8">
        <f t="shared" si="26"/>
        <v>0</v>
      </c>
      <c r="HX24" s="2" t="s">
        <v>27</v>
      </c>
      <c r="HY24" s="2">
        <v>12</v>
      </c>
      <c r="HZ24" s="2">
        <v>12</v>
      </c>
      <c r="IA24" s="2">
        <v>0</v>
      </c>
      <c r="IB24" s="2">
        <v>0</v>
      </c>
      <c r="IC24" s="4">
        <v>1</v>
      </c>
      <c r="ID24" s="8">
        <f t="shared" si="27"/>
        <v>0</v>
      </c>
      <c r="IF24" s="63" t="s">
        <v>27</v>
      </c>
      <c r="IG24" s="64">
        <v>12</v>
      </c>
      <c r="IH24" s="64">
        <v>12</v>
      </c>
      <c r="II24" s="64">
        <v>0</v>
      </c>
      <c r="IJ24" s="64">
        <v>0</v>
      </c>
      <c r="IK24" s="65">
        <v>1</v>
      </c>
      <c r="IL24" s="65">
        <v>1</v>
      </c>
      <c r="IM24" s="65">
        <v>0</v>
      </c>
      <c r="IN24" s="63"/>
      <c r="IO24" s="63" t="s">
        <v>27</v>
      </c>
      <c r="IP24" s="63">
        <v>12</v>
      </c>
      <c r="IQ24" s="63">
        <v>12</v>
      </c>
      <c r="IR24" s="63">
        <v>0</v>
      </c>
      <c r="IS24" s="63">
        <v>0</v>
      </c>
      <c r="IT24" s="71">
        <v>1</v>
      </c>
      <c r="IU24" s="67">
        <v>0</v>
      </c>
      <c r="IV24" s="53"/>
      <c r="IW24" s="73" t="s">
        <v>27</v>
      </c>
      <c r="IX24" s="73">
        <v>12</v>
      </c>
      <c r="IY24" s="73">
        <v>12</v>
      </c>
      <c r="IZ24" s="73">
        <v>0</v>
      </c>
      <c r="JA24" s="73">
        <v>0</v>
      </c>
      <c r="JB24" s="77">
        <v>1</v>
      </c>
      <c r="JC24" s="67">
        <f t="shared" si="28"/>
        <v>0</v>
      </c>
      <c r="JD24" s="66"/>
      <c r="JE24" s="73" t="s">
        <v>27</v>
      </c>
      <c r="JF24" s="73">
        <v>12</v>
      </c>
      <c r="JG24" s="73">
        <v>12</v>
      </c>
      <c r="JH24" s="73">
        <v>0</v>
      </c>
      <c r="JI24" s="73">
        <v>0</v>
      </c>
      <c r="JJ24" s="77">
        <f t="shared" si="78"/>
        <v>1</v>
      </c>
      <c r="JK24" s="67">
        <f t="shared" si="29"/>
        <v>0</v>
      </c>
      <c r="JL24" s="66"/>
      <c r="JM24" s="73" t="s">
        <v>27</v>
      </c>
      <c r="JN24" s="73">
        <v>12</v>
      </c>
      <c r="JO24" s="73">
        <v>12</v>
      </c>
      <c r="JP24" s="73">
        <v>0</v>
      </c>
      <c r="JQ24" s="73">
        <v>0</v>
      </c>
      <c r="JR24" s="77">
        <v>1</v>
      </c>
      <c r="JS24" s="67">
        <f t="shared" si="30"/>
        <v>0</v>
      </c>
      <c r="JT24" s="66"/>
      <c r="JU24" s="73" t="s">
        <v>27</v>
      </c>
      <c r="JV24" s="73">
        <v>12</v>
      </c>
      <c r="JW24" s="73">
        <v>12</v>
      </c>
      <c r="JX24" s="73">
        <v>0</v>
      </c>
      <c r="JY24" s="73">
        <v>0</v>
      </c>
      <c r="JZ24" s="77">
        <v>1</v>
      </c>
      <c r="KA24" s="67">
        <f t="shared" si="31"/>
        <v>0</v>
      </c>
      <c r="KB24" s="66"/>
      <c r="KC24" s="73" t="s">
        <v>27</v>
      </c>
      <c r="KD24" s="73">
        <v>12</v>
      </c>
      <c r="KE24" s="73">
        <v>12</v>
      </c>
      <c r="KF24" s="73">
        <v>0</v>
      </c>
      <c r="KG24" s="73">
        <v>0</v>
      </c>
      <c r="KH24" s="77">
        <v>1</v>
      </c>
      <c r="KI24" s="67">
        <f t="shared" si="32"/>
        <v>0</v>
      </c>
      <c r="KK24" s="74" t="s">
        <v>27</v>
      </c>
      <c r="KL24" s="74">
        <v>12</v>
      </c>
      <c r="KM24" s="74">
        <v>12</v>
      </c>
      <c r="KN24" s="74">
        <v>0</v>
      </c>
      <c r="KO24" s="74">
        <v>0</v>
      </c>
      <c r="KP24" s="75">
        <f t="shared" si="33"/>
        <v>1</v>
      </c>
      <c r="KQ24" s="67">
        <f t="shared" si="34"/>
        <v>0</v>
      </c>
      <c r="KS24" s="74" t="s">
        <v>27</v>
      </c>
      <c r="KT24" s="74">
        <v>12</v>
      </c>
      <c r="KU24" s="74">
        <v>12</v>
      </c>
      <c r="KV24" s="74">
        <v>0</v>
      </c>
      <c r="KW24" s="74">
        <v>0</v>
      </c>
      <c r="KX24" s="75">
        <f t="shared" si="35"/>
        <v>1</v>
      </c>
      <c r="KY24" s="67">
        <f t="shared" si="36"/>
        <v>0</v>
      </c>
      <c r="LA24" s="74" t="s">
        <v>27</v>
      </c>
      <c r="LB24" s="74">
        <v>12</v>
      </c>
      <c r="LC24" s="74">
        <v>12</v>
      </c>
      <c r="LD24" s="74">
        <v>0</v>
      </c>
      <c r="LE24" s="74">
        <v>0</v>
      </c>
      <c r="LF24" s="75">
        <f t="shared" si="37"/>
        <v>1</v>
      </c>
      <c r="LG24" s="67">
        <f t="shared" si="38"/>
        <v>0</v>
      </c>
      <c r="LI24" s="74" t="s">
        <v>27</v>
      </c>
      <c r="LJ24" s="74">
        <v>12</v>
      </c>
      <c r="LK24" s="74">
        <v>12</v>
      </c>
      <c r="LL24" s="74">
        <v>0</v>
      </c>
      <c r="LM24" s="74">
        <v>0</v>
      </c>
      <c r="LN24" s="75">
        <f t="shared" si="39"/>
        <v>1</v>
      </c>
      <c r="LO24" s="67">
        <f t="shared" si="40"/>
        <v>0</v>
      </c>
      <c r="LQ24" s="74" t="s">
        <v>27</v>
      </c>
      <c r="LR24" s="74">
        <v>12</v>
      </c>
      <c r="LS24" s="74">
        <v>12</v>
      </c>
      <c r="LT24" s="74">
        <v>0</v>
      </c>
      <c r="LU24" s="74">
        <v>0</v>
      </c>
      <c r="LV24" s="75">
        <f t="shared" si="41"/>
        <v>1</v>
      </c>
      <c r="LW24" s="67">
        <f t="shared" si="42"/>
        <v>0</v>
      </c>
      <c r="LY24" s="74" t="s">
        <v>27</v>
      </c>
      <c r="LZ24" s="74">
        <v>12</v>
      </c>
      <c r="MA24" s="74">
        <v>12</v>
      </c>
      <c r="MB24" s="74">
        <v>0</v>
      </c>
      <c r="MC24" s="74">
        <v>0</v>
      </c>
      <c r="MD24" s="75">
        <f t="shared" si="43"/>
        <v>1</v>
      </c>
      <c r="ME24" s="67">
        <f t="shared" si="44"/>
        <v>0</v>
      </c>
      <c r="MG24" s="74" t="s">
        <v>27</v>
      </c>
      <c r="MH24" s="74">
        <v>12</v>
      </c>
      <c r="MI24" s="74">
        <v>12</v>
      </c>
      <c r="MJ24" s="74">
        <v>0</v>
      </c>
      <c r="MK24" s="74">
        <v>0</v>
      </c>
      <c r="ML24" s="75">
        <f t="shared" si="45"/>
        <v>1</v>
      </c>
      <c r="MM24" s="67">
        <f t="shared" si="46"/>
        <v>0</v>
      </c>
      <c r="MO24" s="74" t="s">
        <v>27</v>
      </c>
      <c r="MP24" s="74">
        <v>12</v>
      </c>
      <c r="MQ24" s="74">
        <v>12</v>
      </c>
      <c r="MR24" s="74">
        <v>0</v>
      </c>
      <c r="MS24" s="74">
        <v>0</v>
      </c>
      <c r="MT24" s="75">
        <f t="shared" si="47"/>
        <v>1</v>
      </c>
      <c r="MU24" s="67">
        <f t="shared" si="48"/>
        <v>0</v>
      </c>
      <c r="MW24" s="74" t="s">
        <v>27</v>
      </c>
      <c r="MX24" s="74">
        <v>12</v>
      </c>
      <c r="MY24" s="74">
        <v>12</v>
      </c>
      <c r="MZ24" s="74">
        <v>0</v>
      </c>
      <c r="NA24" s="74">
        <v>0</v>
      </c>
      <c r="NB24" s="75">
        <f t="shared" si="49"/>
        <v>1</v>
      </c>
      <c r="NC24" s="67">
        <f t="shared" si="50"/>
        <v>0</v>
      </c>
      <c r="NE24" s="74" t="s">
        <v>27</v>
      </c>
      <c r="NF24" s="74">
        <v>12</v>
      </c>
      <c r="NG24" s="74">
        <v>12</v>
      </c>
      <c r="NH24" s="74">
        <v>0</v>
      </c>
      <c r="NI24" s="74">
        <v>0</v>
      </c>
      <c r="NJ24" s="75">
        <f t="shared" si="51"/>
        <v>1</v>
      </c>
      <c r="NK24" s="67">
        <f t="shared" si="52"/>
        <v>0</v>
      </c>
      <c r="NM24" s="74" t="s">
        <v>27</v>
      </c>
      <c r="NN24" s="74">
        <v>12</v>
      </c>
      <c r="NO24" s="74">
        <v>12</v>
      </c>
      <c r="NP24" s="74">
        <v>0</v>
      </c>
      <c r="NQ24" s="74">
        <v>0</v>
      </c>
      <c r="NR24" s="75">
        <f t="shared" si="53"/>
        <v>1</v>
      </c>
      <c r="NS24" s="67">
        <f t="shared" si="54"/>
        <v>0</v>
      </c>
      <c r="NU24" s="74" t="s">
        <v>27</v>
      </c>
      <c r="NV24" s="74">
        <v>12</v>
      </c>
      <c r="NW24" s="74">
        <v>12</v>
      </c>
      <c r="NX24" s="74">
        <v>0</v>
      </c>
      <c r="NY24" s="74">
        <v>0</v>
      </c>
      <c r="NZ24" s="75">
        <f t="shared" si="55"/>
        <v>1</v>
      </c>
      <c r="OA24" s="67">
        <f t="shared" si="56"/>
        <v>0</v>
      </c>
      <c r="OC24" s="74" t="s">
        <v>27</v>
      </c>
      <c r="OD24" s="74">
        <v>12</v>
      </c>
      <c r="OE24" s="74">
        <v>12</v>
      </c>
      <c r="OF24" s="74">
        <v>0</v>
      </c>
      <c r="OG24" s="74">
        <v>0</v>
      </c>
      <c r="OH24" s="75">
        <f>OE24/OD24</f>
        <v>1</v>
      </c>
      <c r="OI24" s="67">
        <f>OH24-NZ24</f>
        <v>0</v>
      </c>
      <c r="OK24" s="74" t="s">
        <v>27</v>
      </c>
      <c r="OL24" s="74">
        <v>12</v>
      </c>
      <c r="OM24" s="74">
        <v>12</v>
      </c>
      <c r="ON24" s="74">
        <v>0</v>
      </c>
      <c r="OO24" s="74">
        <v>0</v>
      </c>
      <c r="OP24" s="75">
        <f t="shared" si="59"/>
        <v>1</v>
      </c>
      <c r="OQ24" s="67">
        <f t="shared" si="60"/>
        <v>0</v>
      </c>
      <c r="OS24" s="74" t="s">
        <v>27</v>
      </c>
      <c r="OT24" s="74">
        <v>12</v>
      </c>
      <c r="OU24" s="74">
        <v>12</v>
      </c>
      <c r="OV24" s="74">
        <v>0</v>
      </c>
      <c r="OW24" s="74">
        <v>0</v>
      </c>
      <c r="OX24" s="75">
        <f t="shared" si="61"/>
        <v>1</v>
      </c>
      <c r="OY24" s="67">
        <f t="shared" si="62"/>
        <v>0</v>
      </c>
      <c r="PA24" s="74" t="s">
        <v>27</v>
      </c>
      <c r="PB24" s="74">
        <v>12</v>
      </c>
      <c r="PC24" s="74">
        <v>12</v>
      </c>
      <c r="PD24" s="74">
        <v>0</v>
      </c>
      <c r="PE24" s="74">
        <v>0</v>
      </c>
      <c r="PF24" s="75">
        <f t="shared" si="63"/>
        <v>1</v>
      </c>
      <c r="PG24" s="67">
        <f t="shared" si="64"/>
        <v>0</v>
      </c>
      <c r="PI24" s="74" t="s">
        <v>27</v>
      </c>
      <c r="PJ24" s="74">
        <v>12</v>
      </c>
      <c r="PK24" s="74">
        <v>12</v>
      </c>
      <c r="PL24" s="74">
        <v>0</v>
      </c>
      <c r="PM24" s="74">
        <v>0</v>
      </c>
      <c r="PN24" s="75">
        <f t="shared" si="65"/>
        <v>1</v>
      </c>
      <c r="PO24" s="67">
        <f t="shared" si="66"/>
        <v>0</v>
      </c>
      <c r="PQ24" s="74" t="s">
        <v>27</v>
      </c>
      <c r="PR24" s="74">
        <v>12</v>
      </c>
      <c r="PS24" s="74">
        <v>12</v>
      </c>
      <c r="PT24" s="74">
        <v>0</v>
      </c>
      <c r="PU24" s="74">
        <v>0</v>
      </c>
      <c r="PV24" s="75">
        <f t="shared" si="67"/>
        <v>1</v>
      </c>
      <c r="PW24" s="67">
        <f t="shared" si="68"/>
        <v>0</v>
      </c>
      <c r="PY24" s="74" t="s">
        <v>27</v>
      </c>
      <c r="PZ24" s="74">
        <v>12</v>
      </c>
      <c r="QA24" s="74">
        <v>12</v>
      </c>
      <c r="QB24" s="74">
        <v>0</v>
      </c>
      <c r="QC24" s="74">
        <v>0</v>
      </c>
      <c r="QD24" s="75">
        <f t="shared" si="69"/>
        <v>1</v>
      </c>
      <c r="QE24" s="67">
        <f t="shared" si="70"/>
        <v>0</v>
      </c>
      <c r="QG24" s="74" t="s">
        <v>27</v>
      </c>
      <c r="QH24" s="74">
        <v>12</v>
      </c>
      <c r="QI24" s="74">
        <v>12</v>
      </c>
      <c r="QJ24" s="74">
        <v>0</v>
      </c>
      <c r="QK24" s="74">
        <v>0</v>
      </c>
      <c r="QL24" s="75">
        <f t="shared" si="71"/>
        <v>1</v>
      </c>
      <c r="QM24" s="67">
        <f t="shared" si="72"/>
        <v>0</v>
      </c>
      <c r="QO24" s="74" t="s">
        <v>27</v>
      </c>
      <c r="QP24" s="74">
        <v>12</v>
      </c>
      <c r="QQ24" s="74">
        <v>12</v>
      </c>
      <c r="QR24" s="74">
        <v>0</v>
      </c>
      <c r="QS24" s="74">
        <v>0</v>
      </c>
      <c r="QT24" s="75">
        <f t="shared" si="73"/>
        <v>1</v>
      </c>
      <c r="QU24" s="67">
        <f t="shared" si="74"/>
        <v>0</v>
      </c>
      <c r="QW24" s="74" t="s">
        <v>27</v>
      </c>
      <c r="QX24" s="74">
        <v>12</v>
      </c>
      <c r="QY24" s="74">
        <v>9</v>
      </c>
      <c r="QZ24" s="74">
        <v>3</v>
      </c>
      <c r="RA24" s="74">
        <v>0</v>
      </c>
      <c r="RB24" s="75">
        <f t="shared" si="75"/>
        <v>0.75</v>
      </c>
      <c r="RC24" s="67">
        <f t="shared" si="76"/>
        <v>-0.25</v>
      </c>
    </row>
    <row r="25" spans="1:471" ht="15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f>C25/B25</f>
        <v>0.96208530805687209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f>J25/I25</f>
        <v>0.96208530805687209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f>R25/Q25</f>
        <v>0.96208530805687209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f>Z25/Y25</f>
        <v>0.96208530805687209</v>
      </c>
      <c r="AD25" s="8">
        <f t="shared" si="2"/>
        <v>0</v>
      </c>
      <c r="AF25" s="2" t="s">
        <v>28</v>
      </c>
      <c r="AG25" s="2">
        <v>211</v>
      </c>
      <c r="AH25" s="2">
        <v>104</v>
      </c>
      <c r="AI25" s="2">
        <v>0</v>
      </c>
      <c r="AJ25" s="2">
        <v>107</v>
      </c>
      <c r="AK25" s="4">
        <v>0.49</v>
      </c>
      <c r="AL25" s="8">
        <f t="shared" si="3"/>
        <v>-0.4720853080568721</v>
      </c>
      <c r="AN25" s="2" t="s">
        <v>28</v>
      </c>
      <c r="AO25" s="2">
        <v>211</v>
      </c>
      <c r="AP25" s="2">
        <v>104</v>
      </c>
      <c r="AQ25" s="2">
        <v>0</v>
      </c>
      <c r="AR25" s="2">
        <v>107</v>
      </c>
      <c r="AS25" s="4">
        <v>0.49</v>
      </c>
      <c r="AT25" s="8">
        <f t="shared" si="4"/>
        <v>0</v>
      </c>
      <c r="AV25" s="2" t="s">
        <v>28</v>
      </c>
      <c r="AW25" s="2">
        <v>211</v>
      </c>
      <c r="AX25" s="2">
        <v>104</v>
      </c>
      <c r="AY25" s="2">
        <v>0</v>
      </c>
      <c r="AZ25" s="2">
        <v>107</v>
      </c>
      <c r="BA25" s="4">
        <v>0.49</v>
      </c>
      <c r="BB25" s="8">
        <f t="shared" si="5"/>
        <v>0</v>
      </c>
      <c r="BD25" s="2" t="s">
        <v>28</v>
      </c>
      <c r="BE25" s="2">
        <v>211</v>
      </c>
      <c r="BF25" s="2">
        <v>104</v>
      </c>
      <c r="BG25" s="2">
        <v>0</v>
      </c>
      <c r="BH25" s="2">
        <v>107</v>
      </c>
      <c r="BI25" s="4">
        <v>0.49</v>
      </c>
      <c r="BJ25" s="8">
        <f t="shared" si="6"/>
        <v>0</v>
      </c>
      <c r="BL25" s="2" t="s">
        <v>28</v>
      </c>
      <c r="BM25" s="2">
        <v>211</v>
      </c>
      <c r="BN25" s="2">
        <v>104</v>
      </c>
      <c r="BO25" s="2">
        <v>0</v>
      </c>
      <c r="BP25" s="2">
        <v>107</v>
      </c>
      <c r="BQ25" s="4">
        <v>0.49</v>
      </c>
      <c r="BR25" s="8">
        <f t="shared" si="7"/>
        <v>0</v>
      </c>
      <c r="BT25" s="2" t="s">
        <v>28</v>
      </c>
      <c r="BU25" s="2">
        <v>211</v>
      </c>
      <c r="BV25" s="2">
        <v>104</v>
      </c>
      <c r="BW25" s="2">
        <v>0</v>
      </c>
      <c r="BX25" s="2">
        <v>107</v>
      </c>
      <c r="BY25" s="4">
        <v>0.49</v>
      </c>
      <c r="BZ25" s="8">
        <f t="shared" si="8"/>
        <v>0</v>
      </c>
      <c r="CB25" s="2" t="s">
        <v>28</v>
      </c>
      <c r="CC25" s="2">
        <v>211</v>
      </c>
      <c r="CD25" s="2">
        <v>104</v>
      </c>
      <c r="CE25" s="2">
        <v>0</v>
      </c>
      <c r="CF25" s="2">
        <v>107</v>
      </c>
      <c r="CG25" s="4">
        <v>0.49</v>
      </c>
      <c r="CH25" s="8">
        <f t="shared" si="9"/>
        <v>0</v>
      </c>
      <c r="CJ25" s="2" t="s">
        <v>28</v>
      </c>
      <c r="CK25" s="2">
        <v>211</v>
      </c>
      <c r="CL25" s="2">
        <v>104</v>
      </c>
      <c r="CM25" s="2">
        <v>0</v>
      </c>
      <c r="CN25" s="2">
        <v>107</v>
      </c>
      <c r="CO25" s="4">
        <v>0.49</v>
      </c>
      <c r="CP25" s="8">
        <f t="shared" si="10"/>
        <v>0</v>
      </c>
      <c r="CR25" s="2" t="s">
        <v>28</v>
      </c>
      <c r="CS25" s="2">
        <v>211</v>
      </c>
      <c r="CT25" s="2">
        <v>104</v>
      </c>
      <c r="CU25" s="2">
        <v>0</v>
      </c>
      <c r="CV25" s="2">
        <v>107</v>
      </c>
      <c r="CW25" s="4">
        <v>0.49</v>
      </c>
      <c r="CX25" s="8">
        <f t="shared" si="11"/>
        <v>0</v>
      </c>
      <c r="CZ25" s="2" t="s">
        <v>28</v>
      </c>
      <c r="DA25" s="2">
        <v>211</v>
      </c>
      <c r="DB25" s="2">
        <v>104</v>
      </c>
      <c r="DC25" s="2">
        <v>0</v>
      </c>
      <c r="DD25" s="2">
        <v>107</v>
      </c>
      <c r="DE25" s="4">
        <v>0.49</v>
      </c>
      <c r="DF25" s="8">
        <f t="shared" si="12"/>
        <v>0</v>
      </c>
      <c r="DH25" s="2" t="s">
        <v>28</v>
      </c>
      <c r="DI25" s="2">
        <v>211</v>
      </c>
      <c r="DJ25" s="2">
        <v>104</v>
      </c>
      <c r="DK25" s="2">
        <v>0</v>
      </c>
      <c r="DL25" s="2">
        <v>107</v>
      </c>
      <c r="DM25" s="4">
        <v>0.49</v>
      </c>
      <c r="DN25" s="8">
        <f t="shared" si="13"/>
        <v>0</v>
      </c>
      <c r="DP25" s="2" t="s">
        <v>28</v>
      </c>
      <c r="DQ25" s="2">
        <v>211</v>
      </c>
      <c r="DR25" s="2">
        <v>104</v>
      </c>
      <c r="DS25" s="2">
        <v>0</v>
      </c>
      <c r="DT25" s="2">
        <v>107</v>
      </c>
      <c r="DU25" s="4">
        <v>0.49</v>
      </c>
      <c r="DV25" s="8">
        <f t="shared" si="14"/>
        <v>0</v>
      </c>
      <c r="DX25" s="2" t="s">
        <v>28</v>
      </c>
      <c r="DY25" s="2">
        <v>211</v>
      </c>
      <c r="DZ25" s="2">
        <v>104</v>
      </c>
      <c r="EA25" s="2">
        <v>0</v>
      </c>
      <c r="EB25" s="2">
        <v>107</v>
      </c>
      <c r="EC25" s="4">
        <v>0.49</v>
      </c>
      <c r="ED25" s="8">
        <f t="shared" si="15"/>
        <v>0</v>
      </c>
      <c r="EF25" s="2" t="s">
        <v>28</v>
      </c>
      <c r="EG25" s="2">
        <v>211</v>
      </c>
      <c r="EH25" s="2">
        <v>104</v>
      </c>
      <c r="EI25" s="2">
        <v>0</v>
      </c>
      <c r="EJ25" s="2">
        <v>107</v>
      </c>
      <c r="EK25" s="4">
        <v>0.49</v>
      </c>
      <c r="EL25" s="8">
        <f t="shared" si="16"/>
        <v>0</v>
      </c>
      <c r="EN25" s="2" t="s">
        <v>28</v>
      </c>
      <c r="EO25" s="2">
        <v>211</v>
      </c>
      <c r="EP25" s="2">
        <v>104</v>
      </c>
      <c r="EQ25" s="2">
        <v>0</v>
      </c>
      <c r="ER25" s="2">
        <v>107</v>
      </c>
      <c r="ES25" s="4">
        <v>0.49</v>
      </c>
      <c r="ET25" s="8">
        <f t="shared" si="17"/>
        <v>0</v>
      </c>
      <c r="EV25" s="2" t="s">
        <v>28</v>
      </c>
      <c r="EW25" s="2">
        <v>211</v>
      </c>
      <c r="EX25" s="2">
        <v>104</v>
      </c>
      <c r="EY25" s="2">
        <v>0</v>
      </c>
      <c r="EZ25" s="2">
        <v>107</v>
      </c>
      <c r="FA25" s="4">
        <v>0.49</v>
      </c>
      <c r="FB25" s="8">
        <f t="shared" si="18"/>
        <v>0</v>
      </c>
      <c r="FD25" s="2" t="s">
        <v>28</v>
      </c>
      <c r="FE25" s="2">
        <v>211</v>
      </c>
      <c r="FF25" s="2">
        <v>104</v>
      </c>
      <c r="FG25" s="2">
        <v>0</v>
      </c>
      <c r="FH25" s="2">
        <v>107</v>
      </c>
      <c r="FI25" s="4">
        <v>0.49</v>
      </c>
      <c r="FJ25" s="8">
        <f t="shared" si="19"/>
        <v>0</v>
      </c>
      <c r="FL25" s="2" t="s">
        <v>28</v>
      </c>
      <c r="FM25" s="2">
        <v>211</v>
      </c>
      <c r="FN25" s="2">
        <v>104</v>
      </c>
      <c r="FO25" s="2">
        <v>0</v>
      </c>
      <c r="FP25" s="2">
        <v>107</v>
      </c>
      <c r="FQ25" s="4">
        <v>0.49</v>
      </c>
      <c r="FR25" s="8">
        <f t="shared" si="20"/>
        <v>0</v>
      </c>
      <c r="FT25" t="s">
        <v>28</v>
      </c>
      <c r="FU25">
        <v>211</v>
      </c>
      <c r="FV25">
        <v>104</v>
      </c>
      <c r="FW25">
        <v>0</v>
      </c>
      <c r="FX25">
        <v>107</v>
      </c>
      <c r="FY25" s="38">
        <v>0.49</v>
      </c>
      <c r="FZ25" s="8">
        <f t="shared" si="21"/>
        <v>0</v>
      </c>
      <c r="GB25" s="2" t="s">
        <v>28</v>
      </c>
      <c r="GC25" s="2">
        <v>211</v>
      </c>
      <c r="GD25" s="2">
        <v>104</v>
      </c>
      <c r="GE25" s="2">
        <v>0</v>
      </c>
      <c r="GF25" s="2">
        <v>107</v>
      </c>
      <c r="GG25" s="4">
        <v>0.49</v>
      </c>
      <c r="GH25" s="8">
        <f t="shared" si="22"/>
        <v>0</v>
      </c>
      <c r="GJ25" t="s">
        <v>28</v>
      </c>
      <c r="GK25">
        <v>211</v>
      </c>
      <c r="GL25">
        <v>104</v>
      </c>
      <c r="GM25">
        <v>0</v>
      </c>
      <c r="GN25">
        <v>107</v>
      </c>
      <c r="GO25" s="38">
        <v>0.49</v>
      </c>
      <c r="GP25" s="8">
        <f t="shared" si="23"/>
        <v>0</v>
      </c>
      <c r="GR25" s="2" t="s">
        <v>28</v>
      </c>
      <c r="GS25" s="2">
        <v>211</v>
      </c>
      <c r="GT25" s="2">
        <v>104</v>
      </c>
      <c r="GU25" s="2">
        <v>0</v>
      </c>
      <c r="GV25" s="2">
        <v>107</v>
      </c>
      <c r="GW25" s="4">
        <v>0.49</v>
      </c>
      <c r="GX25" s="8">
        <f t="shared" si="24"/>
        <v>0</v>
      </c>
      <c r="GZ25" s="2" t="s">
        <v>28</v>
      </c>
      <c r="HA25" s="2">
        <v>211</v>
      </c>
      <c r="HB25" s="2">
        <v>104</v>
      </c>
      <c r="HC25" s="2">
        <v>0</v>
      </c>
      <c r="HD25" s="2">
        <v>107</v>
      </c>
      <c r="HE25" s="4">
        <v>0.49</v>
      </c>
      <c r="HF25" s="8">
        <f t="shared" si="77"/>
        <v>-106.51</v>
      </c>
      <c r="HH25" s="2" t="s">
        <v>28</v>
      </c>
      <c r="HI25" s="2">
        <v>211</v>
      </c>
      <c r="HJ25" s="2">
        <v>104</v>
      </c>
      <c r="HK25" s="2">
        <v>0</v>
      </c>
      <c r="HL25" s="2">
        <v>107</v>
      </c>
      <c r="HM25" s="4">
        <v>0.49</v>
      </c>
      <c r="HN25" s="8">
        <f t="shared" si="25"/>
        <v>0</v>
      </c>
      <c r="HP25" s="2" t="s">
        <v>28</v>
      </c>
      <c r="HQ25" s="2">
        <v>211</v>
      </c>
      <c r="HR25" s="2">
        <v>104</v>
      </c>
      <c r="HS25" s="2">
        <v>0</v>
      </c>
      <c r="HT25" s="2">
        <v>107</v>
      </c>
      <c r="HU25" s="4">
        <v>0.49</v>
      </c>
      <c r="HV25" s="8">
        <f t="shared" si="26"/>
        <v>0</v>
      </c>
      <c r="HX25" s="2" t="s">
        <v>28</v>
      </c>
      <c r="HY25" s="2">
        <v>211</v>
      </c>
      <c r="HZ25" s="2">
        <v>104</v>
      </c>
      <c r="IA25" s="2">
        <v>0</v>
      </c>
      <c r="IB25" s="2">
        <v>107</v>
      </c>
      <c r="IC25" s="4">
        <v>0.49</v>
      </c>
      <c r="ID25" s="8">
        <f t="shared" si="27"/>
        <v>0</v>
      </c>
      <c r="IF25" s="63" t="s">
        <v>28</v>
      </c>
      <c r="IG25" s="64">
        <v>211</v>
      </c>
      <c r="IH25" s="64">
        <v>104</v>
      </c>
      <c r="II25" s="64">
        <v>0</v>
      </c>
      <c r="IJ25" s="64">
        <v>107</v>
      </c>
      <c r="IK25" s="65">
        <v>0.49</v>
      </c>
      <c r="IL25" s="65">
        <v>0.49</v>
      </c>
      <c r="IM25" s="65">
        <v>0</v>
      </c>
      <c r="IN25" s="63"/>
      <c r="IO25" s="63" t="s">
        <v>28</v>
      </c>
      <c r="IP25" s="63">
        <v>211</v>
      </c>
      <c r="IQ25" s="63">
        <v>104</v>
      </c>
      <c r="IR25" s="63">
        <v>0</v>
      </c>
      <c r="IS25" s="63">
        <v>107</v>
      </c>
      <c r="IT25" s="71">
        <v>0.49</v>
      </c>
      <c r="IU25" s="67">
        <v>0</v>
      </c>
      <c r="IV25" s="53"/>
      <c r="IW25" s="73" t="s">
        <v>28</v>
      </c>
      <c r="IX25" s="73">
        <v>211</v>
      </c>
      <c r="IY25" s="73">
        <v>104</v>
      </c>
      <c r="IZ25" s="73">
        <v>0</v>
      </c>
      <c r="JA25" s="73">
        <v>107</v>
      </c>
      <c r="JB25" s="77">
        <v>0.49</v>
      </c>
      <c r="JC25" s="67">
        <f t="shared" si="28"/>
        <v>0</v>
      </c>
      <c r="JD25" s="66"/>
      <c r="JE25" s="73" t="s">
        <v>28</v>
      </c>
      <c r="JF25" s="73">
        <v>211</v>
      </c>
      <c r="JG25" s="73">
        <v>104</v>
      </c>
      <c r="JH25" s="73">
        <v>0</v>
      </c>
      <c r="JI25" s="73">
        <v>107</v>
      </c>
      <c r="JJ25" s="77">
        <f t="shared" si="78"/>
        <v>0.49289099526066349</v>
      </c>
      <c r="JK25" s="67">
        <f t="shared" si="29"/>
        <v>2.8909952606634981E-3</v>
      </c>
      <c r="JL25" s="66"/>
      <c r="JM25" s="73" t="s">
        <v>28</v>
      </c>
      <c r="JN25" s="73">
        <v>211</v>
      </c>
      <c r="JO25" s="73">
        <v>104</v>
      </c>
      <c r="JP25" s="73">
        <v>0</v>
      </c>
      <c r="JQ25" s="73">
        <v>107</v>
      </c>
      <c r="JR25" s="77">
        <v>0.49</v>
      </c>
      <c r="JS25" s="67">
        <f t="shared" si="30"/>
        <v>-2.8909952606634981E-3</v>
      </c>
      <c r="JT25" s="66"/>
      <c r="JU25" s="73" t="s">
        <v>28</v>
      </c>
      <c r="JV25" s="73">
        <v>211</v>
      </c>
      <c r="JW25" s="73">
        <v>104</v>
      </c>
      <c r="JX25" s="73">
        <v>0</v>
      </c>
      <c r="JY25" s="73">
        <v>107</v>
      </c>
      <c r="JZ25" s="77">
        <v>0.49</v>
      </c>
      <c r="KA25" s="67">
        <f t="shared" si="31"/>
        <v>0</v>
      </c>
      <c r="KB25" s="66"/>
      <c r="KC25" s="73" t="s">
        <v>28</v>
      </c>
      <c r="KD25" s="73">
        <v>211</v>
      </c>
      <c r="KE25" s="73">
        <v>21</v>
      </c>
      <c r="KF25" s="73">
        <v>0</v>
      </c>
      <c r="KG25" s="73">
        <v>190</v>
      </c>
      <c r="KH25" s="77">
        <v>0.1</v>
      </c>
      <c r="KI25" s="67">
        <f t="shared" si="32"/>
        <v>-0.39</v>
      </c>
      <c r="KK25" s="74" t="s">
        <v>28</v>
      </c>
      <c r="KL25" s="74">
        <v>211</v>
      </c>
      <c r="KM25" s="74">
        <v>104</v>
      </c>
      <c r="KN25" s="74">
        <v>0</v>
      </c>
      <c r="KO25" s="74">
        <v>107</v>
      </c>
      <c r="KP25" s="75">
        <f t="shared" si="33"/>
        <v>0.49289099526066349</v>
      </c>
      <c r="KQ25" s="67">
        <f t="shared" si="34"/>
        <v>0.39289099526066351</v>
      </c>
      <c r="KS25" s="74" t="s">
        <v>28</v>
      </c>
      <c r="KT25" s="74">
        <v>211</v>
      </c>
      <c r="KU25" s="74">
        <v>104</v>
      </c>
      <c r="KV25" s="74">
        <v>0</v>
      </c>
      <c r="KW25" s="74">
        <v>107</v>
      </c>
      <c r="KX25" s="75">
        <f t="shared" si="35"/>
        <v>0.49289099526066349</v>
      </c>
      <c r="KY25" s="67">
        <f t="shared" si="36"/>
        <v>0</v>
      </c>
      <c r="LA25" s="74" t="s">
        <v>28</v>
      </c>
      <c r="LB25" s="74">
        <v>211</v>
      </c>
      <c r="LC25" s="74">
        <v>104</v>
      </c>
      <c r="LD25" s="74">
        <v>0</v>
      </c>
      <c r="LE25" s="74">
        <v>107</v>
      </c>
      <c r="LF25" s="75">
        <f t="shared" si="37"/>
        <v>0.49289099526066349</v>
      </c>
      <c r="LG25" s="67">
        <f t="shared" si="38"/>
        <v>0</v>
      </c>
      <c r="LI25" s="74" t="s">
        <v>28</v>
      </c>
      <c r="LJ25" s="74">
        <v>211</v>
      </c>
      <c r="LK25" s="74">
        <v>104</v>
      </c>
      <c r="LL25" s="74">
        <v>0</v>
      </c>
      <c r="LM25" s="74">
        <v>107</v>
      </c>
      <c r="LN25" s="75">
        <f t="shared" si="39"/>
        <v>0.49289099526066349</v>
      </c>
      <c r="LO25" s="67">
        <f t="shared" si="40"/>
        <v>0</v>
      </c>
      <c r="LQ25" s="74" t="s">
        <v>28</v>
      </c>
      <c r="LR25" s="74">
        <v>211</v>
      </c>
      <c r="LS25" s="74">
        <v>104</v>
      </c>
      <c r="LT25" s="74">
        <v>0</v>
      </c>
      <c r="LU25" s="74">
        <v>107</v>
      </c>
      <c r="LV25" s="75">
        <f t="shared" si="41"/>
        <v>0.49289099526066349</v>
      </c>
      <c r="LW25" s="67">
        <f t="shared" si="42"/>
        <v>0</v>
      </c>
      <c r="LY25" s="74" t="s">
        <v>28</v>
      </c>
      <c r="LZ25" s="74">
        <v>211</v>
      </c>
      <c r="MA25" s="74">
        <v>104</v>
      </c>
      <c r="MB25" s="74">
        <v>0</v>
      </c>
      <c r="MC25" s="74">
        <v>107</v>
      </c>
      <c r="MD25" s="75">
        <f t="shared" si="43"/>
        <v>0.49289099526066349</v>
      </c>
      <c r="ME25" s="67">
        <f t="shared" si="44"/>
        <v>0</v>
      </c>
      <c r="MG25" s="74" t="s">
        <v>28</v>
      </c>
      <c r="MH25" s="74">
        <v>211</v>
      </c>
      <c r="MI25" s="74">
        <v>104</v>
      </c>
      <c r="MJ25" s="74">
        <v>0</v>
      </c>
      <c r="MK25" s="74">
        <v>107</v>
      </c>
      <c r="ML25" s="75">
        <f t="shared" si="45"/>
        <v>0.49289099526066349</v>
      </c>
      <c r="MM25" s="67">
        <f t="shared" si="46"/>
        <v>0</v>
      </c>
      <c r="MO25" s="74" t="s">
        <v>28</v>
      </c>
      <c r="MP25" s="74">
        <v>211</v>
      </c>
      <c r="MQ25" s="74">
        <v>104</v>
      </c>
      <c r="MR25" s="74">
        <v>0</v>
      </c>
      <c r="MS25" s="74">
        <v>107</v>
      </c>
      <c r="MT25" s="75">
        <f t="shared" si="47"/>
        <v>0.49289099526066349</v>
      </c>
      <c r="MU25" s="67">
        <f t="shared" si="48"/>
        <v>0</v>
      </c>
      <c r="MW25" s="74" t="s">
        <v>28</v>
      </c>
      <c r="MX25" s="74">
        <v>211</v>
      </c>
      <c r="MY25" s="74">
        <v>104</v>
      </c>
      <c r="MZ25" s="74">
        <v>0</v>
      </c>
      <c r="NA25" s="74">
        <v>107</v>
      </c>
      <c r="NB25" s="75">
        <f t="shared" si="49"/>
        <v>0.49289099526066349</v>
      </c>
      <c r="NC25" s="67">
        <f t="shared" si="50"/>
        <v>0</v>
      </c>
      <c r="NE25" s="74" t="s">
        <v>28</v>
      </c>
      <c r="NF25" s="74">
        <v>211</v>
      </c>
      <c r="NG25" s="74">
        <v>104</v>
      </c>
      <c r="NH25" s="74">
        <v>0</v>
      </c>
      <c r="NI25" s="74">
        <v>107</v>
      </c>
      <c r="NJ25" s="75">
        <f t="shared" si="51"/>
        <v>0.49289099526066349</v>
      </c>
      <c r="NK25" s="67">
        <f t="shared" si="52"/>
        <v>0</v>
      </c>
      <c r="NM25" s="74" t="s">
        <v>28</v>
      </c>
      <c r="NN25" s="74">
        <v>211</v>
      </c>
      <c r="NO25" s="74">
        <v>104</v>
      </c>
      <c r="NP25" s="74">
        <v>0</v>
      </c>
      <c r="NQ25" s="74">
        <v>107</v>
      </c>
      <c r="NR25" s="75">
        <f t="shared" si="53"/>
        <v>0.49289099526066349</v>
      </c>
      <c r="NS25" s="67">
        <f t="shared" si="54"/>
        <v>0</v>
      </c>
      <c r="NU25" s="74" t="s">
        <v>28</v>
      </c>
      <c r="NV25" s="74">
        <v>211</v>
      </c>
      <c r="NW25" s="74">
        <v>104</v>
      </c>
      <c r="NX25" s="74">
        <v>0</v>
      </c>
      <c r="NY25" s="74">
        <v>107</v>
      </c>
      <c r="NZ25" s="75">
        <f t="shared" si="55"/>
        <v>0.49289099526066349</v>
      </c>
      <c r="OA25" s="67">
        <f t="shared" si="56"/>
        <v>0</v>
      </c>
      <c r="OC25" s="74" t="s">
        <v>28</v>
      </c>
      <c r="OD25" s="74">
        <v>211</v>
      </c>
      <c r="OE25" s="74">
        <v>104</v>
      </c>
      <c r="OF25" s="74">
        <v>0</v>
      </c>
      <c r="OG25" s="74">
        <v>107</v>
      </c>
      <c r="OH25" s="75">
        <f t="shared" ref="OH25:OH74" si="79">OE25/OD25</f>
        <v>0.49289099526066349</v>
      </c>
      <c r="OI25" s="67">
        <f t="shared" ref="OI25:OI73" si="80">OH25-NZ25</f>
        <v>0</v>
      </c>
      <c r="OK25" s="74" t="s">
        <v>28</v>
      </c>
      <c r="OL25" s="74">
        <v>211</v>
      </c>
      <c r="OM25" s="74">
        <v>104</v>
      </c>
      <c r="ON25" s="74">
        <v>0</v>
      </c>
      <c r="OO25" s="74">
        <v>107</v>
      </c>
      <c r="OP25" s="75">
        <f t="shared" si="59"/>
        <v>0.49289099526066349</v>
      </c>
      <c r="OQ25" s="67">
        <f t="shared" si="60"/>
        <v>0</v>
      </c>
      <c r="OS25" s="74" t="s">
        <v>28</v>
      </c>
      <c r="OT25" s="74">
        <v>211</v>
      </c>
      <c r="OU25" s="74">
        <v>104</v>
      </c>
      <c r="OV25" s="74">
        <v>0</v>
      </c>
      <c r="OW25" s="74">
        <v>107</v>
      </c>
      <c r="OX25" s="75">
        <f t="shared" si="61"/>
        <v>0.49289099526066349</v>
      </c>
      <c r="OY25" s="67">
        <f t="shared" si="62"/>
        <v>0</v>
      </c>
      <c r="PA25" s="74" t="s">
        <v>28</v>
      </c>
      <c r="PB25" s="74">
        <v>211</v>
      </c>
      <c r="PC25" s="74">
        <v>104</v>
      </c>
      <c r="PD25" s="74">
        <v>0</v>
      </c>
      <c r="PE25" s="74">
        <v>107</v>
      </c>
      <c r="PF25" s="75">
        <f t="shared" si="63"/>
        <v>0.49289099526066349</v>
      </c>
      <c r="PG25" s="67">
        <f t="shared" si="64"/>
        <v>0</v>
      </c>
      <c r="PI25" s="74" t="s">
        <v>28</v>
      </c>
      <c r="PJ25" s="74">
        <v>211</v>
      </c>
      <c r="PK25" s="74">
        <v>104</v>
      </c>
      <c r="PL25" s="74">
        <v>0</v>
      </c>
      <c r="PM25" s="74">
        <v>107</v>
      </c>
      <c r="PN25" s="75">
        <f t="shared" si="65"/>
        <v>0.49289099526066349</v>
      </c>
      <c r="PO25" s="67">
        <f t="shared" si="66"/>
        <v>0</v>
      </c>
      <c r="PQ25" s="74" t="s">
        <v>28</v>
      </c>
      <c r="PR25" s="74">
        <v>211</v>
      </c>
      <c r="PS25" s="74">
        <v>104</v>
      </c>
      <c r="PT25" s="74">
        <v>0</v>
      </c>
      <c r="PU25" s="74">
        <v>107</v>
      </c>
      <c r="PV25" s="75">
        <f t="shared" si="67"/>
        <v>0.49289099526066349</v>
      </c>
      <c r="PW25" s="67">
        <f t="shared" si="68"/>
        <v>0</v>
      </c>
      <c r="PY25" s="74" t="s">
        <v>28</v>
      </c>
      <c r="PZ25" s="74">
        <v>211</v>
      </c>
      <c r="QA25" s="74">
        <v>104</v>
      </c>
      <c r="QB25" s="74">
        <v>0</v>
      </c>
      <c r="QC25" s="74">
        <v>107</v>
      </c>
      <c r="QD25" s="75">
        <f t="shared" si="69"/>
        <v>0.49289099526066349</v>
      </c>
      <c r="QE25" s="67">
        <f t="shared" si="70"/>
        <v>0</v>
      </c>
      <c r="QG25" s="74" t="s">
        <v>28</v>
      </c>
      <c r="QH25" s="74">
        <v>211</v>
      </c>
      <c r="QI25" s="74">
        <v>104</v>
      </c>
      <c r="QJ25" s="74">
        <v>0</v>
      </c>
      <c r="QK25" s="74">
        <v>107</v>
      </c>
      <c r="QL25" s="75">
        <f t="shared" si="71"/>
        <v>0.49289099526066349</v>
      </c>
      <c r="QM25" s="67">
        <f t="shared" si="72"/>
        <v>0</v>
      </c>
      <c r="QO25" s="74" t="s">
        <v>28</v>
      </c>
      <c r="QP25" s="74">
        <v>211</v>
      </c>
      <c r="QQ25" s="74">
        <v>104</v>
      </c>
      <c r="QR25" s="74">
        <v>0</v>
      </c>
      <c r="QS25" s="74">
        <v>107</v>
      </c>
      <c r="QT25" s="75">
        <f t="shared" si="73"/>
        <v>0.49289099526066349</v>
      </c>
      <c r="QU25" s="67">
        <f t="shared" si="74"/>
        <v>0</v>
      </c>
      <c r="QW25" s="74" t="s">
        <v>28</v>
      </c>
      <c r="QX25" s="74">
        <v>211</v>
      </c>
      <c r="QY25" s="74">
        <v>104</v>
      </c>
      <c r="QZ25" s="74">
        <v>0</v>
      </c>
      <c r="RA25" s="74">
        <v>107</v>
      </c>
      <c r="RB25" s="75">
        <f t="shared" si="75"/>
        <v>0.49289099526066349</v>
      </c>
      <c r="RC25" s="67">
        <f t="shared" si="76"/>
        <v>0</v>
      </c>
    </row>
    <row r="26" spans="1:471" ht="15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8">
        <f t="shared" si="5"/>
        <v>0</v>
      </c>
      <c r="BD26" s="2" t="s">
        <v>29</v>
      </c>
      <c r="BE26" s="2">
        <v>12</v>
      </c>
      <c r="BF26" s="2">
        <v>7</v>
      </c>
      <c r="BG26" s="2">
        <v>5</v>
      </c>
      <c r="BH26" s="2">
        <v>0</v>
      </c>
      <c r="BI26" s="4">
        <v>0.57999999999999996</v>
      </c>
      <c r="BJ26" s="8">
        <f t="shared" si="6"/>
        <v>0</v>
      </c>
      <c r="BL26" s="2" t="s">
        <v>29</v>
      </c>
      <c r="BM26" s="2">
        <v>12</v>
      </c>
      <c r="BN26" s="2">
        <v>7</v>
      </c>
      <c r="BO26" s="2">
        <v>5</v>
      </c>
      <c r="BP26" s="2">
        <v>0</v>
      </c>
      <c r="BQ26" s="4">
        <v>0.57999999999999996</v>
      </c>
      <c r="BR26" s="8">
        <f t="shared" si="7"/>
        <v>0</v>
      </c>
      <c r="BT26" s="2" t="s">
        <v>29</v>
      </c>
      <c r="BU26" s="2">
        <v>12</v>
      </c>
      <c r="BV26" s="2">
        <v>7</v>
      </c>
      <c r="BW26" s="2">
        <v>5</v>
      </c>
      <c r="BX26" s="2">
        <v>0</v>
      </c>
      <c r="BY26" s="4">
        <v>0.57999999999999996</v>
      </c>
      <c r="BZ26" s="8">
        <f t="shared" si="8"/>
        <v>0</v>
      </c>
      <c r="CB26" s="2" t="s">
        <v>29</v>
      </c>
      <c r="CC26" s="2">
        <v>12</v>
      </c>
      <c r="CD26" s="2">
        <v>7</v>
      </c>
      <c r="CE26" s="2">
        <v>5</v>
      </c>
      <c r="CF26" s="2">
        <v>0</v>
      </c>
      <c r="CG26" s="4">
        <v>0.57999999999999996</v>
      </c>
      <c r="CH26" s="8">
        <f t="shared" si="9"/>
        <v>0</v>
      </c>
      <c r="CJ26" s="2" t="s">
        <v>29</v>
      </c>
      <c r="CK26" s="2">
        <v>12</v>
      </c>
      <c r="CL26" s="2">
        <v>7</v>
      </c>
      <c r="CM26" s="2">
        <v>5</v>
      </c>
      <c r="CN26" s="2">
        <v>0</v>
      </c>
      <c r="CO26" s="4">
        <v>0.57999999999999996</v>
      </c>
      <c r="CP26" s="8">
        <f t="shared" si="10"/>
        <v>0</v>
      </c>
      <c r="CR26" s="2" t="s">
        <v>29</v>
      </c>
      <c r="CS26" s="2">
        <v>12</v>
      </c>
      <c r="CT26" s="2">
        <v>7</v>
      </c>
      <c r="CU26" s="2">
        <v>5</v>
      </c>
      <c r="CV26" s="2">
        <v>0</v>
      </c>
      <c r="CW26" s="4">
        <v>0.57999999999999996</v>
      </c>
      <c r="CX26" s="8">
        <f t="shared" si="11"/>
        <v>0</v>
      </c>
      <c r="CZ26" s="2" t="s">
        <v>29</v>
      </c>
      <c r="DA26" s="2">
        <v>12</v>
      </c>
      <c r="DB26" s="2">
        <v>7</v>
      </c>
      <c r="DC26" s="2">
        <v>5</v>
      </c>
      <c r="DD26" s="2">
        <v>0</v>
      </c>
      <c r="DE26" s="4">
        <v>0.57999999999999996</v>
      </c>
      <c r="DF26" s="8">
        <f t="shared" si="12"/>
        <v>0</v>
      </c>
      <c r="DH26" s="2" t="s">
        <v>29</v>
      </c>
      <c r="DI26" s="2">
        <v>12</v>
      </c>
      <c r="DJ26" s="2">
        <v>7</v>
      </c>
      <c r="DK26" s="2">
        <v>5</v>
      </c>
      <c r="DL26" s="2">
        <v>0</v>
      </c>
      <c r="DM26" s="4">
        <v>0.57999999999999996</v>
      </c>
      <c r="DN26" s="8">
        <f t="shared" si="13"/>
        <v>0</v>
      </c>
      <c r="DP26" s="2" t="s">
        <v>29</v>
      </c>
      <c r="DQ26" s="2">
        <v>12</v>
      </c>
      <c r="DR26" s="2">
        <v>7</v>
      </c>
      <c r="DS26" s="2">
        <v>5</v>
      </c>
      <c r="DT26" s="2">
        <v>0</v>
      </c>
      <c r="DU26" s="4">
        <v>0.57999999999999996</v>
      </c>
      <c r="DV26" s="8">
        <f t="shared" si="14"/>
        <v>0</v>
      </c>
      <c r="DX26" s="2" t="s">
        <v>29</v>
      </c>
      <c r="DY26" s="2">
        <v>12</v>
      </c>
      <c r="DZ26" s="2">
        <v>7</v>
      </c>
      <c r="EA26" s="2">
        <v>5</v>
      </c>
      <c r="EB26" s="2">
        <v>0</v>
      </c>
      <c r="EC26" s="4">
        <v>0.57999999999999996</v>
      </c>
      <c r="ED26" s="8">
        <f t="shared" si="15"/>
        <v>0</v>
      </c>
      <c r="EF26" s="2" t="s">
        <v>29</v>
      </c>
      <c r="EG26" s="2">
        <v>12</v>
      </c>
      <c r="EH26" s="2">
        <v>7</v>
      </c>
      <c r="EI26" s="2">
        <v>5</v>
      </c>
      <c r="EJ26" s="2">
        <v>0</v>
      </c>
      <c r="EK26" s="4">
        <v>0.57999999999999996</v>
      </c>
      <c r="EL26" s="8">
        <f t="shared" si="16"/>
        <v>0</v>
      </c>
      <c r="EN26" s="2" t="s">
        <v>29</v>
      </c>
      <c r="EO26" s="2">
        <v>12</v>
      </c>
      <c r="EP26" s="2">
        <v>7</v>
      </c>
      <c r="EQ26" s="2">
        <v>5</v>
      </c>
      <c r="ER26" s="2">
        <v>0</v>
      </c>
      <c r="ES26" s="4">
        <v>0.57999999999999996</v>
      </c>
      <c r="ET26" s="8">
        <f t="shared" si="17"/>
        <v>0</v>
      </c>
      <c r="EV26" s="2" t="s">
        <v>29</v>
      </c>
      <c r="EW26" s="2">
        <v>12</v>
      </c>
      <c r="EX26" s="2">
        <v>7</v>
      </c>
      <c r="EY26" s="2">
        <v>5</v>
      </c>
      <c r="EZ26" s="2">
        <v>0</v>
      </c>
      <c r="FA26" s="4">
        <v>0.57999999999999996</v>
      </c>
      <c r="FB26" s="8">
        <f t="shared" si="18"/>
        <v>0</v>
      </c>
      <c r="FD26" s="2" t="s">
        <v>29</v>
      </c>
      <c r="FE26" s="2">
        <v>12</v>
      </c>
      <c r="FF26" s="2">
        <v>7</v>
      </c>
      <c r="FG26" s="2">
        <v>5</v>
      </c>
      <c r="FH26" s="2">
        <v>0</v>
      </c>
      <c r="FI26" s="4">
        <v>0.57999999999999996</v>
      </c>
      <c r="FJ26" s="8">
        <f t="shared" si="19"/>
        <v>0</v>
      </c>
      <c r="FL26" s="2" t="s">
        <v>29</v>
      </c>
      <c r="FM26" s="2">
        <v>12</v>
      </c>
      <c r="FN26" s="2">
        <v>7</v>
      </c>
      <c r="FO26" s="2">
        <v>5</v>
      </c>
      <c r="FP26" s="2">
        <v>0</v>
      </c>
      <c r="FQ26" s="4">
        <v>0.57999999999999996</v>
      </c>
      <c r="FR26" s="8">
        <f t="shared" si="20"/>
        <v>0</v>
      </c>
      <c r="FT26" t="s">
        <v>29</v>
      </c>
      <c r="FU26">
        <v>12</v>
      </c>
      <c r="FV26">
        <v>7</v>
      </c>
      <c r="FW26">
        <v>5</v>
      </c>
      <c r="FX26">
        <v>0</v>
      </c>
      <c r="FY26" s="38">
        <v>0.57999999999999996</v>
      </c>
      <c r="FZ26" s="8">
        <f t="shared" si="21"/>
        <v>0</v>
      </c>
      <c r="GB26" s="2" t="s">
        <v>29</v>
      </c>
      <c r="GC26" s="2">
        <v>12</v>
      </c>
      <c r="GD26" s="2">
        <v>8</v>
      </c>
      <c r="GE26" s="2">
        <v>4</v>
      </c>
      <c r="GF26" s="2">
        <v>0</v>
      </c>
      <c r="GG26" s="4">
        <v>0.67</v>
      </c>
      <c r="GH26" s="8">
        <f t="shared" si="22"/>
        <v>9.000000000000008E-2</v>
      </c>
      <c r="GJ26" t="s">
        <v>29</v>
      </c>
      <c r="GK26">
        <v>12</v>
      </c>
      <c r="GL26">
        <v>7</v>
      </c>
      <c r="GM26" s="40">
        <v>5</v>
      </c>
      <c r="GN26">
        <v>0</v>
      </c>
      <c r="GO26" s="38">
        <v>0.57999999999999996</v>
      </c>
      <c r="GP26" s="8">
        <f t="shared" si="23"/>
        <v>-9.000000000000008E-2</v>
      </c>
      <c r="GQ26" s="7" t="s">
        <v>136</v>
      </c>
      <c r="GR26" s="2" t="s">
        <v>29</v>
      </c>
      <c r="GS26" s="2">
        <v>12</v>
      </c>
      <c r="GT26" s="2">
        <v>7</v>
      </c>
      <c r="GU26" s="2">
        <v>5</v>
      </c>
      <c r="GV26" s="2">
        <v>0</v>
      </c>
      <c r="GW26" s="4">
        <v>0.57999999999999996</v>
      </c>
      <c r="GX26" s="8">
        <f t="shared" si="24"/>
        <v>0</v>
      </c>
      <c r="GZ26" s="2" t="s">
        <v>29</v>
      </c>
      <c r="HA26" s="2">
        <v>12</v>
      </c>
      <c r="HB26" s="2">
        <v>7</v>
      </c>
      <c r="HC26" s="2">
        <v>5</v>
      </c>
      <c r="HD26" s="2">
        <v>0</v>
      </c>
      <c r="HE26" s="4">
        <v>0.57999999999999996</v>
      </c>
      <c r="HF26" s="8">
        <f t="shared" si="77"/>
        <v>0.57999999999999996</v>
      </c>
      <c r="HH26" s="2" t="s">
        <v>29</v>
      </c>
      <c r="HI26" s="2">
        <v>12</v>
      </c>
      <c r="HJ26" s="2">
        <v>7</v>
      </c>
      <c r="HK26" s="2">
        <v>5</v>
      </c>
      <c r="HL26" s="2">
        <v>0</v>
      </c>
      <c r="HM26" s="4">
        <v>0.57999999999999996</v>
      </c>
      <c r="HN26" s="8">
        <f t="shared" si="25"/>
        <v>0</v>
      </c>
      <c r="HP26" s="2" t="s">
        <v>29</v>
      </c>
      <c r="HQ26" s="2">
        <v>12</v>
      </c>
      <c r="HR26" s="2">
        <v>7</v>
      </c>
      <c r="HS26" s="2">
        <v>5</v>
      </c>
      <c r="HT26" s="2">
        <v>0</v>
      </c>
      <c r="HU26" s="4">
        <v>0.57999999999999996</v>
      </c>
      <c r="HV26" s="8">
        <f t="shared" si="26"/>
        <v>0</v>
      </c>
      <c r="HX26" s="2" t="s">
        <v>29</v>
      </c>
      <c r="HY26" s="2">
        <v>12</v>
      </c>
      <c r="HZ26" s="2">
        <v>7</v>
      </c>
      <c r="IA26" s="2">
        <v>5</v>
      </c>
      <c r="IB26" s="2">
        <v>0</v>
      </c>
      <c r="IC26" s="4">
        <v>0.57999999999999996</v>
      </c>
      <c r="ID26" s="8">
        <f t="shared" si="27"/>
        <v>0</v>
      </c>
      <c r="IF26" s="63" t="s">
        <v>29</v>
      </c>
      <c r="IG26" s="64">
        <v>12</v>
      </c>
      <c r="IH26" s="64">
        <v>7</v>
      </c>
      <c r="II26" s="64">
        <v>5</v>
      </c>
      <c r="IJ26" s="64">
        <v>0</v>
      </c>
      <c r="IK26" s="65">
        <v>0.57999999999999996</v>
      </c>
      <c r="IL26" s="65">
        <v>0.57999999999999996</v>
      </c>
      <c r="IM26" s="65">
        <v>0</v>
      </c>
      <c r="IN26" s="63"/>
      <c r="IO26" s="63" t="s">
        <v>29</v>
      </c>
      <c r="IP26" s="63">
        <v>12</v>
      </c>
      <c r="IQ26" s="63">
        <v>7</v>
      </c>
      <c r="IR26" s="63">
        <v>5</v>
      </c>
      <c r="IS26" s="63">
        <v>0</v>
      </c>
      <c r="IT26" s="71">
        <v>0.57999999999999996</v>
      </c>
      <c r="IU26" s="67">
        <v>0</v>
      </c>
      <c r="IV26" s="53"/>
      <c r="IW26" s="73" t="s">
        <v>29</v>
      </c>
      <c r="IX26" s="73">
        <v>12</v>
      </c>
      <c r="IY26" s="73">
        <v>7</v>
      </c>
      <c r="IZ26" s="73">
        <v>5</v>
      </c>
      <c r="JA26" s="73">
        <v>0</v>
      </c>
      <c r="JB26" s="77">
        <v>0.57999999999999996</v>
      </c>
      <c r="JC26" s="67">
        <f t="shared" si="28"/>
        <v>0</v>
      </c>
      <c r="JD26" s="66"/>
      <c r="JE26" s="73" t="s">
        <v>29</v>
      </c>
      <c r="JF26" s="73">
        <v>12</v>
      </c>
      <c r="JG26" s="73">
        <v>7</v>
      </c>
      <c r="JH26" s="73">
        <v>5</v>
      </c>
      <c r="JI26" s="73">
        <v>0</v>
      </c>
      <c r="JJ26" s="77">
        <f t="shared" si="78"/>
        <v>0.58333333333333337</v>
      </c>
      <c r="JK26" s="67">
        <f t="shared" si="29"/>
        <v>3.3333333333334103E-3</v>
      </c>
      <c r="JL26" s="66"/>
      <c r="JM26" s="73" t="s">
        <v>29</v>
      </c>
      <c r="JN26" s="73">
        <v>12</v>
      </c>
      <c r="JO26" s="73">
        <v>7</v>
      </c>
      <c r="JP26" s="73">
        <v>5</v>
      </c>
      <c r="JQ26" s="73">
        <v>0</v>
      </c>
      <c r="JR26" s="77">
        <v>0.57999999999999996</v>
      </c>
      <c r="JS26" s="67">
        <f t="shared" si="30"/>
        <v>-3.3333333333334103E-3</v>
      </c>
      <c r="JT26" s="66"/>
      <c r="JU26" s="73" t="s">
        <v>29</v>
      </c>
      <c r="JV26" s="73">
        <v>12</v>
      </c>
      <c r="JW26" s="73">
        <v>7</v>
      </c>
      <c r="JX26" s="73">
        <v>5</v>
      </c>
      <c r="JY26" s="73">
        <v>0</v>
      </c>
      <c r="JZ26" s="77">
        <v>0.57999999999999996</v>
      </c>
      <c r="KA26" s="67">
        <f t="shared" si="31"/>
        <v>0</v>
      </c>
      <c r="KB26" s="66"/>
      <c r="KC26" s="73" t="s">
        <v>29</v>
      </c>
      <c r="KD26" s="73">
        <v>12</v>
      </c>
      <c r="KE26" s="73">
        <v>7</v>
      </c>
      <c r="KF26" s="73">
        <v>5</v>
      </c>
      <c r="KG26" s="73">
        <v>0</v>
      </c>
      <c r="KH26" s="77">
        <v>0.57999999999999996</v>
      </c>
      <c r="KI26" s="67">
        <f t="shared" si="32"/>
        <v>0</v>
      </c>
      <c r="KK26" s="74" t="s">
        <v>29</v>
      </c>
      <c r="KL26" s="74">
        <v>12</v>
      </c>
      <c r="KM26" s="74">
        <v>6</v>
      </c>
      <c r="KN26" s="74">
        <v>6</v>
      </c>
      <c r="KO26" s="74">
        <v>0</v>
      </c>
      <c r="KP26" s="75">
        <f t="shared" si="33"/>
        <v>0.5</v>
      </c>
      <c r="KQ26" s="67">
        <f t="shared" si="34"/>
        <v>-7.999999999999996E-2</v>
      </c>
      <c r="KS26" s="74" t="s">
        <v>29</v>
      </c>
      <c r="KT26" s="74">
        <v>12</v>
      </c>
      <c r="KU26" s="74">
        <v>6</v>
      </c>
      <c r="KV26" s="74">
        <v>6</v>
      </c>
      <c r="KW26" s="74">
        <v>0</v>
      </c>
      <c r="KX26" s="75">
        <f t="shared" si="35"/>
        <v>0.5</v>
      </c>
      <c r="KY26" s="67">
        <f t="shared" si="36"/>
        <v>0</v>
      </c>
      <c r="LA26" s="74" t="s">
        <v>29</v>
      </c>
      <c r="LB26" s="74">
        <v>12</v>
      </c>
      <c r="LC26" s="74">
        <v>6</v>
      </c>
      <c r="LD26" s="74">
        <v>6</v>
      </c>
      <c r="LE26" s="74">
        <v>0</v>
      </c>
      <c r="LF26" s="75">
        <f t="shared" si="37"/>
        <v>0.5</v>
      </c>
      <c r="LG26" s="67">
        <f t="shared" si="38"/>
        <v>0</v>
      </c>
      <c r="LI26" s="74" t="s">
        <v>29</v>
      </c>
      <c r="LJ26" s="74">
        <v>12</v>
      </c>
      <c r="LK26" s="74">
        <v>6</v>
      </c>
      <c r="LL26" s="74">
        <v>6</v>
      </c>
      <c r="LM26" s="74">
        <v>0</v>
      </c>
      <c r="LN26" s="75">
        <f t="shared" si="39"/>
        <v>0.5</v>
      </c>
      <c r="LO26" s="67">
        <f t="shared" si="40"/>
        <v>0</v>
      </c>
      <c r="LQ26" s="74" t="s">
        <v>29</v>
      </c>
      <c r="LR26" s="74">
        <v>12</v>
      </c>
      <c r="LS26" s="74">
        <v>6</v>
      </c>
      <c r="LT26" s="74">
        <v>6</v>
      </c>
      <c r="LU26" s="74">
        <v>0</v>
      </c>
      <c r="LV26" s="75">
        <f t="shared" si="41"/>
        <v>0.5</v>
      </c>
      <c r="LW26" s="67">
        <f t="shared" si="42"/>
        <v>0</v>
      </c>
      <c r="LY26" s="74" t="s">
        <v>29</v>
      </c>
      <c r="LZ26" s="74">
        <v>12</v>
      </c>
      <c r="MA26" s="74">
        <v>7</v>
      </c>
      <c r="MB26" s="74">
        <v>5</v>
      </c>
      <c r="MC26" s="74">
        <v>0</v>
      </c>
      <c r="MD26" s="75">
        <f t="shared" si="43"/>
        <v>0.58333333333333337</v>
      </c>
      <c r="ME26" s="67">
        <f t="shared" si="44"/>
        <v>8.333333333333337E-2</v>
      </c>
      <c r="MG26" s="74" t="s">
        <v>29</v>
      </c>
      <c r="MH26" s="74">
        <v>12</v>
      </c>
      <c r="MI26" s="74">
        <v>7</v>
      </c>
      <c r="MJ26" s="74">
        <v>5</v>
      </c>
      <c r="MK26" s="74">
        <v>0</v>
      </c>
      <c r="ML26" s="75">
        <f t="shared" si="45"/>
        <v>0.58333333333333337</v>
      </c>
      <c r="MM26" s="67">
        <f t="shared" si="46"/>
        <v>0</v>
      </c>
      <c r="MO26" s="74" t="s">
        <v>29</v>
      </c>
      <c r="MP26" s="74">
        <v>12</v>
      </c>
      <c r="MQ26" s="74">
        <v>7</v>
      </c>
      <c r="MR26" s="74">
        <v>5</v>
      </c>
      <c r="MS26" s="74">
        <v>0</v>
      </c>
      <c r="MT26" s="75">
        <f t="shared" si="47"/>
        <v>0.58333333333333337</v>
      </c>
      <c r="MU26" s="67">
        <f t="shared" si="48"/>
        <v>0</v>
      </c>
      <c r="MW26" s="74" t="s">
        <v>29</v>
      </c>
      <c r="MX26" s="74">
        <v>12</v>
      </c>
      <c r="MY26" s="74">
        <v>7</v>
      </c>
      <c r="MZ26" s="74">
        <v>5</v>
      </c>
      <c r="NA26" s="74">
        <v>0</v>
      </c>
      <c r="NB26" s="75">
        <f t="shared" si="49"/>
        <v>0.58333333333333337</v>
      </c>
      <c r="NC26" s="67">
        <f t="shared" si="50"/>
        <v>0</v>
      </c>
      <c r="NE26" s="74" t="s">
        <v>29</v>
      </c>
      <c r="NF26" s="74">
        <v>12</v>
      </c>
      <c r="NG26" s="74">
        <v>7</v>
      </c>
      <c r="NH26" s="74">
        <v>5</v>
      </c>
      <c r="NI26" s="74">
        <v>0</v>
      </c>
      <c r="NJ26" s="75">
        <f t="shared" si="51"/>
        <v>0.58333333333333337</v>
      </c>
      <c r="NK26" s="67">
        <f t="shared" si="52"/>
        <v>0</v>
      </c>
      <c r="NM26" s="74" t="s">
        <v>29</v>
      </c>
      <c r="NN26" s="74">
        <v>12</v>
      </c>
      <c r="NO26" s="74">
        <v>7</v>
      </c>
      <c r="NP26" s="74">
        <v>5</v>
      </c>
      <c r="NQ26" s="74">
        <v>0</v>
      </c>
      <c r="NR26" s="75">
        <f t="shared" si="53"/>
        <v>0.58333333333333337</v>
      </c>
      <c r="NS26" s="67">
        <f t="shared" si="54"/>
        <v>0</v>
      </c>
      <c r="NU26" s="74" t="s">
        <v>29</v>
      </c>
      <c r="NV26" s="74">
        <v>12</v>
      </c>
      <c r="NW26" s="74">
        <v>7</v>
      </c>
      <c r="NX26" s="74">
        <v>5</v>
      </c>
      <c r="NY26" s="74">
        <v>0</v>
      </c>
      <c r="NZ26" s="75">
        <f t="shared" si="55"/>
        <v>0.58333333333333337</v>
      </c>
      <c r="OA26" s="67">
        <f t="shared" si="56"/>
        <v>0</v>
      </c>
      <c r="OC26" s="74" t="s">
        <v>29</v>
      </c>
      <c r="OD26" s="74">
        <v>12</v>
      </c>
      <c r="OE26" s="74">
        <v>7</v>
      </c>
      <c r="OF26" s="74">
        <v>5</v>
      </c>
      <c r="OG26" s="74">
        <v>0</v>
      </c>
      <c r="OH26" s="75">
        <f t="shared" si="79"/>
        <v>0.58333333333333337</v>
      </c>
      <c r="OI26" s="67">
        <f t="shared" si="80"/>
        <v>0</v>
      </c>
      <c r="OK26" s="74" t="s">
        <v>29</v>
      </c>
      <c r="OL26" s="74">
        <v>12</v>
      </c>
      <c r="OM26" s="74">
        <v>7</v>
      </c>
      <c r="ON26" s="74">
        <v>5</v>
      </c>
      <c r="OO26" s="74">
        <v>0</v>
      </c>
      <c r="OP26" s="75">
        <f t="shared" si="59"/>
        <v>0.58333333333333337</v>
      </c>
      <c r="OQ26" s="67">
        <f t="shared" si="60"/>
        <v>0</v>
      </c>
      <c r="OS26" s="74" t="s">
        <v>29</v>
      </c>
      <c r="OT26" s="74">
        <v>12</v>
      </c>
      <c r="OU26" s="74">
        <v>7</v>
      </c>
      <c r="OV26" s="74">
        <v>5</v>
      </c>
      <c r="OW26" s="74">
        <v>0</v>
      </c>
      <c r="OX26" s="75">
        <f t="shared" si="61"/>
        <v>0.58333333333333337</v>
      </c>
      <c r="OY26" s="67">
        <f t="shared" si="62"/>
        <v>0</v>
      </c>
      <c r="PA26" s="74" t="s">
        <v>29</v>
      </c>
      <c r="PB26" s="74">
        <v>12</v>
      </c>
      <c r="PC26" s="74">
        <v>7</v>
      </c>
      <c r="PD26" s="74">
        <v>5</v>
      </c>
      <c r="PE26" s="74">
        <v>0</v>
      </c>
      <c r="PF26" s="75">
        <f t="shared" si="63"/>
        <v>0.58333333333333337</v>
      </c>
      <c r="PG26" s="67">
        <f t="shared" si="64"/>
        <v>0</v>
      </c>
      <c r="PI26" s="74" t="s">
        <v>29</v>
      </c>
      <c r="PJ26" s="74">
        <v>12</v>
      </c>
      <c r="PK26" s="74">
        <v>7</v>
      </c>
      <c r="PL26" s="74">
        <v>5</v>
      </c>
      <c r="PM26" s="74">
        <v>0</v>
      </c>
      <c r="PN26" s="75">
        <f t="shared" si="65"/>
        <v>0.58333333333333337</v>
      </c>
      <c r="PO26" s="67">
        <f t="shared" si="66"/>
        <v>0</v>
      </c>
      <c r="PQ26" s="74" t="s">
        <v>29</v>
      </c>
      <c r="PR26" s="74">
        <v>12</v>
      </c>
      <c r="PS26" s="74">
        <v>7</v>
      </c>
      <c r="PT26" s="74">
        <v>5</v>
      </c>
      <c r="PU26" s="74">
        <v>0</v>
      </c>
      <c r="PV26" s="75">
        <f t="shared" si="67"/>
        <v>0.58333333333333337</v>
      </c>
      <c r="PW26" s="67">
        <f t="shared" si="68"/>
        <v>0</v>
      </c>
      <c r="PY26" s="74" t="s">
        <v>29</v>
      </c>
      <c r="PZ26" s="74">
        <v>12</v>
      </c>
      <c r="QA26" s="74">
        <v>7</v>
      </c>
      <c r="QB26" s="74">
        <v>5</v>
      </c>
      <c r="QC26" s="74">
        <v>0</v>
      </c>
      <c r="QD26" s="75">
        <f t="shared" si="69"/>
        <v>0.58333333333333337</v>
      </c>
      <c r="QE26" s="67">
        <f t="shared" si="70"/>
        <v>0</v>
      </c>
      <c r="QG26" s="74" t="s">
        <v>29</v>
      </c>
      <c r="QH26" s="74">
        <v>12</v>
      </c>
      <c r="QI26" s="74">
        <v>7</v>
      </c>
      <c r="QJ26" s="74">
        <v>5</v>
      </c>
      <c r="QK26" s="74">
        <v>0</v>
      </c>
      <c r="QL26" s="75">
        <f t="shared" si="71"/>
        <v>0.58333333333333337</v>
      </c>
      <c r="QM26" s="67">
        <f t="shared" si="72"/>
        <v>0</v>
      </c>
      <c r="QO26" s="74" t="s">
        <v>29</v>
      </c>
      <c r="QP26" s="74">
        <v>12</v>
      </c>
      <c r="QQ26" s="74">
        <v>7</v>
      </c>
      <c r="QR26" s="74">
        <v>5</v>
      </c>
      <c r="QS26" s="74">
        <v>0</v>
      </c>
      <c r="QT26" s="75">
        <f t="shared" si="73"/>
        <v>0.58333333333333337</v>
      </c>
      <c r="QU26" s="67">
        <f t="shared" si="74"/>
        <v>0</v>
      </c>
      <c r="QW26" s="74" t="s">
        <v>29</v>
      </c>
      <c r="QX26" s="74">
        <v>12</v>
      </c>
      <c r="QY26" s="74">
        <v>7</v>
      </c>
      <c r="QZ26" s="74">
        <v>5</v>
      </c>
      <c r="RA26" s="74">
        <v>0</v>
      </c>
      <c r="RB26" s="75">
        <f t="shared" si="75"/>
        <v>0.58333333333333337</v>
      </c>
      <c r="RC26" s="67">
        <f t="shared" si="76"/>
        <v>0</v>
      </c>
    </row>
    <row r="27" spans="1:471" ht="1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  <c r="AV27" s="2" t="s">
        <v>30</v>
      </c>
      <c r="AW27" s="2">
        <v>132</v>
      </c>
      <c r="AX27" s="2">
        <v>132</v>
      </c>
      <c r="AY27" s="2">
        <v>0</v>
      </c>
      <c r="AZ27" s="2">
        <v>0</v>
      </c>
      <c r="BA27" s="4">
        <v>1</v>
      </c>
      <c r="BB27" s="8">
        <f t="shared" si="5"/>
        <v>0</v>
      </c>
      <c r="BD27" s="2" t="s">
        <v>30</v>
      </c>
      <c r="BE27" s="2">
        <v>132</v>
      </c>
      <c r="BF27" s="2">
        <v>132</v>
      </c>
      <c r="BG27" s="2">
        <v>0</v>
      </c>
      <c r="BH27" s="2">
        <v>0</v>
      </c>
      <c r="BI27" s="4">
        <v>1</v>
      </c>
      <c r="BJ27" s="8">
        <f t="shared" si="6"/>
        <v>0</v>
      </c>
      <c r="BL27" s="2" t="s">
        <v>30</v>
      </c>
      <c r="BM27" s="2">
        <v>132</v>
      </c>
      <c r="BN27" s="2">
        <v>132</v>
      </c>
      <c r="BO27" s="2">
        <v>0</v>
      </c>
      <c r="BP27" s="2">
        <v>0</v>
      </c>
      <c r="BQ27" s="4">
        <v>1</v>
      </c>
      <c r="BR27" s="8">
        <f t="shared" si="7"/>
        <v>0</v>
      </c>
      <c r="BT27" s="2" t="s">
        <v>30</v>
      </c>
      <c r="BU27" s="2">
        <v>132</v>
      </c>
      <c r="BV27" s="2">
        <v>132</v>
      </c>
      <c r="BW27" s="2">
        <v>0</v>
      </c>
      <c r="BX27" s="2">
        <v>0</v>
      </c>
      <c r="BY27" s="4">
        <v>1</v>
      </c>
      <c r="BZ27" s="8">
        <f t="shared" si="8"/>
        <v>0</v>
      </c>
      <c r="CB27" s="2" t="s">
        <v>30</v>
      </c>
      <c r="CC27" s="2">
        <v>132</v>
      </c>
      <c r="CD27" s="2">
        <v>132</v>
      </c>
      <c r="CE27" s="2">
        <v>0</v>
      </c>
      <c r="CF27" s="2">
        <v>0</v>
      </c>
      <c r="CG27" s="4">
        <v>1</v>
      </c>
      <c r="CH27" s="8">
        <f t="shared" si="9"/>
        <v>0</v>
      </c>
      <c r="CJ27" s="2" t="s">
        <v>30</v>
      </c>
      <c r="CK27" s="2">
        <v>132</v>
      </c>
      <c r="CL27" s="2">
        <v>132</v>
      </c>
      <c r="CM27" s="2">
        <v>0</v>
      </c>
      <c r="CN27" s="2">
        <v>0</v>
      </c>
      <c r="CO27" s="4">
        <v>1</v>
      </c>
      <c r="CP27" s="8">
        <f t="shared" si="10"/>
        <v>0</v>
      </c>
      <c r="CR27" s="2" t="s">
        <v>30</v>
      </c>
      <c r="CS27" s="2">
        <v>132</v>
      </c>
      <c r="CT27" s="2">
        <v>132</v>
      </c>
      <c r="CU27" s="2">
        <v>0</v>
      </c>
      <c r="CV27" s="2">
        <v>0</v>
      </c>
      <c r="CW27" s="4">
        <v>1</v>
      </c>
      <c r="CX27" s="8">
        <f t="shared" si="11"/>
        <v>0</v>
      </c>
      <c r="CZ27" s="2" t="s">
        <v>30</v>
      </c>
      <c r="DA27" s="2">
        <v>132</v>
      </c>
      <c r="DB27" s="2">
        <v>132</v>
      </c>
      <c r="DC27" s="2">
        <v>0</v>
      </c>
      <c r="DD27" s="2">
        <v>0</v>
      </c>
      <c r="DE27" s="4">
        <v>1</v>
      </c>
      <c r="DF27" s="8">
        <f t="shared" si="12"/>
        <v>0</v>
      </c>
      <c r="DH27" s="2" t="s">
        <v>30</v>
      </c>
      <c r="DI27" s="2">
        <v>132</v>
      </c>
      <c r="DJ27" s="2">
        <v>132</v>
      </c>
      <c r="DK27" s="2">
        <v>0</v>
      </c>
      <c r="DL27" s="2">
        <v>0</v>
      </c>
      <c r="DM27" s="4">
        <v>1</v>
      </c>
      <c r="DN27" s="8">
        <f t="shared" si="13"/>
        <v>0</v>
      </c>
      <c r="DP27" s="2" t="s">
        <v>30</v>
      </c>
      <c r="DQ27" s="2">
        <v>132</v>
      </c>
      <c r="DR27" s="2">
        <v>132</v>
      </c>
      <c r="DS27" s="2">
        <v>0</v>
      </c>
      <c r="DT27" s="2">
        <v>0</v>
      </c>
      <c r="DU27" s="4">
        <v>1</v>
      </c>
      <c r="DV27" s="8">
        <f t="shared" si="14"/>
        <v>0</v>
      </c>
      <c r="DX27" s="2" t="s">
        <v>30</v>
      </c>
      <c r="DY27" s="2">
        <v>390</v>
      </c>
      <c r="DZ27" s="2">
        <v>390</v>
      </c>
      <c r="EA27" s="2">
        <v>0</v>
      </c>
      <c r="EB27" s="2">
        <v>0</v>
      </c>
      <c r="EC27" s="4">
        <v>1</v>
      </c>
      <c r="ED27" s="8">
        <f t="shared" si="15"/>
        <v>0</v>
      </c>
      <c r="EF27" s="2" t="s">
        <v>30</v>
      </c>
      <c r="EG27" s="2">
        <v>390</v>
      </c>
      <c r="EH27" s="2">
        <v>390</v>
      </c>
      <c r="EI27" s="2">
        <v>0</v>
      </c>
      <c r="EJ27" s="2">
        <v>0</v>
      </c>
      <c r="EK27" s="4">
        <v>1</v>
      </c>
      <c r="EL27" s="8">
        <f t="shared" si="16"/>
        <v>0</v>
      </c>
      <c r="EN27" s="2" t="s">
        <v>30</v>
      </c>
      <c r="EO27" s="2">
        <v>390</v>
      </c>
      <c r="EP27" s="2">
        <v>390</v>
      </c>
      <c r="EQ27" s="2">
        <v>0</v>
      </c>
      <c r="ER27" s="2">
        <v>0</v>
      </c>
      <c r="ES27" s="4">
        <v>1</v>
      </c>
      <c r="ET27" s="8">
        <f t="shared" si="17"/>
        <v>0</v>
      </c>
      <c r="EV27" s="2" t="s">
        <v>30</v>
      </c>
      <c r="EW27" s="2">
        <v>390</v>
      </c>
      <c r="EX27" s="2">
        <v>390</v>
      </c>
      <c r="EY27" s="2">
        <v>0</v>
      </c>
      <c r="EZ27" s="2">
        <v>0</v>
      </c>
      <c r="FA27" s="4">
        <v>1</v>
      </c>
      <c r="FB27" s="8">
        <f t="shared" si="18"/>
        <v>0</v>
      </c>
      <c r="FD27" s="2" t="s">
        <v>30</v>
      </c>
      <c r="FE27" s="2">
        <v>390</v>
      </c>
      <c r="FF27" s="2">
        <v>390</v>
      </c>
      <c r="FG27" s="2">
        <v>0</v>
      </c>
      <c r="FH27" s="2">
        <v>0</v>
      </c>
      <c r="FI27" s="4">
        <v>1</v>
      </c>
      <c r="FJ27" s="8">
        <f t="shared" si="19"/>
        <v>0</v>
      </c>
      <c r="FL27" s="2" t="s">
        <v>30</v>
      </c>
      <c r="FM27" s="2">
        <v>390</v>
      </c>
      <c r="FN27" s="2">
        <v>390</v>
      </c>
      <c r="FO27" s="2">
        <v>0</v>
      </c>
      <c r="FP27" s="2">
        <v>0</v>
      </c>
      <c r="FQ27" s="4">
        <v>1</v>
      </c>
      <c r="FR27" s="8">
        <f t="shared" si="20"/>
        <v>0</v>
      </c>
      <c r="FT27" t="s">
        <v>30</v>
      </c>
      <c r="FU27">
        <v>390</v>
      </c>
      <c r="FV27">
        <v>390</v>
      </c>
      <c r="FW27">
        <v>0</v>
      </c>
      <c r="FX27">
        <v>0</v>
      </c>
      <c r="FY27" s="38">
        <v>1</v>
      </c>
      <c r="FZ27" s="8">
        <f t="shared" si="21"/>
        <v>0</v>
      </c>
      <c r="GB27" s="2" t="s">
        <v>30</v>
      </c>
      <c r="GC27" s="2">
        <v>390</v>
      </c>
      <c r="GD27" s="2">
        <v>390</v>
      </c>
      <c r="GE27" s="2">
        <v>0</v>
      </c>
      <c r="GF27" s="2">
        <v>0</v>
      </c>
      <c r="GG27" s="4">
        <v>1</v>
      </c>
      <c r="GH27" s="8">
        <f t="shared" si="22"/>
        <v>0</v>
      </c>
      <c r="GJ27" t="s">
        <v>30</v>
      </c>
      <c r="GK27">
        <v>390</v>
      </c>
      <c r="GL27">
        <v>390</v>
      </c>
      <c r="GM27">
        <v>0</v>
      </c>
      <c r="GN27">
        <v>0</v>
      </c>
      <c r="GO27" s="38">
        <v>1</v>
      </c>
      <c r="GP27" s="8">
        <f t="shared" si="23"/>
        <v>0</v>
      </c>
      <c r="GR27" s="2" t="s">
        <v>30</v>
      </c>
      <c r="GS27" s="2">
        <v>390</v>
      </c>
      <c r="GT27" s="2">
        <v>390</v>
      </c>
      <c r="GU27" s="2">
        <v>0</v>
      </c>
      <c r="GV27" s="2">
        <v>0</v>
      </c>
      <c r="GW27" s="4">
        <v>1</v>
      </c>
      <c r="GX27" s="8">
        <f t="shared" si="24"/>
        <v>0</v>
      </c>
      <c r="GZ27" s="2" t="s">
        <v>30</v>
      </c>
      <c r="HA27" s="2">
        <v>391</v>
      </c>
      <c r="HB27" s="2">
        <v>390</v>
      </c>
      <c r="HC27" s="2">
        <v>1</v>
      </c>
      <c r="HD27" s="2">
        <v>0</v>
      </c>
      <c r="HE27" s="4">
        <v>1</v>
      </c>
      <c r="HF27" s="8">
        <f t="shared" si="77"/>
        <v>1</v>
      </c>
      <c r="HH27" s="2" t="s">
        <v>30</v>
      </c>
      <c r="HI27" s="2">
        <v>391</v>
      </c>
      <c r="HJ27" s="2">
        <v>390</v>
      </c>
      <c r="HK27" s="2">
        <v>1</v>
      </c>
      <c r="HL27" s="2">
        <v>0</v>
      </c>
      <c r="HM27" s="4">
        <v>1</v>
      </c>
      <c r="HN27" s="8">
        <f t="shared" si="25"/>
        <v>0</v>
      </c>
      <c r="HP27" s="2" t="s">
        <v>30</v>
      </c>
      <c r="HQ27" s="2">
        <v>391</v>
      </c>
      <c r="HR27" s="2">
        <v>390</v>
      </c>
      <c r="HS27" s="2">
        <v>1</v>
      </c>
      <c r="HT27" s="2">
        <v>0</v>
      </c>
      <c r="HU27" s="4">
        <v>1</v>
      </c>
      <c r="HV27" s="8">
        <f t="shared" si="26"/>
        <v>0</v>
      </c>
      <c r="HX27" s="2" t="s">
        <v>30</v>
      </c>
      <c r="HY27" s="2">
        <v>391</v>
      </c>
      <c r="HZ27" s="2">
        <v>390</v>
      </c>
      <c r="IA27" s="2">
        <v>1</v>
      </c>
      <c r="IB27" s="2">
        <v>0</v>
      </c>
      <c r="IC27" s="4">
        <v>1</v>
      </c>
      <c r="ID27" s="8">
        <f t="shared" si="27"/>
        <v>0</v>
      </c>
      <c r="IF27" s="63" t="s">
        <v>30</v>
      </c>
      <c r="IG27" s="64">
        <v>391</v>
      </c>
      <c r="IH27" s="64">
        <v>390</v>
      </c>
      <c r="II27" s="64">
        <v>1</v>
      </c>
      <c r="IJ27" s="64">
        <v>0</v>
      </c>
      <c r="IK27" s="65">
        <v>1</v>
      </c>
      <c r="IL27" s="65">
        <v>1</v>
      </c>
      <c r="IM27" s="65">
        <v>0</v>
      </c>
      <c r="IN27" s="63"/>
      <c r="IO27" s="63" t="s">
        <v>30</v>
      </c>
      <c r="IP27" s="63">
        <v>391</v>
      </c>
      <c r="IQ27" s="63">
        <v>390</v>
      </c>
      <c r="IR27" s="63">
        <v>1</v>
      </c>
      <c r="IS27" s="63">
        <v>0</v>
      </c>
      <c r="IT27" s="71">
        <v>1</v>
      </c>
      <c r="IU27" s="67">
        <v>0</v>
      </c>
      <c r="IV27" s="53"/>
      <c r="IW27" s="73" t="s">
        <v>30</v>
      </c>
      <c r="IX27" s="73">
        <v>391</v>
      </c>
      <c r="IY27" s="73">
        <v>390</v>
      </c>
      <c r="IZ27" s="73">
        <v>1</v>
      </c>
      <c r="JA27" s="73">
        <v>0</v>
      </c>
      <c r="JB27" s="77">
        <v>1</v>
      </c>
      <c r="JC27" s="67">
        <f t="shared" si="28"/>
        <v>0</v>
      </c>
      <c r="JD27" s="66"/>
      <c r="JE27" s="73" t="s">
        <v>30</v>
      </c>
      <c r="JF27" s="73">
        <v>392</v>
      </c>
      <c r="JG27" s="73">
        <v>391</v>
      </c>
      <c r="JH27" s="73">
        <v>1</v>
      </c>
      <c r="JI27" s="73">
        <v>0</v>
      </c>
      <c r="JJ27" s="77">
        <f t="shared" si="78"/>
        <v>0.99744897959183676</v>
      </c>
      <c r="JK27" s="67">
        <f t="shared" si="29"/>
        <v>-2.5510204081632404E-3</v>
      </c>
      <c r="JL27" s="66"/>
      <c r="JM27" s="73" t="s">
        <v>30</v>
      </c>
      <c r="JN27" s="73">
        <v>392</v>
      </c>
      <c r="JO27" s="73">
        <v>391</v>
      </c>
      <c r="JP27" s="73">
        <v>1</v>
      </c>
      <c r="JQ27" s="73">
        <v>0</v>
      </c>
      <c r="JR27" s="77">
        <v>1</v>
      </c>
      <c r="JS27" s="67">
        <f t="shared" si="30"/>
        <v>2.5510204081632404E-3</v>
      </c>
      <c r="JT27" s="66"/>
      <c r="JU27" s="73" t="s">
        <v>30</v>
      </c>
      <c r="JV27" s="73">
        <v>392</v>
      </c>
      <c r="JW27" s="73">
        <v>391</v>
      </c>
      <c r="JX27" s="73">
        <v>1</v>
      </c>
      <c r="JY27" s="73">
        <v>0</v>
      </c>
      <c r="JZ27" s="77">
        <v>1</v>
      </c>
      <c r="KA27" s="67">
        <f t="shared" si="31"/>
        <v>0</v>
      </c>
      <c r="KB27" s="66"/>
      <c r="KC27" s="73" t="s">
        <v>30</v>
      </c>
      <c r="KD27" s="73">
        <v>392</v>
      </c>
      <c r="KE27" s="73">
        <v>391</v>
      </c>
      <c r="KF27" s="73">
        <v>1</v>
      </c>
      <c r="KG27" s="73">
        <v>0</v>
      </c>
      <c r="KH27" s="77">
        <v>1</v>
      </c>
      <c r="KI27" s="67">
        <f t="shared" si="32"/>
        <v>0</v>
      </c>
      <c r="KK27" s="74" t="s">
        <v>30</v>
      </c>
      <c r="KL27" s="74">
        <v>392</v>
      </c>
      <c r="KM27" s="74">
        <v>391</v>
      </c>
      <c r="KN27" s="74">
        <v>1</v>
      </c>
      <c r="KO27" s="74">
        <v>0</v>
      </c>
      <c r="KP27" s="75">
        <f t="shared" si="33"/>
        <v>0.99744897959183676</v>
      </c>
      <c r="KQ27" s="67">
        <f t="shared" si="34"/>
        <v>-2.5510204081632404E-3</v>
      </c>
      <c r="KS27" s="74" t="s">
        <v>30</v>
      </c>
      <c r="KT27" s="74">
        <v>392</v>
      </c>
      <c r="KU27" s="74">
        <v>391</v>
      </c>
      <c r="KV27" s="74">
        <v>1</v>
      </c>
      <c r="KW27" s="74">
        <v>0</v>
      </c>
      <c r="KX27" s="75">
        <f t="shared" si="35"/>
        <v>0.99744897959183676</v>
      </c>
      <c r="KY27" s="67">
        <f t="shared" si="36"/>
        <v>0</v>
      </c>
      <c r="LA27" s="74" t="s">
        <v>30</v>
      </c>
      <c r="LB27" s="74">
        <v>392</v>
      </c>
      <c r="LC27" s="74">
        <v>391</v>
      </c>
      <c r="LD27" s="74">
        <v>1</v>
      </c>
      <c r="LE27" s="74">
        <v>0</v>
      </c>
      <c r="LF27" s="75">
        <f t="shared" si="37"/>
        <v>0.99744897959183676</v>
      </c>
      <c r="LG27" s="67">
        <f t="shared" si="38"/>
        <v>0</v>
      </c>
      <c r="LI27" s="74" t="s">
        <v>30</v>
      </c>
      <c r="LJ27" s="74">
        <v>392</v>
      </c>
      <c r="LK27" s="74">
        <v>391</v>
      </c>
      <c r="LL27" s="74">
        <v>1</v>
      </c>
      <c r="LM27" s="74">
        <v>0</v>
      </c>
      <c r="LN27" s="75">
        <f t="shared" si="39"/>
        <v>0.99744897959183676</v>
      </c>
      <c r="LO27" s="67">
        <f t="shared" si="40"/>
        <v>0</v>
      </c>
      <c r="LQ27" s="74" t="s">
        <v>30</v>
      </c>
      <c r="LR27" s="74">
        <v>392</v>
      </c>
      <c r="LS27" s="74">
        <v>391</v>
      </c>
      <c r="LT27" s="74">
        <v>1</v>
      </c>
      <c r="LU27" s="74">
        <v>0</v>
      </c>
      <c r="LV27" s="75">
        <f t="shared" si="41"/>
        <v>0.99744897959183676</v>
      </c>
      <c r="LW27" s="67">
        <f t="shared" si="42"/>
        <v>0</v>
      </c>
      <c r="LY27" s="74" t="s">
        <v>30</v>
      </c>
      <c r="LZ27" s="74">
        <v>392</v>
      </c>
      <c r="MA27" s="74">
        <v>391</v>
      </c>
      <c r="MB27" s="74">
        <v>1</v>
      </c>
      <c r="MC27" s="74">
        <v>0</v>
      </c>
      <c r="MD27" s="75">
        <f t="shared" si="43"/>
        <v>0.99744897959183676</v>
      </c>
      <c r="ME27" s="67">
        <f t="shared" si="44"/>
        <v>0</v>
      </c>
      <c r="MG27" s="74" t="s">
        <v>30</v>
      </c>
      <c r="MH27" s="74">
        <v>392</v>
      </c>
      <c r="MI27" s="74">
        <v>391</v>
      </c>
      <c r="MJ27" s="74">
        <v>1</v>
      </c>
      <c r="MK27" s="74">
        <v>0</v>
      </c>
      <c r="ML27" s="75">
        <f t="shared" si="45"/>
        <v>0.99744897959183676</v>
      </c>
      <c r="MM27" s="67">
        <f t="shared" si="46"/>
        <v>0</v>
      </c>
      <c r="MO27" s="74" t="s">
        <v>30</v>
      </c>
      <c r="MP27" s="74">
        <v>392</v>
      </c>
      <c r="MQ27" s="74">
        <v>391</v>
      </c>
      <c r="MR27" s="74">
        <v>1</v>
      </c>
      <c r="MS27" s="74">
        <v>0</v>
      </c>
      <c r="MT27" s="75">
        <f t="shared" si="47"/>
        <v>0.99744897959183676</v>
      </c>
      <c r="MU27" s="67">
        <f t="shared" si="48"/>
        <v>0</v>
      </c>
      <c r="MW27" s="74" t="s">
        <v>30</v>
      </c>
      <c r="MX27" s="74">
        <v>392</v>
      </c>
      <c r="MY27" s="74">
        <v>391</v>
      </c>
      <c r="MZ27" s="74">
        <v>1</v>
      </c>
      <c r="NA27" s="74">
        <v>0</v>
      </c>
      <c r="NB27" s="75">
        <f t="shared" si="49"/>
        <v>0.99744897959183676</v>
      </c>
      <c r="NC27" s="67">
        <f t="shared" si="50"/>
        <v>0</v>
      </c>
      <c r="NE27" s="74" t="s">
        <v>30</v>
      </c>
      <c r="NF27" s="74">
        <v>392</v>
      </c>
      <c r="NG27" s="74">
        <v>391</v>
      </c>
      <c r="NH27" s="74">
        <v>1</v>
      </c>
      <c r="NI27" s="74">
        <v>0</v>
      </c>
      <c r="NJ27" s="75">
        <f t="shared" si="51"/>
        <v>0.99744897959183676</v>
      </c>
      <c r="NK27" s="67">
        <f t="shared" si="52"/>
        <v>0</v>
      </c>
      <c r="NM27" s="74" t="s">
        <v>30</v>
      </c>
      <c r="NN27" s="74">
        <v>392</v>
      </c>
      <c r="NO27" s="74">
        <v>391</v>
      </c>
      <c r="NP27" s="74">
        <v>1</v>
      </c>
      <c r="NQ27" s="74">
        <v>0</v>
      </c>
      <c r="NR27" s="75">
        <f t="shared" si="53"/>
        <v>0.99744897959183676</v>
      </c>
      <c r="NS27" s="67">
        <f t="shared" si="54"/>
        <v>0</v>
      </c>
      <c r="NU27" s="74" t="s">
        <v>30</v>
      </c>
      <c r="NV27" s="74">
        <v>392</v>
      </c>
      <c r="NW27" s="74">
        <v>391</v>
      </c>
      <c r="NX27" s="74">
        <v>1</v>
      </c>
      <c r="NY27" s="74">
        <v>0</v>
      </c>
      <c r="NZ27" s="75">
        <f t="shared" si="55"/>
        <v>0.99744897959183676</v>
      </c>
      <c r="OA27" s="67">
        <f t="shared" si="56"/>
        <v>0</v>
      </c>
      <c r="OC27" s="74" t="s">
        <v>30</v>
      </c>
      <c r="OD27" s="74">
        <v>392</v>
      </c>
      <c r="OE27" s="74">
        <v>391</v>
      </c>
      <c r="OF27" s="74">
        <v>1</v>
      </c>
      <c r="OG27" s="74">
        <v>0</v>
      </c>
      <c r="OH27" s="75">
        <f t="shared" si="79"/>
        <v>0.99744897959183676</v>
      </c>
      <c r="OI27" s="67">
        <f t="shared" si="80"/>
        <v>0</v>
      </c>
      <c r="OK27" s="74" t="s">
        <v>30</v>
      </c>
      <c r="OL27" s="74">
        <v>392</v>
      </c>
      <c r="OM27" s="74">
        <v>391</v>
      </c>
      <c r="ON27" s="74">
        <v>1</v>
      </c>
      <c r="OO27" s="74">
        <v>0</v>
      </c>
      <c r="OP27" s="75">
        <f t="shared" si="59"/>
        <v>0.99744897959183676</v>
      </c>
      <c r="OQ27" s="67">
        <f t="shared" si="60"/>
        <v>0</v>
      </c>
      <c r="OS27" s="74" t="s">
        <v>30</v>
      </c>
      <c r="OT27" s="74">
        <v>392</v>
      </c>
      <c r="OU27" s="74">
        <v>391</v>
      </c>
      <c r="OV27" s="74">
        <v>1</v>
      </c>
      <c r="OW27" s="74">
        <v>0</v>
      </c>
      <c r="OX27" s="75">
        <f t="shared" si="61"/>
        <v>0.99744897959183676</v>
      </c>
      <c r="OY27" s="67">
        <f t="shared" si="62"/>
        <v>0</v>
      </c>
      <c r="PA27" s="74" t="s">
        <v>30</v>
      </c>
      <c r="PB27" s="74">
        <v>392</v>
      </c>
      <c r="PC27" s="74">
        <v>391</v>
      </c>
      <c r="PD27" s="74">
        <v>1</v>
      </c>
      <c r="PE27" s="74">
        <v>0</v>
      </c>
      <c r="PF27" s="75">
        <f t="shared" si="63"/>
        <v>0.99744897959183676</v>
      </c>
      <c r="PG27" s="67">
        <f t="shared" si="64"/>
        <v>0</v>
      </c>
      <c r="PI27" s="74" t="s">
        <v>30</v>
      </c>
      <c r="PJ27" s="74">
        <v>392</v>
      </c>
      <c r="PK27" s="74">
        <v>391</v>
      </c>
      <c r="PL27" s="74">
        <v>1</v>
      </c>
      <c r="PM27" s="74">
        <v>0</v>
      </c>
      <c r="PN27" s="75">
        <f t="shared" si="65"/>
        <v>0.99744897959183676</v>
      </c>
      <c r="PO27" s="67">
        <f t="shared" si="66"/>
        <v>0</v>
      </c>
      <c r="PQ27" s="74" t="s">
        <v>30</v>
      </c>
      <c r="PR27" s="74">
        <v>392</v>
      </c>
      <c r="PS27" s="74">
        <v>391</v>
      </c>
      <c r="PT27" s="74">
        <v>1</v>
      </c>
      <c r="PU27" s="74">
        <v>0</v>
      </c>
      <c r="PV27" s="75">
        <f t="shared" si="67"/>
        <v>0.99744897959183676</v>
      </c>
      <c r="PW27" s="67">
        <f t="shared" si="68"/>
        <v>0</v>
      </c>
      <c r="PY27" s="74" t="s">
        <v>30</v>
      </c>
      <c r="PZ27" s="74">
        <v>392</v>
      </c>
      <c r="QA27" s="74">
        <v>391</v>
      </c>
      <c r="QB27" s="74">
        <v>1</v>
      </c>
      <c r="QC27" s="74">
        <v>0</v>
      </c>
      <c r="QD27" s="75">
        <f t="shared" si="69"/>
        <v>0.99744897959183676</v>
      </c>
      <c r="QE27" s="67">
        <f t="shared" si="70"/>
        <v>0</v>
      </c>
      <c r="QG27" s="74" t="s">
        <v>30</v>
      </c>
      <c r="QH27" s="74">
        <v>392</v>
      </c>
      <c r="QI27" s="74">
        <v>391</v>
      </c>
      <c r="QJ27" s="74">
        <v>1</v>
      </c>
      <c r="QK27" s="74">
        <v>0</v>
      </c>
      <c r="QL27" s="75">
        <f t="shared" si="71"/>
        <v>0.99744897959183676</v>
      </c>
      <c r="QM27" s="67">
        <f t="shared" si="72"/>
        <v>0</v>
      </c>
      <c r="QO27" s="74" t="s">
        <v>30</v>
      </c>
      <c r="QP27" s="74">
        <v>392</v>
      </c>
      <c r="QQ27" s="74">
        <v>391</v>
      </c>
      <c r="QR27" s="74">
        <v>1</v>
      </c>
      <c r="QS27" s="74">
        <v>0</v>
      </c>
      <c r="QT27" s="75">
        <f t="shared" si="73"/>
        <v>0.99744897959183676</v>
      </c>
      <c r="QU27" s="67">
        <f t="shared" si="74"/>
        <v>0</v>
      </c>
      <c r="QW27" s="74" t="s">
        <v>30</v>
      </c>
      <c r="QX27" s="74">
        <v>392</v>
      </c>
      <c r="QY27" s="74">
        <v>391</v>
      </c>
      <c r="QZ27" s="74">
        <v>1</v>
      </c>
      <c r="RA27" s="74">
        <v>0</v>
      </c>
      <c r="RB27" s="75">
        <f t="shared" si="75"/>
        <v>0.99744897959183676</v>
      </c>
      <c r="RC27" s="67">
        <f t="shared" si="76"/>
        <v>0</v>
      </c>
    </row>
    <row r="28" spans="1:471" ht="1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  <c r="AV28" s="2" t="s">
        <v>31</v>
      </c>
      <c r="AW28" s="2">
        <v>6</v>
      </c>
      <c r="AX28" s="2">
        <v>6</v>
      </c>
      <c r="AY28" s="2">
        <v>0</v>
      </c>
      <c r="AZ28" s="2">
        <v>0</v>
      </c>
      <c r="BA28" s="4">
        <v>1</v>
      </c>
      <c r="BB28" s="8">
        <f t="shared" si="5"/>
        <v>0</v>
      </c>
      <c r="BD28" s="2" t="s">
        <v>31</v>
      </c>
      <c r="BE28" s="2">
        <v>6</v>
      </c>
      <c r="BF28" s="2">
        <v>6</v>
      </c>
      <c r="BG28" s="2">
        <v>0</v>
      </c>
      <c r="BH28" s="2">
        <v>0</v>
      </c>
      <c r="BI28" s="4">
        <v>1</v>
      </c>
      <c r="BJ28" s="8">
        <f t="shared" si="6"/>
        <v>0</v>
      </c>
      <c r="BL28" s="2" t="s">
        <v>31</v>
      </c>
      <c r="BM28" s="2">
        <v>6</v>
      </c>
      <c r="BN28" s="2">
        <v>6</v>
      </c>
      <c r="BO28" s="2">
        <v>0</v>
      </c>
      <c r="BP28" s="2">
        <v>0</v>
      </c>
      <c r="BQ28" s="4">
        <v>1</v>
      </c>
      <c r="BR28" s="8">
        <f t="shared" si="7"/>
        <v>0</v>
      </c>
      <c r="BT28" s="2" t="s">
        <v>31</v>
      </c>
      <c r="BU28" s="2">
        <v>6</v>
      </c>
      <c r="BV28" s="2">
        <v>6</v>
      </c>
      <c r="BW28" s="2">
        <v>0</v>
      </c>
      <c r="BX28" s="2">
        <v>0</v>
      </c>
      <c r="BY28" s="4">
        <v>1</v>
      </c>
      <c r="BZ28" s="8">
        <f t="shared" si="8"/>
        <v>0</v>
      </c>
      <c r="CB28" s="2" t="s">
        <v>31</v>
      </c>
      <c r="CC28" s="2">
        <v>6</v>
      </c>
      <c r="CD28" s="2">
        <v>6</v>
      </c>
      <c r="CE28" s="2">
        <v>0</v>
      </c>
      <c r="CF28" s="2">
        <v>0</v>
      </c>
      <c r="CG28" s="4">
        <v>1</v>
      </c>
      <c r="CH28" s="8">
        <f t="shared" si="9"/>
        <v>0</v>
      </c>
      <c r="CJ28" s="2" t="s">
        <v>31</v>
      </c>
      <c r="CK28" s="2">
        <v>6</v>
      </c>
      <c r="CL28" s="2">
        <v>6</v>
      </c>
      <c r="CM28" s="2">
        <v>0</v>
      </c>
      <c r="CN28" s="2">
        <v>0</v>
      </c>
      <c r="CO28" s="4">
        <v>1</v>
      </c>
      <c r="CP28" s="8">
        <f t="shared" si="10"/>
        <v>0</v>
      </c>
      <c r="CR28" s="2" t="s">
        <v>31</v>
      </c>
      <c r="CS28" s="2">
        <v>6</v>
      </c>
      <c r="CT28" s="2">
        <v>6</v>
      </c>
      <c r="CU28" s="2">
        <v>0</v>
      </c>
      <c r="CV28" s="2">
        <v>0</v>
      </c>
      <c r="CW28" s="4">
        <v>1</v>
      </c>
      <c r="CX28" s="8">
        <f t="shared" si="11"/>
        <v>0</v>
      </c>
      <c r="CZ28" s="2" t="s">
        <v>31</v>
      </c>
      <c r="DA28" s="2">
        <v>6</v>
      </c>
      <c r="DB28" s="2">
        <v>6</v>
      </c>
      <c r="DC28" s="2">
        <v>0</v>
      </c>
      <c r="DD28" s="2">
        <v>0</v>
      </c>
      <c r="DE28" s="4">
        <v>1</v>
      </c>
      <c r="DF28" s="8">
        <f t="shared" si="12"/>
        <v>0</v>
      </c>
      <c r="DH28" s="2" t="s">
        <v>31</v>
      </c>
      <c r="DI28" s="2">
        <v>6</v>
      </c>
      <c r="DJ28" s="2">
        <v>6</v>
      </c>
      <c r="DK28" s="2">
        <v>0</v>
      </c>
      <c r="DL28" s="2">
        <v>0</v>
      </c>
      <c r="DM28" s="4">
        <v>1</v>
      </c>
      <c r="DN28" s="8">
        <f t="shared" si="13"/>
        <v>0</v>
      </c>
      <c r="DP28" s="2" t="s">
        <v>31</v>
      </c>
      <c r="DQ28" s="2">
        <v>6</v>
      </c>
      <c r="DR28" s="2">
        <v>6</v>
      </c>
      <c r="DS28" s="2">
        <v>0</v>
      </c>
      <c r="DT28" s="2">
        <v>0</v>
      </c>
      <c r="DU28" s="4">
        <v>1</v>
      </c>
      <c r="DV28" s="8">
        <f t="shared" si="14"/>
        <v>0</v>
      </c>
      <c r="DX28" s="2" t="s">
        <v>31</v>
      </c>
      <c r="DY28" s="2">
        <v>49</v>
      </c>
      <c r="DZ28" s="2">
        <v>49</v>
      </c>
      <c r="EA28" s="2">
        <v>0</v>
      </c>
      <c r="EB28" s="2">
        <v>0</v>
      </c>
      <c r="EC28" s="4">
        <v>1</v>
      </c>
      <c r="ED28" s="8">
        <f t="shared" si="15"/>
        <v>0</v>
      </c>
      <c r="EF28" s="2" t="s">
        <v>31</v>
      </c>
      <c r="EG28" s="2">
        <v>49</v>
      </c>
      <c r="EH28" s="2">
        <v>49</v>
      </c>
      <c r="EI28" s="2">
        <v>0</v>
      </c>
      <c r="EJ28" s="2">
        <v>0</v>
      </c>
      <c r="EK28" s="4">
        <v>1</v>
      </c>
      <c r="EL28" s="8">
        <f t="shared" si="16"/>
        <v>0</v>
      </c>
      <c r="EN28" s="2" t="s">
        <v>31</v>
      </c>
      <c r="EO28" s="2">
        <v>49</v>
      </c>
      <c r="EP28" s="2">
        <v>49</v>
      </c>
      <c r="EQ28" s="2">
        <v>0</v>
      </c>
      <c r="ER28" s="2">
        <v>0</v>
      </c>
      <c r="ES28" s="4">
        <v>1</v>
      </c>
      <c r="ET28" s="8">
        <f t="shared" si="17"/>
        <v>0</v>
      </c>
      <c r="EV28" s="2" t="s">
        <v>31</v>
      </c>
      <c r="EW28" s="2">
        <v>49</v>
      </c>
      <c r="EX28" s="2">
        <v>49</v>
      </c>
      <c r="EY28" s="2">
        <v>0</v>
      </c>
      <c r="EZ28" s="2">
        <v>0</v>
      </c>
      <c r="FA28" s="4">
        <v>1</v>
      </c>
      <c r="FB28" s="8">
        <f t="shared" si="18"/>
        <v>0</v>
      </c>
      <c r="FD28" s="2" t="s">
        <v>31</v>
      </c>
      <c r="FE28" s="2">
        <v>49</v>
      </c>
      <c r="FF28" s="2">
        <v>49</v>
      </c>
      <c r="FG28" s="2">
        <v>0</v>
      </c>
      <c r="FH28" s="2">
        <v>0</v>
      </c>
      <c r="FI28" s="4">
        <v>1</v>
      </c>
      <c r="FJ28" s="8">
        <f t="shared" si="19"/>
        <v>0</v>
      </c>
      <c r="FL28" s="2" t="s">
        <v>31</v>
      </c>
      <c r="FM28" s="2">
        <v>49</v>
      </c>
      <c r="FN28" s="2">
        <v>49</v>
      </c>
      <c r="FO28" s="2">
        <v>0</v>
      </c>
      <c r="FP28" s="2">
        <v>0</v>
      </c>
      <c r="FQ28" s="4">
        <v>1</v>
      </c>
      <c r="FR28" s="8">
        <f t="shared" si="20"/>
        <v>0</v>
      </c>
      <c r="FT28" t="s">
        <v>31</v>
      </c>
      <c r="FU28">
        <v>49</v>
      </c>
      <c r="FV28">
        <v>49</v>
      </c>
      <c r="FW28">
        <v>0</v>
      </c>
      <c r="FX28">
        <v>0</v>
      </c>
      <c r="FY28" s="38">
        <v>1</v>
      </c>
      <c r="FZ28" s="8">
        <f t="shared" si="21"/>
        <v>0</v>
      </c>
      <c r="GB28" s="2" t="s">
        <v>31</v>
      </c>
      <c r="GC28" s="2">
        <v>49</v>
      </c>
      <c r="GD28" s="2">
        <v>49</v>
      </c>
      <c r="GE28" s="2">
        <v>0</v>
      </c>
      <c r="GF28" s="2">
        <v>0</v>
      </c>
      <c r="GG28" s="4">
        <v>1</v>
      </c>
      <c r="GH28" s="8">
        <f t="shared" si="22"/>
        <v>0</v>
      </c>
      <c r="GJ28" t="s">
        <v>31</v>
      </c>
      <c r="GK28">
        <v>49</v>
      </c>
      <c r="GL28">
        <v>49</v>
      </c>
      <c r="GM28">
        <v>0</v>
      </c>
      <c r="GN28">
        <v>0</v>
      </c>
      <c r="GO28" s="38">
        <v>1</v>
      </c>
      <c r="GP28" s="8">
        <f t="shared" si="23"/>
        <v>0</v>
      </c>
      <c r="GR28" s="2" t="s">
        <v>31</v>
      </c>
      <c r="GS28" s="2">
        <v>49</v>
      </c>
      <c r="GT28" s="2">
        <v>49</v>
      </c>
      <c r="GU28" s="2">
        <v>0</v>
      </c>
      <c r="GV28" s="2">
        <v>0</v>
      </c>
      <c r="GW28" s="4">
        <v>1</v>
      </c>
      <c r="GX28" s="8">
        <f t="shared" si="24"/>
        <v>0</v>
      </c>
      <c r="GZ28" s="2" t="s">
        <v>31</v>
      </c>
      <c r="HA28" s="2">
        <v>49</v>
      </c>
      <c r="HB28" s="2">
        <v>49</v>
      </c>
      <c r="HC28" s="2">
        <v>0</v>
      </c>
      <c r="HD28" s="2">
        <v>0</v>
      </c>
      <c r="HE28" s="4">
        <v>1</v>
      </c>
      <c r="HF28" s="8">
        <f t="shared" si="77"/>
        <v>1</v>
      </c>
      <c r="HH28" s="2" t="s">
        <v>31</v>
      </c>
      <c r="HI28" s="2">
        <v>49</v>
      </c>
      <c r="HJ28" s="2">
        <v>49</v>
      </c>
      <c r="HK28" s="2">
        <v>0</v>
      </c>
      <c r="HL28" s="2">
        <v>0</v>
      </c>
      <c r="HM28" s="4">
        <v>1</v>
      </c>
      <c r="HN28" s="8">
        <f t="shared" si="25"/>
        <v>0</v>
      </c>
      <c r="HP28" s="2" t="s">
        <v>31</v>
      </c>
      <c r="HQ28" s="2">
        <v>49</v>
      </c>
      <c r="HR28" s="2">
        <v>49</v>
      </c>
      <c r="HS28" s="2">
        <v>0</v>
      </c>
      <c r="HT28" s="2">
        <v>0</v>
      </c>
      <c r="HU28" s="4">
        <v>1</v>
      </c>
      <c r="HV28" s="8">
        <f t="shared" si="26"/>
        <v>0</v>
      </c>
      <c r="HX28" s="2" t="s">
        <v>31</v>
      </c>
      <c r="HY28" s="2">
        <v>49</v>
      </c>
      <c r="HZ28" s="2">
        <v>49</v>
      </c>
      <c r="IA28" s="2">
        <v>0</v>
      </c>
      <c r="IB28" s="2">
        <v>0</v>
      </c>
      <c r="IC28" s="4">
        <v>1</v>
      </c>
      <c r="ID28" s="8">
        <f t="shared" si="27"/>
        <v>0</v>
      </c>
      <c r="IF28" s="63" t="s">
        <v>31</v>
      </c>
      <c r="IG28" s="64">
        <v>49</v>
      </c>
      <c r="IH28" s="64">
        <v>49</v>
      </c>
      <c r="II28" s="64">
        <v>0</v>
      </c>
      <c r="IJ28" s="64">
        <v>0</v>
      </c>
      <c r="IK28" s="65">
        <v>1</v>
      </c>
      <c r="IL28" s="65">
        <v>1</v>
      </c>
      <c r="IM28" s="65">
        <v>0</v>
      </c>
      <c r="IN28" s="63"/>
      <c r="IO28" s="63" t="s">
        <v>31</v>
      </c>
      <c r="IP28" s="63">
        <v>49</v>
      </c>
      <c r="IQ28" s="63">
        <v>49</v>
      </c>
      <c r="IR28" s="63">
        <v>0</v>
      </c>
      <c r="IS28" s="63">
        <v>0</v>
      </c>
      <c r="IT28" s="71">
        <v>1</v>
      </c>
      <c r="IU28" s="67">
        <v>0</v>
      </c>
      <c r="IV28" s="53"/>
      <c r="IW28" s="73" t="s">
        <v>31</v>
      </c>
      <c r="IX28" s="73">
        <v>49</v>
      </c>
      <c r="IY28" s="73">
        <v>49</v>
      </c>
      <c r="IZ28" s="73">
        <v>0</v>
      </c>
      <c r="JA28" s="73">
        <v>0</v>
      </c>
      <c r="JB28" s="77">
        <v>1</v>
      </c>
      <c r="JC28" s="67">
        <f t="shared" si="28"/>
        <v>0</v>
      </c>
      <c r="JD28" s="66"/>
      <c r="JE28" s="73" t="s">
        <v>31</v>
      </c>
      <c r="JF28" s="73">
        <v>49</v>
      </c>
      <c r="JG28" s="73">
        <v>49</v>
      </c>
      <c r="JH28" s="73">
        <v>0</v>
      </c>
      <c r="JI28" s="73">
        <v>0</v>
      </c>
      <c r="JJ28" s="77">
        <f t="shared" si="78"/>
        <v>1</v>
      </c>
      <c r="JK28" s="67">
        <f t="shared" si="29"/>
        <v>0</v>
      </c>
      <c r="JL28" s="66"/>
      <c r="JM28" s="73" t="s">
        <v>31</v>
      </c>
      <c r="JN28" s="73">
        <v>49</v>
      </c>
      <c r="JO28" s="73">
        <v>49</v>
      </c>
      <c r="JP28" s="73">
        <v>0</v>
      </c>
      <c r="JQ28" s="73">
        <v>0</v>
      </c>
      <c r="JR28" s="77">
        <v>1</v>
      </c>
      <c r="JS28" s="67">
        <f t="shared" si="30"/>
        <v>0</v>
      </c>
      <c r="JT28" s="66"/>
      <c r="JU28" s="73" t="s">
        <v>31</v>
      </c>
      <c r="JV28" s="73">
        <v>49</v>
      </c>
      <c r="JW28" s="73">
        <v>49</v>
      </c>
      <c r="JX28" s="73">
        <v>0</v>
      </c>
      <c r="JY28" s="73">
        <v>0</v>
      </c>
      <c r="JZ28" s="77">
        <v>1</v>
      </c>
      <c r="KA28" s="67">
        <f t="shared" si="31"/>
        <v>0</v>
      </c>
      <c r="KB28" s="66"/>
      <c r="KC28" s="73" t="s">
        <v>31</v>
      </c>
      <c r="KD28" s="73">
        <v>49</v>
      </c>
      <c r="KE28" s="73">
        <v>49</v>
      </c>
      <c r="KF28" s="73">
        <v>0</v>
      </c>
      <c r="KG28" s="73">
        <v>0</v>
      </c>
      <c r="KH28" s="77">
        <v>1</v>
      </c>
      <c r="KI28" s="67">
        <f t="shared" si="32"/>
        <v>0</v>
      </c>
      <c r="KK28" s="74" t="s">
        <v>31</v>
      </c>
      <c r="KL28" s="74">
        <v>49</v>
      </c>
      <c r="KM28" s="74">
        <v>49</v>
      </c>
      <c r="KN28" s="74">
        <v>0</v>
      </c>
      <c r="KO28" s="74">
        <v>0</v>
      </c>
      <c r="KP28" s="75">
        <f t="shared" si="33"/>
        <v>1</v>
      </c>
      <c r="KQ28" s="67">
        <f t="shared" si="34"/>
        <v>0</v>
      </c>
      <c r="KS28" s="74" t="s">
        <v>31</v>
      </c>
      <c r="KT28" s="74">
        <v>49</v>
      </c>
      <c r="KU28" s="74">
        <v>49</v>
      </c>
      <c r="KV28" s="74">
        <v>0</v>
      </c>
      <c r="KW28" s="74">
        <v>0</v>
      </c>
      <c r="KX28" s="75">
        <f t="shared" si="35"/>
        <v>1</v>
      </c>
      <c r="KY28" s="67">
        <f t="shared" si="36"/>
        <v>0</v>
      </c>
      <c r="LA28" s="74" t="s">
        <v>31</v>
      </c>
      <c r="LB28" s="74">
        <v>49</v>
      </c>
      <c r="LC28" s="74">
        <v>49</v>
      </c>
      <c r="LD28" s="74">
        <v>0</v>
      </c>
      <c r="LE28" s="74">
        <v>0</v>
      </c>
      <c r="LF28" s="75">
        <f t="shared" si="37"/>
        <v>1</v>
      </c>
      <c r="LG28" s="67">
        <f t="shared" si="38"/>
        <v>0</v>
      </c>
      <c r="LI28" s="74" t="s">
        <v>31</v>
      </c>
      <c r="LJ28" s="74">
        <v>49</v>
      </c>
      <c r="LK28" s="74">
        <v>49</v>
      </c>
      <c r="LL28" s="74">
        <v>0</v>
      </c>
      <c r="LM28" s="74">
        <v>0</v>
      </c>
      <c r="LN28" s="75">
        <f t="shared" si="39"/>
        <v>1</v>
      </c>
      <c r="LO28" s="67">
        <f t="shared" si="40"/>
        <v>0</v>
      </c>
      <c r="LQ28" s="74" t="s">
        <v>31</v>
      </c>
      <c r="LR28" s="74">
        <v>49</v>
      </c>
      <c r="LS28" s="74">
        <v>49</v>
      </c>
      <c r="LT28" s="74">
        <v>0</v>
      </c>
      <c r="LU28" s="74">
        <v>0</v>
      </c>
      <c r="LV28" s="75">
        <f t="shared" si="41"/>
        <v>1</v>
      </c>
      <c r="LW28" s="67">
        <f t="shared" si="42"/>
        <v>0</v>
      </c>
      <c r="LY28" s="74" t="s">
        <v>31</v>
      </c>
      <c r="LZ28" s="74">
        <v>49</v>
      </c>
      <c r="MA28" s="74">
        <v>49</v>
      </c>
      <c r="MB28" s="74">
        <v>0</v>
      </c>
      <c r="MC28" s="74">
        <v>0</v>
      </c>
      <c r="MD28" s="75">
        <f t="shared" si="43"/>
        <v>1</v>
      </c>
      <c r="ME28" s="67">
        <f t="shared" si="44"/>
        <v>0</v>
      </c>
      <c r="MG28" s="74" t="s">
        <v>31</v>
      </c>
      <c r="MH28" s="74">
        <v>49</v>
      </c>
      <c r="MI28" s="74">
        <v>49</v>
      </c>
      <c r="MJ28" s="74">
        <v>0</v>
      </c>
      <c r="MK28" s="74">
        <v>0</v>
      </c>
      <c r="ML28" s="75">
        <f t="shared" si="45"/>
        <v>1</v>
      </c>
      <c r="MM28" s="67">
        <f t="shared" si="46"/>
        <v>0</v>
      </c>
      <c r="MO28" s="74" t="s">
        <v>31</v>
      </c>
      <c r="MP28" s="74">
        <v>49</v>
      </c>
      <c r="MQ28" s="74">
        <v>49</v>
      </c>
      <c r="MR28" s="74">
        <v>0</v>
      </c>
      <c r="MS28" s="74">
        <v>0</v>
      </c>
      <c r="MT28" s="75">
        <f t="shared" si="47"/>
        <v>1</v>
      </c>
      <c r="MU28" s="67">
        <f t="shared" si="48"/>
        <v>0</v>
      </c>
      <c r="MW28" s="74" t="s">
        <v>31</v>
      </c>
      <c r="MX28" s="74">
        <v>49</v>
      </c>
      <c r="MY28" s="74">
        <v>49</v>
      </c>
      <c r="MZ28" s="74">
        <v>0</v>
      </c>
      <c r="NA28" s="74">
        <v>0</v>
      </c>
      <c r="NB28" s="75">
        <f t="shared" si="49"/>
        <v>1</v>
      </c>
      <c r="NC28" s="67">
        <f t="shared" si="50"/>
        <v>0</v>
      </c>
      <c r="NE28" s="74" t="s">
        <v>31</v>
      </c>
      <c r="NF28" s="74">
        <v>49</v>
      </c>
      <c r="NG28" s="74">
        <v>49</v>
      </c>
      <c r="NH28" s="74">
        <v>0</v>
      </c>
      <c r="NI28" s="74">
        <v>0</v>
      </c>
      <c r="NJ28" s="75">
        <f t="shared" si="51"/>
        <v>1</v>
      </c>
      <c r="NK28" s="67">
        <f t="shared" si="52"/>
        <v>0</v>
      </c>
      <c r="NM28" s="74" t="s">
        <v>31</v>
      </c>
      <c r="NN28" s="74">
        <v>49</v>
      </c>
      <c r="NO28" s="74">
        <v>49</v>
      </c>
      <c r="NP28" s="74">
        <v>0</v>
      </c>
      <c r="NQ28" s="74">
        <v>0</v>
      </c>
      <c r="NR28" s="75">
        <f t="shared" si="53"/>
        <v>1</v>
      </c>
      <c r="NS28" s="67">
        <f t="shared" si="54"/>
        <v>0</v>
      </c>
      <c r="NU28" s="74" t="s">
        <v>31</v>
      </c>
      <c r="NV28" s="74">
        <v>49</v>
      </c>
      <c r="NW28" s="74">
        <v>49</v>
      </c>
      <c r="NX28" s="74">
        <v>0</v>
      </c>
      <c r="NY28" s="74">
        <v>0</v>
      </c>
      <c r="NZ28" s="75">
        <f t="shared" si="55"/>
        <v>1</v>
      </c>
      <c r="OA28" s="67">
        <f t="shared" si="56"/>
        <v>0</v>
      </c>
      <c r="OC28" s="74" t="s">
        <v>31</v>
      </c>
      <c r="OD28" s="74">
        <v>49</v>
      </c>
      <c r="OE28" s="74">
        <v>49</v>
      </c>
      <c r="OF28" s="74">
        <v>0</v>
      </c>
      <c r="OG28" s="74">
        <v>0</v>
      </c>
      <c r="OH28" s="75">
        <f t="shared" si="79"/>
        <v>1</v>
      </c>
      <c r="OI28" s="67">
        <f t="shared" si="80"/>
        <v>0</v>
      </c>
      <c r="OK28" s="74" t="s">
        <v>31</v>
      </c>
      <c r="OL28" s="74">
        <v>49</v>
      </c>
      <c r="OM28" s="74">
        <v>49</v>
      </c>
      <c r="ON28" s="74">
        <v>0</v>
      </c>
      <c r="OO28" s="74">
        <v>0</v>
      </c>
      <c r="OP28" s="75">
        <f t="shared" si="59"/>
        <v>1</v>
      </c>
      <c r="OQ28" s="67">
        <f t="shared" si="60"/>
        <v>0</v>
      </c>
      <c r="OS28" s="74" t="s">
        <v>31</v>
      </c>
      <c r="OT28" s="74">
        <v>49</v>
      </c>
      <c r="OU28" s="74">
        <v>49</v>
      </c>
      <c r="OV28" s="74">
        <v>0</v>
      </c>
      <c r="OW28" s="74">
        <v>0</v>
      </c>
      <c r="OX28" s="75">
        <f t="shared" si="61"/>
        <v>1</v>
      </c>
      <c r="OY28" s="67">
        <f t="shared" si="62"/>
        <v>0</v>
      </c>
      <c r="PA28" s="74" t="s">
        <v>31</v>
      </c>
      <c r="PB28" s="74">
        <v>49</v>
      </c>
      <c r="PC28" s="74">
        <v>49</v>
      </c>
      <c r="PD28" s="74">
        <v>0</v>
      </c>
      <c r="PE28" s="74">
        <v>0</v>
      </c>
      <c r="PF28" s="75">
        <f t="shared" si="63"/>
        <v>1</v>
      </c>
      <c r="PG28" s="67">
        <f t="shared" si="64"/>
        <v>0</v>
      </c>
      <c r="PI28" s="74" t="s">
        <v>31</v>
      </c>
      <c r="PJ28" s="74">
        <v>49</v>
      </c>
      <c r="PK28" s="74">
        <v>49</v>
      </c>
      <c r="PL28" s="74">
        <v>0</v>
      </c>
      <c r="PM28" s="74">
        <v>0</v>
      </c>
      <c r="PN28" s="75">
        <f t="shared" si="65"/>
        <v>1</v>
      </c>
      <c r="PO28" s="67">
        <f t="shared" si="66"/>
        <v>0</v>
      </c>
      <c r="PQ28" s="74" t="s">
        <v>31</v>
      </c>
      <c r="PR28" s="74">
        <v>49</v>
      </c>
      <c r="PS28" s="74">
        <v>49</v>
      </c>
      <c r="PT28" s="74">
        <v>0</v>
      </c>
      <c r="PU28" s="74">
        <v>0</v>
      </c>
      <c r="PV28" s="75">
        <f t="shared" si="67"/>
        <v>1</v>
      </c>
      <c r="PW28" s="67">
        <f t="shared" si="68"/>
        <v>0</v>
      </c>
      <c r="PY28" s="74" t="s">
        <v>31</v>
      </c>
      <c r="PZ28" s="74">
        <v>49</v>
      </c>
      <c r="QA28" s="74">
        <v>49</v>
      </c>
      <c r="QB28" s="74">
        <v>0</v>
      </c>
      <c r="QC28" s="74">
        <v>0</v>
      </c>
      <c r="QD28" s="75">
        <f t="shared" si="69"/>
        <v>1</v>
      </c>
      <c r="QE28" s="67">
        <f t="shared" si="70"/>
        <v>0</v>
      </c>
      <c r="QG28" s="74" t="s">
        <v>31</v>
      </c>
      <c r="QH28" s="74">
        <v>49</v>
      </c>
      <c r="QI28" s="74">
        <v>49</v>
      </c>
      <c r="QJ28" s="74">
        <v>0</v>
      </c>
      <c r="QK28" s="74">
        <v>0</v>
      </c>
      <c r="QL28" s="75">
        <f t="shared" si="71"/>
        <v>1</v>
      </c>
      <c r="QM28" s="67">
        <f t="shared" si="72"/>
        <v>0</v>
      </c>
      <c r="QO28" s="74" t="s">
        <v>31</v>
      </c>
      <c r="QP28" s="74">
        <v>49</v>
      </c>
      <c r="QQ28" s="74">
        <v>49</v>
      </c>
      <c r="QR28" s="74">
        <v>0</v>
      </c>
      <c r="QS28" s="74">
        <v>0</v>
      </c>
      <c r="QT28" s="75">
        <f t="shared" si="73"/>
        <v>1</v>
      </c>
      <c r="QU28" s="67">
        <f t="shared" si="74"/>
        <v>0</v>
      </c>
      <c r="QW28" s="74" t="s">
        <v>31</v>
      </c>
      <c r="QX28" s="74">
        <v>49</v>
      </c>
      <c r="QY28" s="74">
        <v>49</v>
      </c>
      <c r="QZ28" s="74">
        <v>0</v>
      </c>
      <c r="RA28" s="74">
        <v>0</v>
      </c>
      <c r="RB28" s="75">
        <f t="shared" si="75"/>
        <v>1</v>
      </c>
      <c r="RC28" s="67">
        <f t="shared" si="76"/>
        <v>0</v>
      </c>
    </row>
    <row r="29" spans="1:471" ht="1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8">
        <f t="shared" si="5"/>
        <v>0</v>
      </c>
      <c r="BD29" s="2" t="s">
        <v>32</v>
      </c>
      <c r="BE29" s="2">
        <v>4</v>
      </c>
      <c r="BF29" s="2">
        <v>4</v>
      </c>
      <c r="BG29" s="2">
        <v>0</v>
      </c>
      <c r="BH29" s="2">
        <v>0</v>
      </c>
      <c r="BI29" s="4">
        <v>1</v>
      </c>
      <c r="BJ29" s="8">
        <f t="shared" si="6"/>
        <v>0</v>
      </c>
      <c r="BL29" s="2" t="s">
        <v>32</v>
      </c>
      <c r="BM29" s="2">
        <v>4</v>
      </c>
      <c r="BN29" s="2">
        <v>4</v>
      </c>
      <c r="BO29" s="2">
        <v>0</v>
      </c>
      <c r="BP29" s="2">
        <v>0</v>
      </c>
      <c r="BQ29" s="4">
        <v>1</v>
      </c>
      <c r="BR29" s="8">
        <f t="shared" si="7"/>
        <v>0</v>
      </c>
      <c r="BT29" s="2" t="s">
        <v>32</v>
      </c>
      <c r="BU29" s="2">
        <v>4</v>
      </c>
      <c r="BV29" s="2">
        <v>4</v>
      </c>
      <c r="BW29" s="2">
        <v>0</v>
      </c>
      <c r="BX29" s="2">
        <v>0</v>
      </c>
      <c r="BY29" s="4">
        <v>1</v>
      </c>
      <c r="BZ29" s="8">
        <f t="shared" si="8"/>
        <v>0</v>
      </c>
      <c r="CB29" s="2" t="s">
        <v>32</v>
      </c>
      <c r="CC29" s="2">
        <v>4</v>
      </c>
      <c r="CD29" s="2">
        <v>4</v>
      </c>
      <c r="CE29" s="2">
        <v>0</v>
      </c>
      <c r="CF29" s="2">
        <v>0</v>
      </c>
      <c r="CG29" s="4">
        <v>1</v>
      </c>
      <c r="CH29" s="8">
        <f t="shared" si="9"/>
        <v>0</v>
      </c>
      <c r="CJ29" s="2" t="s">
        <v>32</v>
      </c>
      <c r="CK29" s="2">
        <v>4</v>
      </c>
      <c r="CL29" s="2">
        <v>4</v>
      </c>
      <c r="CM29" s="2">
        <v>0</v>
      </c>
      <c r="CN29" s="2">
        <v>0</v>
      </c>
      <c r="CO29" s="4">
        <v>1</v>
      </c>
      <c r="CP29" s="8">
        <f t="shared" si="10"/>
        <v>0</v>
      </c>
      <c r="CR29" s="2" t="s">
        <v>32</v>
      </c>
      <c r="CS29" s="2">
        <v>4</v>
      </c>
      <c r="CT29" s="2">
        <v>4</v>
      </c>
      <c r="CU29" s="2">
        <v>0</v>
      </c>
      <c r="CV29" s="2">
        <v>0</v>
      </c>
      <c r="CW29" s="4">
        <v>1</v>
      </c>
      <c r="CX29" s="8">
        <f t="shared" si="11"/>
        <v>0</v>
      </c>
      <c r="CZ29" s="2" t="s">
        <v>32</v>
      </c>
      <c r="DA29" s="2">
        <v>4</v>
      </c>
      <c r="DB29" s="2">
        <v>4</v>
      </c>
      <c r="DC29" s="2">
        <v>0</v>
      </c>
      <c r="DD29" s="2">
        <v>0</v>
      </c>
      <c r="DE29" s="4">
        <v>1</v>
      </c>
      <c r="DF29" s="8">
        <f t="shared" si="12"/>
        <v>0</v>
      </c>
      <c r="DH29" s="2" t="s">
        <v>32</v>
      </c>
      <c r="DI29" s="2">
        <v>4</v>
      </c>
      <c r="DJ29" s="2">
        <v>4</v>
      </c>
      <c r="DK29" s="2">
        <v>0</v>
      </c>
      <c r="DL29" s="2">
        <v>0</v>
      </c>
      <c r="DM29" s="4">
        <v>1</v>
      </c>
      <c r="DN29" s="8">
        <f t="shared" si="13"/>
        <v>0</v>
      </c>
      <c r="DP29" s="2" t="s">
        <v>32</v>
      </c>
      <c r="DQ29" s="2">
        <v>4</v>
      </c>
      <c r="DR29" s="2">
        <v>4</v>
      </c>
      <c r="DS29" s="2">
        <v>0</v>
      </c>
      <c r="DT29" s="2">
        <v>0</v>
      </c>
      <c r="DU29" s="4">
        <v>1</v>
      </c>
      <c r="DV29" s="8">
        <f t="shared" si="14"/>
        <v>0</v>
      </c>
      <c r="DX29" s="2" t="s">
        <v>32</v>
      </c>
      <c r="DY29" s="2">
        <v>4</v>
      </c>
      <c r="DZ29" s="2">
        <v>4</v>
      </c>
      <c r="EA29" s="2">
        <v>0</v>
      </c>
      <c r="EB29" s="2">
        <v>0</v>
      </c>
      <c r="EC29" s="4">
        <v>1</v>
      </c>
      <c r="ED29" s="8">
        <f t="shared" si="15"/>
        <v>0</v>
      </c>
      <c r="EF29" s="2" t="s">
        <v>32</v>
      </c>
      <c r="EG29" s="2">
        <v>4</v>
      </c>
      <c r="EH29" s="2">
        <v>4</v>
      </c>
      <c r="EI29" s="2">
        <v>0</v>
      </c>
      <c r="EJ29" s="2">
        <v>0</v>
      </c>
      <c r="EK29" s="4">
        <v>1</v>
      </c>
      <c r="EL29" s="8">
        <f t="shared" si="16"/>
        <v>0</v>
      </c>
      <c r="EN29" s="2" t="s">
        <v>32</v>
      </c>
      <c r="EO29" s="2">
        <v>4</v>
      </c>
      <c r="EP29" s="2">
        <v>4</v>
      </c>
      <c r="EQ29" s="2">
        <v>0</v>
      </c>
      <c r="ER29" s="2">
        <v>0</v>
      </c>
      <c r="ES29" s="4">
        <v>1</v>
      </c>
      <c r="ET29" s="8">
        <f t="shared" si="17"/>
        <v>0</v>
      </c>
      <c r="EV29" s="2" t="s">
        <v>32</v>
      </c>
      <c r="EW29" s="2">
        <v>4</v>
      </c>
      <c r="EX29" s="2">
        <v>4</v>
      </c>
      <c r="EY29" s="2">
        <v>0</v>
      </c>
      <c r="EZ29" s="2">
        <v>0</v>
      </c>
      <c r="FA29" s="4">
        <v>1</v>
      </c>
      <c r="FB29" s="8">
        <f t="shared" si="18"/>
        <v>0</v>
      </c>
      <c r="FD29" s="2" t="s">
        <v>32</v>
      </c>
      <c r="FE29" s="2">
        <v>4</v>
      </c>
      <c r="FF29" s="2">
        <v>4</v>
      </c>
      <c r="FG29" s="2">
        <v>0</v>
      </c>
      <c r="FH29" s="2">
        <v>0</v>
      </c>
      <c r="FI29" s="4">
        <v>1</v>
      </c>
      <c r="FJ29" s="8">
        <f t="shared" si="19"/>
        <v>0</v>
      </c>
      <c r="FL29" s="2" t="s">
        <v>32</v>
      </c>
      <c r="FM29" s="2">
        <v>4</v>
      </c>
      <c r="FN29" s="2">
        <v>4</v>
      </c>
      <c r="FO29" s="2">
        <v>0</v>
      </c>
      <c r="FP29" s="2">
        <v>0</v>
      </c>
      <c r="FQ29" s="4">
        <v>1</v>
      </c>
      <c r="FR29" s="8">
        <f t="shared" si="20"/>
        <v>0</v>
      </c>
      <c r="FT29" t="s">
        <v>32</v>
      </c>
      <c r="FU29">
        <v>4</v>
      </c>
      <c r="FV29">
        <v>4</v>
      </c>
      <c r="FW29">
        <v>0</v>
      </c>
      <c r="FX29">
        <v>0</v>
      </c>
      <c r="FY29" s="38">
        <v>1</v>
      </c>
      <c r="FZ29" s="8">
        <f t="shared" si="21"/>
        <v>0</v>
      </c>
      <c r="GB29" s="2" t="s">
        <v>32</v>
      </c>
      <c r="GC29" s="2">
        <v>4</v>
      </c>
      <c r="GD29" s="2">
        <v>4</v>
      </c>
      <c r="GE29" s="2">
        <v>0</v>
      </c>
      <c r="GF29" s="2">
        <v>0</v>
      </c>
      <c r="GG29" s="4">
        <v>1</v>
      </c>
      <c r="GH29" s="8">
        <f t="shared" si="22"/>
        <v>0</v>
      </c>
      <c r="GJ29" t="s">
        <v>32</v>
      </c>
      <c r="GK29">
        <v>4</v>
      </c>
      <c r="GL29">
        <v>4</v>
      </c>
      <c r="GM29">
        <v>0</v>
      </c>
      <c r="GN29">
        <v>0</v>
      </c>
      <c r="GO29" s="38">
        <v>1</v>
      </c>
      <c r="GP29" s="8">
        <f t="shared" si="23"/>
        <v>0</v>
      </c>
      <c r="GR29" s="2" t="s">
        <v>32</v>
      </c>
      <c r="GS29" s="2">
        <v>4</v>
      </c>
      <c r="GT29" s="2">
        <v>4</v>
      </c>
      <c r="GU29" s="2">
        <v>0</v>
      </c>
      <c r="GV29" s="2">
        <v>0</v>
      </c>
      <c r="GW29" s="4">
        <v>1</v>
      </c>
      <c r="GX29" s="8">
        <f t="shared" si="24"/>
        <v>0</v>
      </c>
      <c r="GZ29" s="2" t="s">
        <v>32</v>
      </c>
      <c r="HA29" s="2">
        <v>4</v>
      </c>
      <c r="HB29" s="2">
        <v>4</v>
      </c>
      <c r="HC29" s="2">
        <v>0</v>
      </c>
      <c r="HD29" s="2">
        <v>0</v>
      </c>
      <c r="HE29" s="4">
        <v>1</v>
      </c>
      <c r="HF29" s="8">
        <f t="shared" si="77"/>
        <v>1</v>
      </c>
      <c r="HH29" s="2" t="s">
        <v>32</v>
      </c>
      <c r="HI29" s="2">
        <v>4</v>
      </c>
      <c r="HJ29" s="2">
        <v>4</v>
      </c>
      <c r="HK29" s="2">
        <v>0</v>
      </c>
      <c r="HL29" s="2">
        <v>0</v>
      </c>
      <c r="HM29" s="4">
        <v>1</v>
      </c>
      <c r="HN29" s="8">
        <f t="shared" si="25"/>
        <v>0</v>
      </c>
      <c r="HP29" s="2" t="s">
        <v>32</v>
      </c>
      <c r="HQ29" s="2">
        <v>4</v>
      </c>
      <c r="HR29" s="2">
        <v>4</v>
      </c>
      <c r="HS29" s="2">
        <v>0</v>
      </c>
      <c r="HT29" s="2">
        <v>0</v>
      </c>
      <c r="HU29" s="4">
        <v>1</v>
      </c>
      <c r="HV29" s="8">
        <f t="shared" si="26"/>
        <v>0</v>
      </c>
      <c r="HX29" s="2" t="s">
        <v>32</v>
      </c>
      <c r="HY29" s="2">
        <v>4</v>
      </c>
      <c r="HZ29" s="2">
        <v>4</v>
      </c>
      <c r="IA29" s="2">
        <v>0</v>
      </c>
      <c r="IB29" s="2">
        <v>0</v>
      </c>
      <c r="IC29" s="4">
        <v>1</v>
      </c>
      <c r="ID29" s="8">
        <f t="shared" si="27"/>
        <v>0</v>
      </c>
      <c r="IF29" s="63" t="s">
        <v>32</v>
      </c>
      <c r="IG29" s="64">
        <v>4</v>
      </c>
      <c r="IH29" s="64">
        <v>4</v>
      </c>
      <c r="II29" s="64">
        <v>0</v>
      </c>
      <c r="IJ29" s="64">
        <v>0</v>
      </c>
      <c r="IK29" s="65">
        <v>1</v>
      </c>
      <c r="IL29" s="65">
        <v>1</v>
      </c>
      <c r="IM29" s="65">
        <v>0</v>
      </c>
      <c r="IN29" s="63"/>
      <c r="IO29" s="63" t="s">
        <v>32</v>
      </c>
      <c r="IP29" s="63">
        <v>4</v>
      </c>
      <c r="IQ29" s="63">
        <v>4</v>
      </c>
      <c r="IR29" s="63">
        <v>0</v>
      </c>
      <c r="IS29" s="63">
        <v>0</v>
      </c>
      <c r="IT29" s="71">
        <v>1</v>
      </c>
      <c r="IU29" s="67">
        <v>0</v>
      </c>
      <c r="IV29" s="53"/>
      <c r="IW29" s="73" t="s">
        <v>32</v>
      </c>
      <c r="IX29" s="73">
        <v>4</v>
      </c>
      <c r="IY29" s="73">
        <v>4</v>
      </c>
      <c r="IZ29" s="73">
        <v>0</v>
      </c>
      <c r="JA29" s="73">
        <v>0</v>
      </c>
      <c r="JB29" s="77">
        <v>1</v>
      </c>
      <c r="JC29" s="67">
        <f t="shared" si="28"/>
        <v>0</v>
      </c>
      <c r="JD29" s="66"/>
      <c r="JE29" s="73" t="s">
        <v>32</v>
      </c>
      <c r="JF29" s="73">
        <v>4</v>
      </c>
      <c r="JG29" s="73">
        <v>4</v>
      </c>
      <c r="JH29" s="73">
        <v>0</v>
      </c>
      <c r="JI29" s="73">
        <v>0</v>
      </c>
      <c r="JJ29" s="77">
        <f t="shared" si="78"/>
        <v>1</v>
      </c>
      <c r="JK29" s="67">
        <f t="shared" si="29"/>
        <v>0</v>
      </c>
      <c r="JL29" s="66"/>
      <c r="JM29" s="73" t="s">
        <v>32</v>
      </c>
      <c r="JN29" s="73">
        <v>4</v>
      </c>
      <c r="JO29" s="73">
        <v>4</v>
      </c>
      <c r="JP29" s="73">
        <v>0</v>
      </c>
      <c r="JQ29" s="73">
        <v>0</v>
      </c>
      <c r="JR29" s="77">
        <v>1</v>
      </c>
      <c r="JS29" s="67">
        <f t="shared" si="30"/>
        <v>0</v>
      </c>
      <c r="JT29" s="66"/>
      <c r="JU29" s="73" t="s">
        <v>32</v>
      </c>
      <c r="JV29" s="73">
        <v>4</v>
      </c>
      <c r="JW29" s="73">
        <v>4</v>
      </c>
      <c r="JX29" s="73">
        <v>0</v>
      </c>
      <c r="JY29" s="73">
        <v>0</v>
      </c>
      <c r="JZ29" s="77">
        <v>1</v>
      </c>
      <c r="KA29" s="67">
        <f t="shared" si="31"/>
        <v>0</v>
      </c>
      <c r="KB29" s="66"/>
      <c r="KC29" s="73" t="s">
        <v>32</v>
      </c>
      <c r="KD29" s="73">
        <v>4</v>
      </c>
      <c r="KE29" s="73">
        <v>4</v>
      </c>
      <c r="KF29" s="73">
        <v>0</v>
      </c>
      <c r="KG29" s="73">
        <v>0</v>
      </c>
      <c r="KH29" s="77">
        <v>1</v>
      </c>
      <c r="KI29" s="67">
        <f t="shared" si="32"/>
        <v>0</v>
      </c>
      <c r="KK29" s="74" t="s">
        <v>32</v>
      </c>
      <c r="KL29" s="74">
        <v>4</v>
      </c>
      <c r="KM29" s="74">
        <v>4</v>
      </c>
      <c r="KN29" s="74">
        <v>0</v>
      </c>
      <c r="KO29" s="74">
        <v>0</v>
      </c>
      <c r="KP29" s="75">
        <f t="shared" si="33"/>
        <v>1</v>
      </c>
      <c r="KQ29" s="67">
        <f t="shared" si="34"/>
        <v>0</v>
      </c>
      <c r="KS29" s="74" t="s">
        <v>32</v>
      </c>
      <c r="KT29" s="74">
        <v>4</v>
      </c>
      <c r="KU29" s="74">
        <v>4</v>
      </c>
      <c r="KV29" s="74">
        <v>0</v>
      </c>
      <c r="KW29" s="74">
        <v>0</v>
      </c>
      <c r="KX29" s="75">
        <f t="shared" si="35"/>
        <v>1</v>
      </c>
      <c r="KY29" s="67">
        <f t="shared" si="36"/>
        <v>0</v>
      </c>
      <c r="LA29" s="74" t="s">
        <v>32</v>
      </c>
      <c r="LB29" s="74">
        <v>4</v>
      </c>
      <c r="LC29" s="74">
        <v>4</v>
      </c>
      <c r="LD29" s="74">
        <v>0</v>
      </c>
      <c r="LE29" s="74">
        <v>0</v>
      </c>
      <c r="LF29" s="75">
        <f t="shared" si="37"/>
        <v>1</v>
      </c>
      <c r="LG29" s="67">
        <f t="shared" si="38"/>
        <v>0</v>
      </c>
      <c r="LI29" s="74" t="s">
        <v>32</v>
      </c>
      <c r="LJ29" s="74">
        <v>4</v>
      </c>
      <c r="LK29" s="74">
        <v>4</v>
      </c>
      <c r="LL29" s="74">
        <v>0</v>
      </c>
      <c r="LM29" s="74">
        <v>0</v>
      </c>
      <c r="LN29" s="75">
        <f t="shared" si="39"/>
        <v>1</v>
      </c>
      <c r="LO29" s="67">
        <f t="shared" si="40"/>
        <v>0</v>
      </c>
      <c r="LQ29" s="74" t="s">
        <v>32</v>
      </c>
      <c r="LR29" s="74">
        <v>4</v>
      </c>
      <c r="LS29" s="74">
        <v>4</v>
      </c>
      <c r="LT29" s="74">
        <v>0</v>
      </c>
      <c r="LU29" s="74">
        <v>0</v>
      </c>
      <c r="LV29" s="75">
        <f t="shared" si="41"/>
        <v>1</v>
      </c>
      <c r="LW29" s="67">
        <f t="shared" si="42"/>
        <v>0</v>
      </c>
      <c r="LY29" s="74" t="s">
        <v>32</v>
      </c>
      <c r="LZ29" s="74">
        <v>4</v>
      </c>
      <c r="MA29" s="74">
        <v>4</v>
      </c>
      <c r="MB29" s="74">
        <v>0</v>
      </c>
      <c r="MC29" s="74">
        <v>0</v>
      </c>
      <c r="MD29" s="75">
        <f t="shared" si="43"/>
        <v>1</v>
      </c>
      <c r="ME29" s="67">
        <f t="shared" si="44"/>
        <v>0</v>
      </c>
      <c r="MG29" s="74" t="s">
        <v>32</v>
      </c>
      <c r="MH29" s="74">
        <v>4</v>
      </c>
      <c r="MI29" s="74">
        <v>4</v>
      </c>
      <c r="MJ29" s="74">
        <v>0</v>
      </c>
      <c r="MK29" s="74">
        <v>0</v>
      </c>
      <c r="ML29" s="75">
        <f t="shared" si="45"/>
        <v>1</v>
      </c>
      <c r="MM29" s="67">
        <f t="shared" si="46"/>
        <v>0</v>
      </c>
      <c r="MO29" s="74" t="s">
        <v>32</v>
      </c>
      <c r="MP29" s="74">
        <v>4</v>
      </c>
      <c r="MQ29" s="74">
        <v>4</v>
      </c>
      <c r="MR29" s="74">
        <v>0</v>
      </c>
      <c r="MS29" s="74">
        <v>0</v>
      </c>
      <c r="MT29" s="75">
        <f t="shared" si="47"/>
        <v>1</v>
      </c>
      <c r="MU29" s="67">
        <f t="shared" si="48"/>
        <v>0</v>
      </c>
      <c r="MW29" s="74" t="s">
        <v>32</v>
      </c>
      <c r="MX29" s="74">
        <v>4</v>
      </c>
      <c r="MY29" s="74">
        <v>4</v>
      </c>
      <c r="MZ29" s="74">
        <v>0</v>
      </c>
      <c r="NA29" s="74">
        <v>0</v>
      </c>
      <c r="NB29" s="75">
        <f t="shared" si="49"/>
        <v>1</v>
      </c>
      <c r="NC29" s="67">
        <f t="shared" si="50"/>
        <v>0</v>
      </c>
      <c r="NE29" s="74" t="s">
        <v>32</v>
      </c>
      <c r="NF29" s="74">
        <v>4</v>
      </c>
      <c r="NG29" s="74">
        <v>4</v>
      </c>
      <c r="NH29" s="74">
        <v>0</v>
      </c>
      <c r="NI29" s="74">
        <v>0</v>
      </c>
      <c r="NJ29" s="75">
        <f t="shared" si="51"/>
        <v>1</v>
      </c>
      <c r="NK29" s="67">
        <f t="shared" si="52"/>
        <v>0</v>
      </c>
      <c r="NM29" s="74" t="s">
        <v>32</v>
      </c>
      <c r="NN29" s="74">
        <v>4</v>
      </c>
      <c r="NO29" s="74">
        <v>4</v>
      </c>
      <c r="NP29" s="74">
        <v>0</v>
      </c>
      <c r="NQ29" s="74">
        <v>0</v>
      </c>
      <c r="NR29" s="75">
        <f t="shared" si="53"/>
        <v>1</v>
      </c>
      <c r="NS29" s="67">
        <f t="shared" si="54"/>
        <v>0</v>
      </c>
      <c r="NU29" s="74" t="s">
        <v>32</v>
      </c>
      <c r="NV29" s="74">
        <v>4</v>
      </c>
      <c r="NW29" s="74">
        <v>4</v>
      </c>
      <c r="NX29" s="74">
        <v>0</v>
      </c>
      <c r="NY29" s="74">
        <v>0</v>
      </c>
      <c r="NZ29" s="75">
        <f t="shared" si="55"/>
        <v>1</v>
      </c>
      <c r="OA29" s="67">
        <f t="shared" si="56"/>
        <v>0</v>
      </c>
      <c r="OC29" s="74" t="s">
        <v>32</v>
      </c>
      <c r="OD29" s="74">
        <v>4</v>
      </c>
      <c r="OE29" s="74">
        <v>4</v>
      </c>
      <c r="OF29" s="74">
        <v>0</v>
      </c>
      <c r="OG29" s="74">
        <v>0</v>
      </c>
      <c r="OH29" s="75">
        <f t="shared" si="79"/>
        <v>1</v>
      </c>
      <c r="OI29" s="67">
        <f t="shared" si="80"/>
        <v>0</v>
      </c>
      <c r="OK29" s="74" t="s">
        <v>32</v>
      </c>
      <c r="OL29" s="74">
        <v>4</v>
      </c>
      <c r="OM29" s="74">
        <v>4</v>
      </c>
      <c r="ON29" s="74">
        <v>0</v>
      </c>
      <c r="OO29" s="74">
        <v>0</v>
      </c>
      <c r="OP29" s="75">
        <f t="shared" si="59"/>
        <v>1</v>
      </c>
      <c r="OQ29" s="67">
        <f t="shared" si="60"/>
        <v>0</v>
      </c>
      <c r="OS29" s="74" t="s">
        <v>32</v>
      </c>
      <c r="OT29" s="74">
        <v>4</v>
      </c>
      <c r="OU29" s="74">
        <v>4</v>
      </c>
      <c r="OV29" s="74">
        <v>0</v>
      </c>
      <c r="OW29" s="74">
        <v>0</v>
      </c>
      <c r="OX29" s="75">
        <f t="shared" si="61"/>
        <v>1</v>
      </c>
      <c r="OY29" s="67">
        <f t="shared" si="62"/>
        <v>0</v>
      </c>
      <c r="PA29" s="74" t="s">
        <v>32</v>
      </c>
      <c r="PB29" s="74">
        <v>4</v>
      </c>
      <c r="PC29" s="74">
        <v>4</v>
      </c>
      <c r="PD29" s="74">
        <v>0</v>
      </c>
      <c r="PE29" s="74">
        <v>0</v>
      </c>
      <c r="PF29" s="75">
        <f t="shared" si="63"/>
        <v>1</v>
      </c>
      <c r="PG29" s="67">
        <f t="shared" si="64"/>
        <v>0</v>
      </c>
      <c r="PI29" s="74" t="s">
        <v>32</v>
      </c>
      <c r="PJ29" s="74">
        <v>4</v>
      </c>
      <c r="PK29" s="74">
        <v>4</v>
      </c>
      <c r="PL29" s="74">
        <v>0</v>
      </c>
      <c r="PM29" s="74">
        <v>0</v>
      </c>
      <c r="PN29" s="75">
        <f t="shared" si="65"/>
        <v>1</v>
      </c>
      <c r="PO29" s="67">
        <f t="shared" si="66"/>
        <v>0</v>
      </c>
      <c r="PQ29" s="74" t="s">
        <v>32</v>
      </c>
      <c r="PR29" s="74">
        <v>4</v>
      </c>
      <c r="PS29" s="74">
        <v>4</v>
      </c>
      <c r="PT29" s="74">
        <v>0</v>
      </c>
      <c r="PU29" s="74">
        <v>0</v>
      </c>
      <c r="PV29" s="75">
        <f t="shared" si="67"/>
        <v>1</v>
      </c>
      <c r="PW29" s="67">
        <f t="shared" si="68"/>
        <v>0</v>
      </c>
      <c r="PY29" s="74" t="s">
        <v>32</v>
      </c>
      <c r="PZ29" s="74">
        <v>4</v>
      </c>
      <c r="QA29" s="74">
        <v>4</v>
      </c>
      <c r="QB29" s="74">
        <v>0</v>
      </c>
      <c r="QC29" s="74">
        <v>0</v>
      </c>
      <c r="QD29" s="75">
        <f t="shared" si="69"/>
        <v>1</v>
      </c>
      <c r="QE29" s="67">
        <f t="shared" si="70"/>
        <v>0</v>
      </c>
      <c r="QG29" s="74" t="s">
        <v>32</v>
      </c>
      <c r="QH29" s="74">
        <v>4</v>
      </c>
      <c r="QI29" s="74">
        <v>4</v>
      </c>
      <c r="QJ29" s="74">
        <v>0</v>
      </c>
      <c r="QK29" s="74">
        <v>0</v>
      </c>
      <c r="QL29" s="75">
        <f t="shared" si="71"/>
        <v>1</v>
      </c>
      <c r="QM29" s="67">
        <f t="shared" si="72"/>
        <v>0</v>
      </c>
      <c r="QO29" s="74" t="s">
        <v>32</v>
      </c>
      <c r="QP29" s="74">
        <v>4</v>
      </c>
      <c r="QQ29" s="74">
        <v>4</v>
      </c>
      <c r="QR29" s="74">
        <v>0</v>
      </c>
      <c r="QS29" s="74">
        <v>0</v>
      </c>
      <c r="QT29" s="75">
        <f t="shared" si="73"/>
        <v>1</v>
      </c>
      <c r="QU29" s="67">
        <f t="shared" si="74"/>
        <v>0</v>
      </c>
      <c r="QW29" s="74" t="s">
        <v>32</v>
      </c>
      <c r="QX29" s="74">
        <v>4</v>
      </c>
      <c r="QY29" s="74">
        <v>4</v>
      </c>
      <c r="QZ29" s="74">
        <v>0</v>
      </c>
      <c r="RA29" s="74">
        <v>0</v>
      </c>
      <c r="RB29" s="75">
        <f t="shared" si="75"/>
        <v>1</v>
      </c>
      <c r="RC29" s="67">
        <f t="shared" si="76"/>
        <v>0</v>
      </c>
    </row>
    <row r="30" spans="1:471" ht="1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8">
        <f t="shared" si="5"/>
        <v>0</v>
      </c>
      <c r="BD30" s="2" t="s">
        <v>33</v>
      </c>
      <c r="BE30" s="2">
        <v>52</v>
      </c>
      <c r="BF30" s="2">
        <v>52</v>
      </c>
      <c r="BG30" s="2">
        <v>0</v>
      </c>
      <c r="BH30" s="2">
        <v>0</v>
      </c>
      <c r="BI30" s="4">
        <v>1</v>
      </c>
      <c r="BJ30" s="8">
        <f t="shared" si="6"/>
        <v>0</v>
      </c>
      <c r="BL30" s="2" t="s">
        <v>33</v>
      </c>
      <c r="BM30" s="2">
        <v>52</v>
      </c>
      <c r="BN30" s="2">
        <v>52</v>
      </c>
      <c r="BO30" s="2">
        <v>0</v>
      </c>
      <c r="BP30" s="2">
        <v>0</v>
      </c>
      <c r="BQ30" s="4">
        <v>1</v>
      </c>
      <c r="BR30" s="8">
        <f t="shared" si="7"/>
        <v>0</v>
      </c>
      <c r="BT30" s="2" t="s">
        <v>33</v>
      </c>
      <c r="BU30" s="2">
        <v>52</v>
      </c>
      <c r="BV30" s="2">
        <v>52</v>
      </c>
      <c r="BW30" s="2">
        <v>0</v>
      </c>
      <c r="BX30" s="2">
        <v>0</v>
      </c>
      <c r="BY30" s="4">
        <v>1</v>
      </c>
      <c r="BZ30" s="8">
        <f t="shared" si="8"/>
        <v>0</v>
      </c>
      <c r="CB30" s="2" t="s">
        <v>33</v>
      </c>
      <c r="CC30" s="2">
        <v>52</v>
      </c>
      <c r="CD30" s="2">
        <v>52</v>
      </c>
      <c r="CE30" s="2">
        <v>0</v>
      </c>
      <c r="CF30" s="2">
        <v>0</v>
      </c>
      <c r="CG30" s="4">
        <v>1</v>
      </c>
      <c r="CH30" s="8">
        <f t="shared" si="9"/>
        <v>0</v>
      </c>
      <c r="CJ30" s="2" t="s">
        <v>33</v>
      </c>
      <c r="CK30" s="2">
        <v>52</v>
      </c>
      <c r="CL30" s="2">
        <v>52</v>
      </c>
      <c r="CM30" s="2">
        <v>0</v>
      </c>
      <c r="CN30" s="2">
        <v>0</v>
      </c>
      <c r="CO30" s="4">
        <v>1</v>
      </c>
      <c r="CP30" s="8">
        <f t="shared" si="10"/>
        <v>0</v>
      </c>
      <c r="CR30" s="2" t="s">
        <v>33</v>
      </c>
      <c r="CS30" s="2">
        <v>52</v>
      </c>
      <c r="CT30" s="2">
        <v>52</v>
      </c>
      <c r="CU30" s="2">
        <v>0</v>
      </c>
      <c r="CV30" s="2">
        <v>0</v>
      </c>
      <c r="CW30" s="4">
        <v>1</v>
      </c>
      <c r="CX30" s="8">
        <f t="shared" si="11"/>
        <v>0</v>
      </c>
      <c r="CZ30" s="2" t="s">
        <v>33</v>
      </c>
      <c r="DA30" s="2">
        <v>52</v>
      </c>
      <c r="DB30" s="2">
        <v>52</v>
      </c>
      <c r="DC30" s="2">
        <v>0</v>
      </c>
      <c r="DD30" s="2">
        <v>0</v>
      </c>
      <c r="DE30" s="4">
        <v>1</v>
      </c>
      <c r="DF30" s="8">
        <f t="shared" si="12"/>
        <v>0</v>
      </c>
      <c r="DH30" s="2" t="s">
        <v>33</v>
      </c>
      <c r="DI30" s="2">
        <v>52</v>
      </c>
      <c r="DJ30" s="2">
        <v>52</v>
      </c>
      <c r="DK30" s="2">
        <v>0</v>
      </c>
      <c r="DL30" s="2">
        <v>0</v>
      </c>
      <c r="DM30" s="4">
        <v>1</v>
      </c>
      <c r="DN30" s="8">
        <f t="shared" si="13"/>
        <v>0</v>
      </c>
      <c r="DP30" s="2" t="s">
        <v>33</v>
      </c>
      <c r="DQ30" s="2">
        <v>52</v>
      </c>
      <c r="DR30" s="2">
        <v>52</v>
      </c>
      <c r="DS30" s="2">
        <v>0</v>
      </c>
      <c r="DT30" s="2">
        <v>0</v>
      </c>
      <c r="DU30" s="4">
        <v>1</v>
      </c>
      <c r="DV30" s="8">
        <f t="shared" si="14"/>
        <v>0</v>
      </c>
      <c r="DX30" s="2" t="s">
        <v>33</v>
      </c>
      <c r="DY30" s="2">
        <v>52</v>
      </c>
      <c r="DZ30" s="2">
        <v>52</v>
      </c>
      <c r="EA30" s="2">
        <v>0</v>
      </c>
      <c r="EB30" s="2">
        <v>0</v>
      </c>
      <c r="EC30" s="4">
        <v>1</v>
      </c>
      <c r="ED30" s="8">
        <f t="shared" si="15"/>
        <v>0</v>
      </c>
      <c r="EF30" s="2" t="s">
        <v>33</v>
      </c>
      <c r="EG30" s="2">
        <v>52</v>
      </c>
      <c r="EH30" s="2">
        <v>52</v>
      </c>
      <c r="EI30" s="2">
        <v>0</v>
      </c>
      <c r="EJ30" s="2">
        <v>0</v>
      </c>
      <c r="EK30" s="4">
        <v>1</v>
      </c>
      <c r="EL30" s="8">
        <f t="shared" si="16"/>
        <v>0</v>
      </c>
      <c r="EN30" s="2" t="s">
        <v>33</v>
      </c>
      <c r="EO30" s="2">
        <v>52</v>
      </c>
      <c r="EP30" s="2">
        <v>52</v>
      </c>
      <c r="EQ30" s="2">
        <v>0</v>
      </c>
      <c r="ER30" s="2">
        <v>0</v>
      </c>
      <c r="ES30" s="4">
        <v>1</v>
      </c>
      <c r="ET30" s="8">
        <f t="shared" si="17"/>
        <v>0</v>
      </c>
      <c r="EV30" s="2" t="s">
        <v>33</v>
      </c>
      <c r="EW30" s="2">
        <v>52</v>
      </c>
      <c r="EX30" s="2">
        <v>52</v>
      </c>
      <c r="EY30" s="2">
        <v>0</v>
      </c>
      <c r="EZ30" s="2">
        <v>0</v>
      </c>
      <c r="FA30" s="4">
        <v>1</v>
      </c>
      <c r="FB30" s="8">
        <f t="shared" si="18"/>
        <v>0</v>
      </c>
      <c r="FD30" s="2" t="s">
        <v>33</v>
      </c>
      <c r="FE30" s="2">
        <v>52</v>
      </c>
      <c r="FF30" s="2">
        <v>52</v>
      </c>
      <c r="FG30" s="2">
        <v>0</v>
      </c>
      <c r="FH30" s="2">
        <v>0</v>
      </c>
      <c r="FI30" s="4">
        <v>1</v>
      </c>
      <c r="FJ30" s="8">
        <f t="shared" si="19"/>
        <v>0</v>
      </c>
      <c r="FL30" s="2" t="s">
        <v>33</v>
      </c>
      <c r="FM30" s="2">
        <v>52</v>
      </c>
      <c r="FN30" s="2">
        <v>52</v>
      </c>
      <c r="FO30" s="2">
        <v>0</v>
      </c>
      <c r="FP30" s="2">
        <v>0</v>
      </c>
      <c r="FQ30" s="4">
        <v>1</v>
      </c>
      <c r="FR30" s="8">
        <f t="shared" si="20"/>
        <v>0</v>
      </c>
      <c r="FT30" t="s">
        <v>33</v>
      </c>
      <c r="FU30">
        <v>52</v>
      </c>
      <c r="FV30">
        <v>52</v>
      </c>
      <c r="FW30">
        <v>0</v>
      </c>
      <c r="FX30">
        <v>0</v>
      </c>
      <c r="FY30" s="38">
        <v>1</v>
      </c>
      <c r="FZ30" s="8">
        <f t="shared" si="21"/>
        <v>0</v>
      </c>
      <c r="GB30" s="2" t="s">
        <v>33</v>
      </c>
      <c r="GC30" s="2">
        <v>52</v>
      </c>
      <c r="GD30" s="2">
        <v>52</v>
      </c>
      <c r="GE30" s="2">
        <v>0</v>
      </c>
      <c r="GF30" s="2">
        <v>0</v>
      </c>
      <c r="GG30" s="4">
        <v>1</v>
      </c>
      <c r="GH30" s="8">
        <f t="shared" si="22"/>
        <v>0</v>
      </c>
      <c r="GJ30" t="s">
        <v>33</v>
      </c>
      <c r="GK30">
        <v>52</v>
      </c>
      <c r="GL30">
        <v>52</v>
      </c>
      <c r="GM30">
        <v>0</v>
      </c>
      <c r="GN30">
        <v>0</v>
      </c>
      <c r="GO30" s="38">
        <v>1</v>
      </c>
      <c r="GP30" s="8">
        <f t="shared" si="23"/>
        <v>0</v>
      </c>
      <c r="GR30" s="2" t="s">
        <v>33</v>
      </c>
      <c r="GS30" s="2">
        <v>52</v>
      </c>
      <c r="GT30" s="2">
        <v>52</v>
      </c>
      <c r="GU30" s="2">
        <v>0</v>
      </c>
      <c r="GV30" s="2">
        <v>0</v>
      </c>
      <c r="GW30" s="4">
        <v>1</v>
      </c>
      <c r="GX30" s="8">
        <f t="shared" si="24"/>
        <v>0</v>
      </c>
      <c r="GZ30" s="2" t="s">
        <v>33</v>
      </c>
      <c r="HA30" s="2">
        <v>52</v>
      </c>
      <c r="HB30" s="2">
        <v>52</v>
      </c>
      <c r="HC30" s="2">
        <v>0</v>
      </c>
      <c r="HD30" s="2">
        <v>0</v>
      </c>
      <c r="HE30" s="4">
        <v>1</v>
      </c>
      <c r="HF30" s="8">
        <f t="shared" si="77"/>
        <v>1</v>
      </c>
      <c r="HH30" s="2" t="s">
        <v>33</v>
      </c>
      <c r="HI30" s="2">
        <v>52</v>
      </c>
      <c r="HJ30" s="2">
        <v>52</v>
      </c>
      <c r="HK30" s="2">
        <v>0</v>
      </c>
      <c r="HL30" s="2">
        <v>0</v>
      </c>
      <c r="HM30" s="4">
        <v>1</v>
      </c>
      <c r="HN30" s="8">
        <f t="shared" si="25"/>
        <v>0</v>
      </c>
      <c r="HP30" s="2" t="s">
        <v>33</v>
      </c>
      <c r="HQ30" s="2">
        <v>52</v>
      </c>
      <c r="HR30" s="2">
        <v>52</v>
      </c>
      <c r="HS30" s="2">
        <v>0</v>
      </c>
      <c r="HT30" s="2">
        <v>0</v>
      </c>
      <c r="HU30" s="4">
        <v>1</v>
      </c>
      <c r="HV30" s="8">
        <f t="shared" si="26"/>
        <v>0</v>
      </c>
      <c r="HX30" s="2" t="s">
        <v>33</v>
      </c>
      <c r="HY30" s="2">
        <v>52</v>
      </c>
      <c r="HZ30" s="2">
        <v>52</v>
      </c>
      <c r="IA30" s="2">
        <v>0</v>
      </c>
      <c r="IB30" s="2">
        <v>0</v>
      </c>
      <c r="IC30" s="4">
        <v>1</v>
      </c>
      <c r="ID30" s="8">
        <f t="shared" si="27"/>
        <v>0</v>
      </c>
      <c r="IF30" s="63" t="s">
        <v>33</v>
      </c>
      <c r="IG30" s="64">
        <v>52</v>
      </c>
      <c r="IH30" s="64">
        <v>52</v>
      </c>
      <c r="II30" s="64">
        <v>0</v>
      </c>
      <c r="IJ30" s="64">
        <v>0</v>
      </c>
      <c r="IK30" s="65">
        <v>1</v>
      </c>
      <c r="IL30" s="65">
        <v>1</v>
      </c>
      <c r="IM30" s="65">
        <v>0</v>
      </c>
      <c r="IN30" s="63"/>
      <c r="IO30" s="63" t="s">
        <v>33</v>
      </c>
      <c r="IP30" s="63">
        <v>52</v>
      </c>
      <c r="IQ30" s="63">
        <v>52</v>
      </c>
      <c r="IR30" s="63">
        <v>0</v>
      </c>
      <c r="IS30" s="63">
        <v>0</v>
      </c>
      <c r="IT30" s="71">
        <v>1</v>
      </c>
      <c r="IU30" s="67">
        <v>0</v>
      </c>
      <c r="IV30" s="53"/>
      <c r="IW30" s="73" t="s">
        <v>33</v>
      </c>
      <c r="IX30" s="73">
        <v>52</v>
      </c>
      <c r="IY30" s="73">
        <v>52</v>
      </c>
      <c r="IZ30" s="73">
        <v>0</v>
      </c>
      <c r="JA30" s="73">
        <v>0</v>
      </c>
      <c r="JB30" s="77">
        <v>1</v>
      </c>
      <c r="JC30" s="67">
        <f t="shared" si="28"/>
        <v>0</v>
      </c>
      <c r="JD30" s="66"/>
      <c r="JE30" s="73" t="s">
        <v>33</v>
      </c>
      <c r="JF30" s="73">
        <v>52</v>
      </c>
      <c r="JG30" s="73">
        <v>52</v>
      </c>
      <c r="JH30" s="73">
        <v>0</v>
      </c>
      <c r="JI30" s="73">
        <v>0</v>
      </c>
      <c r="JJ30" s="77">
        <f t="shared" si="78"/>
        <v>1</v>
      </c>
      <c r="JK30" s="67">
        <f t="shared" si="29"/>
        <v>0</v>
      </c>
      <c r="JL30" s="66"/>
      <c r="JM30" s="73" t="s">
        <v>33</v>
      </c>
      <c r="JN30" s="73">
        <v>52</v>
      </c>
      <c r="JO30" s="73">
        <v>52</v>
      </c>
      <c r="JP30" s="73">
        <v>0</v>
      </c>
      <c r="JQ30" s="73">
        <v>0</v>
      </c>
      <c r="JR30" s="77">
        <v>1</v>
      </c>
      <c r="JS30" s="67">
        <f t="shared" si="30"/>
        <v>0</v>
      </c>
      <c r="JT30" s="66"/>
      <c r="JU30" s="73" t="s">
        <v>33</v>
      </c>
      <c r="JV30" s="73">
        <v>52</v>
      </c>
      <c r="JW30" s="73">
        <v>52</v>
      </c>
      <c r="JX30" s="73">
        <v>0</v>
      </c>
      <c r="JY30" s="73">
        <v>0</v>
      </c>
      <c r="JZ30" s="77">
        <v>1</v>
      </c>
      <c r="KA30" s="67">
        <f t="shared" si="31"/>
        <v>0</v>
      </c>
      <c r="KB30" s="66"/>
      <c r="KC30" s="73" t="s">
        <v>33</v>
      </c>
      <c r="KD30" s="73">
        <v>52</v>
      </c>
      <c r="KE30" s="73">
        <v>52</v>
      </c>
      <c r="KF30" s="73">
        <v>0</v>
      </c>
      <c r="KG30" s="73">
        <v>0</v>
      </c>
      <c r="KH30" s="77">
        <v>1</v>
      </c>
      <c r="KI30" s="67">
        <f t="shared" si="32"/>
        <v>0</v>
      </c>
      <c r="KK30" s="74" t="s">
        <v>33</v>
      </c>
      <c r="KL30" s="74">
        <v>52</v>
      </c>
      <c r="KM30" s="74">
        <v>52</v>
      </c>
      <c r="KN30" s="74">
        <v>0</v>
      </c>
      <c r="KO30" s="74">
        <v>0</v>
      </c>
      <c r="KP30" s="75">
        <f t="shared" si="33"/>
        <v>1</v>
      </c>
      <c r="KQ30" s="67">
        <f t="shared" si="34"/>
        <v>0</v>
      </c>
      <c r="KS30" s="74" t="s">
        <v>33</v>
      </c>
      <c r="KT30" s="74">
        <v>52</v>
      </c>
      <c r="KU30" s="74">
        <v>52</v>
      </c>
      <c r="KV30" s="74">
        <v>0</v>
      </c>
      <c r="KW30" s="74">
        <v>0</v>
      </c>
      <c r="KX30" s="75">
        <f t="shared" si="35"/>
        <v>1</v>
      </c>
      <c r="KY30" s="67">
        <f t="shared" si="36"/>
        <v>0</v>
      </c>
      <c r="LA30" s="74" t="s">
        <v>33</v>
      </c>
      <c r="LB30" s="74">
        <v>52</v>
      </c>
      <c r="LC30" s="74">
        <v>52</v>
      </c>
      <c r="LD30" s="74">
        <v>0</v>
      </c>
      <c r="LE30" s="74">
        <v>0</v>
      </c>
      <c r="LF30" s="75">
        <f t="shared" si="37"/>
        <v>1</v>
      </c>
      <c r="LG30" s="67">
        <f t="shared" si="38"/>
        <v>0</v>
      </c>
      <c r="LI30" s="74" t="s">
        <v>33</v>
      </c>
      <c r="LJ30" s="74">
        <v>52</v>
      </c>
      <c r="LK30" s="74">
        <v>52</v>
      </c>
      <c r="LL30" s="74">
        <v>0</v>
      </c>
      <c r="LM30" s="74">
        <v>0</v>
      </c>
      <c r="LN30" s="75">
        <f t="shared" si="39"/>
        <v>1</v>
      </c>
      <c r="LO30" s="67">
        <f t="shared" si="40"/>
        <v>0</v>
      </c>
      <c r="LQ30" s="74" t="s">
        <v>33</v>
      </c>
      <c r="LR30" s="74">
        <v>52</v>
      </c>
      <c r="LS30" s="74">
        <v>52</v>
      </c>
      <c r="LT30" s="74">
        <v>0</v>
      </c>
      <c r="LU30" s="74">
        <v>0</v>
      </c>
      <c r="LV30" s="75">
        <f t="shared" si="41"/>
        <v>1</v>
      </c>
      <c r="LW30" s="67">
        <f t="shared" si="42"/>
        <v>0</v>
      </c>
      <c r="LY30" s="74" t="s">
        <v>33</v>
      </c>
      <c r="LZ30" s="74">
        <v>52</v>
      </c>
      <c r="MA30" s="74">
        <v>52</v>
      </c>
      <c r="MB30" s="74">
        <v>0</v>
      </c>
      <c r="MC30" s="74">
        <v>0</v>
      </c>
      <c r="MD30" s="75">
        <f t="shared" si="43"/>
        <v>1</v>
      </c>
      <c r="ME30" s="67">
        <f t="shared" si="44"/>
        <v>0</v>
      </c>
      <c r="MG30" s="74" t="s">
        <v>33</v>
      </c>
      <c r="MH30" s="74">
        <v>52</v>
      </c>
      <c r="MI30" s="74">
        <v>52</v>
      </c>
      <c r="MJ30" s="74">
        <v>0</v>
      </c>
      <c r="MK30" s="74">
        <v>0</v>
      </c>
      <c r="ML30" s="75">
        <f t="shared" si="45"/>
        <v>1</v>
      </c>
      <c r="MM30" s="67">
        <f t="shared" si="46"/>
        <v>0</v>
      </c>
      <c r="MO30" s="74" t="s">
        <v>33</v>
      </c>
      <c r="MP30" s="74">
        <v>52</v>
      </c>
      <c r="MQ30" s="74">
        <v>52</v>
      </c>
      <c r="MR30" s="74">
        <v>0</v>
      </c>
      <c r="MS30" s="74">
        <v>0</v>
      </c>
      <c r="MT30" s="75">
        <f t="shared" si="47"/>
        <v>1</v>
      </c>
      <c r="MU30" s="67">
        <f t="shared" si="48"/>
        <v>0</v>
      </c>
      <c r="MW30" s="74" t="s">
        <v>33</v>
      </c>
      <c r="MX30" s="74">
        <v>52</v>
      </c>
      <c r="MY30" s="74">
        <v>52</v>
      </c>
      <c r="MZ30" s="74">
        <v>0</v>
      </c>
      <c r="NA30" s="74">
        <v>0</v>
      </c>
      <c r="NB30" s="75">
        <f t="shared" si="49"/>
        <v>1</v>
      </c>
      <c r="NC30" s="67">
        <f t="shared" si="50"/>
        <v>0</v>
      </c>
      <c r="NE30" s="74" t="s">
        <v>33</v>
      </c>
      <c r="NF30" s="74">
        <v>52</v>
      </c>
      <c r="NG30" s="74">
        <v>52</v>
      </c>
      <c r="NH30" s="74">
        <v>0</v>
      </c>
      <c r="NI30" s="74">
        <v>0</v>
      </c>
      <c r="NJ30" s="75">
        <f t="shared" si="51"/>
        <v>1</v>
      </c>
      <c r="NK30" s="67">
        <f t="shared" si="52"/>
        <v>0</v>
      </c>
      <c r="NM30" s="74" t="s">
        <v>33</v>
      </c>
      <c r="NN30" s="74">
        <v>52</v>
      </c>
      <c r="NO30" s="74">
        <v>52</v>
      </c>
      <c r="NP30" s="74">
        <v>0</v>
      </c>
      <c r="NQ30" s="74">
        <v>0</v>
      </c>
      <c r="NR30" s="75">
        <f t="shared" si="53"/>
        <v>1</v>
      </c>
      <c r="NS30" s="67">
        <f t="shared" si="54"/>
        <v>0</v>
      </c>
      <c r="NU30" s="74" t="s">
        <v>33</v>
      </c>
      <c r="NV30" s="74">
        <v>52</v>
      </c>
      <c r="NW30" s="74">
        <v>52</v>
      </c>
      <c r="NX30" s="74">
        <v>0</v>
      </c>
      <c r="NY30" s="74">
        <v>0</v>
      </c>
      <c r="NZ30" s="75">
        <f t="shared" si="55"/>
        <v>1</v>
      </c>
      <c r="OA30" s="67">
        <f t="shared" si="56"/>
        <v>0</v>
      </c>
      <c r="OC30" s="74" t="s">
        <v>33</v>
      </c>
      <c r="OD30" s="74">
        <v>52</v>
      </c>
      <c r="OE30" s="74">
        <v>52</v>
      </c>
      <c r="OF30" s="74">
        <v>0</v>
      </c>
      <c r="OG30" s="74">
        <v>0</v>
      </c>
      <c r="OH30" s="75">
        <f t="shared" si="79"/>
        <v>1</v>
      </c>
      <c r="OI30" s="67">
        <f t="shared" si="80"/>
        <v>0</v>
      </c>
      <c r="OK30" s="74" t="s">
        <v>33</v>
      </c>
      <c r="OL30" s="74">
        <v>52</v>
      </c>
      <c r="OM30" s="74">
        <v>52</v>
      </c>
      <c r="ON30" s="74">
        <v>0</v>
      </c>
      <c r="OO30" s="74">
        <v>0</v>
      </c>
      <c r="OP30" s="75">
        <f t="shared" si="59"/>
        <v>1</v>
      </c>
      <c r="OQ30" s="67">
        <f t="shared" si="60"/>
        <v>0</v>
      </c>
      <c r="OS30" s="74" t="s">
        <v>33</v>
      </c>
      <c r="OT30" s="74">
        <v>52</v>
      </c>
      <c r="OU30" s="74">
        <v>52</v>
      </c>
      <c r="OV30" s="74">
        <v>0</v>
      </c>
      <c r="OW30" s="74">
        <v>0</v>
      </c>
      <c r="OX30" s="75">
        <f t="shared" si="61"/>
        <v>1</v>
      </c>
      <c r="OY30" s="67">
        <f t="shared" si="62"/>
        <v>0</v>
      </c>
      <c r="PA30" s="74" t="s">
        <v>33</v>
      </c>
      <c r="PB30" s="74">
        <v>52</v>
      </c>
      <c r="PC30" s="74">
        <v>52</v>
      </c>
      <c r="PD30" s="74">
        <v>0</v>
      </c>
      <c r="PE30" s="74">
        <v>0</v>
      </c>
      <c r="PF30" s="75">
        <f t="shared" si="63"/>
        <v>1</v>
      </c>
      <c r="PG30" s="67">
        <f t="shared" si="64"/>
        <v>0</v>
      </c>
      <c r="PI30" s="74" t="s">
        <v>33</v>
      </c>
      <c r="PJ30" s="74">
        <v>52</v>
      </c>
      <c r="PK30" s="74">
        <v>52</v>
      </c>
      <c r="PL30" s="74">
        <v>0</v>
      </c>
      <c r="PM30" s="74">
        <v>0</v>
      </c>
      <c r="PN30" s="75">
        <f t="shared" si="65"/>
        <v>1</v>
      </c>
      <c r="PO30" s="67">
        <f t="shared" si="66"/>
        <v>0</v>
      </c>
      <c r="PQ30" s="74" t="s">
        <v>33</v>
      </c>
      <c r="PR30" s="74">
        <v>52</v>
      </c>
      <c r="PS30" s="74">
        <v>52</v>
      </c>
      <c r="PT30" s="74">
        <v>0</v>
      </c>
      <c r="PU30" s="74">
        <v>0</v>
      </c>
      <c r="PV30" s="75">
        <f t="shared" si="67"/>
        <v>1</v>
      </c>
      <c r="PW30" s="67">
        <f t="shared" si="68"/>
        <v>0</v>
      </c>
      <c r="PY30" s="74" t="s">
        <v>33</v>
      </c>
      <c r="PZ30" s="74">
        <v>52</v>
      </c>
      <c r="QA30" s="74">
        <v>52</v>
      </c>
      <c r="QB30" s="74">
        <v>0</v>
      </c>
      <c r="QC30" s="74">
        <v>0</v>
      </c>
      <c r="QD30" s="75">
        <f t="shared" si="69"/>
        <v>1</v>
      </c>
      <c r="QE30" s="67">
        <f t="shared" si="70"/>
        <v>0</v>
      </c>
      <c r="QG30" s="74" t="s">
        <v>33</v>
      </c>
      <c r="QH30" s="74">
        <v>52</v>
      </c>
      <c r="QI30" s="74">
        <v>52</v>
      </c>
      <c r="QJ30" s="74">
        <v>0</v>
      </c>
      <c r="QK30" s="74">
        <v>0</v>
      </c>
      <c r="QL30" s="75">
        <f t="shared" si="71"/>
        <v>1</v>
      </c>
      <c r="QM30" s="67">
        <f t="shared" si="72"/>
        <v>0</v>
      </c>
      <c r="QO30" s="74" t="s">
        <v>33</v>
      </c>
      <c r="QP30" s="74">
        <v>52</v>
      </c>
      <c r="QQ30" s="74">
        <v>52</v>
      </c>
      <c r="QR30" s="74">
        <v>0</v>
      </c>
      <c r="QS30" s="74">
        <v>0</v>
      </c>
      <c r="QT30" s="75">
        <f t="shared" si="73"/>
        <v>1</v>
      </c>
      <c r="QU30" s="67">
        <f t="shared" si="74"/>
        <v>0</v>
      </c>
      <c r="QW30" s="74" t="s">
        <v>33</v>
      </c>
      <c r="QX30" s="74">
        <v>52</v>
      </c>
      <c r="QY30" s="74">
        <v>52</v>
      </c>
      <c r="QZ30" s="74">
        <v>0</v>
      </c>
      <c r="RA30" s="74">
        <v>0</v>
      </c>
      <c r="RB30" s="75">
        <f t="shared" si="75"/>
        <v>1</v>
      </c>
      <c r="RC30" s="67">
        <f t="shared" si="76"/>
        <v>0</v>
      </c>
    </row>
    <row r="31" spans="1:471" ht="1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8">
        <f t="shared" si="5"/>
        <v>0</v>
      </c>
      <c r="BD31" s="14" t="s">
        <v>34</v>
      </c>
      <c r="BE31" s="2">
        <v>141</v>
      </c>
      <c r="BF31" s="2">
        <v>141</v>
      </c>
      <c r="BG31" s="2">
        <v>0</v>
      </c>
      <c r="BH31" s="2">
        <v>0</v>
      </c>
      <c r="BI31" s="4">
        <v>1</v>
      </c>
      <c r="BJ31" s="8">
        <f t="shared" si="6"/>
        <v>0</v>
      </c>
      <c r="BL31" s="14" t="s">
        <v>34</v>
      </c>
      <c r="BM31" s="2">
        <v>141</v>
      </c>
      <c r="BN31" s="2">
        <v>141</v>
      </c>
      <c r="BO31" s="2">
        <v>0</v>
      </c>
      <c r="BP31" s="2">
        <v>0</v>
      </c>
      <c r="BQ31" s="4">
        <v>1</v>
      </c>
      <c r="BR31" s="8">
        <f t="shared" si="7"/>
        <v>0</v>
      </c>
      <c r="BT31" s="14" t="s">
        <v>34</v>
      </c>
      <c r="BU31" s="2">
        <v>141</v>
      </c>
      <c r="BV31" s="2">
        <v>141</v>
      </c>
      <c r="BW31" s="2">
        <v>0</v>
      </c>
      <c r="BX31" s="2">
        <v>0</v>
      </c>
      <c r="BY31" s="4">
        <v>1</v>
      </c>
      <c r="BZ31" s="8">
        <f t="shared" si="8"/>
        <v>0</v>
      </c>
      <c r="CB31" s="14" t="s">
        <v>34</v>
      </c>
      <c r="CC31" s="2">
        <v>141</v>
      </c>
      <c r="CD31" s="2">
        <v>141</v>
      </c>
      <c r="CE31" s="2">
        <v>0</v>
      </c>
      <c r="CF31" s="2">
        <v>0</v>
      </c>
      <c r="CG31" s="4">
        <v>1</v>
      </c>
      <c r="CH31" s="8">
        <f t="shared" si="9"/>
        <v>0</v>
      </c>
      <c r="CJ31" s="14" t="s">
        <v>34</v>
      </c>
      <c r="CK31" s="2">
        <v>141</v>
      </c>
      <c r="CL31" s="2">
        <v>141</v>
      </c>
      <c r="CM31" s="2">
        <v>0</v>
      </c>
      <c r="CN31" s="2">
        <v>0</v>
      </c>
      <c r="CO31" s="4">
        <v>1</v>
      </c>
      <c r="CP31" s="8">
        <f t="shared" si="10"/>
        <v>0</v>
      </c>
      <c r="CR31" s="14" t="s">
        <v>34</v>
      </c>
      <c r="CS31" s="2">
        <v>141</v>
      </c>
      <c r="CT31" s="2">
        <v>141</v>
      </c>
      <c r="CU31" s="2">
        <v>0</v>
      </c>
      <c r="CV31" s="2">
        <v>0</v>
      </c>
      <c r="CW31" s="4">
        <v>1</v>
      </c>
      <c r="CX31" s="8">
        <f t="shared" si="11"/>
        <v>0</v>
      </c>
      <c r="CZ31" s="14" t="s">
        <v>34</v>
      </c>
      <c r="DA31" s="2">
        <v>141</v>
      </c>
      <c r="DB31" s="2">
        <v>141</v>
      </c>
      <c r="DC31" s="2">
        <v>0</v>
      </c>
      <c r="DD31" s="2">
        <v>0</v>
      </c>
      <c r="DE31" s="4">
        <v>1</v>
      </c>
      <c r="DF31" s="8">
        <f t="shared" si="12"/>
        <v>0</v>
      </c>
      <c r="DH31" s="14" t="s">
        <v>34</v>
      </c>
      <c r="DI31" s="2">
        <v>141</v>
      </c>
      <c r="DJ31" s="2">
        <v>141</v>
      </c>
      <c r="DK31" s="2">
        <v>0</v>
      </c>
      <c r="DL31" s="2">
        <v>0</v>
      </c>
      <c r="DM31" s="4">
        <v>1</v>
      </c>
      <c r="DN31" s="8">
        <f t="shared" si="13"/>
        <v>0</v>
      </c>
      <c r="DP31" s="14" t="s">
        <v>34</v>
      </c>
      <c r="DQ31" s="2">
        <v>141</v>
      </c>
      <c r="DR31" s="2">
        <v>141</v>
      </c>
      <c r="DS31" s="2">
        <v>0</v>
      </c>
      <c r="DT31" s="2">
        <v>0</v>
      </c>
      <c r="DU31" s="4">
        <v>1</v>
      </c>
      <c r="DV31" s="8">
        <f t="shared" si="14"/>
        <v>0</v>
      </c>
      <c r="DX31" s="14" t="s">
        <v>34</v>
      </c>
      <c r="DY31" s="2">
        <v>141</v>
      </c>
      <c r="DZ31" s="2">
        <v>141</v>
      </c>
      <c r="EA31" s="2">
        <v>0</v>
      </c>
      <c r="EB31" s="2">
        <v>0</v>
      </c>
      <c r="EC31" s="4">
        <v>1</v>
      </c>
      <c r="ED31" s="8">
        <f t="shared" si="15"/>
        <v>0</v>
      </c>
      <c r="EF31" s="14" t="s">
        <v>34</v>
      </c>
      <c r="EG31" s="2">
        <v>141</v>
      </c>
      <c r="EH31" s="2">
        <v>141</v>
      </c>
      <c r="EI31" s="2">
        <v>0</v>
      </c>
      <c r="EJ31" s="2">
        <v>0</v>
      </c>
      <c r="EK31" s="4">
        <v>1</v>
      </c>
      <c r="EL31" s="8">
        <f t="shared" si="16"/>
        <v>0</v>
      </c>
      <c r="EN31" s="14" t="s">
        <v>34</v>
      </c>
      <c r="EO31" s="2">
        <v>141</v>
      </c>
      <c r="EP31" s="2">
        <v>141</v>
      </c>
      <c r="EQ31" s="2">
        <v>0</v>
      </c>
      <c r="ER31" s="2">
        <v>0</v>
      </c>
      <c r="ES31" s="4">
        <v>1</v>
      </c>
      <c r="ET31" s="8">
        <f t="shared" si="17"/>
        <v>0</v>
      </c>
      <c r="EV31" s="14" t="s">
        <v>34</v>
      </c>
      <c r="EW31" s="2">
        <v>141</v>
      </c>
      <c r="EX31" s="2">
        <v>141</v>
      </c>
      <c r="EY31" s="2">
        <v>0</v>
      </c>
      <c r="EZ31" s="2">
        <v>0</v>
      </c>
      <c r="FA31" s="4">
        <v>1</v>
      </c>
      <c r="FB31" s="8">
        <f t="shared" si="18"/>
        <v>0</v>
      </c>
      <c r="FD31" s="14" t="s">
        <v>34</v>
      </c>
      <c r="FE31" s="2">
        <v>141</v>
      </c>
      <c r="FF31" s="2">
        <v>141</v>
      </c>
      <c r="FG31" s="2">
        <v>0</v>
      </c>
      <c r="FH31" s="2">
        <v>0</v>
      </c>
      <c r="FI31" s="4">
        <v>1</v>
      </c>
      <c r="FJ31" s="8">
        <f t="shared" si="19"/>
        <v>0</v>
      </c>
      <c r="FL31" s="37" t="s">
        <v>34</v>
      </c>
      <c r="FM31" s="2">
        <v>141</v>
      </c>
      <c r="FN31" s="2">
        <v>141</v>
      </c>
      <c r="FO31" s="2">
        <v>0</v>
      </c>
      <c r="FP31" s="2">
        <v>0</v>
      </c>
      <c r="FQ31" s="4">
        <v>1</v>
      </c>
      <c r="FR31" s="8">
        <f t="shared" si="20"/>
        <v>0</v>
      </c>
      <c r="FT31" s="39" t="s">
        <v>34</v>
      </c>
      <c r="FU31" s="2">
        <v>141</v>
      </c>
      <c r="FV31" s="2">
        <v>141</v>
      </c>
      <c r="FW31" s="2">
        <v>0</v>
      </c>
      <c r="FX31" s="2">
        <v>0</v>
      </c>
      <c r="FY31" s="4">
        <v>1</v>
      </c>
      <c r="FZ31" s="8">
        <f t="shared" si="21"/>
        <v>0</v>
      </c>
      <c r="GB31" s="37" t="s">
        <v>34</v>
      </c>
      <c r="GC31" s="2">
        <v>141</v>
      </c>
      <c r="GD31" s="2">
        <v>141</v>
      </c>
      <c r="GE31" s="2">
        <v>0</v>
      </c>
      <c r="GF31" s="2">
        <v>0</v>
      </c>
      <c r="GG31" s="4">
        <v>1</v>
      </c>
      <c r="GH31" s="8">
        <f t="shared" si="22"/>
        <v>0</v>
      </c>
      <c r="GJ31" s="39" t="s">
        <v>34</v>
      </c>
      <c r="GK31" s="2">
        <v>141</v>
      </c>
      <c r="GL31" s="2">
        <v>141</v>
      </c>
      <c r="GM31" s="2">
        <v>0</v>
      </c>
      <c r="GN31" s="2">
        <v>0</v>
      </c>
      <c r="GO31" s="4">
        <v>1</v>
      </c>
      <c r="GP31" s="8">
        <f t="shared" si="23"/>
        <v>0</v>
      </c>
      <c r="GR31" s="37" t="s">
        <v>34</v>
      </c>
      <c r="GS31" s="2">
        <v>141</v>
      </c>
      <c r="GT31" s="2">
        <v>141</v>
      </c>
      <c r="GU31" s="2">
        <v>0</v>
      </c>
      <c r="GV31" s="2">
        <v>0</v>
      </c>
      <c r="GW31" s="4">
        <v>1</v>
      </c>
      <c r="GX31" s="8">
        <f t="shared" si="24"/>
        <v>0</v>
      </c>
      <c r="GZ31" s="37" t="s">
        <v>34</v>
      </c>
      <c r="HA31" s="2">
        <v>141</v>
      </c>
      <c r="HB31" s="2">
        <v>141</v>
      </c>
      <c r="HC31" s="2">
        <v>0</v>
      </c>
      <c r="HD31" s="2">
        <v>0</v>
      </c>
      <c r="HE31" s="4">
        <v>1</v>
      </c>
      <c r="HF31" s="8">
        <f>HE31-GW31</f>
        <v>0</v>
      </c>
      <c r="HH31" s="37" t="s">
        <v>34</v>
      </c>
      <c r="HI31" s="2">
        <v>141</v>
      </c>
      <c r="HJ31" s="2">
        <v>141</v>
      </c>
      <c r="HK31" s="2">
        <v>0</v>
      </c>
      <c r="HL31" s="2">
        <v>0</v>
      </c>
      <c r="HM31" s="4">
        <v>1</v>
      </c>
      <c r="HN31" s="8">
        <f t="shared" si="25"/>
        <v>0</v>
      </c>
      <c r="HP31" s="37" t="s">
        <v>34</v>
      </c>
      <c r="HQ31" s="2">
        <v>141</v>
      </c>
      <c r="HR31" s="2">
        <v>141</v>
      </c>
      <c r="HS31" s="2">
        <v>0</v>
      </c>
      <c r="HT31" s="2">
        <v>0</v>
      </c>
      <c r="HU31" s="4">
        <v>1</v>
      </c>
      <c r="HV31" s="8">
        <f t="shared" si="26"/>
        <v>0</v>
      </c>
      <c r="HX31" s="37" t="s">
        <v>34</v>
      </c>
      <c r="HY31" s="2">
        <v>141</v>
      </c>
      <c r="HZ31" s="2">
        <v>141</v>
      </c>
      <c r="IA31" s="2">
        <v>0</v>
      </c>
      <c r="IB31" s="2">
        <v>0</v>
      </c>
      <c r="IC31" s="4">
        <v>1</v>
      </c>
      <c r="ID31" s="8">
        <f t="shared" si="27"/>
        <v>0</v>
      </c>
      <c r="IF31" s="72" t="s">
        <v>34</v>
      </c>
      <c r="IG31" s="64">
        <v>141</v>
      </c>
      <c r="IH31" s="64">
        <v>141</v>
      </c>
      <c r="II31" s="64">
        <v>0</v>
      </c>
      <c r="IJ31" s="64">
        <v>0</v>
      </c>
      <c r="IK31" s="65">
        <v>1</v>
      </c>
      <c r="IL31" s="65">
        <v>1</v>
      </c>
      <c r="IM31" s="65">
        <v>0</v>
      </c>
      <c r="IN31" s="63"/>
      <c r="IO31" s="72" t="s">
        <v>34</v>
      </c>
      <c r="IP31" s="64">
        <v>141</v>
      </c>
      <c r="IQ31" s="64">
        <v>141</v>
      </c>
      <c r="IR31" s="64">
        <v>0</v>
      </c>
      <c r="IS31" s="64">
        <v>0</v>
      </c>
      <c r="IT31" s="65">
        <v>1</v>
      </c>
      <c r="IU31" s="67">
        <v>0</v>
      </c>
      <c r="IV31" s="53"/>
      <c r="IW31" s="78" t="s">
        <v>34</v>
      </c>
      <c r="IX31" s="74">
        <v>141</v>
      </c>
      <c r="IY31" s="74">
        <v>141</v>
      </c>
      <c r="IZ31" s="74">
        <v>0</v>
      </c>
      <c r="JA31" s="74">
        <v>0</v>
      </c>
      <c r="JB31" s="75">
        <v>1</v>
      </c>
      <c r="JC31" s="67">
        <f t="shared" si="28"/>
        <v>0</v>
      </c>
      <c r="JD31" s="66"/>
      <c r="JE31" s="78" t="s">
        <v>34</v>
      </c>
      <c r="JF31" s="74">
        <v>141</v>
      </c>
      <c r="JG31" s="74">
        <v>141</v>
      </c>
      <c r="JH31" s="74">
        <v>0</v>
      </c>
      <c r="JI31" s="74">
        <v>0</v>
      </c>
      <c r="JJ31" s="75">
        <v>1</v>
      </c>
      <c r="JK31" s="67">
        <f t="shared" si="29"/>
        <v>0</v>
      </c>
      <c r="JL31" s="66"/>
      <c r="JM31" s="78" t="s">
        <v>34</v>
      </c>
      <c r="JN31" s="74">
        <v>141</v>
      </c>
      <c r="JO31" s="74">
        <v>141</v>
      </c>
      <c r="JP31" s="74">
        <v>0</v>
      </c>
      <c r="JQ31" s="74">
        <v>0</v>
      </c>
      <c r="JR31" s="75">
        <v>1</v>
      </c>
      <c r="JS31" s="67">
        <f t="shared" si="30"/>
        <v>0</v>
      </c>
      <c r="JT31" s="66"/>
      <c r="JU31" s="78" t="s">
        <v>34</v>
      </c>
      <c r="JV31" s="74">
        <v>141</v>
      </c>
      <c r="JW31" s="74">
        <v>141</v>
      </c>
      <c r="JX31" s="74">
        <v>0</v>
      </c>
      <c r="JY31" s="74">
        <v>0</v>
      </c>
      <c r="JZ31" s="75">
        <v>1</v>
      </c>
      <c r="KA31" s="67">
        <f t="shared" si="31"/>
        <v>0</v>
      </c>
      <c r="KB31" s="66"/>
      <c r="KC31" s="78" t="s">
        <v>34</v>
      </c>
      <c r="KD31" s="74">
        <v>141</v>
      </c>
      <c r="KE31" s="74">
        <v>141</v>
      </c>
      <c r="KF31" s="74">
        <v>0</v>
      </c>
      <c r="KG31" s="74">
        <v>0</v>
      </c>
      <c r="KH31" s="75">
        <v>1</v>
      </c>
      <c r="KI31" s="67">
        <f t="shared" si="32"/>
        <v>0</v>
      </c>
      <c r="KK31" s="78" t="s">
        <v>34</v>
      </c>
      <c r="KL31" s="74">
        <v>141</v>
      </c>
      <c r="KM31" s="74">
        <v>141</v>
      </c>
      <c r="KN31" s="74">
        <v>0</v>
      </c>
      <c r="KO31" s="74">
        <v>0</v>
      </c>
      <c r="KP31" s="75">
        <f t="shared" si="33"/>
        <v>1</v>
      </c>
      <c r="KQ31" s="67">
        <f t="shared" si="34"/>
        <v>0</v>
      </c>
      <c r="KS31" s="78" t="s">
        <v>34</v>
      </c>
      <c r="KT31" s="74">
        <v>141</v>
      </c>
      <c r="KU31" s="74">
        <v>141</v>
      </c>
      <c r="KV31" s="74">
        <v>0</v>
      </c>
      <c r="KW31" s="74">
        <v>0</v>
      </c>
      <c r="KX31" s="75">
        <f t="shared" si="35"/>
        <v>1</v>
      </c>
      <c r="KY31" s="67">
        <f t="shared" si="36"/>
        <v>0</v>
      </c>
      <c r="LA31" s="78" t="s">
        <v>34</v>
      </c>
      <c r="LB31" s="74">
        <v>141</v>
      </c>
      <c r="LC31" s="74">
        <v>141</v>
      </c>
      <c r="LD31" s="74">
        <v>0</v>
      </c>
      <c r="LE31" s="74">
        <v>0</v>
      </c>
      <c r="LF31" s="75">
        <f t="shared" si="37"/>
        <v>1</v>
      </c>
      <c r="LG31" s="67">
        <f t="shared" si="38"/>
        <v>0</v>
      </c>
      <c r="LI31" s="78" t="s">
        <v>34</v>
      </c>
      <c r="LJ31" s="74">
        <v>141</v>
      </c>
      <c r="LK31" s="74">
        <v>141</v>
      </c>
      <c r="LL31" s="74">
        <v>0</v>
      </c>
      <c r="LM31" s="74">
        <v>0</v>
      </c>
      <c r="LN31" s="75">
        <f t="shared" si="39"/>
        <v>1</v>
      </c>
      <c r="LO31" s="67">
        <f t="shared" si="40"/>
        <v>0</v>
      </c>
      <c r="LQ31" s="78" t="s">
        <v>34</v>
      </c>
      <c r="LR31" s="74">
        <v>141</v>
      </c>
      <c r="LS31" s="74">
        <v>141</v>
      </c>
      <c r="LT31" s="74">
        <v>0</v>
      </c>
      <c r="LU31" s="74">
        <v>0</v>
      </c>
      <c r="LV31" s="75">
        <f t="shared" si="41"/>
        <v>1</v>
      </c>
      <c r="LW31" s="67">
        <f t="shared" si="42"/>
        <v>0</v>
      </c>
      <c r="LY31" s="78" t="s">
        <v>34</v>
      </c>
      <c r="LZ31" s="74">
        <v>141</v>
      </c>
      <c r="MA31" s="74">
        <v>141</v>
      </c>
      <c r="MB31" s="74">
        <v>0</v>
      </c>
      <c r="MC31" s="74">
        <v>0</v>
      </c>
      <c r="MD31" s="75">
        <f t="shared" si="43"/>
        <v>1</v>
      </c>
      <c r="ME31" s="67">
        <f t="shared" si="44"/>
        <v>0</v>
      </c>
      <c r="MG31" s="78" t="s">
        <v>34</v>
      </c>
      <c r="MH31" s="74">
        <v>141</v>
      </c>
      <c r="MI31" s="74">
        <v>141</v>
      </c>
      <c r="MJ31" s="74">
        <v>0</v>
      </c>
      <c r="MK31" s="74">
        <v>0</v>
      </c>
      <c r="ML31" s="75">
        <f t="shared" si="45"/>
        <v>1</v>
      </c>
      <c r="MM31" s="67">
        <f t="shared" si="46"/>
        <v>0</v>
      </c>
      <c r="MO31" s="78" t="s">
        <v>34</v>
      </c>
      <c r="MP31" s="74">
        <v>141</v>
      </c>
      <c r="MQ31" s="74">
        <v>141</v>
      </c>
      <c r="MR31" s="74">
        <v>0</v>
      </c>
      <c r="MS31" s="74">
        <v>0</v>
      </c>
      <c r="MT31" s="75">
        <f t="shared" si="47"/>
        <v>1</v>
      </c>
      <c r="MU31" s="67">
        <f t="shared" si="48"/>
        <v>0</v>
      </c>
      <c r="MW31" s="78" t="s">
        <v>34</v>
      </c>
      <c r="MX31" s="74">
        <v>141</v>
      </c>
      <c r="MY31" s="74">
        <v>141</v>
      </c>
      <c r="MZ31" s="74">
        <v>0</v>
      </c>
      <c r="NA31" s="74">
        <v>0</v>
      </c>
      <c r="NB31" s="75">
        <f t="shared" si="49"/>
        <v>1</v>
      </c>
      <c r="NC31" s="67">
        <f t="shared" si="50"/>
        <v>0</v>
      </c>
      <c r="NE31" s="78" t="s">
        <v>34</v>
      </c>
      <c r="NF31" s="74">
        <v>141</v>
      </c>
      <c r="NG31" s="74">
        <v>141</v>
      </c>
      <c r="NH31" s="74">
        <v>0</v>
      </c>
      <c r="NI31" s="74">
        <v>0</v>
      </c>
      <c r="NJ31" s="75">
        <f t="shared" si="51"/>
        <v>1</v>
      </c>
      <c r="NK31" s="67">
        <f t="shared" si="52"/>
        <v>0</v>
      </c>
      <c r="NM31" s="78" t="s">
        <v>34</v>
      </c>
      <c r="NN31" s="74">
        <v>141</v>
      </c>
      <c r="NO31" s="74">
        <v>141</v>
      </c>
      <c r="NP31" s="74">
        <v>0</v>
      </c>
      <c r="NQ31" s="74">
        <v>0</v>
      </c>
      <c r="NR31" s="75">
        <f t="shared" si="53"/>
        <v>1</v>
      </c>
      <c r="NS31" s="67">
        <f t="shared" si="54"/>
        <v>0</v>
      </c>
      <c r="NU31" s="78" t="s">
        <v>34</v>
      </c>
      <c r="NV31" s="74">
        <v>141</v>
      </c>
      <c r="NW31" s="74">
        <v>141</v>
      </c>
      <c r="NX31" s="74">
        <v>0</v>
      </c>
      <c r="NY31" s="74">
        <v>0</v>
      </c>
      <c r="NZ31" s="75">
        <f t="shared" si="55"/>
        <v>1</v>
      </c>
      <c r="OA31" s="67">
        <f t="shared" si="56"/>
        <v>0</v>
      </c>
      <c r="OC31" s="78" t="s">
        <v>34</v>
      </c>
      <c r="OD31" s="74">
        <v>141</v>
      </c>
      <c r="OE31" s="74">
        <v>141</v>
      </c>
      <c r="OF31" s="74">
        <v>0</v>
      </c>
      <c r="OG31" s="74">
        <v>0</v>
      </c>
      <c r="OH31" s="75">
        <f t="shared" si="79"/>
        <v>1</v>
      </c>
      <c r="OI31" s="67">
        <f t="shared" si="80"/>
        <v>0</v>
      </c>
      <c r="OK31" s="78" t="s">
        <v>34</v>
      </c>
      <c r="OL31" s="74">
        <v>141</v>
      </c>
      <c r="OM31" s="74">
        <v>141</v>
      </c>
      <c r="ON31" s="74">
        <v>0</v>
      </c>
      <c r="OO31" s="74">
        <v>0</v>
      </c>
      <c r="OP31" s="75">
        <f t="shared" si="59"/>
        <v>1</v>
      </c>
      <c r="OQ31" s="67">
        <f t="shared" si="60"/>
        <v>0</v>
      </c>
      <c r="OS31" s="78" t="s">
        <v>34</v>
      </c>
      <c r="OT31" s="74">
        <v>141</v>
      </c>
      <c r="OU31" s="74">
        <v>141</v>
      </c>
      <c r="OV31" s="74">
        <v>0</v>
      </c>
      <c r="OW31" s="74">
        <v>0</v>
      </c>
      <c r="OX31" s="75">
        <f t="shared" si="61"/>
        <v>1</v>
      </c>
      <c r="OY31" s="67">
        <f t="shared" si="62"/>
        <v>0</v>
      </c>
      <c r="PA31" s="78" t="s">
        <v>34</v>
      </c>
      <c r="PB31" s="74">
        <v>141</v>
      </c>
      <c r="PC31" s="74">
        <v>141</v>
      </c>
      <c r="PD31" s="74">
        <v>0</v>
      </c>
      <c r="PE31" s="74">
        <v>0</v>
      </c>
      <c r="PF31" s="75">
        <f t="shared" si="63"/>
        <v>1</v>
      </c>
      <c r="PG31" s="67">
        <f t="shared" si="64"/>
        <v>0</v>
      </c>
      <c r="PI31" s="78" t="s">
        <v>34</v>
      </c>
      <c r="PJ31" s="74">
        <v>141</v>
      </c>
      <c r="PK31" s="74">
        <v>141</v>
      </c>
      <c r="PL31" s="74">
        <v>0</v>
      </c>
      <c r="PM31" s="74">
        <v>0</v>
      </c>
      <c r="PN31" s="75">
        <f t="shared" si="65"/>
        <v>1</v>
      </c>
      <c r="PO31" s="67">
        <f t="shared" si="66"/>
        <v>0</v>
      </c>
      <c r="PQ31" s="78" t="s">
        <v>34</v>
      </c>
      <c r="PR31" s="74">
        <v>141</v>
      </c>
      <c r="PS31" s="74">
        <v>141</v>
      </c>
      <c r="PT31" s="74">
        <v>0</v>
      </c>
      <c r="PU31" s="74">
        <v>0</v>
      </c>
      <c r="PV31" s="75">
        <f t="shared" si="67"/>
        <v>1</v>
      </c>
      <c r="PW31" s="67">
        <f t="shared" si="68"/>
        <v>0</v>
      </c>
      <c r="PY31" s="78" t="s">
        <v>34</v>
      </c>
      <c r="PZ31" s="74">
        <v>141</v>
      </c>
      <c r="QA31" s="74">
        <v>141</v>
      </c>
      <c r="QB31" s="74">
        <v>0</v>
      </c>
      <c r="QC31" s="74">
        <v>0</v>
      </c>
      <c r="QD31" s="75">
        <f t="shared" si="69"/>
        <v>1</v>
      </c>
      <c r="QE31" s="67">
        <f t="shared" si="70"/>
        <v>0</v>
      </c>
      <c r="QG31" s="78" t="s">
        <v>34</v>
      </c>
      <c r="QH31" s="74">
        <v>141</v>
      </c>
      <c r="QI31" s="74">
        <v>141</v>
      </c>
      <c r="QJ31" s="74">
        <v>0</v>
      </c>
      <c r="QK31" s="74">
        <v>0</v>
      </c>
      <c r="QL31" s="75">
        <f t="shared" si="71"/>
        <v>1</v>
      </c>
      <c r="QM31" s="67">
        <f t="shared" si="72"/>
        <v>0</v>
      </c>
      <c r="QO31" s="78" t="s">
        <v>34</v>
      </c>
      <c r="QP31" s="74">
        <v>141</v>
      </c>
      <c r="QQ31" s="74">
        <v>141</v>
      </c>
      <c r="QR31" s="74">
        <v>0</v>
      </c>
      <c r="QS31" s="74">
        <v>0</v>
      </c>
      <c r="QT31" s="75">
        <f t="shared" si="73"/>
        <v>1</v>
      </c>
      <c r="QU31" s="67">
        <f t="shared" si="74"/>
        <v>0</v>
      </c>
      <c r="QW31" s="78" t="s">
        <v>34</v>
      </c>
      <c r="QX31" s="74">
        <v>141</v>
      </c>
      <c r="QY31" s="74">
        <v>141</v>
      </c>
      <c r="QZ31" s="74">
        <v>0</v>
      </c>
      <c r="RA31" s="74">
        <v>0</v>
      </c>
      <c r="RB31" s="75">
        <f t="shared" si="75"/>
        <v>1</v>
      </c>
      <c r="RC31" s="67">
        <f t="shared" si="76"/>
        <v>0</v>
      </c>
    </row>
    <row r="32" spans="1:471" ht="1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8">
        <f t="shared" si="5"/>
        <v>0</v>
      </c>
      <c r="BD32" s="2" t="s">
        <v>35</v>
      </c>
      <c r="BE32" s="2">
        <v>45</v>
      </c>
      <c r="BF32" s="2">
        <v>45</v>
      </c>
      <c r="BG32" s="2">
        <v>0</v>
      </c>
      <c r="BH32" s="2">
        <v>0</v>
      </c>
      <c r="BI32" s="4">
        <v>1</v>
      </c>
      <c r="BJ32" s="8">
        <f t="shared" si="6"/>
        <v>0</v>
      </c>
      <c r="BL32" s="2" t="s">
        <v>35</v>
      </c>
      <c r="BM32" s="2">
        <v>45</v>
      </c>
      <c r="BN32" s="2">
        <v>45</v>
      </c>
      <c r="BO32" s="2">
        <v>0</v>
      </c>
      <c r="BP32" s="2">
        <v>0</v>
      </c>
      <c r="BQ32" s="8">
        <v>1</v>
      </c>
      <c r="BR32" s="8">
        <f t="shared" si="7"/>
        <v>0</v>
      </c>
      <c r="BT32" s="2" t="s">
        <v>35</v>
      </c>
      <c r="BU32" s="2">
        <v>45</v>
      </c>
      <c r="BV32" s="2">
        <v>45</v>
      </c>
      <c r="BW32" s="2">
        <v>0</v>
      </c>
      <c r="BX32" s="2">
        <v>0</v>
      </c>
      <c r="BY32" s="4">
        <v>1</v>
      </c>
      <c r="BZ32" s="8">
        <f t="shared" si="8"/>
        <v>0</v>
      </c>
      <c r="CB32" s="2" t="s">
        <v>35</v>
      </c>
      <c r="CC32" s="2">
        <v>45</v>
      </c>
      <c r="CD32" s="2">
        <v>45</v>
      </c>
      <c r="CE32" s="2">
        <v>0</v>
      </c>
      <c r="CF32" s="2">
        <v>0</v>
      </c>
      <c r="CG32" s="4">
        <v>1</v>
      </c>
      <c r="CH32" s="8">
        <f t="shared" si="9"/>
        <v>0</v>
      </c>
      <c r="CJ32" s="2" t="s">
        <v>35</v>
      </c>
      <c r="CK32" s="2">
        <v>45</v>
      </c>
      <c r="CL32" s="2">
        <v>45</v>
      </c>
      <c r="CM32" s="2">
        <v>0</v>
      </c>
      <c r="CN32" s="2">
        <v>0</v>
      </c>
      <c r="CO32" s="4">
        <v>1</v>
      </c>
      <c r="CP32" s="8">
        <f t="shared" si="10"/>
        <v>0</v>
      </c>
      <c r="CR32" s="2" t="s">
        <v>35</v>
      </c>
      <c r="CS32" s="2">
        <v>45</v>
      </c>
      <c r="CT32" s="2">
        <v>45</v>
      </c>
      <c r="CU32" s="2">
        <v>0</v>
      </c>
      <c r="CV32" s="2">
        <v>0</v>
      </c>
      <c r="CW32" s="4">
        <v>1</v>
      </c>
      <c r="CX32" s="8">
        <f t="shared" si="11"/>
        <v>0</v>
      </c>
      <c r="CZ32" s="2" t="s">
        <v>35</v>
      </c>
      <c r="DA32" s="2">
        <v>45</v>
      </c>
      <c r="DB32" s="2">
        <v>45</v>
      </c>
      <c r="DC32" s="2">
        <v>0</v>
      </c>
      <c r="DD32" s="2">
        <v>0</v>
      </c>
      <c r="DE32" s="4">
        <v>1</v>
      </c>
      <c r="DF32" s="8">
        <f t="shared" si="12"/>
        <v>0</v>
      </c>
      <c r="DH32" s="2" t="s">
        <v>35</v>
      </c>
      <c r="DI32" s="2">
        <v>45</v>
      </c>
      <c r="DJ32" s="2">
        <v>45</v>
      </c>
      <c r="DK32" s="2">
        <v>0</v>
      </c>
      <c r="DL32" s="2">
        <v>0</v>
      </c>
      <c r="DM32" s="4">
        <v>1</v>
      </c>
      <c r="DN32" s="8">
        <f t="shared" si="13"/>
        <v>0</v>
      </c>
      <c r="DP32" s="2" t="s">
        <v>35</v>
      </c>
      <c r="DQ32" s="2">
        <v>45</v>
      </c>
      <c r="DR32" s="2">
        <v>45</v>
      </c>
      <c r="DS32" s="2">
        <v>0</v>
      </c>
      <c r="DT32" s="2">
        <v>0</v>
      </c>
      <c r="DU32" s="4">
        <v>1</v>
      </c>
      <c r="DV32" s="8">
        <f t="shared" si="14"/>
        <v>0</v>
      </c>
      <c r="DX32" s="2" t="s">
        <v>35</v>
      </c>
      <c r="DY32" s="2">
        <v>45</v>
      </c>
      <c r="DZ32" s="2">
        <v>45</v>
      </c>
      <c r="EA32" s="2">
        <v>0</v>
      </c>
      <c r="EB32" s="2">
        <v>0</v>
      </c>
      <c r="EC32" s="4">
        <v>1</v>
      </c>
      <c r="ED32" s="8">
        <f t="shared" si="15"/>
        <v>0</v>
      </c>
      <c r="EF32" s="2" t="s">
        <v>35</v>
      </c>
      <c r="EG32" s="2">
        <v>45</v>
      </c>
      <c r="EH32" s="2">
        <v>45</v>
      </c>
      <c r="EI32" s="2">
        <v>0</v>
      </c>
      <c r="EJ32" s="2">
        <v>0</v>
      </c>
      <c r="EK32" s="4">
        <v>1</v>
      </c>
      <c r="EL32" s="8">
        <f t="shared" si="16"/>
        <v>0</v>
      </c>
      <c r="EN32" s="2" t="s">
        <v>35</v>
      </c>
      <c r="EO32" s="2">
        <v>45</v>
      </c>
      <c r="EP32" s="2">
        <v>45</v>
      </c>
      <c r="EQ32" s="2">
        <v>0</v>
      </c>
      <c r="ER32" s="2">
        <v>0</v>
      </c>
      <c r="ES32" s="4">
        <v>1</v>
      </c>
      <c r="ET32" s="8">
        <f t="shared" si="17"/>
        <v>0</v>
      </c>
      <c r="EV32" s="2" t="s">
        <v>35</v>
      </c>
      <c r="EW32" s="2">
        <v>45</v>
      </c>
      <c r="EX32" s="2">
        <v>45</v>
      </c>
      <c r="EY32" s="2">
        <v>0</v>
      </c>
      <c r="EZ32" s="2">
        <v>0</v>
      </c>
      <c r="FA32" s="4">
        <v>1</v>
      </c>
      <c r="FB32" s="8">
        <f t="shared" si="18"/>
        <v>0</v>
      </c>
      <c r="FD32" s="2" t="s">
        <v>35</v>
      </c>
      <c r="FE32" s="2">
        <v>45</v>
      </c>
      <c r="FF32" s="2">
        <v>45</v>
      </c>
      <c r="FG32" s="2">
        <v>0</v>
      </c>
      <c r="FH32" s="2">
        <v>0</v>
      </c>
      <c r="FI32" s="4">
        <v>1</v>
      </c>
      <c r="FJ32" s="8">
        <f t="shared" si="19"/>
        <v>0</v>
      </c>
      <c r="FL32" s="2" t="s">
        <v>35</v>
      </c>
      <c r="FM32" s="2">
        <v>45</v>
      </c>
      <c r="FN32" s="2">
        <v>45</v>
      </c>
      <c r="FO32" s="2">
        <v>0</v>
      </c>
      <c r="FP32" s="2">
        <v>0</v>
      </c>
      <c r="FQ32" s="4">
        <v>1</v>
      </c>
      <c r="FR32" s="8">
        <f t="shared" si="20"/>
        <v>0</v>
      </c>
      <c r="FT32" t="s">
        <v>35</v>
      </c>
      <c r="FU32">
        <v>45</v>
      </c>
      <c r="FV32">
        <v>45</v>
      </c>
      <c r="FW32">
        <v>0</v>
      </c>
      <c r="FX32">
        <v>0</v>
      </c>
      <c r="FY32" s="38">
        <v>1</v>
      </c>
      <c r="FZ32" s="8">
        <f t="shared" si="21"/>
        <v>0</v>
      </c>
      <c r="GB32" s="2" t="s">
        <v>35</v>
      </c>
      <c r="GC32" s="2">
        <v>45</v>
      </c>
      <c r="GD32" s="2">
        <v>45</v>
      </c>
      <c r="GE32" s="2">
        <v>0</v>
      </c>
      <c r="GF32" s="2">
        <v>0</v>
      </c>
      <c r="GG32" s="4">
        <v>1</v>
      </c>
      <c r="GH32" s="8">
        <f t="shared" si="22"/>
        <v>0</v>
      </c>
      <c r="GJ32" t="s">
        <v>35</v>
      </c>
      <c r="GK32">
        <v>45</v>
      </c>
      <c r="GL32">
        <v>45</v>
      </c>
      <c r="GM32">
        <v>0</v>
      </c>
      <c r="GN32">
        <v>0</v>
      </c>
      <c r="GO32" s="38">
        <v>1</v>
      </c>
      <c r="GP32" s="8">
        <f t="shared" si="23"/>
        <v>0</v>
      </c>
      <c r="GR32" s="2" t="s">
        <v>35</v>
      </c>
      <c r="GS32" s="2">
        <v>45</v>
      </c>
      <c r="GT32" s="2">
        <v>45</v>
      </c>
      <c r="GU32" s="2">
        <v>0</v>
      </c>
      <c r="GV32" s="2">
        <v>0</v>
      </c>
      <c r="GW32" s="4">
        <v>1</v>
      </c>
      <c r="GX32" s="8">
        <f t="shared" si="24"/>
        <v>0</v>
      </c>
      <c r="GZ32" s="2" t="s">
        <v>35</v>
      </c>
      <c r="HA32" s="2">
        <v>45</v>
      </c>
      <c r="HB32" s="2">
        <v>45</v>
      </c>
      <c r="HC32" s="2">
        <v>0</v>
      </c>
      <c r="HD32" s="2">
        <v>0</v>
      </c>
      <c r="HE32" s="4">
        <v>1</v>
      </c>
      <c r="HF32" s="8">
        <f t="shared" si="77"/>
        <v>1</v>
      </c>
      <c r="HH32" s="2" t="s">
        <v>35</v>
      </c>
      <c r="HI32" s="2">
        <v>45</v>
      </c>
      <c r="HJ32" s="2">
        <v>45</v>
      </c>
      <c r="HK32" s="2">
        <v>0</v>
      </c>
      <c r="HL32" s="2">
        <v>0</v>
      </c>
      <c r="HM32" s="4">
        <v>1</v>
      </c>
      <c r="HN32" s="8">
        <f t="shared" si="25"/>
        <v>0</v>
      </c>
      <c r="HP32" s="2" t="s">
        <v>35</v>
      </c>
      <c r="HQ32" s="2">
        <v>45</v>
      </c>
      <c r="HR32" s="2">
        <v>45</v>
      </c>
      <c r="HS32" s="2">
        <v>0</v>
      </c>
      <c r="HT32" s="2">
        <v>0</v>
      </c>
      <c r="HU32" s="4">
        <v>1</v>
      </c>
      <c r="HV32" s="8">
        <f t="shared" si="26"/>
        <v>0</v>
      </c>
      <c r="HX32" s="2" t="s">
        <v>35</v>
      </c>
      <c r="HY32" s="2">
        <v>45</v>
      </c>
      <c r="HZ32" s="2">
        <v>45</v>
      </c>
      <c r="IA32" s="2">
        <v>0</v>
      </c>
      <c r="IB32" s="2">
        <v>0</v>
      </c>
      <c r="IC32" s="4">
        <v>1</v>
      </c>
      <c r="ID32" s="8">
        <f t="shared" si="27"/>
        <v>0</v>
      </c>
      <c r="IF32" s="63" t="s">
        <v>35</v>
      </c>
      <c r="IG32" s="64">
        <v>45</v>
      </c>
      <c r="IH32" s="64">
        <v>45</v>
      </c>
      <c r="II32" s="64">
        <v>0</v>
      </c>
      <c r="IJ32" s="64">
        <v>0</v>
      </c>
      <c r="IK32" s="65">
        <v>1</v>
      </c>
      <c r="IL32" s="65">
        <v>1</v>
      </c>
      <c r="IM32" s="65">
        <v>0</v>
      </c>
      <c r="IN32" s="63"/>
      <c r="IO32" s="63" t="s">
        <v>35</v>
      </c>
      <c r="IP32" s="63">
        <v>45</v>
      </c>
      <c r="IQ32" s="63">
        <v>45</v>
      </c>
      <c r="IR32" s="63">
        <v>0</v>
      </c>
      <c r="IS32" s="63">
        <v>0</v>
      </c>
      <c r="IT32" s="71">
        <v>1</v>
      </c>
      <c r="IU32" s="67">
        <v>0</v>
      </c>
      <c r="IV32" s="53"/>
      <c r="IW32" s="73" t="s">
        <v>35</v>
      </c>
      <c r="IX32" s="73">
        <v>45</v>
      </c>
      <c r="IY32" s="73">
        <v>45</v>
      </c>
      <c r="IZ32" s="73">
        <v>0</v>
      </c>
      <c r="JA32" s="73">
        <v>0</v>
      </c>
      <c r="JB32" s="77">
        <v>1</v>
      </c>
      <c r="JC32" s="67">
        <f t="shared" si="28"/>
        <v>0</v>
      </c>
      <c r="JD32" s="66"/>
      <c r="JE32" s="73" t="s">
        <v>35</v>
      </c>
      <c r="JF32" s="73">
        <v>45</v>
      </c>
      <c r="JG32" s="73">
        <v>45</v>
      </c>
      <c r="JH32" s="73">
        <v>0</v>
      </c>
      <c r="JI32" s="73">
        <v>0</v>
      </c>
      <c r="JJ32" s="77">
        <f t="shared" si="78"/>
        <v>1</v>
      </c>
      <c r="JK32" s="67">
        <f t="shared" si="29"/>
        <v>0</v>
      </c>
      <c r="JL32" s="66"/>
      <c r="JM32" s="73" t="s">
        <v>35</v>
      </c>
      <c r="JN32" s="73">
        <v>45</v>
      </c>
      <c r="JO32" s="73">
        <v>45</v>
      </c>
      <c r="JP32" s="73">
        <v>0</v>
      </c>
      <c r="JQ32" s="73">
        <v>0</v>
      </c>
      <c r="JR32" s="77">
        <v>1</v>
      </c>
      <c r="JS32" s="67">
        <f t="shared" si="30"/>
        <v>0</v>
      </c>
      <c r="JT32" s="66"/>
      <c r="JU32" s="73" t="s">
        <v>35</v>
      </c>
      <c r="JV32" s="73">
        <v>45</v>
      </c>
      <c r="JW32" s="73">
        <v>45</v>
      </c>
      <c r="JX32" s="73">
        <v>0</v>
      </c>
      <c r="JY32" s="73">
        <v>0</v>
      </c>
      <c r="JZ32" s="77">
        <v>1</v>
      </c>
      <c r="KA32" s="67">
        <f t="shared" si="31"/>
        <v>0</v>
      </c>
      <c r="KB32" s="66"/>
      <c r="KC32" s="73" t="s">
        <v>35</v>
      </c>
      <c r="KD32" s="73">
        <v>45</v>
      </c>
      <c r="KE32" s="73">
        <v>45</v>
      </c>
      <c r="KF32" s="73">
        <v>0</v>
      </c>
      <c r="KG32" s="73">
        <v>0</v>
      </c>
      <c r="KH32" s="77">
        <v>1</v>
      </c>
      <c r="KI32" s="67">
        <f t="shared" si="32"/>
        <v>0</v>
      </c>
      <c r="KK32" s="74" t="s">
        <v>35</v>
      </c>
      <c r="KL32" s="74">
        <v>45</v>
      </c>
      <c r="KM32" s="74">
        <v>45</v>
      </c>
      <c r="KN32" s="74">
        <v>0</v>
      </c>
      <c r="KO32" s="74">
        <v>0</v>
      </c>
      <c r="KP32" s="75">
        <f t="shared" si="33"/>
        <v>1</v>
      </c>
      <c r="KQ32" s="67">
        <f t="shared" si="34"/>
        <v>0</v>
      </c>
      <c r="KS32" s="74" t="s">
        <v>35</v>
      </c>
      <c r="KT32" s="74">
        <v>45</v>
      </c>
      <c r="KU32" s="74">
        <v>45</v>
      </c>
      <c r="KV32" s="74">
        <v>0</v>
      </c>
      <c r="KW32" s="74">
        <v>0</v>
      </c>
      <c r="KX32" s="75">
        <f t="shared" si="35"/>
        <v>1</v>
      </c>
      <c r="KY32" s="67">
        <f t="shared" si="36"/>
        <v>0</v>
      </c>
      <c r="LA32" s="74" t="s">
        <v>35</v>
      </c>
      <c r="LB32" s="74">
        <v>45</v>
      </c>
      <c r="LC32" s="74">
        <v>45</v>
      </c>
      <c r="LD32" s="74">
        <v>0</v>
      </c>
      <c r="LE32" s="74">
        <v>0</v>
      </c>
      <c r="LF32" s="75">
        <f t="shared" si="37"/>
        <v>1</v>
      </c>
      <c r="LG32" s="67">
        <f t="shared" si="38"/>
        <v>0</v>
      </c>
      <c r="LI32" s="74" t="s">
        <v>35</v>
      </c>
      <c r="LJ32" s="74">
        <v>45</v>
      </c>
      <c r="LK32" s="74">
        <v>45</v>
      </c>
      <c r="LL32" s="74">
        <v>0</v>
      </c>
      <c r="LM32" s="74">
        <v>0</v>
      </c>
      <c r="LN32" s="75">
        <f t="shared" si="39"/>
        <v>1</v>
      </c>
      <c r="LO32" s="67">
        <f t="shared" si="40"/>
        <v>0</v>
      </c>
      <c r="LQ32" s="74" t="s">
        <v>35</v>
      </c>
      <c r="LR32" s="74">
        <v>45</v>
      </c>
      <c r="LS32" s="74">
        <v>45</v>
      </c>
      <c r="LT32" s="74">
        <v>0</v>
      </c>
      <c r="LU32" s="74">
        <v>0</v>
      </c>
      <c r="LV32" s="75">
        <f t="shared" si="41"/>
        <v>1</v>
      </c>
      <c r="LW32" s="67">
        <f t="shared" si="42"/>
        <v>0</v>
      </c>
      <c r="LY32" s="74" t="s">
        <v>35</v>
      </c>
      <c r="LZ32" s="74">
        <v>45</v>
      </c>
      <c r="MA32" s="74">
        <v>45</v>
      </c>
      <c r="MB32" s="74">
        <v>0</v>
      </c>
      <c r="MC32" s="74">
        <v>0</v>
      </c>
      <c r="MD32" s="75">
        <f t="shared" si="43"/>
        <v>1</v>
      </c>
      <c r="ME32" s="67">
        <f t="shared" si="44"/>
        <v>0</v>
      </c>
      <c r="MG32" s="74" t="s">
        <v>35</v>
      </c>
      <c r="MH32" s="74">
        <v>45</v>
      </c>
      <c r="MI32" s="74">
        <v>45</v>
      </c>
      <c r="MJ32" s="74">
        <v>0</v>
      </c>
      <c r="MK32" s="74">
        <v>0</v>
      </c>
      <c r="ML32" s="75">
        <f t="shared" si="45"/>
        <v>1</v>
      </c>
      <c r="MM32" s="67">
        <f t="shared" si="46"/>
        <v>0</v>
      </c>
      <c r="MO32" s="74" t="s">
        <v>35</v>
      </c>
      <c r="MP32" s="74">
        <v>45</v>
      </c>
      <c r="MQ32" s="74">
        <v>45</v>
      </c>
      <c r="MR32" s="74">
        <v>0</v>
      </c>
      <c r="MS32" s="74">
        <v>0</v>
      </c>
      <c r="MT32" s="75">
        <f t="shared" si="47"/>
        <v>1</v>
      </c>
      <c r="MU32" s="67">
        <f t="shared" si="48"/>
        <v>0</v>
      </c>
      <c r="MW32" s="74" t="s">
        <v>35</v>
      </c>
      <c r="MX32" s="74">
        <v>45</v>
      </c>
      <c r="MY32" s="74">
        <v>45</v>
      </c>
      <c r="MZ32" s="74">
        <v>0</v>
      </c>
      <c r="NA32" s="74">
        <v>0</v>
      </c>
      <c r="NB32" s="75">
        <f t="shared" si="49"/>
        <v>1</v>
      </c>
      <c r="NC32" s="67">
        <f t="shared" si="50"/>
        <v>0</v>
      </c>
      <c r="NE32" s="74" t="s">
        <v>35</v>
      </c>
      <c r="NF32" s="74">
        <v>45</v>
      </c>
      <c r="NG32" s="74">
        <v>45</v>
      </c>
      <c r="NH32" s="74">
        <v>0</v>
      </c>
      <c r="NI32" s="74">
        <v>0</v>
      </c>
      <c r="NJ32" s="75">
        <f t="shared" si="51"/>
        <v>1</v>
      </c>
      <c r="NK32" s="67">
        <f t="shared" si="52"/>
        <v>0</v>
      </c>
      <c r="NM32" s="74" t="s">
        <v>35</v>
      </c>
      <c r="NN32" s="74">
        <v>45</v>
      </c>
      <c r="NO32" s="74">
        <v>45</v>
      </c>
      <c r="NP32" s="74">
        <v>0</v>
      </c>
      <c r="NQ32" s="74">
        <v>0</v>
      </c>
      <c r="NR32" s="75">
        <f t="shared" si="53"/>
        <v>1</v>
      </c>
      <c r="NS32" s="67">
        <f t="shared" si="54"/>
        <v>0</v>
      </c>
      <c r="NU32" s="74" t="s">
        <v>35</v>
      </c>
      <c r="NV32" s="74">
        <v>45</v>
      </c>
      <c r="NW32" s="74">
        <v>45</v>
      </c>
      <c r="NX32" s="74">
        <v>0</v>
      </c>
      <c r="NY32" s="74">
        <v>0</v>
      </c>
      <c r="NZ32" s="75">
        <f t="shared" si="55"/>
        <v>1</v>
      </c>
      <c r="OA32" s="67">
        <f t="shared" si="56"/>
        <v>0</v>
      </c>
      <c r="OC32" s="74" t="s">
        <v>35</v>
      </c>
      <c r="OD32" s="74">
        <v>45</v>
      </c>
      <c r="OE32" s="74">
        <v>45</v>
      </c>
      <c r="OF32" s="74">
        <v>0</v>
      </c>
      <c r="OG32" s="74">
        <v>0</v>
      </c>
      <c r="OH32" s="75">
        <f t="shared" si="79"/>
        <v>1</v>
      </c>
      <c r="OI32" s="67">
        <f t="shared" si="80"/>
        <v>0</v>
      </c>
      <c r="OK32" s="74" t="s">
        <v>35</v>
      </c>
      <c r="OL32" s="74">
        <v>45</v>
      </c>
      <c r="OM32" s="74">
        <v>45</v>
      </c>
      <c r="ON32" s="74">
        <v>0</v>
      </c>
      <c r="OO32" s="74">
        <v>0</v>
      </c>
      <c r="OP32" s="75">
        <f t="shared" si="59"/>
        <v>1</v>
      </c>
      <c r="OQ32" s="67">
        <f t="shared" si="60"/>
        <v>0</v>
      </c>
      <c r="OS32" s="74" t="s">
        <v>35</v>
      </c>
      <c r="OT32" s="74">
        <v>45</v>
      </c>
      <c r="OU32" s="74">
        <v>45</v>
      </c>
      <c r="OV32" s="74">
        <v>0</v>
      </c>
      <c r="OW32" s="74">
        <v>0</v>
      </c>
      <c r="OX32" s="75">
        <f t="shared" si="61"/>
        <v>1</v>
      </c>
      <c r="OY32" s="67">
        <f t="shared" si="62"/>
        <v>0</v>
      </c>
      <c r="PA32" s="74" t="s">
        <v>35</v>
      </c>
      <c r="PB32" s="74">
        <v>45</v>
      </c>
      <c r="PC32" s="74">
        <v>45</v>
      </c>
      <c r="PD32" s="74">
        <v>0</v>
      </c>
      <c r="PE32" s="74">
        <v>0</v>
      </c>
      <c r="PF32" s="75">
        <f t="shared" si="63"/>
        <v>1</v>
      </c>
      <c r="PG32" s="67">
        <f t="shared" si="64"/>
        <v>0</v>
      </c>
      <c r="PI32" s="74" t="s">
        <v>35</v>
      </c>
      <c r="PJ32" s="74">
        <v>45</v>
      </c>
      <c r="PK32" s="74">
        <v>45</v>
      </c>
      <c r="PL32" s="74">
        <v>0</v>
      </c>
      <c r="PM32" s="74">
        <v>0</v>
      </c>
      <c r="PN32" s="75">
        <f t="shared" si="65"/>
        <v>1</v>
      </c>
      <c r="PO32" s="67">
        <f t="shared" si="66"/>
        <v>0</v>
      </c>
      <c r="PQ32" s="74" t="s">
        <v>35</v>
      </c>
      <c r="PR32" s="74">
        <v>45</v>
      </c>
      <c r="PS32" s="74">
        <v>45</v>
      </c>
      <c r="PT32" s="74">
        <v>0</v>
      </c>
      <c r="PU32" s="74">
        <v>0</v>
      </c>
      <c r="PV32" s="75">
        <f t="shared" si="67"/>
        <v>1</v>
      </c>
      <c r="PW32" s="67">
        <f t="shared" si="68"/>
        <v>0</v>
      </c>
      <c r="PY32" s="74" t="s">
        <v>35</v>
      </c>
      <c r="PZ32" s="74">
        <v>45</v>
      </c>
      <c r="QA32" s="74">
        <v>45</v>
      </c>
      <c r="QB32" s="74">
        <v>0</v>
      </c>
      <c r="QC32" s="74">
        <v>0</v>
      </c>
      <c r="QD32" s="75">
        <f t="shared" si="69"/>
        <v>1</v>
      </c>
      <c r="QE32" s="67">
        <f t="shared" si="70"/>
        <v>0</v>
      </c>
      <c r="QG32" s="74" t="s">
        <v>35</v>
      </c>
      <c r="QH32" s="74">
        <v>45</v>
      </c>
      <c r="QI32" s="74">
        <v>45</v>
      </c>
      <c r="QJ32" s="74">
        <v>0</v>
      </c>
      <c r="QK32" s="74">
        <v>0</v>
      </c>
      <c r="QL32" s="75">
        <f t="shared" si="71"/>
        <v>1</v>
      </c>
      <c r="QM32" s="67">
        <f t="shared" si="72"/>
        <v>0</v>
      </c>
      <c r="QO32" s="74" t="s">
        <v>35</v>
      </c>
      <c r="QP32" s="74">
        <v>45</v>
      </c>
      <c r="QQ32" s="74">
        <v>45</v>
      </c>
      <c r="QR32" s="74">
        <v>0</v>
      </c>
      <c r="QS32" s="74">
        <v>0</v>
      </c>
      <c r="QT32" s="75">
        <f t="shared" si="73"/>
        <v>1</v>
      </c>
      <c r="QU32" s="67">
        <f t="shared" si="74"/>
        <v>0</v>
      </c>
      <c r="QW32" s="74" t="s">
        <v>35</v>
      </c>
      <c r="QX32" s="74">
        <v>45</v>
      </c>
      <c r="QY32" s="74">
        <v>45</v>
      </c>
      <c r="QZ32" s="74">
        <v>0</v>
      </c>
      <c r="RA32" s="74">
        <v>0</v>
      </c>
      <c r="RB32" s="75">
        <f t="shared" si="75"/>
        <v>1</v>
      </c>
      <c r="RC32" s="67">
        <f t="shared" si="76"/>
        <v>0</v>
      </c>
    </row>
    <row r="33" spans="1:471" ht="15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  <c r="AV33" s="2" t="s">
        <v>36</v>
      </c>
      <c r="AW33" s="2">
        <v>12</v>
      </c>
      <c r="AX33" s="2">
        <v>3</v>
      </c>
      <c r="AY33" s="2">
        <v>9</v>
      </c>
      <c r="AZ33" s="2">
        <v>0</v>
      </c>
      <c r="BA33" s="4">
        <v>0.25</v>
      </c>
      <c r="BB33" s="8">
        <f t="shared" si="5"/>
        <v>0</v>
      </c>
      <c r="BD33" s="2" t="s">
        <v>36</v>
      </c>
      <c r="BE33" s="2">
        <v>12</v>
      </c>
      <c r="BF33" s="2">
        <v>3</v>
      </c>
      <c r="BG33" s="2">
        <v>9</v>
      </c>
      <c r="BH33" s="2">
        <v>0</v>
      </c>
      <c r="BI33" s="4">
        <v>0.25</v>
      </c>
      <c r="BJ33" s="8">
        <f t="shared" si="6"/>
        <v>0</v>
      </c>
      <c r="BL33" s="2" t="s">
        <v>36</v>
      </c>
      <c r="BM33" s="2">
        <v>12</v>
      </c>
      <c r="BN33" s="2">
        <v>3</v>
      </c>
      <c r="BO33" s="2">
        <v>9</v>
      </c>
      <c r="BP33" s="2">
        <v>0</v>
      </c>
      <c r="BQ33" s="4">
        <v>0.25</v>
      </c>
      <c r="BR33" s="8">
        <f t="shared" si="7"/>
        <v>0</v>
      </c>
      <c r="BT33" s="2" t="s">
        <v>36</v>
      </c>
      <c r="BU33" s="2">
        <v>12</v>
      </c>
      <c r="BV33" s="2">
        <v>3</v>
      </c>
      <c r="BW33" s="2">
        <v>9</v>
      </c>
      <c r="BX33" s="2">
        <v>0</v>
      </c>
      <c r="BY33" s="4">
        <v>0.25</v>
      </c>
      <c r="BZ33" s="8">
        <f t="shared" si="8"/>
        <v>0</v>
      </c>
      <c r="CB33" s="2" t="s">
        <v>36</v>
      </c>
      <c r="CC33" s="2">
        <v>12</v>
      </c>
      <c r="CD33" s="2">
        <v>3</v>
      </c>
      <c r="CE33" s="2">
        <v>9</v>
      </c>
      <c r="CF33" s="2">
        <v>0</v>
      </c>
      <c r="CG33" s="4">
        <v>0.25</v>
      </c>
      <c r="CH33" s="8">
        <f t="shared" si="9"/>
        <v>0</v>
      </c>
      <c r="CJ33" s="2" t="s">
        <v>36</v>
      </c>
      <c r="CK33" s="2">
        <v>4</v>
      </c>
      <c r="CL33" s="2">
        <v>2</v>
      </c>
      <c r="CM33" s="2">
        <v>2</v>
      </c>
      <c r="CN33" s="2">
        <v>0</v>
      </c>
      <c r="CO33" s="4">
        <v>0.5</v>
      </c>
      <c r="CP33" s="8">
        <f t="shared" si="10"/>
        <v>0.25</v>
      </c>
      <c r="CR33" s="2" t="s">
        <v>36</v>
      </c>
      <c r="CS33" s="2">
        <v>4</v>
      </c>
      <c r="CT33" s="2">
        <v>2</v>
      </c>
      <c r="CU33" s="2">
        <v>2</v>
      </c>
      <c r="CV33" s="2">
        <v>0</v>
      </c>
      <c r="CW33" s="4">
        <v>0.5</v>
      </c>
      <c r="CX33" s="8">
        <f t="shared" si="11"/>
        <v>0</v>
      </c>
      <c r="CZ33" s="2" t="s">
        <v>36</v>
      </c>
      <c r="DA33" s="2">
        <v>4</v>
      </c>
      <c r="DB33" s="2">
        <v>2</v>
      </c>
      <c r="DC33" s="2">
        <v>2</v>
      </c>
      <c r="DD33" s="2">
        <v>0</v>
      </c>
      <c r="DE33" s="4">
        <v>0.5</v>
      </c>
      <c r="DF33" s="8">
        <f t="shared" si="12"/>
        <v>0</v>
      </c>
      <c r="DH33" s="2" t="s">
        <v>36</v>
      </c>
      <c r="DI33" s="2">
        <v>4</v>
      </c>
      <c r="DJ33" s="2">
        <v>2</v>
      </c>
      <c r="DK33" s="2">
        <v>2</v>
      </c>
      <c r="DL33" s="2">
        <v>0</v>
      </c>
      <c r="DM33" s="4">
        <v>0.5</v>
      </c>
      <c r="DN33" s="8">
        <f t="shared" si="13"/>
        <v>0</v>
      </c>
      <c r="DP33" s="2" t="s">
        <v>36</v>
      </c>
      <c r="DQ33" s="2">
        <v>4</v>
      </c>
      <c r="DR33" s="2">
        <v>2</v>
      </c>
      <c r="DS33" s="2">
        <v>2</v>
      </c>
      <c r="DT33" s="2">
        <v>0</v>
      </c>
      <c r="DU33" s="4">
        <v>0.5</v>
      </c>
      <c r="DV33" s="8">
        <f t="shared" si="14"/>
        <v>0</v>
      </c>
      <c r="DX33" s="2" t="s">
        <v>36</v>
      </c>
      <c r="DY33" s="2">
        <v>4</v>
      </c>
      <c r="DZ33" s="2">
        <v>2</v>
      </c>
      <c r="EA33" s="2">
        <v>2</v>
      </c>
      <c r="EB33" s="2">
        <v>0</v>
      </c>
      <c r="EC33" s="4">
        <v>0.5</v>
      </c>
      <c r="ED33" s="8">
        <f t="shared" si="15"/>
        <v>0</v>
      </c>
      <c r="EF33" s="2" t="s">
        <v>36</v>
      </c>
      <c r="EG33" s="2">
        <v>4</v>
      </c>
      <c r="EH33" s="2">
        <v>2</v>
      </c>
      <c r="EI33" s="2">
        <v>2</v>
      </c>
      <c r="EJ33" s="2">
        <v>0</v>
      </c>
      <c r="EK33" s="4">
        <v>0.5</v>
      </c>
      <c r="EL33" s="8">
        <f t="shared" si="16"/>
        <v>0</v>
      </c>
      <c r="EN33" s="2" t="s">
        <v>36</v>
      </c>
      <c r="EO33" s="2">
        <v>4</v>
      </c>
      <c r="EP33" s="2">
        <v>2</v>
      </c>
      <c r="EQ33" s="2">
        <v>2</v>
      </c>
      <c r="ER33" s="2">
        <v>0</v>
      </c>
      <c r="ES33" s="4">
        <v>0.5</v>
      </c>
      <c r="ET33" s="8">
        <f t="shared" si="17"/>
        <v>0</v>
      </c>
      <c r="EV33" s="2" t="s">
        <v>36</v>
      </c>
      <c r="EW33" s="2">
        <v>4</v>
      </c>
      <c r="EX33" s="2">
        <v>2</v>
      </c>
      <c r="EY33" s="2">
        <v>2</v>
      </c>
      <c r="EZ33" s="2">
        <v>0</v>
      </c>
      <c r="FA33" s="4">
        <v>0.5</v>
      </c>
      <c r="FB33" s="8">
        <f t="shared" si="18"/>
        <v>0</v>
      </c>
      <c r="FD33" s="2" t="s">
        <v>36</v>
      </c>
      <c r="FE33" s="2">
        <v>4</v>
      </c>
      <c r="FF33" s="2">
        <v>2</v>
      </c>
      <c r="FG33" s="2">
        <v>2</v>
      </c>
      <c r="FH33" s="2">
        <v>0</v>
      </c>
      <c r="FI33" s="4">
        <v>0.5</v>
      </c>
      <c r="FJ33" s="8">
        <f t="shared" si="19"/>
        <v>0</v>
      </c>
      <c r="FL33" s="2" t="s">
        <v>36</v>
      </c>
      <c r="FM33" s="2">
        <v>4</v>
      </c>
      <c r="FN33" s="2">
        <v>2</v>
      </c>
      <c r="FO33" s="2">
        <v>2</v>
      </c>
      <c r="FP33" s="2">
        <v>0</v>
      </c>
      <c r="FQ33" s="4">
        <v>0.5</v>
      </c>
      <c r="FR33" s="8">
        <f t="shared" si="20"/>
        <v>0</v>
      </c>
      <c r="FT33" t="s">
        <v>36</v>
      </c>
      <c r="FU33">
        <v>4</v>
      </c>
      <c r="FV33">
        <v>2</v>
      </c>
      <c r="FW33">
        <v>2</v>
      </c>
      <c r="FX33">
        <v>0</v>
      </c>
      <c r="FY33" s="38">
        <v>0.5</v>
      </c>
      <c r="FZ33" s="8">
        <f t="shared" si="21"/>
        <v>0</v>
      </c>
      <c r="GB33" s="2" t="s">
        <v>36</v>
      </c>
      <c r="GC33" s="2">
        <v>4</v>
      </c>
      <c r="GD33" s="2">
        <v>2</v>
      </c>
      <c r="GE33" s="2">
        <v>2</v>
      </c>
      <c r="GF33" s="2">
        <v>0</v>
      </c>
      <c r="GG33" s="4">
        <v>0.5</v>
      </c>
      <c r="GH33" s="8">
        <f t="shared" si="22"/>
        <v>0</v>
      </c>
      <c r="GJ33" t="s">
        <v>36</v>
      </c>
      <c r="GK33">
        <v>4</v>
      </c>
      <c r="GL33">
        <v>2</v>
      </c>
      <c r="GM33">
        <v>2</v>
      </c>
      <c r="GN33">
        <v>0</v>
      </c>
      <c r="GO33" s="38">
        <v>0.5</v>
      </c>
      <c r="GP33" s="8">
        <f t="shared" si="23"/>
        <v>0</v>
      </c>
      <c r="GR33" s="2" t="s">
        <v>36</v>
      </c>
      <c r="GS33" s="2">
        <v>4</v>
      </c>
      <c r="GT33" s="2">
        <v>2</v>
      </c>
      <c r="GU33" s="2">
        <v>2</v>
      </c>
      <c r="GV33" s="2">
        <v>0</v>
      </c>
      <c r="GW33" s="4">
        <v>0.5</v>
      </c>
      <c r="GX33" s="8">
        <f t="shared" si="24"/>
        <v>0</v>
      </c>
      <c r="GZ33" s="2" t="s">
        <v>36</v>
      </c>
      <c r="HA33" s="2">
        <v>4</v>
      </c>
      <c r="HB33" s="2">
        <v>2</v>
      </c>
      <c r="HC33" s="2">
        <v>2</v>
      </c>
      <c r="HD33" s="2">
        <v>0</v>
      </c>
      <c r="HE33" s="4">
        <v>0.5</v>
      </c>
      <c r="HF33" s="8">
        <f t="shared" si="77"/>
        <v>0.5</v>
      </c>
      <c r="HH33" s="2" t="s">
        <v>36</v>
      </c>
      <c r="HI33" s="2">
        <v>4</v>
      </c>
      <c r="HJ33" s="2">
        <v>2</v>
      </c>
      <c r="HK33" s="2">
        <v>2</v>
      </c>
      <c r="HL33" s="2">
        <v>0</v>
      </c>
      <c r="HM33" s="4">
        <v>0.5</v>
      </c>
      <c r="HN33" s="8">
        <f t="shared" si="25"/>
        <v>0</v>
      </c>
      <c r="HP33" s="2" t="s">
        <v>36</v>
      </c>
      <c r="HQ33" s="2">
        <v>4</v>
      </c>
      <c r="HR33" s="2">
        <v>2</v>
      </c>
      <c r="HS33" s="2">
        <v>2</v>
      </c>
      <c r="HT33" s="2">
        <v>0</v>
      </c>
      <c r="HU33" s="4">
        <v>0.5</v>
      </c>
      <c r="HV33" s="8">
        <f t="shared" si="26"/>
        <v>0</v>
      </c>
      <c r="HX33" s="2" t="s">
        <v>36</v>
      </c>
      <c r="HY33" s="2">
        <v>4</v>
      </c>
      <c r="HZ33" s="2">
        <v>2</v>
      </c>
      <c r="IA33" s="2">
        <v>2</v>
      </c>
      <c r="IB33" s="2">
        <v>0</v>
      </c>
      <c r="IC33" s="4">
        <v>0.5</v>
      </c>
      <c r="ID33" s="8">
        <f t="shared" si="27"/>
        <v>0</v>
      </c>
      <c r="IF33" s="63" t="s">
        <v>36</v>
      </c>
      <c r="IG33" s="64">
        <v>4</v>
      </c>
      <c r="IH33" s="64">
        <v>2</v>
      </c>
      <c r="II33" s="64">
        <v>2</v>
      </c>
      <c r="IJ33" s="64">
        <v>0</v>
      </c>
      <c r="IK33" s="65">
        <v>0.5</v>
      </c>
      <c r="IL33" s="65">
        <v>0.5</v>
      </c>
      <c r="IM33" s="65">
        <v>0</v>
      </c>
      <c r="IN33" s="63"/>
      <c r="IO33" s="63" t="s">
        <v>36</v>
      </c>
      <c r="IP33" s="63">
        <v>4</v>
      </c>
      <c r="IQ33" s="63">
        <v>2</v>
      </c>
      <c r="IR33" s="63">
        <v>2</v>
      </c>
      <c r="IS33" s="63">
        <v>0</v>
      </c>
      <c r="IT33" s="71">
        <v>0.5</v>
      </c>
      <c r="IU33" s="67">
        <v>0</v>
      </c>
      <c r="IV33" s="53"/>
      <c r="IW33" s="73" t="s">
        <v>36</v>
      </c>
      <c r="IX33" s="73">
        <v>4</v>
      </c>
      <c r="IY33" s="73">
        <v>2</v>
      </c>
      <c r="IZ33" s="73">
        <v>2</v>
      </c>
      <c r="JA33" s="73">
        <v>0</v>
      </c>
      <c r="JB33" s="77">
        <v>0.5</v>
      </c>
      <c r="JC33" s="67">
        <f t="shared" si="28"/>
        <v>0</v>
      </c>
      <c r="JD33" s="66"/>
      <c r="JE33" s="73" t="s">
        <v>36</v>
      </c>
      <c r="JF33" s="73">
        <v>4</v>
      </c>
      <c r="JG33" s="73">
        <v>2</v>
      </c>
      <c r="JH33" s="73">
        <v>2</v>
      </c>
      <c r="JI33" s="73">
        <v>0</v>
      </c>
      <c r="JJ33" s="77">
        <f t="shared" si="78"/>
        <v>0.5</v>
      </c>
      <c r="JK33" s="67">
        <f t="shared" si="29"/>
        <v>0</v>
      </c>
      <c r="JL33" s="66"/>
      <c r="JM33" s="73" t="s">
        <v>36</v>
      </c>
      <c r="JN33" s="73">
        <v>4</v>
      </c>
      <c r="JO33" s="73">
        <v>2</v>
      </c>
      <c r="JP33" s="73">
        <v>2</v>
      </c>
      <c r="JQ33" s="73">
        <v>0</v>
      </c>
      <c r="JR33" s="77">
        <v>0.5</v>
      </c>
      <c r="JS33" s="67">
        <f t="shared" si="30"/>
        <v>0</v>
      </c>
      <c r="JT33" s="66"/>
      <c r="JU33" s="73" t="s">
        <v>36</v>
      </c>
      <c r="JV33" s="73">
        <v>4</v>
      </c>
      <c r="JW33" s="73">
        <v>2</v>
      </c>
      <c r="JX33" s="73">
        <v>2</v>
      </c>
      <c r="JY33" s="73">
        <v>0</v>
      </c>
      <c r="JZ33" s="77">
        <v>0.5</v>
      </c>
      <c r="KA33" s="67">
        <f t="shared" si="31"/>
        <v>0</v>
      </c>
      <c r="KB33" s="66"/>
      <c r="KC33" s="73" t="s">
        <v>36</v>
      </c>
      <c r="KD33" s="73">
        <v>4</v>
      </c>
      <c r="KE33" s="73">
        <v>2</v>
      </c>
      <c r="KF33" s="73">
        <v>2</v>
      </c>
      <c r="KG33" s="73">
        <v>0</v>
      </c>
      <c r="KH33" s="77">
        <v>0.5</v>
      </c>
      <c r="KI33" s="67">
        <f t="shared" si="32"/>
        <v>0</v>
      </c>
      <c r="KK33" s="74" t="s">
        <v>36</v>
      </c>
      <c r="KL33" s="74">
        <v>4</v>
      </c>
      <c r="KM33" s="74">
        <v>2</v>
      </c>
      <c r="KN33" s="74">
        <v>2</v>
      </c>
      <c r="KO33" s="74">
        <v>0</v>
      </c>
      <c r="KP33" s="75">
        <f t="shared" si="33"/>
        <v>0.5</v>
      </c>
      <c r="KQ33" s="67">
        <f t="shared" si="34"/>
        <v>0</v>
      </c>
      <c r="KS33" s="74" t="s">
        <v>36</v>
      </c>
      <c r="KT33" s="74">
        <v>4</v>
      </c>
      <c r="KU33" s="74">
        <v>2</v>
      </c>
      <c r="KV33" s="74">
        <v>2</v>
      </c>
      <c r="KW33" s="74">
        <v>0</v>
      </c>
      <c r="KX33" s="75">
        <f t="shared" si="35"/>
        <v>0.5</v>
      </c>
      <c r="KY33" s="67">
        <f t="shared" si="36"/>
        <v>0</v>
      </c>
      <c r="LA33" s="74" t="s">
        <v>36</v>
      </c>
      <c r="LB33" s="74">
        <v>4</v>
      </c>
      <c r="LC33" s="74">
        <v>2</v>
      </c>
      <c r="LD33" s="74">
        <v>2</v>
      </c>
      <c r="LE33" s="74">
        <v>0</v>
      </c>
      <c r="LF33" s="75">
        <f t="shared" si="37"/>
        <v>0.5</v>
      </c>
      <c r="LG33" s="67">
        <f t="shared" si="38"/>
        <v>0</v>
      </c>
      <c r="LI33" s="74" t="s">
        <v>36</v>
      </c>
      <c r="LJ33" s="74">
        <v>4</v>
      </c>
      <c r="LK33" s="74">
        <v>2</v>
      </c>
      <c r="LL33" s="74">
        <v>2</v>
      </c>
      <c r="LM33" s="74">
        <v>0</v>
      </c>
      <c r="LN33" s="75">
        <f t="shared" si="39"/>
        <v>0.5</v>
      </c>
      <c r="LO33" s="67">
        <f t="shared" si="40"/>
        <v>0</v>
      </c>
      <c r="LQ33" s="74" t="s">
        <v>36</v>
      </c>
      <c r="LR33" s="74">
        <v>4</v>
      </c>
      <c r="LS33" s="74">
        <v>2</v>
      </c>
      <c r="LT33" s="74">
        <v>2</v>
      </c>
      <c r="LU33" s="74">
        <v>0</v>
      </c>
      <c r="LV33" s="75">
        <f t="shared" si="41"/>
        <v>0.5</v>
      </c>
      <c r="LW33" s="67">
        <f t="shared" si="42"/>
        <v>0</v>
      </c>
      <c r="LY33" s="74" t="s">
        <v>36</v>
      </c>
      <c r="LZ33" s="74">
        <v>4</v>
      </c>
      <c r="MA33" s="74">
        <v>2</v>
      </c>
      <c r="MB33" s="74">
        <v>2</v>
      </c>
      <c r="MC33" s="74">
        <v>0</v>
      </c>
      <c r="MD33" s="75">
        <f t="shared" si="43"/>
        <v>0.5</v>
      </c>
      <c r="ME33" s="67">
        <f t="shared" si="44"/>
        <v>0</v>
      </c>
      <c r="MG33" s="74" t="s">
        <v>36</v>
      </c>
      <c r="MH33" s="74">
        <v>4</v>
      </c>
      <c r="MI33" s="74">
        <v>2</v>
      </c>
      <c r="MJ33" s="74">
        <v>2</v>
      </c>
      <c r="MK33" s="74">
        <v>0</v>
      </c>
      <c r="ML33" s="75">
        <f t="shared" si="45"/>
        <v>0.5</v>
      </c>
      <c r="MM33" s="67">
        <f t="shared" si="46"/>
        <v>0</v>
      </c>
      <c r="MO33" s="74" t="s">
        <v>36</v>
      </c>
      <c r="MP33" s="74">
        <v>4</v>
      </c>
      <c r="MQ33" s="74">
        <v>2</v>
      </c>
      <c r="MR33" s="74">
        <v>2</v>
      </c>
      <c r="MS33" s="74">
        <v>0</v>
      </c>
      <c r="MT33" s="75">
        <f t="shared" si="47"/>
        <v>0.5</v>
      </c>
      <c r="MU33" s="67">
        <f t="shared" si="48"/>
        <v>0</v>
      </c>
      <c r="MW33" s="74" t="s">
        <v>36</v>
      </c>
      <c r="MX33" s="74">
        <v>4</v>
      </c>
      <c r="MY33" s="74">
        <v>2</v>
      </c>
      <c r="MZ33" s="74">
        <v>2</v>
      </c>
      <c r="NA33" s="74">
        <v>0</v>
      </c>
      <c r="NB33" s="75">
        <f t="shared" si="49"/>
        <v>0.5</v>
      </c>
      <c r="NC33" s="67">
        <f t="shared" si="50"/>
        <v>0</v>
      </c>
      <c r="NE33" s="74" t="s">
        <v>36</v>
      </c>
      <c r="NF33" s="74">
        <v>4</v>
      </c>
      <c r="NG33" s="74">
        <v>2</v>
      </c>
      <c r="NH33" s="74">
        <v>2</v>
      </c>
      <c r="NI33" s="74">
        <v>0</v>
      </c>
      <c r="NJ33" s="75">
        <f t="shared" si="51"/>
        <v>0.5</v>
      </c>
      <c r="NK33" s="67">
        <f t="shared" si="52"/>
        <v>0</v>
      </c>
      <c r="NM33" s="74" t="s">
        <v>36</v>
      </c>
      <c r="NN33" s="74">
        <v>4</v>
      </c>
      <c r="NO33" s="74">
        <v>2</v>
      </c>
      <c r="NP33" s="74">
        <v>2</v>
      </c>
      <c r="NQ33" s="74">
        <v>0</v>
      </c>
      <c r="NR33" s="75">
        <f t="shared" si="53"/>
        <v>0.5</v>
      </c>
      <c r="NS33" s="67">
        <f t="shared" si="54"/>
        <v>0</v>
      </c>
      <c r="NU33" s="74" t="s">
        <v>36</v>
      </c>
      <c r="NV33" s="74">
        <v>4</v>
      </c>
      <c r="NW33" s="74">
        <v>2</v>
      </c>
      <c r="NX33" s="74">
        <v>2</v>
      </c>
      <c r="NY33" s="74">
        <v>0</v>
      </c>
      <c r="NZ33" s="75">
        <f t="shared" si="55"/>
        <v>0.5</v>
      </c>
      <c r="OA33" s="67">
        <f t="shared" si="56"/>
        <v>0</v>
      </c>
      <c r="OC33" s="74" t="s">
        <v>36</v>
      </c>
      <c r="OD33" s="74">
        <v>4</v>
      </c>
      <c r="OE33" s="74">
        <v>2</v>
      </c>
      <c r="OF33" s="74">
        <v>2</v>
      </c>
      <c r="OG33" s="74">
        <v>0</v>
      </c>
      <c r="OH33" s="75">
        <f t="shared" si="79"/>
        <v>0.5</v>
      </c>
      <c r="OI33" s="67">
        <f t="shared" si="80"/>
        <v>0</v>
      </c>
      <c r="OK33" s="74" t="s">
        <v>36</v>
      </c>
      <c r="OL33" s="74">
        <v>4</v>
      </c>
      <c r="OM33" s="74">
        <v>2</v>
      </c>
      <c r="ON33" s="74">
        <v>2</v>
      </c>
      <c r="OO33" s="74">
        <v>0</v>
      </c>
      <c r="OP33" s="75">
        <f t="shared" si="59"/>
        <v>0.5</v>
      </c>
      <c r="OQ33" s="67">
        <f t="shared" si="60"/>
        <v>0</v>
      </c>
      <c r="OS33" s="74" t="s">
        <v>36</v>
      </c>
      <c r="OT33" s="74">
        <v>4</v>
      </c>
      <c r="OU33" s="74">
        <v>2</v>
      </c>
      <c r="OV33" s="74">
        <v>2</v>
      </c>
      <c r="OW33" s="74">
        <v>0</v>
      </c>
      <c r="OX33" s="75">
        <f t="shared" si="61"/>
        <v>0.5</v>
      </c>
      <c r="OY33" s="67">
        <f t="shared" si="62"/>
        <v>0</v>
      </c>
      <c r="PA33" s="74" t="s">
        <v>36</v>
      </c>
      <c r="PB33" s="74">
        <v>4</v>
      </c>
      <c r="PC33" s="74">
        <v>2</v>
      </c>
      <c r="PD33" s="74">
        <v>2</v>
      </c>
      <c r="PE33" s="74">
        <v>0</v>
      </c>
      <c r="PF33" s="75">
        <f t="shared" si="63"/>
        <v>0.5</v>
      </c>
      <c r="PG33" s="67">
        <f t="shared" si="64"/>
        <v>0</v>
      </c>
      <c r="PI33" s="74" t="s">
        <v>36</v>
      </c>
      <c r="PJ33" s="74">
        <v>4</v>
      </c>
      <c r="PK33" s="74">
        <v>2</v>
      </c>
      <c r="PL33" s="74">
        <v>2</v>
      </c>
      <c r="PM33" s="74">
        <v>0</v>
      </c>
      <c r="PN33" s="75">
        <f t="shared" si="65"/>
        <v>0.5</v>
      </c>
      <c r="PO33" s="67">
        <f t="shared" si="66"/>
        <v>0</v>
      </c>
      <c r="PQ33" s="74" t="s">
        <v>36</v>
      </c>
      <c r="PR33" s="74">
        <v>4</v>
      </c>
      <c r="PS33" s="74">
        <v>2</v>
      </c>
      <c r="PT33" s="74">
        <v>2</v>
      </c>
      <c r="PU33" s="74">
        <v>0</v>
      </c>
      <c r="PV33" s="75">
        <f t="shared" si="67"/>
        <v>0.5</v>
      </c>
      <c r="PW33" s="67">
        <f t="shared" si="68"/>
        <v>0</v>
      </c>
      <c r="PY33" s="74" t="s">
        <v>36</v>
      </c>
      <c r="PZ33" s="74">
        <v>4</v>
      </c>
      <c r="QA33" s="74">
        <v>2</v>
      </c>
      <c r="QB33" s="74">
        <v>2</v>
      </c>
      <c r="QC33" s="74">
        <v>0</v>
      </c>
      <c r="QD33" s="75">
        <f t="shared" si="69"/>
        <v>0.5</v>
      </c>
      <c r="QE33" s="67">
        <f t="shared" si="70"/>
        <v>0</v>
      </c>
      <c r="QG33" s="74" t="s">
        <v>36</v>
      </c>
      <c r="QH33" s="74">
        <v>4</v>
      </c>
      <c r="QI33" s="74">
        <v>2</v>
      </c>
      <c r="QJ33" s="74">
        <v>2</v>
      </c>
      <c r="QK33" s="74">
        <v>0</v>
      </c>
      <c r="QL33" s="75">
        <f t="shared" si="71"/>
        <v>0.5</v>
      </c>
      <c r="QM33" s="67">
        <f t="shared" si="72"/>
        <v>0</v>
      </c>
      <c r="QO33" s="74" t="s">
        <v>36</v>
      </c>
      <c r="QP33" s="74">
        <v>4</v>
      </c>
      <c r="QQ33" s="74">
        <v>2</v>
      </c>
      <c r="QR33" s="74">
        <v>2</v>
      </c>
      <c r="QS33" s="74">
        <v>0</v>
      </c>
      <c r="QT33" s="75">
        <f t="shared" si="73"/>
        <v>0.5</v>
      </c>
      <c r="QU33" s="67">
        <f t="shared" si="74"/>
        <v>0</v>
      </c>
      <c r="QW33" s="74" t="s">
        <v>36</v>
      </c>
      <c r="QX33" s="74">
        <v>4</v>
      </c>
      <c r="QY33" s="74">
        <v>2</v>
      </c>
      <c r="QZ33" s="74">
        <v>2</v>
      </c>
      <c r="RA33" s="74">
        <v>0</v>
      </c>
      <c r="RB33" s="75">
        <f t="shared" si="75"/>
        <v>0.5</v>
      </c>
      <c r="RC33" s="67">
        <f t="shared" si="76"/>
        <v>0</v>
      </c>
    </row>
    <row r="34" spans="1:471" ht="1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8">
        <f t="shared" si="5"/>
        <v>0</v>
      </c>
      <c r="BD34" s="2" t="s">
        <v>37</v>
      </c>
      <c r="BE34" s="2">
        <v>15</v>
      </c>
      <c r="BF34" s="2">
        <v>15</v>
      </c>
      <c r="BG34" s="2">
        <v>0</v>
      </c>
      <c r="BH34" s="2">
        <v>0</v>
      </c>
      <c r="BI34" s="4">
        <v>1</v>
      </c>
      <c r="BJ34" s="8">
        <f t="shared" si="6"/>
        <v>0</v>
      </c>
      <c r="BL34" s="2" t="s">
        <v>37</v>
      </c>
      <c r="BM34" s="2">
        <v>15</v>
      </c>
      <c r="BN34" s="2">
        <v>15</v>
      </c>
      <c r="BO34" s="2">
        <v>0</v>
      </c>
      <c r="BP34" s="2">
        <v>0</v>
      </c>
      <c r="BQ34" s="4">
        <v>1</v>
      </c>
      <c r="BR34" s="8">
        <f t="shared" si="7"/>
        <v>0</v>
      </c>
      <c r="BT34" s="2" t="s">
        <v>37</v>
      </c>
      <c r="BU34" s="2">
        <v>15</v>
      </c>
      <c r="BV34" s="2">
        <v>15</v>
      </c>
      <c r="BW34" s="2">
        <v>0</v>
      </c>
      <c r="BX34" s="2">
        <v>0</v>
      </c>
      <c r="BY34" s="4">
        <v>1</v>
      </c>
      <c r="BZ34" s="8">
        <f t="shared" si="8"/>
        <v>0</v>
      </c>
      <c r="CB34" s="2" t="s">
        <v>37</v>
      </c>
      <c r="CC34" s="2">
        <v>15</v>
      </c>
      <c r="CD34" s="2">
        <v>15</v>
      </c>
      <c r="CE34" s="2">
        <v>0</v>
      </c>
      <c r="CF34" s="2">
        <v>0</v>
      </c>
      <c r="CG34" s="4">
        <v>1</v>
      </c>
      <c r="CH34" s="8">
        <f t="shared" si="9"/>
        <v>0</v>
      </c>
      <c r="CJ34" s="2" t="s">
        <v>37</v>
      </c>
      <c r="CK34" s="2">
        <v>15</v>
      </c>
      <c r="CL34" s="2">
        <v>15</v>
      </c>
      <c r="CM34" s="2">
        <v>0</v>
      </c>
      <c r="CN34" s="2">
        <v>0</v>
      </c>
      <c r="CO34" s="4">
        <v>1</v>
      </c>
      <c r="CP34" s="8">
        <f t="shared" si="10"/>
        <v>0</v>
      </c>
      <c r="CR34" s="2" t="s">
        <v>37</v>
      </c>
      <c r="CS34" s="2">
        <v>15</v>
      </c>
      <c r="CT34" s="2">
        <v>15</v>
      </c>
      <c r="CU34" s="2">
        <v>0</v>
      </c>
      <c r="CV34" s="2">
        <v>0</v>
      </c>
      <c r="CW34" s="4">
        <v>1</v>
      </c>
      <c r="CX34" s="8">
        <f t="shared" si="11"/>
        <v>0</v>
      </c>
      <c r="CZ34" s="2" t="s">
        <v>37</v>
      </c>
      <c r="DA34" s="2">
        <v>15</v>
      </c>
      <c r="DB34" s="2">
        <v>15</v>
      </c>
      <c r="DC34" s="2">
        <v>0</v>
      </c>
      <c r="DD34" s="2">
        <v>0</v>
      </c>
      <c r="DE34" s="4">
        <v>1</v>
      </c>
      <c r="DF34" s="8">
        <f t="shared" si="12"/>
        <v>0</v>
      </c>
      <c r="DH34" s="2" t="s">
        <v>37</v>
      </c>
      <c r="DI34" s="2">
        <v>15</v>
      </c>
      <c r="DJ34" s="2">
        <v>15</v>
      </c>
      <c r="DK34" s="2">
        <v>0</v>
      </c>
      <c r="DL34" s="2">
        <v>0</v>
      </c>
      <c r="DM34" s="4">
        <v>1</v>
      </c>
      <c r="DN34" s="8">
        <f t="shared" si="13"/>
        <v>0</v>
      </c>
      <c r="DP34" s="2" t="s">
        <v>37</v>
      </c>
      <c r="DQ34" s="2">
        <v>15</v>
      </c>
      <c r="DR34" s="2">
        <v>15</v>
      </c>
      <c r="DS34" s="2">
        <v>0</v>
      </c>
      <c r="DT34" s="2">
        <v>0</v>
      </c>
      <c r="DU34" s="4">
        <v>1</v>
      </c>
      <c r="DV34" s="8">
        <f t="shared" si="14"/>
        <v>0</v>
      </c>
      <c r="DX34" s="2" t="s">
        <v>37</v>
      </c>
      <c r="DY34" s="2">
        <v>15</v>
      </c>
      <c r="DZ34" s="2">
        <v>15</v>
      </c>
      <c r="EA34" s="2">
        <v>0</v>
      </c>
      <c r="EB34" s="2">
        <v>0</v>
      </c>
      <c r="EC34" s="4">
        <v>1</v>
      </c>
      <c r="ED34" s="8">
        <f t="shared" si="15"/>
        <v>0</v>
      </c>
      <c r="EF34" s="2" t="s">
        <v>37</v>
      </c>
      <c r="EG34" s="2">
        <v>15</v>
      </c>
      <c r="EH34" s="2">
        <v>15</v>
      </c>
      <c r="EI34" s="2">
        <v>0</v>
      </c>
      <c r="EJ34" s="2">
        <v>0</v>
      </c>
      <c r="EK34" s="4">
        <v>1</v>
      </c>
      <c r="EL34" s="8">
        <f t="shared" si="16"/>
        <v>0</v>
      </c>
      <c r="EN34" s="2" t="s">
        <v>37</v>
      </c>
      <c r="EO34" s="2">
        <v>15</v>
      </c>
      <c r="EP34" s="2">
        <v>15</v>
      </c>
      <c r="EQ34" s="2">
        <v>0</v>
      </c>
      <c r="ER34" s="2">
        <v>0</v>
      </c>
      <c r="ES34" s="4">
        <v>1</v>
      </c>
      <c r="ET34" s="8">
        <f t="shared" si="17"/>
        <v>0</v>
      </c>
      <c r="EV34" s="2" t="s">
        <v>37</v>
      </c>
      <c r="EW34" s="2">
        <v>15</v>
      </c>
      <c r="EX34" s="2">
        <v>15</v>
      </c>
      <c r="EY34" s="2">
        <v>0</v>
      </c>
      <c r="EZ34" s="2">
        <v>0</v>
      </c>
      <c r="FA34" s="4">
        <v>1</v>
      </c>
      <c r="FB34" s="8">
        <f t="shared" si="18"/>
        <v>0</v>
      </c>
      <c r="FD34" s="2" t="s">
        <v>37</v>
      </c>
      <c r="FE34" s="2">
        <v>15</v>
      </c>
      <c r="FF34" s="2">
        <v>15</v>
      </c>
      <c r="FG34" s="2">
        <v>0</v>
      </c>
      <c r="FH34" s="2">
        <v>0</v>
      </c>
      <c r="FI34" s="4">
        <v>1</v>
      </c>
      <c r="FJ34" s="8">
        <f t="shared" si="19"/>
        <v>0</v>
      </c>
      <c r="FL34" s="2" t="s">
        <v>37</v>
      </c>
      <c r="FM34" s="2">
        <v>15</v>
      </c>
      <c r="FN34" s="2">
        <v>15</v>
      </c>
      <c r="FO34" s="2">
        <v>0</v>
      </c>
      <c r="FP34" s="2">
        <v>0</v>
      </c>
      <c r="FQ34" s="4">
        <v>1</v>
      </c>
      <c r="FR34" s="8">
        <f t="shared" si="20"/>
        <v>0</v>
      </c>
      <c r="FT34" t="s">
        <v>37</v>
      </c>
      <c r="FU34">
        <v>15</v>
      </c>
      <c r="FV34">
        <v>15</v>
      </c>
      <c r="FW34">
        <v>0</v>
      </c>
      <c r="FX34">
        <v>0</v>
      </c>
      <c r="FY34" s="38">
        <v>1</v>
      </c>
      <c r="FZ34" s="8">
        <f t="shared" si="21"/>
        <v>0</v>
      </c>
      <c r="GB34" s="2" t="s">
        <v>37</v>
      </c>
      <c r="GC34" s="2">
        <v>15</v>
      </c>
      <c r="GD34" s="2">
        <v>15</v>
      </c>
      <c r="GE34" s="2">
        <v>0</v>
      </c>
      <c r="GF34" s="2">
        <v>0</v>
      </c>
      <c r="GG34" s="4">
        <v>1</v>
      </c>
      <c r="GH34" s="8">
        <f t="shared" si="22"/>
        <v>0</v>
      </c>
      <c r="GJ34" t="s">
        <v>37</v>
      </c>
      <c r="GK34">
        <v>15</v>
      </c>
      <c r="GL34">
        <v>15</v>
      </c>
      <c r="GM34">
        <v>0</v>
      </c>
      <c r="GN34">
        <v>0</v>
      </c>
      <c r="GO34" s="38">
        <v>1</v>
      </c>
      <c r="GP34" s="8">
        <f t="shared" si="23"/>
        <v>0</v>
      </c>
      <c r="GR34" s="2" t="s">
        <v>37</v>
      </c>
      <c r="GS34" s="2">
        <v>15</v>
      </c>
      <c r="GT34" s="2">
        <v>15</v>
      </c>
      <c r="GU34" s="2">
        <v>0</v>
      </c>
      <c r="GV34" s="2">
        <v>0</v>
      </c>
      <c r="GW34" s="4">
        <v>1</v>
      </c>
      <c r="GX34" s="8">
        <f t="shared" si="24"/>
        <v>0</v>
      </c>
      <c r="GZ34" s="2" t="s">
        <v>37</v>
      </c>
      <c r="HA34" s="2">
        <v>15</v>
      </c>
      <c r="HB34" s="2">
        <v>15</v>
      </c>
      <c r="HC34" s="2">
        <v>0</v>
      </c>
      <c r="HD34" s="2">
        <v>0</v>
      </c>
      <c r="HE34" s="4">
        <v>1</v>
      </c>
      <c r="HF34" s="8">
        <f t="shared" si="77"/>
        <v>1</v>
      </c>
      <c r="HH34" s="2" t="s">
        <v>37</v>
      </c>
      <c r="HI34" s="2">
        <v>15</v>
      </c>
      <c r="HJ34" s="2">
        <v>15</v>
      </c>
      <c r="HK34" s="2">
        <v>0</v>
      </c>
      <c r="HL34" s="2">
        <v>0</v>
      </c>
      <c r="HM34" s="4">
        <v>1</v>
      </c>
      <c r="HN34" s="8">
        <f t="shared" si="25"/>
        <v>0</v>
      </c>
      <c r="HP34" s="2" t="s">
        <v>37</v>
      </c>
      <c r="HQ34" s="2">
        <v>15</v>
      </c>
      <c r="HR34" s="2">
        <v>15</v>
      </c>
      <c r="HS34" s="2">
        <v>0</v>
      </c>
      <c r="HT34" s="2">
        <v>0</v>
      </c>
      <c r="HU34" s="4">
        <v>1</v>
      </c>
      <c r="HV34" s="8">
        <f t="shared" si="26"/>
        <v>0</v>
      </c>
      <c r="HX34" s="2" t="s">
        <v>37</v>
      </c>
      <c r="HY34" s="2">
        <v>15</v>
      </c>
      <c r="HZ34" s="2">
        <v>15</v>
      </c>
      <c r="IA34" s="2">
        <v>0</v>
      </c>
      <c r="IB34" s="2">
        <v>0</v>
      </c>
      <c r="IC34" s="4">
        <v>1</v>
      </c>
      <c r="ID34" s="8">
        <f t="shared" si="27"/>
        <v>0</v>
      </c>
      <c r="IF34" s="63" t="s">
        <v>37</v>
      </c>
      <c r="IG34" s="64">
        <v>15</v>
      </c>
      <c r="IH34" s="64">
        <v>15</v>
      </c>
      <c r="II34" s="64">
        <v>0</v>
      </c>
      <c r="IJ34" s="64">
        <v>0</v>
      </c>
      <c r="IK34" s="65">
        <v>1</v>
      </c>
      <c r="IL34" s="65">
        <v>1</v>
      </c>
      <c r="IM34" s="65">
        <v>0</v>
      </c>
      <c r="IN34" s="63"/>
      <c r="IO34" s="63" t="s">
        <v>37</v>
      </c>
      <c r="IP34" s="63">
        <v>15</v>
      </c>
      <c r="IQ34" s="63">
        <v>15</v>
      </c>
      <c r="IR34" s="63">
        <v>0</v>
      </c>
      <c r="IS34" s="63">
        <v>0</v>
      </c>
      <c r="IT34" s="71">
        <v>1</v>
      </c>
      <c r="IU34" s="67">
        <v>0</v>
      </c>
      <c r="IV34" s="53"/>
      <c r="IW34" s="73" t="s">
        <v>37</v>
      </c>
      <c r="IX34" s="73">
        <v>15</v>
      </c>
      <c r="IY34" s="73">
        <v>15</v>
      </c>
      <c r="IZ34" s="73">
        <v>0</v>
      </c>
      <c r="JA34" s="73">
        <v>0</v>
      </c>
      <c r="JB34" s="77">
        <v>1</v>
      </c>
      <c r="JC34" s="67">
        <f t="shared" si="28"/>
        <v>0</v>
      </c>
      <c r="JD34" s="66"/>
      <c r="JE34" s="73" t="s">
        <v>37</v>
      </c>
      <c r="JF34" s="73">
        <v>15</v>
      </c>
      <c r="JG34" s="73">
        <v>15</v>
      </c>
      <c r="JH34" s="73">
        <v>0</v>
      </c>
      <c r="JI34" s="73">
        <v>0</v>
      </c>
      <c r="JJ34" s="77">
        <f t="shared" si="78"/>
        <v>1</v>
      </c>
      <c r="JK34" s="67">
        <f t="shared" si="29"/>
        <v>0</v>
      </c>
      <c r="JL34" s="66"/>
      <c r="JM34" s="73" t="s">
        <v>37</v>
      </c>
      <c r="JN34" s="73">
        <v>15</v>
      </c>
      <c r="JO34" s="73">
        <v>15</v>
      </c>
      <c r="JP34" s="73">
        <v>0</v>
      </c>
      <c r="JQ34" s="73">
        <v>0</v>
      </c>
      <c r="JR34" s="77">
        <v>1</v>
      </c>
      <c r="JS34" s="67">
        <f t="shared" si="30"/>
        <v>0</v>
      </c>
      <c r="JT34" s="66"/>
      <c r="JU34" s="73" t="s">
        <v>37</v>
      </c>
      <c r="JV34" s="73">
        <v>15</v>
      </c>
      <c r="JW34" s="73">
        <v>15</v>
      </c>
      <c r="JX34" s="73">
        <v>0</v>
      </c>
      <c r="JY34" s="73">
        <v>0</v>
      </c>
      <c r="JZ34" s="77">
        <v>1</v>
      </c>
      <c r="KA34" s="67">
        <f t="shared" si="31"/>
        <v>0</v>
      </c>
      <c r="KB34" s="66"/>
      <c r="KC34" s="73" t="s">
        <v>37</v>
      </c>
      <c r="KD34" s="73">
        <v>15</v>
      </c>
      <c r="KE34" s="73">
        <v>15</v>
      </c>
      <c r="KF34" s="73">
        <v>0</v>
      </c>
      <c r="KG34" s="73">
        <v>0</v>
      </c>
      <c r="KH34" s="77">
        <v>1</v>
      </c>
      <c r="KI34" s="67">
        <f t="shared" si="32"/>
        <v>0</v>
      </c>
      <c r="KK34" s="74" t="s">
        <v>37</v>
      </c>
      <c r="KL34" s="74">
        <v>15</v>
      </c>
      <c r="KM34" s="74">
        <v>15</v>
      </c>
      <c r="KN34" s="74">
        <v>0</v>
      </c>
      <c r="KO34" s="74">
        <v>0</v>
      </c>
      <c r="KP34" s="75">
        <f t="shared" si="33"/>
        <v>1</v>
      </c>
      <c r="KQ34" s="67">
        <f t="shared" si="34"/>
        <v>0</v>
      </c>
      <c r="KS34" s="74" t="s">
        <v>37</v>
      </c>
      <c r="KT34" s="74">
        <v>15</v>
      </c>
      <c r="KU34" s="74">
        <v>15</v>
      </c>
      <c r="KV34" s="74">
        <v>0</v>
      </c>
      <c r="KW34" s="74">
        <v>0</v>
      </c>
      <c r="KX34" s="75">
        <f t="shared" si="35"/>
        <v>1</v>
      </c>
      <c r="KY34" s="67">
        <f t="shared" si="36"/>
        <v>0</v>
      </c>
      <c r="LA34" s="74" t="s">
        <v>37</v>
      </c>
      <c r="LB34" s="74">
        <v>15</v>
      </c>
      <c r="LC34" s="74">
        <v>15</v>
      </c>
      <c r="LD34" s="74">
        <v>0</v>
      </c>
      <c r="LE34" s="74">
        <v>0</v>
      </c>
      <c r="LF34" s="75">
        <f t="shared" si="37"/>
        <v>1</v>
      </c>
      <c r="LG34" s="67">
        <f t="shared" si="38"/>
        <v>0</v>
      </c>
      <c r="LI34" s="74" t="s">
        <v>37</v>
      </c>
      <c r="LJ34" s="74">
        <v>15</v>
      </c>
      <c r="LK34" s="74">
        <v>15</v>
      </c>
      <c r="LL34" s="74">
        <v>0</v>
      </c>
      <c r="LM34" s="74">
        <v>0</v>
      </c>
      <c r="LN34" s="75">
        <f t="shared" si="39"/>
        <v>1</v>
      </c>
      <c r="LO34" s="67">
        <f t="shared" si="40"/>
        <v>0</v>
      </c>
      <c r="LQ34" s="74" t="s">
        <v>37</v>
      </c>
      <c r="LR34" s="74">
        <v>15</v>
      </c>
      <c r="LS34" s="74">
        <v>15</v>
      </c>
      <c r="LT34" s="74">
        <v>0</v>
      </c>
      <c r="LU34" s="74">
        <v>0</v>
      </c>
      <c r="LV34" s="75">
        <f t="shared" si="41"/>
        <v>1</v>
      </c>
      <c r="LW34" s="67">
        <f t="shared" si="42"/>
        <v>0</v>
      </c>
      <c r="LY34" s="74" t="s">
        <v>37</v>
      </c>
      <c r="LZ34" s="74">
        <v>15</v>
      </c>
      <c r="MA34" s="74">
        <v>15</v>
      </c>
      <c r="MB34" s="74">
        <v>0</v>
      </c>
      <c r="MC34" s="74">
        <v>0</v>
      </c>
      <c r="MD34" s="75">
        <f t="shared" si="43"/>
        <v>1</v>
      </c>
      <c r="ME34" s="67">
        <f t="shared" si="44"/>
        <v>0</v>
      </c>
      <c r="MG34" s="74" t="s">
        <v>37</v>
      </c>
      <c r="MH34" s="74">
        <v>15</v>
      </c>
      <c r="MI34" s="74">
        <v>15</v>
      </c>
      <c r="MJ34" s="74">
        <v>0</v>
      </c>
      <c r="MK34" s="74">
        <v>0</v>
      </c>
      <c r="ML34" s="75">
        <f t="shared" si="45"/>
        <v>1</v>
      </c>
      <c r="MM34" s="67">
        <f t="shared" si="46"/>
        <v>0</v>
      </c>
      <c r="MO34" s="74" t="s">
        <v>37</v>
      </c>
      <c r="MP34" s="74">
        <v>15</v>
      </c>
      <c r="MQ34" s="74">
        <v>15</v>
      </c>
      <c r="MR34" s="74">
        <v>0</v>
      </c>
      <c r="MS34" s="74">
        <v>0</v>
      </c>
      <c r="MT34" s="75">
        <f t="shared" si="47"/>
        <v>1</v>
      </c>
      <c r="MU34" s="67">
        <f t="shared" si="48"/>
        <v>0</v>
      </c>
      <c r="MW34" s="74" t="s">
        <v>37</v>
      </c>
      <c r="MX34" s="74">
        <v>15</v>
      </c>
      <c r="MY34" s="74">
        <v>15</v>
      </c>
      <c r="MZ34" s="74">
        <v>0</v>
      </c>
      <c r="NA34" s="74">
        <v>0</v>
      </c>
      <c r="NB34" s="75">
        <f t="shared" si="49"/>
        <v>1</v>
      </c>
      <c r="NC34" s="67">
        <f t="shared" si="50"/>
        <v>0</v>
      </c>
      <c r="NE34" s="74" t="s">
        <v>37</v>
      </c>
      <c r="NF34" s="74">
        <v>15</v>
      </c>
      <c r="NG34" s="74">
        <v>15</v>
      </c>
      <c r="NH34" s="74">
        <v>0</v>
      </c>
      <c r="NI34" s="74">
        <v>0</v>
      </c>
      <c r="NJ34" s="75">
        <f t="shared" si="51"/>
        <v>1</v>
      </c>
      <c r="NK34" s="67">
        <f t="shared" si="52"/>
        <v>0</v>
      </c>
      <c r="NM34" s="74" t="s">
        <v>37</v>
      </c>
      <c r="NN34" s="74">
        <v>15</v>
      </c>
      <c r="NO34" s="74">
        <v>15</v>
      </c>
      <c r="NP34" s="74">
        <v>0</v>
      </c>
      <c r="NQ34" s="74">
        <v>0</v>
      </c>
      <c r="NR34" s="75">
        <f t="shared" si="53"/>
        <v>1</v>
      </c>
      <c r="NS34" s="67">
        <f t="shared" si="54"/>
        <v>0</v>
      </c>
      <c r="NU34" s="74" t="s">
        <v>37</v>
      </c>
      <c r="NV34" s="74">
        <v>15</v>
      </c>
      <c r="NW34" s="74">
        <v>15</v>
      </c>
      <c r="NX34" s="74">
        <v>0</v>
      </c>
      <c r="NY34" s="74">
        <v>0</v>
      </c>
      <c r="NZ34" s="75">
        <f t="shared" si="55"/>
        <v>1</v>
      </c>
      <c r="OA34" s="67">
        <f t="shared" si="56"/>
        <v>0</v>
      </c>
      <c r="OC34" s="74" t="s">
        <v>37</v>
      </c>
      <c r="OD34" s="74">
        <v>15</v>
      </c>
      <c r="OE34" s="74">
        <v>15</v>
      </c>
      <c r="OF34" s="74">
        <v>0</v>
      </c>
      <c r="OG34" s="74">
        <v>0</v>
      </c>
      <c r="OH34" s="75">
        <f t="shared" si="79"/>
        <v>1</v>
      </c>
      <c r="OI34" s="67">
        <f t="shared" si="80"/>
        <v>0</v>
      </c>
      <c r="OK34" s="74" t="s">
        <v>37</v>
      </c>
      <c r="OL34" s="74">
        <v>15</v>
      </c>
      <c r="OM34" s="74">
        <v>15</v>
      </c>
      <c r="ON34" s="74">
        <v>0</v>
      </c>
      <c r="OO34" s="74">
        <v>0</v>
      </c>
      <c r="OP34" s="75">
        <f t="shared" si="59"/>
        <v>1</v>
      </c>
      <c r="OQ34" s="67">
        <f t="shared" si="60"/>
        <v>0</v>
      </c>
      <c r="OS34" s="74" t="s">
        <v>37</v>
      </c>
      <c r="OT34" s="74">
        <v>15</v>
      </c>
      <c r="OU34" s="74">
        <v>15</v>
      </c>
      <c r="OV34" s="74">
        <v>0</v>
      </c>
      <c r="OW34" s="74">
        <v>0</v>
      </c>
      <c r="OX34" s="75">
        <f t="shared" si="61"/>
        <v>1</v>
      </c>
      <c r="OY34" s="67">
        <f t="shared" si="62"/>
        <v>0</v>
      </c>
      <c r="PA34" s="74" t="s">
        <v>37</v>
      </c>
      <c r="PB34" s="74">
        <v>15</v>
      </c>
      <c r="PC34" s="74">
        <v>15</v>
      </c>
      <c r="PD34" s="74">
        <v>0</v>
      </c>
      <c r="PE34" s="74">
        <v>0</v>
      </c>
      <c r="PF34" s="75">
        <f t="shared" si="63"/>
        <v>1</v>
      </c>
      <c r="PG34" s="67">
        <f t="shared" si="64"/>
        <v>0</v>
      </c>
      <c r="PI34" s="74" t="s">
        <v>37</v>
      </c>
      <c r="PJ34" s="74">
        <v>15</v>
      </c>
      <c r="PK34" s="74">
        <v>15</v>
      </c>
      <c r="PL34" s="74">
        <v>0</v>
      </c>
      <c r="PM34" s="74">
        <v>0</v>
      </c>
      <c r="PN34" s="75">
        <f t="shared" si="65"/>
        <v>1</v>
      </c>
      <c r="PO34" s="67">
        <f t="shared" si="66"/>
        <v>0</v>
      </c>
      <c r="PQ34" s="74" t="s">
        <v>37</v>
      </c>
      <c r="PR34" s="74">
        <v>15</v>
      </c>
      <c r="PS34" s="74">
        <v>15</v>
      </c>
      <c r="PT34" s="74">
        <v>0</v>
      </c>
      <c r="PU34" s="74">
        <v>0</v>
      </c>
      <c r="PV34" s="75">
        <f t="shared" si="67"/>
        <v>1</v>
      </c>
      <c r="PW34" s="67">
        <f t="shared" si="68"/>
        <v>0</v>
      </c>
      <c r="PY34" s="74" t="s">
        <v>37</v>
      </c>
      <c r="PZ34" s="74">
        <v>15</v>
      </c>
      <c r="QA34" s="74">
        <v>15</v>
      </c>
      <c r="QB34" s="74">
        <v>0</v>
      </c>
      <c r="QC34" s="74">
        <v>0</v>
      </c>
      <c r="QD34" s="75">
        <f t="shared" si="69"/>
        <v>1</v>
      </c>
      <c r="QE34" s="67">
        <f t="shared" si="70"/>
        <v>0</v>
      </c>
      <c r="QG34" s="74" t="s">
        <v>37</v>
      </c>
      <c r="QH34" s="74">
        <v>15</v>
      </c>
      <c r="QI34" s="74">
        <v>15</v>
      </c>
      <c r="QJ34" s="74">
        <v>0</v>
      </c>
      <c r="QK34" s="74">
        <v>0</v>
      </c>
      <c r="QL34" s="75">
        <f t="shared" si="71"/>
        <v>1</v>
      </c>
      <c r="QM34" s="67">
        <f t="shared" si="72"/>
        <v>0</v>
      </c>
      <c r="QO34" s="74" t="s">
        <v>37</v>
      </c>
      <c r="QP34" s="74">
        <v>15</v>
      </c>
      <c r="QQ34" s="74">
        <v>15</v>
      </c>
      <c r="QR34" s="74">
        <v>0</v>
      </c>
      <c r="QS34" s="74">
        <v>0</v>
      </c>
      <c r="QT34" s="75">
        <f t="shared" si="73"/>
        <v>1</v>
      </c>
      <c r="QU34" s="67">
        <f t="shared" si="74"/>
        <v>0</v>
      </c>
      <c r="QW34" s="74" t="s">
        <v>37</v>
      </c>
      <c r="QX34" s="74">
        <v>15</v>
      </c>
      <c r="QY34" s="74">
        <v>15</v>
      </c>
      <c r="QZ34" s="74">
        <v>0</v>
      </c>
      <c r="RA34" s="74">
        <v>0</v>
      </c>
      <c r="RB34" s="75">
        <f t="shared" si="75"/>
        <v>1</v>
      </c>
      <c r="RC34" s="67">
        <f t="shared" si="76"/>
        <v>0</v>
      </c>
    </row>
    <row r="35" spans="1:471" ht="1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8">
        <f t="shared" si="5"/>
        <v>0</v>
      </c>
      <c r="BD35" s="2" t="s">
        <v>38</v>
      </c>
      <c r="BE35" s="2">
        <v>18</v>
      </c>
      <c r="BF35" s="2">
        <v>18</v>
      </c>
      <c r="BG35" s="2">
        <v>0</v>
      </c>
      <c r="BH35" s="2">
        <v>0</v>
      </c>
      <c r="BI35" s="4">
        <v>1</v>
      </c>
      <c r="BJ35" s="8">
        <f t="shared" si="6"/>
        <v>0</v>
      </c>
      <c r="BL35" s="2" t="s">
        <v>38</v>
      </c>
      <c r="BM35" s="2">
        <v>18</v>
      </c>
      <c r="BN35" s="2">
        <v>18</v>
      </c>
      <c r="BO35" s="2">
        <v>0</v>
      </c>
      <c r="BP35" s="2">
        <v>0</v>
      </c>
      <c r="BQ35" s="4">
        <v>1</v>
      </c>
      <c r="BR35" s="8">
        <f t="shared" si="7"/>
        <v>0</v>
      </c>
      <c r="BT35" s="2" t="s">
        <v>38</v>
      </c>
      <c r="BU35" s="2">
        <v>18</v>
      </c>
      <c r="BV35" s="2">
        <v>18</v>
      </c>
      <c r="BW35" s="2">
        <v>0</v>
      </c>
      <c r="BX35" s="2">
        <v>0</v>
      </c>
      <c r="BY35" s="4">
        <v>1</v>
      </c>
      <c r="BZ35" s="8">
        <f t="shared" si="8"/>
        <v>0</v>
      </c>
      <c r="CB35" s="2" t="s">
        <v>38</v>
      </c>
      <c r="CC35" s="2">
        <v>18</v>
      </c>
      <c r="CD35" s="2">
        <v>18</v>
      </c>
      <c r="CE35" s="2">
        <v>0</v>
      </c>
      <c r="CF35" s="2">
        <v>0</v>
      </c>
      <c r="CG35" s="4">
        <v>1</v>
      </c>
      <c r="CH35" s="8">
        <f t="shared" si="9"/>
        <v>0</v>
      </c>
      <c r="CJ35" s="2" t="s">
        <v>38</v>
      </c>
      <c r="CK35" s="2">
        <v>18</v>
      </c>
      <c r="CL35" s="2">
        <v>18</v>
      </c>
      <c r="CM35" s="2">
        <v>0</v>
      </c>
      <c r="CN35" s="2">
        <v>0</v>
      </c>
      <c r="CO35" s="4">
        <v>1</v>
      </c>
      <c r="CP35" s="8">
        <f t="shared" si="10"/>
        <v>0</v>
      </c>
      <c r="CR35" s="2" t="s">
        <v>38</v>
      </c>
      <c r="CS35" s="2">
        <v>18</v>
      </c>
      <c r="CT35" s="2">
        <v>18</v>
      </c>
      <c r="CU35" s="2">
        <v>0</v>
      </c>
      <c r="CV35" s="2">
        <v>0</v>
      </c>
      <c r="CW35" s="4">
        <v>1</v>
      </c>
      <c r="CX35" s="8">
        <f t="shared" si="11"/>
        <v>0</v>
      </c>
      <c r="CZ35" s="2" t="s">
        <v>38</v>
      </c>
      <c r="DA35" s="2">
        <v>18</v>
      </c>
      <c r="DB35" s="2">
        <v>18</v>
      </c>
      <c r="DC35" s="2">
        <v>0</v>
      </c>
      <c r="DD35" s="2">
        <v>0</v>
      </c>
      <c r="DE35" s="4">
        <v>1</v>
      </c>
      <c r="DF35" s="8">
        <f t="shared" si="12"/>
        <v>0</v>
      </c>
      <c r="DH35" s="2" t="s">
        <v>38</v>
      </c>
      <c r="DI35" s="2">
        <v>18</v>
      </c>
      <c r="DJ35" s="2">
        <v>18</v>
      </c>
      <c r="DK35" s="2">
        <v>0</v>
      </c>
      <c r="DL35" s="2">
        <v>0</v>
      </c>
      <c r="DM35" s="4">
        <v>1</v>
      </c>
      <c r="DN35" s="8">
        <f t="shared" si="13"/>
        <v>0</v>
      </c>
      <c r="DP35" s="2" t="s">
        <v>38</v>
      </c>
      <c r="DQ35" s="2">
        <v>18</v>
      </c>
      <c r="DR35" s="2">
        <v>18</v>
      </c>
      <c r="DS35" s="2">
        <v>0</v>
      </c>
      <c r="DT35" s="2">
        <v>0</v>
      </c>
      <c r="DU35" s="4">
        <v>1</v>
      </c>
      <c r="DV35" s="8">
        <f t="shared" si="14"/>
        <v>0</v>
      </c>
      <c r="DX35" s="2" t="s">
        <v>38</v>
      </c>
      <c r="DY35" s="2">
        <v>18</v>
      </c>
      <c r="DZ35" s="2">
        <v>18</v>
      </c>
      <c r="EA35" s="2">
        <v>0</v>
      </c>
      <c r="EB35" s="2">
        <v>0</v>
      </c>
      <c r="EC35" s="4">
        <v>1</v>
      </c>
      <c r="ED35" s="8">
        <f t="shared" si="15"/>
        <v>0</v>
      </c>
      <c r="EF35" s="2" t="s">
        <v>38</v>
      </c>
      <c r="EG35" s="2">
        <v>18</v>
      </c>
      <c r="EH35" s="2">
        <v>18</v>
      </c>
      <c r="EI35" s="2">
        <v>0</v>
      </c>
      <c r="EJ35" s="2">
        <v>0</v>
      </c>
      <c r="EK35" s="4">
        <v>1</v>
      </c>
      <c r="EL35" s="8">
        <f t="shared" si="16"/>
        <v>0</v>
      </c>
      <c r="EN35" s="2" t="s">
        <v>38</v>
      </c>
      <c r="EO35" s="2">
        <v>18</v>
      </c>
      <c r="EP35" s="2">
        <v>18</v>
      </c>
      <c r="EQ35" s="2">
        <v>0</v>
      </c>
      <c r="ER35" s="2">
        <v>0</v>
      </c>
      <c r="ES35" s="4">
        <v>1</v>
      </c>
      <c r="ET35" s="8">
        <f t="shared" si="17"/>
        <v>0</v>
      </c>
      <c r="EV35" s="2" t="s">
        <v>38</v>
      </c>
      <c r="EW35" s="2">
        <v>18</v>
      </c>
      <c r="EX35" s="2">
        <v>18</v>
      </c>
      <c r="EY35" s="2">
        <v>0</v>
      </c>
      <c r="EZ35" s="2">
        <v>0</v>
      </c>
      <c r="FA35" s="4">
        <v>1</v>
      </c>
      <c r="FB35" s="8">
        <f t="shared" si="18"/>
        <v>0</v>
      </c>
      <c r="FD35" s="2" t="s">
        <v>38</v>
      </c>
      <c r="FE35" s="2">
        <v>18</v>
      </c>
      <c r="FF35" s="2">
        <v>18</v>
      </c>
      <c r="FG35" s="2">
        <v>0</v>
      </c>
      <c r="FH35" s="2">
        <v>0</v>
      </c>
      <c r="FI35" s="4">
        <v>1</v>
      </c>
      <c r="FJ35" s="8">
        <f t="shared" si="19"/>
        <v>0</v>
      </c>
      <c r="FL35" s="2" t="s">
        <v>38</v>
      </c>
      <c r="FM35" s="2">
        <v>18</v>
      </c>
      <c r="FN35" s="2">
        <v>18</v>
      </c>
      <c r="FO35" s="2">
        <v>0</v>
      </c>
      <c r="FP35" s="2">
        <v>0</v>
      </c>
      <c r="FQ35" s="4">
        <v>1</v>
      </c>
      <c r="FR35" s="8">
        <f t="shared" si="20"/>
        <v>0</v>
      </c>
      <c r="FT35" t="s">
        <v>38</v>
      </c>
      <c r="FU35">
        <v>18</v>
      </c>
      <c r="FV35">
        <v>18</v>
      </c>
      <c r="FW35">
        <v>0</v>
      </c>
      <c r="FX35">
        <v>0</v>
      </c>
      <c r="FY35" s="38">
        <v>1</v>
      </c>
      <c r="FZ35" s="8">
        <f t="shared" si="21"/>
        <v>0</v>
      </c>
      <c r="GB35" s="2" t="s">
        <v>38</v>
      </c>
      <c r="GC35" s="2">
        <v>18</v>
      </c>
      <c r="GD35" s="2">
        <v>18</v>
      </c>
      <c r="GE35" s="2">
        <v>0</v>
      </c>
      <c r="GF35" s="2">
        <v>0</v>
      </c>
      <c r="GG35" s="4">
        <v>1</v>
      </c>
      <c r="GH35" s="8">
        <f t="shared" si="22"/>
        <v>0</v>
      </c>
      <c r="GJ35" t="s">
        <v>38</v>
      </c>
      <c r="GK35">
        <v>18</v>
      </c>
      <c r="GL35">
        <v>18</v>
      </c>
      <c r="GM35">
        <v>0</v>
      </c>
      <c r="GN35">
        <v>0</v>
      </c>
      <c r="GO35" s="38">
        <v>1</v>
      </c>
      <c r="GP35" s="8">
        <f t="shared" si="23"/>
        <v>0</v>
      </c>
      <c r="GR35" s="2" t="s">
        <v>38</v>
      </c>
      <c r="GS35" s="2">
        <v>18</v>
      </c>
      <c r="GT35" s="2">
        <v>18</v>
      </c>
      <c r="GU35" s="2">
        <v>0</v>
      </c>
      <c r="GV35" s="2">
        <v>0</v>
      </c>
      <c r="GW35" s="4">
        <v>1</v>
      </c>
      <c r="GX35" s="8">
        <f t="shared" si="24"/>
        <v>0</v>
      </c>
      <c r="GZ35" s="2" t="s">
        <v>38</v>
      </c>
      <c r="HA35" s="2">
        <v>18</v>
      </c>
      <c r="HB35" s="2">
        <v>18</v>
      </c>
      <c r="HC35" s="2">
        <v>0</v>
      </c>
      <c r="HD35" s="2">
        <v>0</v>
      </c>
      <c r="HE35" s="4">
        <v>1</v>
      </c>
      <c r="HF35" s="8">
        <f t="shared" si="77"/>
        <v>1</v>
      </c>
      <c r="HH35" s="2" t="s">
        <v>38</v>
      </c>
      <c r="HI35" s="2">
        <v>18</v>
      </c>
      <c r="HJ35" s="2">
        <v>18</v>
      </c>
      <c r="HK35" s="2">
        <v>0</v>
      </c>
      <c r="HL35" s="2">
        <v>0</v>
      </c>
      <c r="HM35" s="4">
        <v>1</v>
      </c>
      <c r="HN35" s="8">
        <f t="shared" si="25"/>
        <v>0</v>
      </c>
      <c r="HP35" s="2" t="s">
        <v>38</v>
      </c>
      <c r="HQ35" s="2">
        <v>18</v>
      </c>
      <c r="HR35" s="2">
        <v>18</v>
      </c>
      <c r="HS35" s="2">
        <v>0</v>
      </c>
      <c r="HT35" s="2">
        <v>0</v>
      </c>
      <c r="HU35" s="4">
        <v>1</v>
      </c>
      <c r="HV35" s="8">
        <f t="shared" si="26"/>
        <v>0</v>
      </c>
      <c r="HX35" s="2" t="s">
        <v>38</v>
      </c>
      <c r="HY35" s="2">
        <v>18</v>
      </c>
      <c r="HZ35" s="2">
        <v>18</v>
      </c>
      <c r="IA35" s="2">
        <v>0</v>
      </c>
      <c r="IB35" s="2">
        <v>0</v>
      </c>
      <c r="IC35" s="4">
        <v>1</v>
      </c>
      <c r="ID35" s="8">
        <f t="shared" si="27"/>
        <v>0</v>
      </c>
      <c r="IF35" s="63" t="s">
        <v>38</v>
      </c>
      <c r="IG35" s="64">
        <v>18</v>
      </c>
      <c r="IH35" s="64">
        <v>18</v>
      </c>
      <c r="II35" s="64">
        <v>0</v>
      </c>
      <c r="IJ35" s="64">
        <v>0</v>
      </c>
      <c r="IK35" s="65">
        <v>1</v>
      </c>
      <c r="IL35" s="65">
        <v>1</v>
      </c>
      <c r="IM35" s="65">
        <v>0</v>
      </c>
      <c r="IN35" s="63"/>
      <c r="IO35" s="63" t="s">
        <v>38</v>
      </c>
      <c r="IP35" s="63">
        <v>18</v>
      </c>
      <c r="IQ35" s="63">
        <v>18</v>
      </c>
      <c r="IR35" s="63">
        <v>0</v>
      </c>
      <c r="IS35" s="63">
        <v>0</v>
      </c>
      <c r="IT35" s="71">
        <v>1</v>
      </c>
      <c r="IU35" s="67">
        <v>0</v>
      </c>
      <c r="IV35" s="53"/>
      <c r="IW35" s="73" t="s">
        <v>38</v>
      </c>
      <c r="IX35" s="73">
        <v>18</v>
      </c>
      <c r="IY35" s="73">
        <v>18</v>
      </c>
      <c r="IZ35" s="73">
        <v>0</v>
      </c>
      <c r="JA35" s="73">
        <v>0</v>
      </c>
      <c r="JB35" s="77">
        <v>1</v>
      </c>
      <c r="JC35" s="67">
        <f t="shared" si="28"/>
        <v>0</v>
      </c>
      <c r="JD35" s="66"/>
      <c r="JE35" s="73" t="s">
        <v>38</v>
      </c>
      <c r="JF35" s="73">
        <v>18</v>
      </c>
      <c r="JG35" s="73">
        <v>18</v>
      </c>
      <c r="JH35" s="73">
        <v>0</v>
      </c>
      <c r="JI35" s="73">
        <v>0</v>
      </c>
      <c r="JJ35" s="77">
        <f t="shared" si="78"/>
        <v>1</v>
      </c>
      <c r="JK35" s="67">
        <f t="shared" si="29"/>
        <v>0</v>
      </c>
      <c r="JL35" s="66"/>
      <c r="JM35" s="73" t="s">
        <v>38</v>
      </c>
      <c r="JN35" s="73">
        <v>18</v>
      </c>
      <c r="JO35" s="73">
        <v>18</v>
      </c>
      <c r="JP35" s="73">
        <v>0</v>
      </c>
      <c r="JQ35" s="73">
        <v>0</v>
      </c>
      <c r="JR35" s="77">
        <v>1</v>
      </c>
      <c r="JS35" s="67">
        <f t="shared" si="30"/>
        <v>0</v>
      </c>
      <c r="JT35" s="66"/>
      <c r="JU35" s="73" t="s">
        <v>38</v>
      </c>
      <c r="JV35" s="73">
        <v>18</v>
      </c>
      <c r="JW35" s="73">
        <v>18</v>
      </c>
      <c r="JX35" s="73">
        <v>0</v>
      </c>
      <c r="JY35" s="73">
        <v>0</v>
      </c>
      <c r="JZ35" s="77">
        <v>1</v>
      </c>
      <c r="KA35" s="67">
        <f t="shared" si="31"/>
        <v>0</v>
      </c>
      <c r="KB35" s="66"/>
      <c r="KC35" s="73" t="s">
        <v>38</v>
      </c>
      <c r="KD35" s="73">
        <v>18</v>
      </c>
      <c r="KE35" s="73">
        <v>18</v>
      </c>
      <c r="KF35" s="73">
        <v>0</v>
      </c>
      <c r="KG35" s="73">
        <v>0</v>
      </c>
      <c r="KH35" s="77">
        <v>1</v>
      </c>
      <c r="KI35" s="67">
        <f t="shared" si="32"/>
        <v>0</v>
      </c>
      <c r="KK35" s="74" t="s">
        <v>38</v>
      </c>
      <c r="KL35" s="74">
        <v>18</v>
      </c>
      <c r="KM35" s="74">
        <v>18</v>
      </c>
      <c r="KN35" s="74">
        <v>0</v>
      </c>
      <c r="KO35" s="74">
        <v>0</v>
      </c>
      <c r="KP35" s="75">
        <f t="shared" si="33"/>
        <v>1</v>
      </c>
      <c r="KQ35" s="67">
        <f t="shared" si="34"/>
        <v>0</v>
      </c>
      <c r="KS35" s="74" t="s">
        <v>38</v>
      </c>
      <c r="KT35" s="74">
        <v>18</v>
      </c>
      <c r="KU35" s="74">
        <v>18</v>
      </c>
      <c r="KV35" s="74">
        <v>0</v>
      </c>
      <c r="KW35" s="74">
        <v>0</v>
      </c>
      <c r="KX35" s="75">
        <f t="shared" si="35"/>
        <v>1</v>
      </c>
      <c r="KY35" s="67">
        <f t="shared" si="36"/>
        <v>0</v>
      </c>
      <c r="LA35" s="74" t="s">
        <v>38</v>
      </c>
      <c r="LB35" s="74">
        <v>18</v>
      </c>
      <c r="LC35" s="74">
        <v>18</v>
      </c>
      <c r="LD35" s="74">
        <v>0</v>
      </c>
      <c r="LE35" s="74">
        <v>0</v>
      </c>
      <c r="LF35" s="75">
        <f t="shared" si="37"/>
        <v>1</v>
      </c>
      <c r="LG35" s="67">
        <f t="shared" si="38"/>
        <v>0</v>
      </c>
      <c r="LI35" s="74" t="s">
        <v>38</v>
      </c>
      <c r="LJ35" s="74">
        <v>18</v>
      </c>
      <c r="LK35" s="74">
        <v>18</v>
      </c>
      <c r="LL35" s="74">
        <v>0</v>
      </c>
      <c r="LM35" s="74">
        <v>0</v>
      </c>
      <c r="LN35" s="75">
        <f t="shared" si="39"/>
        <v>1</v>
      </c>
      <c r="LO35" s="67">
        <f t="shared" si="40"/>
        <v>0</v>
      </c>
      <c r="LQ35" s="74" t="s">
        <v>38</v>
      </c>
      <c r="LR35" s="74">
        <v>18</v>
      </c>
      <c r="LS35" s="74">
        <v>18</v>
      </c>
      <c r="LT35" s="74">
        <v>0</v>
      </c>
      <c r="LU35" s="74">
        <v>0</v>
      </c>
      <c r="LV35" s="75">
        <f t="shared" si="41"/>
        <v>1</v>
      </c>
      <c r="LW35" s="67">
        <f t="shared" si="42"/>
        <v>0</v>
      </c>
      <c r="LY35" s="74" t="s">
        <v>38</v>
      </c>
      <c r="LZ35" s="74">
        <v>18</v>
      </c>
      <c r="MA35" s="74">
        <v>18</v>
      </c>
      <c r="MB35" s="74">
        <v>0</v>
      </c>
      <c r="MC35" s="74">
        <v>0</v>
      </c>
      <c r="MD35" s="75">
        <f t="shared" si="43"/>
        <v>1</v>
      </c>
      <c r="ME35" s="67">
        <f t="shared" si="44"/>
        <v>0</v>
      </c>
      <c r="MG35" s="74" t="s">
        <v>38</v>
      </c>
      <c r="MH35" s="74">
        <v>18</v>
      </c>
      <c r="MI35" s="74">
        <v>18</v>
      </c>
      <c r="MJ35" s="74">
        <v>0</v>
      </c>
      <c r="MK35" s="74">
        <v>0</v>
      </c>
      <c r="ML35" s="75">
        <f t="shared" si="45"/>
        <v>1</v>
      </c>
      <c r="MM35" s="67">
        <f t="shared" si="46"/>
        <v>0</v>
      </c>
      <c r="MO35" s="74" t="s">
        <v>38</v>
      </c>
      <c r="MP35" s="74">
        <v>18</v>
      </c>
      <c r="MQ35" s="74">
        <v>18</v>
      </c>
      <c r="MR35" s="74">
        <v>0</v>
      </c>
      <c r="MS35" s="74">
        <v>0</v>
      </c>
      <c r="MT35" s="75">
        <f t="shared" si="47"/>
        <v>1</v>
      </c>
      <c r="MU35" s="67">
        <f t="shared" si="48"/>
        <v>0</v>
      </c>
      <c r="MW35" s="74" t="s">
        <v>38</v>
      </c>
      <c r="MX35" s="74">
        <v>18</v>
      </c>
      <c r="MY35" s="74">
        <v>18</v>
      </c>
      <c r="MZ35" s="74">
        <v>0</v>
      </c>
      <c r="NA35" s="74">
        <v>0</v>
      </c>
      <c r="NB35" s="75">
        <f t="shared" si="49"/>
        <v>1</v>
      </c>
      <c r="NC35" s="67">
        <f t="shared" si="50"/>
        <v>0</v>
      </c>
      <c r="NE35" s="74" t="s">
        <v>38</v>
      </c>
      <c r="NF35" s="74">
        <v>18</v>
      </c>
      <c r="NG35" s="74">
        <v>18</v>
      </c>
      <c r="NH35" s="74">
        <v>0</v>
      </c>
      <c r="NI35" s="74">
        <v>0</v>
      </c>
      <c r="NJ35" s="75">
        <f t="shared" si="51"/>
        <v>1</v>
      </c>
      <c r="NK35" s="67">
        <f t="shared" si="52"/>
        <v>0</v>
      </c>
      <c r="NM35" s="74" t="s">
        <v>38</v>
      </c>
      <c r="NN35" s="74">
        <v>18</v>
      </c>
      <c r="NO35" s="74">
        <v>18</v>
      </c>
      <c r="NP35" s="74">
        <v>0</v>
      </c>
      <c r="NQ35" s="74">
        <v>0</v>
      </c>
      <c r="NR35" s="75">
        <f t="shared" si="53"/>
        <v>1</v>
      </c>
      <c r="NS35" s="67">
        <f t="shared" si="54"/>
        <v>0</v>
      </c>
      <c r="NU35" s="74" t="s">
        <v>38</v>
      </c>
      <c r="NV35" s="74">
        <v>18</v>
      </c>
      <c r="NW35" s="74">
        <v>18</v>
      </c>
      <c r="NX35" s="74">
        <v>0</v>
      </c>
      <c r="NY35" s="74">
        <v>0</v>
      </c>
      <c r="NZ35" s="75">
        <f t="shared" si="55"/>
        <v>1</v>
      </c>
      <c r="OA35" s="67">
        <f t="shared" si="56"/>
        <v>0</v>
      </c>
      <c r="OC35" s="74" t="s">
        <v>38</v>
      </c>
      <c r="OD35" s="74">
        <v>18</v>
      </c>
      <c r="OE35" s="74">
        <v>18</v>
      </c>
      <c r="OF35" s="74">
        <v>0</v>
      </c>
      <c r="OG35" s="74">
        <v>0</v>
      </c>
      <c r="OH35" s="75">
        <f t="shared" si="79"/>
        <v>1</v>
      </c>
      <c r="OI35" s="67">
        <f t="shared" si="80"/>
        <v>0</v>
      </c>
      <c r="OK35" s="74" t="s">
        <v>38</v>
      </c>
      <c r="OL35" s="74">
        <v>18</v>
      </c>
      <c r="OM35" s="74">
        <v>18</v>
      </c>
      <c r="ON35" s="74">
        <v>0</v>
      </c>
      <c r="OO35" s="74">
        <v>0</v>
      </c>
      <c r="OP35" s="75">
        <f t="shared" si="59"/>
        <v>1</v>
      </c>
      <c r="OQ35" s="67">
        <f t="shared" si="60"/>
        <v>0</v>
      </c>
      <c r="OS35" s="74" t="s">
        <v>38</v>
      </c>
      <c r="OT35" s="74">
        <v>18</v>
      </c>
      <c r="OU35" s="74">
        <v>18</v>
      </c>
      <c r="OV35" s="74">
        <v>0</v>
      </c>
      <c r="OW35" s="74">
        <v>0</v>
      </c>
      <c r="OX35" s="75">
        <f t="shared" si="61"/>
        <v>1</v>
      </c>
      <c r="OY35" s="67">
        <f t="shared" si="62"/>
        <v>0</v>
      </c>
      <c r="PA35" s="74" t="s">
        <v>38</v>
      </c>
      <c r="PB35" s="74">
        <v>18</v>
      </c>
      <c r="PC35" s="74">
        <v>18</v>
      </c>
      <c r="PD35" s="74">
        <v>0</v>
      </c>
      <c r="PE35" s="74">
        <v>0</v>
      </c>
      <c r="PF35" s="75">
        <f t="shared" si="63"/>
        <v>1</v>
      </c>
      <c r="PG35" s="67">
        <f t="shared" si="64"/>
        <v>0</v>
      </c>
      <c r="PI35" s="74" t="s">
        <v>38</v>
      </c>
      <c r="PJ35" s="74">
        <v>18</v>
      </c>
      <c r="PK35" s="74">
        <v>18</v>
      </c>
      <c r="PL35" s="74">
        <v>0</v>
      </c>
      <c r="PM35" s="74">
        <v>0</v>
      </c>
      <c r="PN35" s="75">
        <f t="shared" si="65"/>
        <v>1</v>
      </c>
      <c r="PO35" s="67">
        <f t="shared" si="66"/>
        <v>0</v>
      </c>
      <c r="PQ35" s="74" t="s">
        <v>38</v>
      </c>
      <c r="PR35" s="74">
        <v>18</v>
      </c>
      <c r="PS35" s="74">
        <v>18</v>
      </c>
      <c r="PT35" s="74">
        <v>0</v>
      </c>
      <c r="PU35" s="74">
        <v>0</v>
      </c>
      <c r="PV35" s="75">
        <f t="shared" si="67"/>
        <v>1</v>
      </c>
      <c r="PW35" s="67">
        <f t="shared" si="68"/>
        <v>0</v>
      </c>
      <c r="PY35" s="74" t="s">
        <v>38</v>
      </c>
      <c r="PZ35" s="74">
        <v>18</v>
      </c>
      <c r="QA35" s="74">
        <v>18</v>
      </c>
      <c r="QB35" s="74">
        <v>0</v>
      </c>
      <c r="QC35" s="74">
        <v>0</v>
      </c>
      <c r="QD35" s="75">
        <f t="shared" si="69"/>
        <v>1</v>
      </c>
      <c r="QE35" s="67">
        <f t="shared" si="70"/>
        <v>0</v>
      </c>
      <c r="QG35" s="74" t="s">
        <v>38</v>
      </c>
      <c r="QH35" s="74">
        <v>18</v>
      </c>
      <c r="QI35" s="74">
        <v>18</v>
      </c>
      <c r="QJ35" s="74">
        <v>0</v>
      </c>
      <c r="QK35" s="74">
        <v>0</v>
      </c>
      <c r="QL35" s="75">
        <f t="shared" si="71"/>
        <v>1</v>
      </c>
      <c r="QM35" s="67">
        <f t="shared" si="72"/>
        <v>0</v>
      </c>
      <c r="QO35" s="74" t="s">
        <v>38</v>
      </c>
      <c r="QP35" s="74">
        <v>18</v>
      </c>
      <c r="QQ35" s="74">
        <v>18</v>
      </c>
      <c r="QR35" s="74">
        <v>0</v>
      </c>
      <c r="QS35" s="74">
        <v>0</v>
      </c>
      <c r="QT35" s="75">
        <f t="shared" si="73"/>
        <v>1</v>
      </c>
      <c r="QU35" s="67">
        <f t="shared" si="74"/>
        <v>0</v>
      </c>
      <c r="QW35" s="74" t="s">
        <v>38</v>
      </c>
      <c r="QX35" s="74">
        <v>18</v>
      </c>
      <c r="QY35" s="74">
        <v>18</v>
      </c>
      <c r="QZ35" s="74">
        <v>0</v>
      </c>
      <c r="RA35" s="74">
        <v>0</v>
      </c>
      <c r="RB35" s="75">
        <f t="shared" si="75"/>
        <v>1</v>
      </c>
      <c r="RC35" s="67">
        <f t="shared" si="76"/>
        <v>0</v>
      </c>
    </row>
    <row r="36" spans="1:471" ht="1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8">
        <f t="shared" si="5"/>
        <v>0</v>
      </c>
      <c r="BD36" s="2" t="s">
        <v>39</v>
      </c>
      <c r="BE36" s="2">
        <v>45</v>
      </c>
      <c r="BF36" s="2">
        <v>40</v>
      </c>
      <c r="BG36" s="2">
        <v>5</v>
      </c>
      <c r="BH36" s="2">
        <v>0</v>
      </c>
      <c r="BI36" s="4">
        <v>0.89</v>
      </c>
      <c r="BJ36" s="8">
        <f t="shared" si="6"/>
        <v>0</v>
      </c>
      <c r="BL36" s="2" t="s">
        <v>39</v>
      </c>
      <c r="BM36" s="2">
        <v>45</v>
      </c>
      <c r="BN36" s="2">
        <v>40</v>
      </c>
      <c r="BO36" s="2">
        <v>5</v>
      </c>
      <c r="BP36" s="2">
        <v>0</v>
      </c>
      <c r="BQ36" s="8">
        <v>0.89</v>
      </c>
      <c r="BR36" s="8">
        <f t="shared" si="7"/>
        <v>0</v>
      </c>
      <c r="BT36" s="2" t="s">
        <v>39</v>
      </c>
      <c r="BU36" s="2">
        <v>45</v>
      </c>
      <c r="BV36" s="2">
        <v>40</v>
      </c>
      <c r="BW36" s="2">
        <v>5</v>
      </c>
      <c r="BX36" s="2">
        <v>0</v>
      </c>
      <c r="BY36" s="4">
        <v>0.89</v>
      </c>
      <c r="BZ36" s="8">
        <f t="shared" si="8"/>
        <v>0</v>
      </c>
      <c r="CB36" s="2" t="s">
        <v>39</v>
      </c>
      <c r="CC36" s="2">
        <v>45</v>
      </c>
      <c r="CD36" s="2">
        <v>40</v>
      </c>
      <c r="CE36" s="2">
        <v>5</v>
      </c>
      <c r="CF36" s="2">
        <v>0</v>
      </c>
      <c r="CG36" s="4">
        <v>0.89</v>
      </c>
      <c r="CH36" s="8">
        <f t="shared" si="9"/>
        <v>0</v>
      </c>
      <c r="CJ36" s="2" t="s">
        <v>39</v>
      </c>
      <c r="CK36" s="2">
        <v>45</v>
      </c>
      <c r="CL36" s="2">
        <v>40</v>
      </c>
      <c r="CM36" s="2">
        <v>5</v>
      </c>
      <c r="CN36" s="2">
        <v>0</v>
      </c>
      <c r="CO36" s="4">
        <v>0.89</v>
      </c>
      <c r="CP36" s="8">
        <f t="shared" si="10"/>
        <v>0</v>
      </c>
      <c r="CR36" s="2" t="s">
        <v>39</v>
      </c>
      <c r="CS36" s="2">
        <v>45</v>
      </c>
      <c r="CT36" s="2">
        <v>40</v>
      </c>
      <c r="CU36" s="2">
        <v>5</v>
      </c>
      <c r="CV36" s="2">
        <v>0</v>
      </c>
      <c r="CW36" s="4">
        <v>0.89</v>
      </c>
      <c r="CX36" s="8">
        <f t="shared" si="11"/>
        <v>0</v>
      </c>
      <c r="CZ36" s="2" t="s">
        <v>39</v>
      </c>
      <c r="DA36" s="2">
        <v>45</v>
      </c>
      <c r="DB36" s="2">
        <v>40</v>
      </c>
      <c r="DC36" s="2">
        <v>5</v>
      </c>
      <c r="DD36" s="2">
        <v>0</v>
      </c>
      <c r="DE36" s="4">
        <v>0.89</v>
      </c>
      <c r="DF36" s="8">
        <f t="shared" si="12"/>
        <v>0</v>
      </c>
      <c r="DH36" s="2" t="s">
        <v>39</v>
      </c>
      <c r="DI36" s="2">
        <v>45</v>
      </c>
      <c r="DJ36" s="2">
        <v>40</v>
      </c>
      <c r="DK36" s="2">
        <v>5</v>
      </c>
      <c r="DL36" s="2">
        <v>0</v>
      </c>
      <c r="DM36" s="4">
        <v>0.89</v>
      </c>
      <c r="DN36" s="8">
        <f t="shared" si="13"/>
        <v>0</v>
      </c>
      <c r="DP36" s="2" t="s">
        <v>39</v>
      </c>
      <c r="DQ36" s="2">
        <v>45</v>
      </c>
      <c r="DR36" s="2">
        <v>40</v>
      </c>
      <c r="DS36" s="2">
        <v>5</v>
      </c>
      <c r="DT36" s="2">
        <v>0</v>
      </c>
      <c r="DU36" s="4">
        <v>0.89</v>
      </c>
      <c r="DV36" s="8">
        <f t="shared" si="14"/>
        <v>0</v>
      </c>
      <c r="ED36" s="8"/>
      <c r="FB36" s="8"/>
      <c r="FD36" s="2" t="s">
        <v>39</v>
      </c>
      <c r="FE36" s="2">
        <v>59</v>
      </c>
      <c r="FF36" s="2">
        <v>0</v>
      </c>
      <c r="FG36" s="2">
        <v>0</v>
      </c>
      <c r="FH36" s="2">
        <v>59</v>
      </c>
      <c r="FI36" s="4">
        <v>0</v>
      </c>
      <c r="FJ36" s="8">
        <f t="shared" si="19"/>
        <v>0</v>
      </c>
      <c r="FL36" s="2" t="s">
        <v>39</v>
      </c>
      <c r="FM36" s="2">
        <v>59</v>
      </c>
      <c r="FN36" s="2">
        <v>0</v>
      </c>
      <c r="FO36" s="2">
        <v>0</v>
      </c>
      <c r="FP36" s="2">
        <v>59</v>
      </c>
      <c r="FQ36" s="4">
        <v>0</v>
      </c>
      <c r="FR36" s="8">
        <f t="shared" si="20"/>
        <v>0</v>
      </c>
      <c r="FT36" t="s">
        <v>39</v>
      </c>
      <c r="FU36">
        <v>59</v>
      </c>
      <c r="FV36">
        <v>0</v>
      </c>
      <c r="FW36">
        <v>0</v>
      </c>
      <c r="FX36">
        <v>59</v>
      </c>
      <c r="FY36" s="38">
        <v>0</v>
      </c>
      <c r="FZ36" s="8">
        <f t="shared" si="21"/>
        <v>0</v>
      </c>
      <c r="GB36" s="6" t="s">
        <v>39</v>
      </c>
      <c r="GC36" s="6">
        <v>59</v>
      </c>
      <c r="GD36" s="6">
        <v>0</v>
      </c>
      <c r="GE36" s="6">
        <v>0</v>
      </c>
      <c r="GF36" s="6">
        <v>59</v>
      </c>
      <c r="GG36" s="33">
        <v>0</v>
      </c>
      <c r="GH36" s="46">
        <f t="shared" si="22"/>
        <v>0</v>
      </c>
      <c r="GJ36" t="s">
        <v>39</v>
      </c>
      <c r="GK36">
        <v>59</v>
      </c>
      <c r="GL36">
        <v>59</v>
      </c>
      <c r="GM36">
        <v>0</v>
      </c>
      <c r="GN36">
        <v>0</v>
      </c>
      <c r="GO36" s="38">
        <v>1</v>
      </c>
      <c r="GP36" s="8">
        <f t="shared" si="23"/>
        <v>1</v>
      </c>
      <c r="GR36" s="2" t="s">
        <v>39</v>
      </c>
      <c r="GS36" s="2">
        <v>59</v>
      </c>
      <c r="GT36" s="2">
        <v>59</v>
      </c>
      <c r="GU36" s="2">
        <v>0</v>
      </c>
      <c r="GV36" s="2">
        <v>0</v>
      </c>
      <c r="GW36" s="4">
        <v>1</v>
      </c>
      <c r="GX36" s="8">
        <f t="shared" si="24"/>
        <v>0</v>
      </c>
      <c r="GZ36" s="2" t="s">
        <v>39</v>
      </c>
      <c r="HA36" s="2">
        <v>59</v>
      </c>
      <c r="HB36" s="2">
        <v>59</v>
      </c>
      <c r="HC36" s="2">
        <v>0</v>
      </c>
      <c r="HD36" s="2">
        <v>0</v>
      </c>
      <c r="HE36" s="4">
        <v>1</v>
      </c>
      <c r="HF36" s="8">
        <f t="shared" si="77"/>
        <v>1</v>
      </c>
      <c r="HH36" s="2" t="s">
        <v>39</v>
      </c>
      <c r="HI36" s="2">
        <v>59</v>
      </c>
      <c r="HJ36" s="2">
        <v>59</v>
      </c>
      <c r="HK36" s="2">
        <v>0</v>
      </c>
      <c r="HL36" s="2">
        <v>0</v>
      </c>
      <c r="HM36" s="4">
        <v>1</v>
      </c>
      <c r="HN36" s="8">
        <f t="shared" si="25"/>
        <v>0</v>
      </c>
      <c r="HP36" s="2" t="s">
        <v>39</v>
      </c>
      <c r="HQ36" s="2">
        <v>59</v>
      </c>
      <c r="HR36" s="2">
        <v>59</v>
      </c>
      <c r="HS36" s="2">
        <v>0</v>
      </c>
      <c r="HT36" s="2">
        <v>0</v>
      </c>
      <c r="HU36" s="4">
        <v>1</v>
      </c>
      <c r="HV36" s="8">
        <f t="shared" si="26"/>
        <v>0</v>
      </c>
      <c r="HX36" s="2" t="s">
        <v>39</v>
      </c>
      <c r="HY36" s="2">
        <v>59</v>
      </c>
      <c r="HZ36" s="2">
        <v>59</v>
      </c>
      <c r="IA36" s="2">
        <v>0</v>
      </c>
      <c r="IB36" s="2">
        <v>0</v>
      </c>
      <c r="IC36" s="4">
        <v>1</v>
      </c>
      <c r="ID36" s="8">
        <f t="shared" si="27"/>
        <v>0</v>
      </c>
      <c r="IF36" s="63" t="s">
        <v>39</v>
      </c>
      <c r="IG36" s="64">
        <v>59</v>
      </c>
      <c r="IH36" s="64">
        <v>59</v>
      </c>
      <c r="II36" s="64">
        <v>0</v>
      </c>
      <c r="IJ36" s="64">
        <v>0</v>
      </c>
      <c r="IK36" s="65">
        <v>1</v>
      </c>
      <c r="IL36" s="65">
        <v>1</v>
      </c>
      <c r="IM36" s="65">
        <v>0</v>
      </c>
      <c r="IN36" s="63"/>
      <c r="IO36" s="63" t="s">
        <v>39</v>
      </c>
      <c r="IP36" s="63">
        <v>59</v>
      </c>
      <c r="IQ36" s="63">
        <v>59</v>
      </c>
      <c r="IR36" s="63">
        <v>0</v>
      </c>
      <c r="IS36" s="63">
        <v>0</v>
      </c>
      <c r="IT36" s="71">
        <v>1</v>
      </c>
      <c r="IU36" s="67">
        <v>0</v>
      </c>
      <c r="IV36" s="53"/>
      <c r="IW36" s="73" t="s">
        <v>39</v>
      </c>
      <c r="IX36" s="73">
        <v>59</v>
      </c>
      <c r="IY36" s="73">
        <v>59</v>
      </c>
      <c r="IZ36" s="73">
        <v>0</v>
      </c>
      <c r="JA36" s="73">
        <v>0</v>
      </c>
      <c r="JB36" s="77">
        <v>1</v>
      </c>
      <c r="JC36" s="67">
        <f t="shared" si="28"/>
        <v>0</v>
      </c>
      <c r="JD36" s="66"/>
      <c r="JE36" s="73" t="s">
        <v>39</v>
      </c>
      <c r="JF36" s="73">
        <v>59</v>
      </c>
      <c r="JG36" s="73">
        <v>59</v>
      </c>
      <c r="JH36" s="73">
        <v>0</v>
      </c>
      <c r="JI36" s="73">
        <v>0</v>
      </c>
      <c r="JJ36" s="77">
        <f t="shared" si="78"/>
        <v>1</v>
      </c>
      <c r="JK36" s="67">
        <f t="shared" si="29"/>
        <v>0</v>
      </c>
      <c r="JL36" s="66"/>
      <c r="JM36" s="73" t="s">
        <v>39</v>
      </c>
      <c r="JN36" s="73">
        <v>59</v>
      </c>
      <c r="JO36" s="73">
        <v>59</v>
      </c>
      <c r="JP36" s="73">
        <v>0</v>
      </c>
      <c r="JQ36" s="73">
        <v>0</v>
      </c>
      <c r="JR36" s="77">
        <v>1</v>
      </c>
      <c r="JS36" s="67">
        <f t="shared" si="30"/>
        <v>0</v>
      </c>
      <c r="JT36" s="66"/>
      <c r="JU36" s="73" t="s">
        <v>39</v>
      </c>
      <c r="JV36" s="73">
        <v>59</v>
      </c>
      <c r="JW36" s="73">
        <v>59</v>
      </c>
      <c r="JX36" s="73">
        <v>0</v>
      </c>
      <c r="JY36" s="73">
        <v>0</v>
      </c>
      <c r="JZ36" s="77">
        <v>1</v>
      </c>
      <c r="KA36" s="67">
        <f t="shared" si="31"/>
        <v>0</v>
      </c>
      <c r="KB36" s="66"/>
      <c r="KC36" s="73" t="s">
        <v>39</v>
      </c>
      <c r="KD36" s="73">
        <v>59</v>
      </c>
      <c r="KE36" s="73">
        <v>59</v>
      </c>
      <c r="KF36" s="73">
        <v>0</v>
      </c>
      <c r="KG36" s="73">
        <v>0</v>
      </c>
      <c r="KH36" s="77">
        <v>1</v>
      </c>
      <c r="KI36" s="67">
        <f t="shared" si="32"/>
        <v>0</v>
      </c>
      <c r="KK36" s="74" t="s">
        <v>39</v>
      </c>
      <c r="KL36" s="74">
        <v>59</v>
      </c>
      <c r="KM36" s="74">
        <v>59</v>
      </c>
      <c r="KN36" s="74">
        <v>0</v>
      </c>
      <c r="KO36" s="74">
        <v>0</v>
      </c>
      <c r="KP36" s="75">
        <f t="shared" si="33"/>
        <v>1</v>
      </c>
      <c r="KQ36" s="67">
        <f t="shared" si="34"/>
        <v>0</v>
      </c>
      <c r="KS36" s="74" t="s">
        <v>39</v>
      </c>
      <c r="KT36" s="74">
        <v>59</v>
      </c>
      <c r="KU36" s="74">
        <v>59</v>
      </c>
      <c r="KV36" s="74">
        <v>0</v>
      </c>
      <c r="KW36" s="74">
        <v>0</v>
      </c>
      <c r="KX36" s="75">
        <f t="shared" si="35"/>
        <v>1</v>
      </c>
      <c r="KY36" s="67">
        <f t="shared" si="36"/>
        <v>0</v>
      </c>
      <c r="LA36" s="74" t="s">
        <v>39</v>
      </c>
      <c r="LB36" s="74">
        <v>59</v>
      </c>
      <c r="LC36" s="74">
        <v>59</v>
      </c>
      <c r="LD36" s="74">
        <v>0</v>
      </c>
      <c r="LE36" s="74">
        <v>0</v>
      </c>
      <c r="LF36" s="75">
        <f t="shared" si="37"/>
        <v>1</v>
      </c>
      <c r="LG36" s="67">
        <f t="shared" si="38"/>
        <v>0</v>
      </c>
      <c r="LI36" s="74" t="s">
        <v>39</v>
      </c>
      <c r="LJ36" s="74">
        <v>59</v>
      </c>
      <c r="LK36" s="74">
        <v>59</v>
      </c>
      <c r="LL36" s="74">
        <v>0</v>
      </c>
      <c r="LM36" s="74">
        <v>0</v>
      </c>
      <c r="LN36" s="75">
        <f t="shared" si="39"/>
        <v>1</v>
      </c>
      <c r="LO36" s="67">
        <f t="shared" si="40"/>
        <v>0</v>
      </c>
      <c r="LQ36" s="74" t="s">
        <v>39</v>
      </c>
      <c r="LR36" s="74">
        <v>59</v>
      </c>
      <c r="LS36" s="74">
        <v>59</v>
      </c>
      <c r="LT36" s="74">
        <v>0</v>
      </c>
      <c r="LU36" s="74">
        <v>0</v>
      </c>
      <c r="LV36" s="75">
        <f t="shared" si="41"/>
        <v>1</v>
      </c>
      <c r="LW36" s="67">
        <f t="shared" si="42"/>
        <v>0</v>
      </c>
      <c r="LY36" s="74" t="s">
        <v>39</v>
      </c>
      <c r="LZ36" s="74">
        <v>59</v>
      </c>
      <c r="MA36" s="74">
        <v>59</v>
      </c>
      <c r="MB36" s="74">
        <v>0</v>
      </c>
      <c r="MC36" s="74">
        <v>0</v>
      </c>
      <c r="MD36" s="75">
        <f t="shared" si="43"/>
        <v>1</v>
      </c>
      <c r="ME36" s="67">
        <f t="shared" si="44"/>
        <v>0</v>
      </c>
      <c r="MG36" s="74" t="s">
        <v>39</v>
      </c>
      <c r="MH36" s="74">
        <v>59</v>
      </c>
      <c r="MI36" s="74">
        <v>59</v>
      </c>
      <c r="MJ36" s="74">
        <v>0</v>
      </c>
      <c r="MK36" s="74">
        <v>0</v>
      </c>
      <c r="ML36" s="75">
        <f t="shared" si="45"/>
        <v>1</v>
      </c>
      <c r="MM36" s="67">
        <f t="shared" si="46"/>
        <v>0</v>
      </c>
      <c r="MO36" s="74" t="s">
        <v>39</v>
      </c>
      <c r="MP36" s="74">
        <v>59</v>
      </c>
      <c r="MQ36" s="74">
        <v>59</v>
      </c>
      <c r="MR36" s="74">
        <v>0</v>
      </c>
      <c r="MS36" s="74">
        <v>0</v>
      </c>
      <c r="MT36" s="75">
        <f t="shared" si="47"/>
        <v>1</v>
      </c>
      <c r="MU36" s="67">
        <f t="shared" si="48"/>
        <v>0</v>
      </c>
      <c r="MW36" s="74" t="s">
        <v>39</v>
      </c>
      <c r="MX36" s="74">
        <v>59</v>
      </c>
      <c r="MY36" s="74">
        <v>59</v>
      </c>
      <c r="MZ36" s="74">
        <v>0</v>
      </c>
      <c r="NA36" s="74">
        <v>0</v>
      </c>
      <c r="NB36" s="75">
        <f t="shared" si="49"/>
        <v>1</v>
      </c>
      <c r="NC36" s="67">
        <f t="shared" si="50"/>
        <v>0</v>
      </c>
      <c r="NE36" s="74" t="s">
        <v>39</v>
      </c>
      <c r="NF36" s="74">
        <v>59</v>
      </c>
      <c r="NG36" s="74">
        <v>59</v>
      </c>
      <c r="NH36" s="74">
        <v>0</v>
      </c>
      <c r="NI36" s="74">
        <v>0</v>
      </c>
      <c r="NJ36" s="75">
        <f t="shared" si="51"/>
        <v>1</v>
      </c>
      <c r="NK36" s="67">
        <f t="shared" si="52"/>
        <v>0</v>
      </c>
      <c r="NM36" s="74" t="s">
        <v>39</v>
      </c>
      <c r="NN36" s="74">
        <v>59</v>
      </c>
      <c r="NO36" s="74">
        <v>59</v>
      </c>
      <c r="NP36" s="74">
        <v>0</v>
      </c>
      <c r="NQ36" s="74">
        <v>0</v>
      </c>
      <c r="NR36" s="75">
        <f t="shared" si="53"/>
        <v>1</v>
      </c>
      <c r="NS36" s="67">
        <f t="shared" si="54"/>
        <v>0</v>
      </c>
      <c r="NU36" s="74" t="s">
        <v>39</v>
      </c>
      <c r="NV36" s="74">
        <v>59</v>
      </c>
      <c r="NW36" s="74">
        <v>59</v>
      </c>
      <c r="NX36" s="74">
        <v>0</v>
      </c>
      <c r="NY36" s="74">
        <v>0</v>
      </c>
      <c r="NZ36" s="75">
        <f t="shared" si="55"/>
        <v>1</v>
      </c>
      <c r="OA36" s="67">
        <f t="shared" si="56"/>
        <v>0</v>
      </c>
      <c r="OC36" s="74" t="s">
        <v>39</v>
      </c>
      <c r="OD36" s="74">
        <v>59</v>
      </c>
      <c r="OE36" s="74">
        <v>59</v>
      </c>
      <c r="OF36" s="74">
        <v>0</v>
      </c>
      <c r="OG36" s="74">
        <v>0</v>
      </c>
      <c r="OH36" s="75">
        <f t="shared" si="79"/>
        <v>1</v>
      </c>
      <c r="OI36" s="67">
        <f t="shared" si="80"/>
        <v>0</v>
      </c>
      <c r="OK36" s="74" t="s">
        <v>39</v>
      </c>
      <c r="OL36" s="74">
        <v>59</v>
      </c>
      <c r="OM36" s="74">
        <v>59</v>
      </c>
      <c r="ON36" s="74">
        <v>0</v>
      </c>
      <c r="OO36" s="74">
        <v>0</v>
      </c>
      <c r="OP36" s="75">
        <f t="shared" si="59"/>
        <v>1</v>
      </c>
      <c r="OQ36" s="67">
        <f t="shared" si="60"/>
        <v>0</v>
      </c>
      <c r="OS36" s="74" t="s">
        <v>39</v>
      </c>
      <c r="OT36" s="74">
        <v>59</v>
      </c>
      <c r="OU36" s="74">
        <v>59</v>
      </c>
      <c r="OV36" s="74">
        <v>0</v>
      </c>
      <c r="OW36" s="74">
        <v>0</v>
      </c>
      <c r="OX36" s="75">
        <f t="shared" si="61"/>
        <v>1</v>
      </c>
      <c r="OY36" s="67">
        <f t="shared" si="62"/>
        <v>0</v>
      </c>
      <c r="PA36" s="74" t="s">
        <v>39</v>
      </c>
      <c r="PB36" s="74">
        <v>59</v>
      </c>
      <c r="PC36" s="74">
        <v>59</v>
      </c>
      <c r="PD36" s="74">
        <v>0</v>
      </c>
      <c r="PE36" s="74">
        <v>0</v>
      </c>
      <c r="PF36" s="75">
        <f t="shared" si="63"/>
        <v>1</v>
      </c>
      <c r="PG36" s="67">
        <f t="shared" si="64"/>
        <v>0</v>
      </c>
      <c r="PI36" s="74" t="s">
        <v>39</v>
      </c>
      <c r="PJ36" s="74">
        <v>59</v>
      </c>
      <c r="PK36" s="74">
        <v>59</v>
      </c>
      <c r="PL36" s="74">
        <v>0</v>
      </c>
      <c r="PM36" s="74">
        <v>0</v>
      </c>
      <c r="PN36" s="75">
        <f t="shared" si="65"/>
        <v>1</v>
      </c>
      <c r="PO36" s="67">
        <f t="shared" si="66"/>
        <v>0</v>
      </c>
      <c r="PQ36" s="74" t="s">
        <v>39</v>
      </c>
      <c r="PR36" s="74">
        <v>59</v>
      </c>
      <c r="PS36" s="74">
        <v>59</v>
      </c>
      <c r="PT36" s="74">
        <v>0</v>
      </c>
      <c r="PU36" s="74">
        <v>0</v>
      </c>
      <c r="PV36" s="75">
        <f t="shared" si="67"/>
        <v>1</v>
      </c>
      <c r="PW36" s="67">
        <f t="shared" si="68"/>
        <v>0</v>
      </c>
      <c r="PY36" s="74" t="s">
        <v>39</v>
      </c>
      <c r="PZ36" s="74">
        <v>59</v>
      </c>
      <c r="QA36" s="74">
        <v>59</v>
      </c>
      <c r="QB36" s="74">
        <v>0</v>
      </c>
      <c r="QC36" s="74">
        <v>0</v>
      </c>
      <c r="QD36" s="75">
        <f t="shared" si="69"/>
        <v>1</v>
      </c>
      <c r="QE36" s="67">
        <f t="shared" si="70"/>
        <v>0</v>
      </c>
      <c r="QG36" s="74" t="s">
        <v>39</v>
      </c>
      <c r="QH36" s="74">
        <v>59</v>
      </c>
      <c r="QI36" s="74">
        <v>59</v>
      </c>
      <c r="QJ36" s="74">
        <v>0</v>
      </c>
      <c r="QK36" s="74">
        <v>0</v>
      </c>
      <c r="QL36" s="75">
        <f t="shared" si="71"/>
        <v>1</v>
      </c>
      <c r="QM36" s="67">
        <f t="shared" si="72"/>
        <v>0</v>
      </c>
      <c r="QO36" s="74" t="s">
        <v>39</v>
      </c>
      <c r="QP36" s="74">
        <v>58</v>
      </c>
      <c r="QQ36" s="74">
        <v>58</v>
      </c>
      <c r="QR36" s="74">
        <v>0</v>
      </c>
      <c r="QS36" s="74">
        <v>0</v>
      </c>
      <c r="QT36" s="75">
        <f t="shared" si="73"/>
        <v>1</v>
      </c>
      <c r="QU36" s="67">
        <f t="shared" si="74"/>
        <v>0</v>
      </c>
      <c r="QW36" s="74" t="s">
        <v>39</v>
      </c>
      <c r="QX36" s="74">
        <v>58</v>
      </c>
      <c r="QY36" s="74">
        <v>58</v>
      </c>
      <c r="QZ36" s="74">
        <v>0</v>
      </c>
      <c r="RA36" s="74">
        <v>0</v>
      </c>
      <c r="RB36" s="75">
        <f t="shared" si="75"/>
        <v>1</v>
      </c>
      <c r="RC36" s="67">
        <f t="shared" si="76"/>
        <v>0</v>
      </c>
    </row>
    <row r="37" spans="1:471" ht="1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8">
        <f t="shared" si="5"/>
        <v>0</v>
      </c>
      <c r="BD37" s="2" t="s">
        <v>40</v>
      </c>
      <c r="BE37" s="2">
        <v>14</v>
      </c>
      <c r="BF37" s="2">
        <v>10</v>
      </c>
      <c r="BG37" s="2">
        <v>3</v>
      </c>
      <c r="BH37" s="2">
        <v>1</v>
      </c>
      <c r="BI37" s="4">
        <v>0.71</v>
      </c>
      <c r="BJ37" s="8">
        <f t="shared" si="6"/>
        <v>0</v>
      </c>
      <c r="BL37" s="2" t="s">
        <v>40</v>
      </c>
      <c r="BM37" s="2">
        <v>14</v>
      </c>
      <c r="BN37" s="2">
        <v>10</v>
      </c>
      <c r="BO37" s="2">
        <v>3</v>
      </c>
      <c r="BP37" s="2">
        <v>1</v>
      </c>
      <c r="BQ37" s="4">
        <v>0.71</v>
      </c>
      <c r="BR37" s="8">
        <f t="shared" si="7"/>
        <v>0</v>
      </c>
      <c r="BT37" s="2" t="s">
        <v>40</v>
      </c>
      <c r="BU37" s="2">
        <v>14</v>
      </c>
      <c r="BV37" s="2">
        <v>10</v>
      </c>
      <c r="BW37" s="2">
        <v>3</v>
      </c>
      <c r="BX37" s="2">
        <v>1</v>
      </c>
      <c r="BY37" s="4">
        <v>0.71</v>
      </c>
      <c r="BZ37" s="8">
        <f t="shared" si="8"/>
        <v>0</v>
      </c>
      <c r="CB37" s="2" t="s">
        <v>40</v>
      </c>
      <c r="CC37" s="2">
        <v>14</v>
      </c>
      <c r="CD37" s="2">
        <v>10</v>
      </c>
      <c r="CE37" s="2">
        <v>3</v>
      </c>
      <c r="CF37" s="2">
        <v>1</v>
      </c>
      <c r="CG37" s="4">
        <v>0.71</v>
      </c>
      <c r="CH37" s="8">
        <f t="shared" si="9"/>
        <v>0</v>
      </c>
      <c r="CJ37" s="2" t="s">
        <v>40</v>
      </c>
      <c r="CK37" s="2">
        <v>14</v>
      </c>
      <c r="CL37" s="2">
        <v>10</v>
      </c>
      <c r="CM37" s="2">
        <v>3</v>
      </c>
      <c r="CN37" s="2">
        <v>1</v>
      </c>
      <c r="CO37" s="4">
        <v>0.71</v>
      </c>
      <c r="CP37" s="8">
        <f t="shared" si="10"/>
        <v>0</v>
      </c>
      <c r="CR37" s="2" t="s">
        <v>40</v>
      </c>
      <c r="CS37" s="2">
        <v>14</v>
      </c>
      <c r="CT37" s="2">
        <v>10</v>
      </c>
      <c r="CU37" s="2">
        <v>3</v>
      </c>
      <c r="CV37" s="2">
        <v>1</v>
      </c>
      <c r="CW37" s="4">
        <v>0.71</v>
      </c>
      <c r="CX37" s="8">
        <f t="shared" si="11"/>
        <v>0</v>
      </c>
      <c r="CZ37" s="2" t="s">
        <v>40</v>
      </c>
      <c r="DA37" s="2">
        <v>14</v>
      </c>
      <c r="DB37" s="2">
        <v>10</v>
      </c>
      <c r="DC37" s="2">
        <v>3</v>
      </c>
      <c r="DD37" s="2">
        <v>1</v>
      </c>
      <c r="DE37" s="4">
        <v>0.71</v>
      </c>
      <c r="DF37" s="8">
        <f t="shared" si="12"/>
        <v>0</v>
      </c>
      <c r="DH37" s="2" t="s">
        <v>40</v>
      </c>
      <c r="DI37" s="2">
        <v>14</v>
      </c>
      <c r="DJ37" s="2">
        <v>10</v>
      </c>
      <c r="DK37" s="2">
        <v>3</v>
      </c>
      <c r="DL37" s="2">
        <v>1</v>
      </c>
      <c r="DM37" s="4">
        <v>0.71</v>
      </c>
      <c r="DN37" s="8">
        <f t="shared" si="13"/>
        <v>0</v>
      </c>
      <c r="DP37" s="2" t="s">
        <v>40</v>
      </c>
      <c r="DQ37" s="2">
        <v>14</v>
      </c>
      <c r="DR37" s="2">
        <v>10</v>
      </c>
      <c r="DS37" s="2">
        <v>3</v>
      </c>
      <c r="DT37" s="2">
        <v>1</v>
      </c>
      <c r="DU37" s="4">
        <v>0.71</v>
      </c>
      <c r="DV37" s="8">
        <f t="shared" si="14"/>
        <v>0</v>
      </c>
      <c r="DX37" s="2" t="s">
        <v>40</v>
      </c>
      <c r="DY37" s="2">
        <v>14</v>
      </c>
      <c r="DZ37" s="2">
        <v>10</v>
      </c>
      <c r="EA37" s="2">
        <v>3</v>
      </c>
      <c r="EB37" s="2">
        <v>1</v>
      </c>
      <c r="EC37" s="4">
        <v>0.71</v>
      </c>
      <c r="ED37" s="8">
        <f t="shared" si="15"/>
        <v>0</v>
      </c>
      <c r="EF37" s="2" t="s">
        <v>40</v>
      </c>
      <c r="EG37" s="2">
        <v>14</v>
      </c>
      <c r="EH37" s="2">
        <v>10</v>
      </c>
      <c r="EI37" s="2">
        <v>3</v>
      </c>
      <c r="EJ37" s="2">
        <v>1</v>
      </c>
      <c r="EK37" s="4">
        <v>0.71</v>
      </c>
      <c r="EL37" s="8">
        <f t="shared" si="16"/>
        <v>0</v>
      </c>
      <c r="EN37" s="2" t="s">
        <v>40</v>
      </c>
      <c r="EO37" s="2">
        <v>14</v>
      </c>
      <c r="EP37" s="2">
        <v>10</v>
      </c>
      <c r="EQ37" s="2">
        <v>3</v>
      </c>
      <c r="ER37" s="2">
        <v>1</v>
      </c>
      <c r="ES37" s="4">
        <v>0.71</v>
      </c>
      <c r="ET37" s="8">
        <f t="shared" si="17"/>
        <v>0</v>
      </c>
      <c r="EV37" s="2" t="s">
        <v>40</v>
      </c>
      <c r="EW37" s="2">
        <v>14</v>
      </c>
      <c r="EX37" s="2">
        <v>10</v>
      </c>
      <c r="EY37" s="2">
        <v>3</v>
      </c>
      <c r="EZ37" s="2">
        <v>1</v>
      </c>
      <c r="FA37" s="4">
        <v>0.71</v>
      </c>
      <c r="FB37" s="8">
        <f t="shared" si="18"/>
        <v>0</v>
      </c>
      <c r="FD37" s="2" t="s">
        <v>40</v>
      </c>
      <c r="FE37" s="2">
        <v>14</v>
      </c>
      <c r="FF37" s="2">
        <v>12</v>
      </c>
      <c r="FG37" s="2">
        <v>0</v>
      </c>
      <c r="FH37" s="2">
        <v>2</v>
      </c>
      <c r="FI37" s="4">
        <v>0.86</v>
      </c>
      <c r="FJ37" s="8">
        <f t="shared" si="19"/>
        <v>0.15000000000000002</v>
      </c>
      <c r="FL37" s="2" t="s">
        <v>40</v>
      </c>
      <c r="FM37" s="2">
        <v>14</v>
      </c>
      <c r="FN37" s="2">
        <v>12</v>
      </c>
      <c r="FO37" s="2">
        <v>0</v>
      </c>
      <c r="FP37" s="2">
        <v>2</v>
      </c>
      <c r="FQ37" s="4">
        <v>0.86</v>
      </c>
      <c r="FR37" s="8">
        <f t="shared" si="20"/>
        <v>0</v>
      </c>
      <c r="FT37" t="s">
        <v>40</v>
      </c>
      <c r="FU37">
        <v>14</v>
      </c>
      <c r="FV37">
        <v>12</v>
      </c>
      <c r="FW37">
        <v>0</v>
      </c>
      <c r="FX37">
        <v>2</v>
      </c>
      <c r="FY37" s="38">
        <v>0.86</v>
      </c>
      <c r="FZ37" s="8">
        <f t="shared" si="21"/>
        <v>0</v>
      </c>
      <c r="GB37" s="2" t="s">
        <v>40</v>
      </c>
      <c r="GC37" s="2">
        <v>14</v>
      </c>
      <c r="GD37" s="2">
        <v>12</v>
      </c>
      <c r="GE37" s="2">
        <v>0</v>
      </c>
      <c r="GF37" s="2">
        <v>2</v>
      </c>
      <c r="GG37" s="4">
        <v>0.86</v>
      </c>
      <c r="GH37" s="8">
        <f t="shared" si="22"/>
        <v>0</v>
      </c>
      <c r="GJ37" t="s">
        <v>40</v>
      </c>
      <c r="GK37">
        <v>14</v>
      </c>
      <c r="GL37">
        <v>12</v>
      </c>
      <c r="GM37">
        <v>0</v>
      </c>
      <c r="GN37">
        <v>2</v>
      </c>
      <c r="GO37" s="38">
        <v>0.86</v>
      </c>
      <c r="GP37" s="8">
        <f t="shared" si="23"/>
        <v>0</v>
      </c>
      <c r="GR37" s="2" t="s">
        <v>40</v>
      </c>
      <c r="GS37" s="2">
        <v>14</v>
      </c>
      <c r="GT37" s="2">
        <v>12</v>
      </c>
      <c r="GU37" s="2">
        <v>0</v>
      </c>
      <c r="GV37" s="2">
        <v>2</v>
      </c>
      <c r="GW37" s="4">
        <v>0.86</v>
      </c>
      <c r="GX37" s="8">
        <f t="shared" si="24"/>
        <v>0</v>
      </c>
      <c r="GZ37" s="2" t="s">
        <v>40</v>
      </c>
      <c r="HA37" s="2">
        <v>14</v>
      </c>
      <c r="HB37" s="2">
        <v>12</v>
      </c>
      <c r="HC37" s="2">
        <v>0</v>
      </c>
      <c r="HD37" s="2">
        <v>2</v>
      </c>
      <c r="HE37" s="4">
        <v>0.86</v>
      </c>
      <c r="HF37" s="8">
        <f t="shared" si="77"/>
        <v>-1.1400000000000001</v>
      </c>
      <c r="HH37" s="2" t="s">
        <v>40</v>
      </c>
      <c r="HI37" s="2">
        <v>14</v>
      </c>
      <c r="HJ37" s="2">
        <v>12</v>
      </c>
      <c r="HK37" s="2">
        <v>0</v>
      </c>
      <c r="HL37" s="2">
        <v>2</v>
      </c>
      <c r="HM37" s="4">
        <v>0.86</v>
      </c>
      <c r="HN37" s="8">
        <f t="shared" si="25"/>
        <v>0</v>
      </c>
      <c r="HP37" s="2" t="s">
        <v>40</v>
      </c>
      <c r="HQ37" s="2">
        <v>14</v>
      </c>
      <c r="HR37" s="2">
        <v>12</v>
      </c>
      <c r="HS37" s="2">
        <v>0</v>
      </c>
      <c r="HT37" s="2">
        <v>2</v>
      </c>
      <c r="HU37" s="4">
        <v>0.86</v>
      </c>
      <c r="HV37" s="8">
        <f t="shared" si="26"/>
        <v>0</v>
      </c>
      <c r="HX37" s="2" t="s">
        <v>40</v>
      </c>
      <c r="HY37" s="2">
        <v>14</v>
      </c>
      <c r="HZ37" s="2">
        <v>12</v>
      </c>
      <c r="IA37" s="2">
        <v>0</v>
      </c>
      <c r="IB37" s="2">
        <v>2</v>
      </c>
      <c r="IC37" s="4">
        <v>0.86</v>
      </c>
      <c r="ID37" s="8">
        <f t="shared" si="27"/>
        <v>0</v>
      </c>
      <c r="IF37" s="63" t="s">
        <v>40</v>
      </c>
      <c r="IG37" s="64">
        <v>14</v>
      </c>
      <c r="IH37" s="64">
        <v>12</v>
      </c>
      <c r="II37" s="64">
        <v>0</v>
      </c>
      <c r="IJ37" s="64">
        <v>2</v>
      </c>
      <c r="IK37" s="65">
        <v>0.86</v>
      </c>
      <c r="IL37" s="65">
        <v>0.86</v>
      </c>
      <c r="IM37" s="65">
        <v>0</v>
      </c>
      <c r="IN37" s="63"/>
      <c r="IO37" s="63" t="s">
        <v>40</v>
      </c>
      <c r="IP37" s="63">
        <v>14</v>
      </c>
      <c r="IQ37" s="63">
        <v>12</v>
      </c>
      <c r="IR37" s="63">
        <v>0</v>
      </c>
      <c r="IS37" s="63">
        <v>2</v>
      </c>
      <c r="IT37" s="71">
        <v>0.86</v>
      </c>
      <c r="IU37" s="67">
        <v>0</v>
      </c>
      <c r="IV37" s="53"/>
      <c r="IW37" s="73" t="s">
        <v>40</v>
      </c>
      <c r="IX37" s="73">
        <v>14</v>
      </c>
      <c r="IY37" s="73">
        <v>12</v>
      </c>
      <c r="IZ37" s="73">
        <v>0</v>
      </c>
      <c r="JA37" s="73">
        <v>2</v>
      </c>
      <c r="JB37" s="77">
        <v>0.86</v>
      </c>
      <c r="JC37" s="67">
        <f t="shared" si="28"/>
        <v>0</v>
      </c>
      <c r="JD37" s="66"/>
      <c r="JE37" s="73" t="s">
        <v>40</v>
      </c>
      <c r="JF37" s="73">
        <v>14</v>
      </c>
      <c r="JG37" s="73">
        <v>12</v>
      </c>
      <c r="JH37" s="73">
        <v>0</v>
      </c>
      <c r="JI37" s="73">
        <v>2</v>
      </c>
      <c r="JJ37" s="77">
        <f t="shared" si="78"/>
        <v>0.8571428571428571</v>
      </c>
      <c r="JK37" s="67">
        <f t="shared" si="29"/>
        <v>-2.8571428571428914E-3</v>
      </c>
      <c r="JL37" s="66"/>
      <c r="JM37" s="73" t="s">
        <v>40</v>
      </c>
      <c r="JN37" s="73">
        <v>14</v>
      </c>
      <c r="JO37" s="73">
        <v>12</v>
      </c>
      <c r="JP37" s="73">
        <v>0</v>
      </c>
      <c r="JQ37" s="73">
        <v>2</v>
      </c>
      <c r="JR37" s="77">
        <v>0.86</v>
      </c>
      <c r="JS37" s="67">
        <f t="shared" si="30"/>
        <v>2.8571428571428914E-3</v>
      </c>
      <c r="JT37" s="66"/>
      <c r="JU37" s="73" t="s">
        <v>40</v>
      </c>
      <c r="JV37" s="73">
        <v>14</v>
      </c>
      <c r="JW37" s="73">
        <v>12</v>
      </c>
      <c r="JX37" s="73">
        <v>0</v>
      </c>
      <c r="JY37" s="73">
        <v>2</v>
      </c>
      <c r="JZ37" s="77">
        <v>0.86</v>
      </c>
      <c r="KA37" s="67">
        <f t="shared" si="31"/>
        <v>0</v>
      </c>
      <c r="KB37" s="66"/>
      <c r="KC37" s="73" t="s">
        <v>40</v>
      </c>
      <c r="KD37" s="73">
        <v>14</v>
      </c>
      <c r="KE37" s="73">
        <v>12</v>
      </c>
      <c r="KF37" s="73">
        <v>0</v>
      </c>
      <c r="KG37" s="73">
        <v>2</v>
      </c>
      <c r="KH37" s="77">
        <v>0.86</v>
      </c>
      <c r="KI37" s="67">
        <f t="shared" si="32"/>
        <v>0</v>
      </c>
      <c r="KK37" s="74" t="s">
        <v>40</v>
      </c>
      <c r="KL37" s="74">
        <v>14</v>
      </c>
      <c r="KM37" s="74">
        <v>12</v>
      </c>
      <c r="KN37" s="74">
        <v>0</v>
      </c>
      <c r="KO37" s="74">
        <v>2</v>
      </c>
      <c r="KP37" s="75">
        <f t="shared" si="33"/>
        <v>0.8571428571428571</v>
      </c>
      <c r="KQ37" s="67">
        <f t="shared" si="34"/>
        <v>-2.8571428571428914E-3</v>
      </c>
      <c r="KS37" s="74" t="s">
        <v>40</v>
      </c>
      <c r="KT37" s="74">
        <v>14</v>
      </c>
      <c r="KU37" s="74">
        <v>12</v>
      </c>
      <c r="KV37" s="74">
        <v>0</v>
      </c>
      <c r="KW37" s="74">
        <v>2</v>
      </c>
      <c r="KX37" s="75">
        <f t="shared" si="35"/>
        <v>0.8571428571428571</v>
      </c>
      <c r="KY37" s="67">
        <f t="shared" si="36"/>
        <v>0</v>
      </c>
      <c r="LA37" s="74" t="s">
        <v>40</v>
      </c>
      <c r="LB37" s="74">
        <v>14</v>
      </c>
      <c r="LC37" s="74">
        <v>12</v>
      </c>
      <c r="LD37" s="74">
        <v>0</v>
      </c>
      <c r="LE37" s="74">
        <v>2</v>
      </c>
      <c r="LF37" s="75">
        <f t="shared" si="37"/>
        <v>0.8571428571428571</v>
      </c>
      <c r="LG37" s="67">
        <f t="shared" si="38"/>
        <v>0</v>
      </c>
      <c r="LI37" s="74" t="s">
        <v>40</v>
      </c>
      <c r="LJ37" s="74">
        <v>14</v>
      </c>
      <c r="LK37" s="74">
        <v>12</v>
      </c>
      <c r="LL37" s="74">
        <v>0</v>
      </c>
      <c r="LM37" s="74">
        <v>2</v>
      </c>
      <c r="LN37" s="75">
        <f t="shared" si="39"/>
        <v>0.8571428571428571</v>
      </c>
      <c r="LO37" s="67">
        <f t="shared" si="40"/>
        <v>0</v>
      </c>
      <c r="LQ37" s="74" t="s">
        <v>40</v>
      </c>
      <c r="LR37" s="74">
        <v>14</v>
      </c>
      <c r="LS37" s="74">
        <v>12</v>
      </c>
      <c r="LT37" s="74">
        <v>0</v>
      </c>
      <c r="LU37" s="74">
        <v>2</v>
      </c>
      <c r="LV37" s="75">
        <f t="shared" si="41"/>
        <v>0.8571428571428571</v>
      </c>
      <c r="LW37" s="67">
        <f t="shared" si="42"/>
        <v>0</v>
      </c>
      <c r="LY37" s="74" t="s">
        <v>40</v>
      </c>
      <c r="LZ37" s="74">
        <v>14</v>
      </c>
      <c r="MA37" s="74">
        <v>12</v>
      </c>
      <c r="MB37" s="74">
        <v>0</v>
      </c>
      <c r="MC37" s="74">
        <v>2</v>
      </c>
      <c r="MD37" s="75">
        <f t="shared" si="43"/>
        <v>0.8571428571428571</v>
      </c>
      <c r="ME37" s="67">
        <f t="shared" si="44"/>
        <v>0</v>
      </c>
      <c r="MG37" s="74" t="s">
        <v>40</v>
      </c>
      <c r="MH37" s="74">
        <v>14</v>
      </c>
      <c r="MI37" s="74">
        <v>12</v>
      </c>
      <c r="MJ37" s="74">
        <v>0</v>
      </c>
      <c r="MK37" s="74">
        <v>2</v>
      </c>
      <c r="ML37" s="75">
        <f t="shared" si="45"/>
        <v>0.8571428571428571</v>
      </c>
      <c r="MM37" s="67">
        <f t="shared" si="46"/>
        <v>0</v>
      </c>
      <c r="MO37" s="74" t="s">
        <v>40</v>
      </c>
      <c r="MP37" s="74">
        <v>14</v>
      </c>
      <c r="MQ37" s="74">
        <v>12</v>
      </c>
      <c r="MR37" s="74">
        <v>0</v>
      </c>
      <c r="MS37" s="74">
        <v>2</v>
      </c>
      <c r="MT37" s="75">
        <f t="shared" si="47"/>
        <v>0.8571428571428571</v>
      </c>
      <c r="MU37" s="67">
        <f t="shared" si="48"/>
        <v>0</v>
      </c>
      <c r="MW37" s="74" t="s">
        <v>40</v>
      </c>
      <c r="MX37" s="74">
        <v>14</v>
      </c>
      <c r="MY37" s="74">
        <v>12</v>
      </c>
      <c r="MZ37" s="74">
        <v>0</v>
      </c>
      <c r="NA37" s="74">
        <v>2</v>
      </c>
      <c r="NB37" s="75">
        <f t="shared" si="49"/>
        <v>0.8571428571428571</v>
      </c>
      <c r="NC37" s="67">
        <f t="shared" si="50"/>
        <v>0</v>
      </c>
      <c r="NE37" s="74" t="s">
        <v>40</v>
      </c>
      <c r="NF37" s="74">
        <v>14</v>
      </c>
      <c r="NG37" s="74">
        <v>12</v>
      </c>
      <c r="NH37" s="74">
        <v>0</v>
      </c>
      <c r="NI37" s="74">
        <v>2</v>
      </c>
      <c r="NJ37" s="75">
        <f t="shared" si="51"/>
        <v>0.8571428571428571</v>
      </c>
      <c r="NK37" s="67">
        <f t="shared" si="52"/>
        <v>0</v>
      </c>
      <c r="NM37" s="74" t="s">
        <v>40</v>
      </c>
      <c r="NN37" s="74">
        <v>14</v>
      </c>
      <c r="NO37" s="74">
        <v>12</v>
      </c>
      <c r="NP37" s="74">
        <v>0</v>
      </c>
      <c r="NQ37" s="74">
        <v>2</v>
      </c>
      <c r="NR37" s="75">
        <f t="shared" si="53"/>
        <v>0.8571428571428571</v>
      </c>
      <c r="NS37" s="67">
        <f t="shared" si="54"/>
        <v>0</v>
      </c>
      <c r="NU37" s="74" t="s">
        <v>40</v>
      </c>
      <c r="NV37" s="74">
        <v>14</v>
      </c>
      <c r="NW37" s="74">
        <v>12</v>
      </c>
      <c r="NX37" s="74">
        <v>0</v>
      </c>
      <c r="NY37" s="74">
        <v>2</v>
      </c>
      <c r="NZ37" s="75">
        <f t="shared" si="55"/>
        <v>0.8571428571428571</v>
      </c>
      <c r="OA37" s="67">
        <f t="shared" si="56"/>
        <v>0</v>
      </c>
      <c r="OC37" s="74" t="s">
        <v>40</v>
      </c>
      <c r="OD37" s="74">
        <v>14</v>
      </c>
      <c r="OE37" s="74">
        <v>12</v>
      </c>
      <c r="OF37" s="74">
        <v>0</v>
      </c>
      <c r="OG37" s="74">
        <v>2</v>
      </c>
      <c r="OH37" s="75">
        <f t="shared" si="79"/>
        <v>0.8571428571428571</v>
      </c>
      <c r="OI37" s="67">
        <f t="shared" si="80"/>
        <v>0</v>
      </c>
      <c r="OK37" s="74" t="s">
        <v>40</v>
      </c>
      <c r="OL37" s="74">
        <v>14</v>
      </c>
      <c r="OM37" s="74">
        <v>12</v>
      </c>
      <c r="ON37" s="74">
        <v>0</v>
      </c>
      <c r="OO37" s="74">
        <v>2</v>
      </c>
      <c r="OP37" s="75">
        <f t="shared" si="59"/>
        <v>0.8571428571428571</v>
      </c>
      <c r="OQ37" s="67">
        <f t="shared" si="60"/>
        <v>0</v>
      </c>
      <c r="OS37" s="74" t="s">
        <v>40</v>
      </c>
      <c r="OT37" s="74">
        <v>14</v>
      </c>
      <c r="OU37" s="74">
        <v>12</v>
      </c>
      <c r="OV37" s="74">
        <v>0</v>
      </c>
      <c r="OW37" s="74">
        <v>2</v>
      </c>
      <c r="OX37" s="75">
        <f t="shared" si="61"/>
        <v>0.8571428571428571</v>
      </c>
      <c r="OY37" s="67">
        <f t="shared" si="62"/>
        <v>0</v>
      </c>
      <c r="PA37" s="74" t="s">
        <v>40</v>
      </c>
      <c r="PB37" s="74">
        <v>14</v>
      </c>
      <c r="PC37" s="74">
        <v>12</v>
      </c>
      <c r="PD37" s="74">
        <v>0</v>
      </c>
      <c r="PE37" s="74">
        <v>2</v>
      </c>
      <c r="PF37" s="75">
        <f t="shared" si="63"/>
        <v>0.8571428571428571</v>
      </c>
      <c r="PG37" s="67">
        <f t="shared" si="64"/>
        <v>0</v>
      </c>
      <c r="PI37" s="74" t="s">
        <v>40</v>
      </c>
      <c r="PJ37" s="74">
        <v>14</v>
      </c>
      <c r="PK37" s="74">
        <v>12</v>
      </c>
      <c r="PL37" s="74">
        <v>0</v>
      </c>
      <c r="PM37" s="74">
        <v>2</v>
      </c>
      <c r="PN37" s="75">
        <f t="shared" si="65"/>
        <v>0.8571428571428571</v>
      </c>
      <c r="PO37" s="67">
        <f t="shared" si="66"/>
        <v>0</v>
      </c>
      <c r="PQ37" s="74" t="s">
        <v>40</v>
      </c>
      <c r="PR37" s="74">
        <v>14</v>
      </c>
      <c r="PS37" s="74">
        <v>12</v>
      </c>
      <c r="PT37" s="74">
        <v>0</v>
      </c>
      <c r="PU37" s="74">
        <v>2</v>
      </c>
      <c r="PV37" s="75">
        <f t="shared" si="67"/>
        <v>0.8571428571428571</v>
      </c>
      <c r="PW37" s="67">
        <f t="shared" si="68"/>
        <v>0</v>
      </c>
      <c r="PY37" s="74" t="s">
        <v>40</v>
      </c>
      <c r="PZ37" s="74">
        <v>14</v>
      </c>
      <c r="QA37" s="74">
        <v>12</v>
      </c>
      <c r="QB37" s="74">
        <v>0</v>
      </c>
      <c r="QC37" s="74">
        <v>2</v>
      </c>
      <c r="QD37" s="75">
        <f t="shared" si="69"/>
        <v>0.8571428571428571</v>
      </c>
      <c r="QE37" s="67">
        <f t="shared" si="70"/>
        <v>0</v>
      </c>
      <c r="QG37" s="74" t="s">
        <v>40</v>
      </c>
      <c r="QH37" s="74">
        <v>14</v>
      </c>
      <c r="QI37" s="74">
        <v>12</v>
      </c>
      <c r="QJ37" s="74">
        <v>0</v>
      </c>
      <c r="QK37" s="74">
        <v>2</v>
      </c>
      <c r="QL37" s="75">
        <f t="shared" si="71"/>
        <v>0.8571428571428571</v>
      </c>
      <c r="QM37" s="67">
        <f t="shared" si="72"/>
        <v>0</v>
      </c>
      <c r="QO37" s="74" t="s">
        <v>40</v>
      </c>
      <c r="QP37" s="74">
        <v>14</v>
      </c>
      <c r="QQ37" s="74">
        <v>12</v>
      </c>
      <c r="QR37" s="74">
        <v>0</v>
      </c>
      <c r="QS37" s="74">
        <v>2</v>
      </c>
      <c r="QT37" s="75">
        <f t="shared" si="73"/>
        <v>0.8571428571428571</v>
      </c>
      <c r="QU37" s="67">
        <f t="shared" si="74"/>
        <v>0</v>
      </c>
      <c r="QW37" s="74" t="s">
        <v>40</v>
      </c>
      <c r="QX37" s="74">
        <v>14</v>
      </c>
      <c r="QY37" s="74">
        <v>12</v>
      </c>
      <c r="QZ37" s="74">
        <v>0</v>
      </c>
      <c r="RA37" s="74">
        <v>2</v>
      </c>
      <c r="RB37" s="75">
        <f t="shared" si="75"/>
        <v>0.8571428571428571</v>
      </c>
      <c r="RC37" s="67">
        <f t="shared" si="76"/>
        <v>0</v>
      </c>
    </row>
    <row r="38" spans="1:471" ht="1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8">
        <f t="shared" si="5"/>
        <v>0</v>
      </c>
      <c r="BD38" s="2" t="s">
        <v>41</v>
      </c>
      <c r="BE38" s="2">
        <v>36</v>
      </c>
      <c r="BF38" s="2">
        <v>36</v>
      </c>
      <c r="BG38" s="2">
        <v>0</v>
      </c>
      <c r="BH38" s="2">
        <v>0</v>
      </c>
      <c r="BI38" s="4">
        <v>1</v>
      </c>
      <c r="BJ38" s="8">
        <f t="shared" si="6"/>
        <v>0</v>
      </c>
      <c r="BL38" s="2" t="s">
        <v>41</v>
      </c>
      <c r="BM38" s="2">
        <v>36</v>
      </c>
      <c r="BN38" s="2">
        <v>36</v>
      </c>
      <c r="BO38" s="2">
        <v>0</v>
      </c>
      <c r="BP38" s="2">
        <v>0</v>
      </c>
      <c r="BQ38" s="4">
        <v>1</v>
      </c>
      <c r="BR38" s="8">
        <f t="shared" si="7"/>
        <v>0</v>
      </c>
      <c r="BT38" s="2" t="s">
        <v>41</v>
      </c>
      <c r="BU38" s="2">
        <v>36</v>
      </c>
      <c r="BV38" s="2">
        <v>36</v>
      </c>
      <c r="BW38" s="2">
        <v>0</v>
      </c>
      <c r="BX38" s="2">
        <v>0</v>
      </c>
      <c r="BY38" s="4">
        <v>1</v>
      </c>
      <c r="BZ38" s="8">
        <f t="shared" si="8"/>
        <v>0</v>
      </c>
      <c r="CB38" s="2" t="s">
        <v>41</v>
      </c>
      <c r="CC38" s="2">
        <v>36</v>
      </c>
      <c r="CD38" s="2">
        <v>36</v>
      </c>
      <c r="CE38" s="2">
        <v>0</v>
      </c>
      <c r="CF38" s="2">
        <v>0</v>
      </c>
      <c r="CG38" s="4">
        <v>1</v>
      </c>
      <c r="CH38" s="8">
        <f t="shared" si="9"/>
        <v>0</v>
      </c>
      <c r="CJ38" s="2" t="s">
        <v>41</v>
      </c>
      <c r="CK38" s="2">
        <v>36</v>
      </c>
      <c r="CL38" s="2">
        <v>36</v>
      </c>
      <c r="CM38" s="2">
        <v>0</v>
      </c>
      <c r="CN38" s="2">
        <v>0</v>
      </c>
      <c r="CO38" s="4">
        <v>1</v>
      </c>
      <c r="CP38" s="8">
        <f t="shared" si="10"/>
        <v>0</v>
      </c>
      <c r="CR38" s="2" t="s">
        <v>41</v>
      </c>
      <c r="CS38" s="2">
        <v>36</v>
      </c>
      <c r="CT38" s="2">
        <v>36</v>
      </c>
      <c r="CU38" s="2">
        <v>0</v>
      </c>
      <c r="CV38" s="2">
        <v>0</v>
      </c>
      <c r="CW38" s="4">
        <v>1</v>
      </c>
      <c r="CX38" s="8">
        <f t="shared" si="11"/>
        <v>0</v>
      </c>
      <c r="CZ38" s="2" t="s">
        <v>41</v>
      </c>
      <c r="DA38" s="2">
        <v>36</v>
      </c>
      <c r="DB38" s="2">
        <v>36</v>
      </c>
      <c r="DC38" s="2">
        <v>0</v>
      </c>
      <c r="DD38" s="2">
        <v>0</v>
      </c>
      <c r="DE38" s="4">
        <v>1</v>
      </c>
      <c r="DF38" s="8">
        <f t="shared" si="12"/>
        <v>0</v>
      </c>
      <c r="DH38" s="2" t="s">
        <v>41</v>
      </c>
      <c r="DI38" s="2">
        <v>36</v>
      </c>
      <c r="DJ38" s="2">
        <v>36</v>
      </c>
      <c r="DK38" s="2">
        <v>0</v>
      </c>
      <c r="DL38" s="2">
        <v>0</v>
      </c>
      <c r="DM38" s="4">
        <v>1</v>
      </c>
      <c r="DN38" s="8">
        <f t="shared" si="13"/>
        <v>0</v>
      </c>
      <c r="DP38" s="2" t="s">
        <v>41</v>
      </c>
      <c r="DQ38" s="2">
        <v>36</v>
      </c>
      <c r="DR38" s="2">
        <v>36</v>
      </c>
      <c r="DS38" s="2">
        <v>0</v>
      </c>
      <c r="DT38" s="2">
        <v>0</v>
      </c>
      <c r="DU38" s="4">
        <v>1</v>
      </c>
      <c r="DV38" s="8">
        <f t="shared" si="14"/>
        <v>0</v>
      </c>
      <c r="DX38" s="2" t="s">
        <v>41</v>
      </c>
      <c r="DY38" s="2">
        <v>36</v>
      </c>
      <c r="DZ38" s="2">
        <v>36</v>
      </c>
      <c r="EA38" s="2">
        <v>0</v>
      </c>
      <c r="EB38" s="2">
        <v>0</v>
      </c>
      <c r="EC38" s="4">
        <v>1</v>
      </c>
      <c r="ED38" s="8">
        <f t="shared" si="15"/>
        <v>0</v>
      </c>
      <c r="EF38" s="2" t="s">
        <v>41</v>
      </c>
      <c r="EG38" s="2">
        <v>36</v>
      </c>
      <c r="EH38" s="2">
        <v>36</v>
      </c>
      <c r="EI38" s="2">
        <v>0</v>
      </c>
      <c r="EJ38" s="2">
        <v>0</v>
      </c>
      <c r="EK38" s="4">
        <v>1</v>
      </c>
      <c r="EL38" s="8">
        <f t="shared" si="16"/>
        <v>0</v>
      </c>
      <c r="EN38" s="2" t="s">
        <v>41</v>
      </c>
      <c r="EO38" s="2">
        <v>36</v>
      </c>
      <c r="EP38" s="2">
        <v>36</v>
      </c>
      <c r="EQ38" s="2">
        <v>0</v>
      </c>
      <c r="ER38" s="2">
        <v>0</v>
      </c>
      <c r="ES38" s="4">
        <v>1</v>
      </c>
      <c r="ET38" s="8">
        <f t="shared" si="17"/>
        <v>0</v>
      </c>
      <c r="EV38" s="2" t="s">
        <v>41</v>
      </c>
      <c r="EW38" s="2">
        <v>36</v>
      </c>
      <c r="EX38" s="2">
        <v>36</v>
      </c>
      <c r="EY38" s="2">
        <v>0</v>
      </c>
      <c r="EZ38" s="2">
        <v>0</v>
      </c>
      <c r="FA38" s="4">
        <v>1</v>
      </c>
      <c r="FB38" s="8">
        <f t="shared" si="18"/>
        <v>0</v>
      </c>
      <c r="FD38" s="2" t="s">
        <v>41</v>
      </c>
      <c r="FE38" s="2">
        <v>72</v>
      </c>
      <c r="FF38" s="2">
        <v>72</v>
      </c>
      <c r="FG38" s="2">
        <v>0</v>
      </c>
      <c r="FH38" s="2">
        <v>0</v>
      </c>
      <c r="FI38" s="4">
        <v>1</v>
      </c>
      <c r="FJ38" s="8">
        <f t="shared" si="19"/>
        <v>0</v>
      </c>
      <c r="FL38" s="2" t="s">
        <v>41</v>
      </c>
      <c r="FM38" s="2">
        <v>72</v>
      </c>
      <c r="FN38" s="2">
        <v>72</v>
      </c>
      <c r="FO38" s="2">
        <v>0</v>
      </c>
      <c r="FP38" s="2">
        <v>0</v>
      </c>
      <c r="FQ38" s="4">
        <v>1</v>
      </c>
      <c r="FR38" s="8">
        <f t="shared" si="20"/>
        <v>0</v>
      </c>
      <c r="FT38" t="s">
        <v>41</v>
      </c>
      <c r="FU38">
        <v>72</v>
      </c>
      <c r="FV38">
        <v>72</v>
      </c>
      <c r="FW38">
        <v>0</v>
      </c>
      <c r="FX38">
        <v>0</v>
      </c>
      <c r="FY38" s="38">
        <v>1</v>
      </c>
      <c r="FZ38" s="8">
        <f t="shared" si="21"/>
        <v>0</v>
      </c>
      <c r="GB38" s="2" t="s">
        <v>41</v>
      </c>
      <c r="GC38" s="2">
        <v>72</v>
      </c>
      <c r="GD38" s="2">
        <v>72</v>
      </c>
      <c r="GE38" s="2">
        <v>0</v>
      </c>
      <c r="GF38" s="2">
        <v>0</v>
      </c>
      <c r="GG38" s="4">
        <v>1</v>
      </c>
      <c r="GH38" s="8">
        <f t="shared" si="22"/>
        <v>0</v>
      </c>
      <c r="GJ38" t="s">
        <v>41</v>
      </c>
      <c r="GK38">
        <v>72</v>
      </c>
      <c r="GL38">
        <v>72</v>
      </c>
      <c r="GM38">
        <v>0</v>
      </c>
      <c r="GN38">
        <v>0</v>
      </c>
      <c r="GO38" s="38">
        <v>1</v>
      </c>
      <c r="GP38" s="8">
        <f t="shared" si="23"/>
        <v>0</v>
      </c>
      <c r="GR38" s="2" t="s">
        <v>41</v>
      </c>
      <c r="GS38" s="2">
        <v>72</v>
      </c>
      <c r="GT38" s="2">
        <v>72</v>
      </c>
      <c r="GU38" s="2">
        <v>0</v>
      </c>
      <c r="GV38" s="2">
        <v>0</v>
      </c>
      <c r="GW38" s="4">
        <v>1</v>
      </c>
      <c r="GX38" s="8">
        <f t="shared" si="24"/>
        <v>0</v>
      </c>
      <c r="GZ38" s="2" t="s">
        <v>41</v>
      </c>
      <c r="HA38" s="2">
        <v>72</v>
      </c>
      <c r="HB38" s="2">
        <v>72</v>
      </c>
      <c r="HC38" s="2">
        <v>0</v>
      </c>
      <c r="HD38" s="2">
        <v>0</v>
      </c>
      <c r="HE38" s="4">
        <v>1</v>
      </c>
      <c r="HF38" s="8">
        <f t="shared" si="77"/>
        <v>1</v>
      </c>
      <c r="HH38" s="2" t="s">
        <v>41</v>
      </c>
      <c r="HI38" s="2">
        <v>72</v>
      </c>
      <c r="HJ38" s="2">
        <v>72</v>
      </c>
      <c r="HK38" s="2">
        <v>0</v>
      </c>
      <c r="HL38" s="2">
        <v>0</v>
      </c>
      <c r="HM38" s="4">
        <v>1</v>
      </c>
      <c r="HN38" s="8">
        <f t="shared" si="25"/>
        <v>0</v>
      </c>
      <c r="HP38" s="2" t="s">
        <v>41</v>
      </c>
      <c r="HQ38" s="2">
        <v>72</v>
      </c>
      <c r="HR38" s="2">
        <v>72</v>
      </c>
      <c r="HS38" s="2">
        <v>0</v>
      </c>
      <c r="HT38" s="2">
        <v>0</v>
      </c>
      <c r="HU38" s="4">
        <v>1</v>
      </c>
      <c r="HV38" s="8">
        <f t="shared" si="26"/>
        <v>0</v>
      </c>
      <c r="HX38" s="2" t="s">
        <v>41</v>
      </c>
      <c r="HY38" s="2">
        <v>72</v>
      </c>
      <c r="HZ38" s="2">
        <v>72</v>
      </c>
      <c r="IA38" s="2">
        <v>0</v>
      </c>
      <c r="IB38" s="2">
        <v>0</v>
      </c>
      <c r="IC38" s="4">
        <v>1</v>
      </c>
      <c r="ID38" s="8">
        <f t="shared" si="27"/>
        <v>0</v>
      </c>
      <c r="IF38" s="63" t="s">
        <v>41</v>
      </c>
      <c r="IG38" s="64">
        <v>72</v>
      </c>
      <c r="IH38" s="64">
        <v>72</v>
      </c>
      <c r="II38" s="64">
        <v>0</v>
      </c>
      <c r="IJ38" s="64">
        <v>0</v>
      </c>
      <c r="IK38" s="65">
        <v>1</v>
      </c>
      <c r="IL38" s="65">
        <v>1</v>
      </c>
      <c r="IM38" s="65">
        <v>0</v>
      </c>
      <c r="IN38" s="63"/>
      <c r="IO38" s="63" t="s">
        <v>41</v>
      </c>
      <c r="IP38" s="63">
        <v>72</v>
      </c>
      <c r="IQ38" s="63">
        <v>72</v>
      </c>
      <c r="IR38" s="63">
        <v>0</v>
      </c>
      <c r="IS38" s="63">
        <v>0</v>
      </c>
      <c r="IT38" s="71">
        <v>1</v>
      </c>
      <c r="IU38" s="67">
        <v>0</v>
      </c>
      <c r="IV38" s="53"/>
      <c r="IW38" s="73" t="s">
        <v>41</v>
      </c>
      <c r="IX38" s="73">
        <v>72</v>
      </c>
      <c r="IY38" s="73">
        <v>72</v>
      </c>
      <c r="IZ38" s="73">
        <v>0</v>
      </c>
      <c r="JA38" s="73">
        <v>0</v>
      </c>
      <c r="JB38" s="77">
        <v>1</v>
      </c>
      <c r="JC38" s="67">
        <f t="shared" si="28"/>
        <v>0</v>
      </c>
      <c r="JD38" s="66"/>
      <c r="JE38" s="73" t="s">
        <v>41</v>
      </c>
      <c r="JF38" s="73">
        <v>72</v>
      </c>
      <c r="JG38" s="73">
        <v>72</v>
      </c>
      <c r="JH38" s="73">
        <v>0</v>
      </c>
      <c r="JI38" s="73">
        <v>0</v>
      </c>
      <c r="JJ38" s="77">
        <f t="shared" si="78"/>
        <v>1</v>
      </c>
      <c r="JK38" s="67">
        <f t="shared" si="29"/>
        <v>0</v>
      </c>
      <c r="JL38" s="66"/>
      <c r="JM38" s="73" t="s">
        <v>41</v>
      </c>
      <c r="JN38" s="73">
        <v>72</v>
      </c>
      <c r="JO38" s="73">
        <v>72</v>
      </c>
      <c r="JP38" s="73">
        <v>0</v>
      </c>
      <c r="JQ38" s="73">
        <v>0</v>
      </c>
      <c r="JR38" s="77">
        <v>1</v>
      </c>
      <c r="JS38" s="67">
        <f t="shared" si="30"/>
        <v>0</v>
      </c>
      <c r="JT38" s="66"/>
      <c r="JU38" s="73" t="s">
        <v>41</v>
      </c>
      <c r="JV38" s="73">
        <v>72</v>
      </c>
      <c r="JW38" s="73">
        <v>72</v>
      </c>
      <c r="JX38" s="73">
        <v>0</v>
      </c>
      <c r="JY38" s="73">
        <v>0</v>
      </c>
      <c r="JZ38" s="77">
        <v>1</v>
      </c>
      <c r="KA38" s="67">
        <f t="shared" si="31"/>
        <v>0</v>
      </c>
      <c r="KB38" s="66"/>
      <c r="KC38" s="73" t="s">
        <v>41</v>
      </c>
      <c r="KD38" s="73">
        <v>72</v>
      </c>
      <c r="KE38" s="73">
        <v>72</v>
      </c>
      <c r="KF38" s="73">
        <v>0</v>
      </c>
      <c r="KG38" s="73">
        <v>0</v>
      </c>
      <c r="KH38" s="77">
        <v>1</v>
      </c>
      <c r="KI38" s="67">
        <f t="shared" si="32"/>
        <v>0</v>
      </c>
      <c r="KK38" s="74" t="s">
        <v>41</v>
      </c>
      <c r="KL38" s="74">
        <v>72</v>
      </c>
      <c r="KM38" s="74">
        <v>72</v>
      </c>
      <c r="KN38" s="74">
        <v>0</v>
      </c>
      <c r="KO38" s="74">
        <v>0</v>
      </c>
      <c r="KP38" s="75">
        <f t="shared" si="33"/>
        <v>1</v>
      </c>
      <c r="KQ38" s="67">
        <f t="shared" si="34"/>
        <v>0</v>
      </c>
      <c r="KS38" s="74" t="s">
        <v>41</v>
      </c>
      <c r="KT38" s="74">
        <v>72</v>
      </c>
      <c r="KU38" s="74">
        <v>72</v>
      </c>
      <c r="KV38" s="74">
        <v>0</v>
      </c>
      <c r="KW38" s="74">
        <v>0</v>
      </c>
      <c r="KX38" s="75">
        <f t="shared" si="35"/>
        <v>1</v>
      </c>
      <c r="KY38" s="67">
        <f t="shared" si="36"/>
        <v>0</v>
      </c>
      <c r="LA38" s="74" t="s">
        <v>41</v>
      </c>
      <c r="LB38" s="74">
        <v>72</v>
      </c>
      <c r="LC38" s="74">
        <v>72</v>
      </c>
      <c r="LD38" s="74">
        <v>0</v>
      </c>
      <c r="LE38" s="74">
        <v>0</v>
      </c>
      <c r="LF38" s="75">
        <f t="shared" si="37"/>
        <v>1</v>
      </c>
      <c r="LG38" s="67">
        <f t="shared" si="38"/>
        <v>0</v>
      </c>
      <c r="LI38" s="74" t="s">
        <v>41</v>
      </c>
      <c r="LJ38" s="74">
        <v>72</v>
      </c>
      <c r="LK38" s="74">
        <v>72</v>
      </c>
      <c r="LL38" s="74">
        <v>0</v>
      </c>
      <c r="LM38" s="74">
        <v>0</v>
      </c>
      <c r="LN38" s="75">
        <f t="shared" si="39"/>
        <v>1</v>
      </c>
      <c r="LO38" s="67">
        <f t="shared" si="40"/>
        <v>0</v>
      </c>
      <c r="LQ38" s="74" t="s">
        <v>41</v>
      </c>
      <c r="LR38" s="74">
        <v>72</v>
      </c>
      <c r="LS38" s="74">
        <v>72</v>
      </c>
      <c r="LT38" s="74">
        <v>0</v>
      </c>
      <c r="LU38" s="74">
        <v>0</v>
      </c>
      <c r="LV38" s="75">
        <f t="shared" si="41"/>
        <v>1</v>
      </c>
      <c r="LW38" s="67">
        <f t="shared" si="42"/>
        <v>0</v>
      </c>
      <c r="LY38" s="74" t="s">
        <v>41</v>
      </c>
      <c r="LZ38" s="74">
        <v>72</v>
      </c>
      <c r="MA38" s="74">
        <v>72</v>
      </c>
      <c r="MB38" s="74">
        <v>0</v>
      </c>
      <c r="MC38" s="74">
        <v>0</v>
      </c>
      <c r="MD38" s="75">
        <f t="shared" si="43"/>
        <v>1</v>
      </c>
      <c r="ME38" s="67">
        <f t="shared" si="44"/>
        <v>0</v>
      </c>
      <c r="MG38" s="74" t="s">
        <v>41</v>
      </c>
      <c r="MH38" s="74">
        <v>72</v>
      </c>
      <c r="MI38" s="74">
        <v>72</v>
      </c>
      <c r="MJ38" s="74">
        <v>0</v>
      </c>
      <c r="MK38" s="74">
        <v>0</v>
      </c>
      <c r="ML38" s="75">
        <f t="shared" si="45"/>
        <v>1</v>
      </c>
      <c r="MM38" s="67">
        <f t="shared" si="46"/>
        <v>0</v>
      </c>
      <c r="MO38" s="74" t="s">
        <v>41</v>
      </c>
      <c r="MP38" s="74">
        <v>72</v>
      </c>
      <c r="MQ38" s="74">
        <v>72</v>
      </c>
      <c r="MR38" s="74">
        <v>0</v>
      </c>
      <c r="MS38" s="74">
        <v>0</v>
      </c>
      <c r="MT38" s="75">
        <f t="shared" si="47"/>
        <v>1</v>
      </c>
      <c r="MU38" s="67">
        <f t="shared" si="48"/>
        <v>0</v>
      </c>
      <c r="MW38" s="74" t="s">
        <v>41</v>
      </c>
      <c r="MX38" s="74">
        <v>72</v>
      </c>
      <c r="MY38" s="74">
        <v>72</v>
      </c>
      <c r="MZ38" s="74">
        <v>0</v>
      </c>
      <c r="NA38" s="74">
        <v>0</v>
      </c>
      <c r="NB38" s="75">
        <f t="shared" si="49"/>
        <v>1</v>
      </c>
      <c r="NC38" s="67">
        <f t="shared" si="50"/>
        <v>0</v>
      </c>
      <c r="NE38" s="74" t="s">
        <v>41</v>
      </c>
      <c r="NF38" s="74">
        <v>72</v>
      </c>
      <c r="NG38" s="74">
        <v>72</v>
      </c>
      <c r="NH38" s="74">
        <v>0</v>
      </c>
      <c r="NI38" s="74">
        <v>0</v>
      </c>
      <c r="NJ38" s="75">
        <f t="shared" si="51"/>
        <v>1</v>
      </c>
      <c r="NK38" s="67">
        <f t="shared" si="52"/>
        <v>0</v>
      </c>
      <c r="NM38" s="74" t="s">
        <v>41</v>
      </c>
      <c r="NN38" s="74">
        <v>72</v>
      </c>
      <c r="NO38" s="74">
        <v>72</v>
      </c>
      <c r="NP38" s="74">
        <v>0</v>
      </c>
      <c r="NQ38" s="74">
        <v>0</v>
      </c>
      <c r="NR38" s="75">
        <f t="shared" si="53"/>
        <v>1</v>
      </c>
      <c r="NS38" s="67">
        <f t="shared" si="54"/>
        <v>0</v>
      </c>
      <c r="NU38" s="74" t="s">
        <v>41</v>
      </c>
      <c r="NV38" s="74">
        <v>72</v>
      </c>
      <c r="NW38" s="74">
        <v>72</v>
      </c>
      <c r="NX38" s="74">
        <v>0</v>
      </c>
      <c r="NY38" s="74">
        <v>0</v>
      </c>
      <c r="NZ38" s="75">
        <f t="shared" si="55"/>
        <v>1</v>
      </c>
      <c r="OA38" s="67">
        <f t="shared" si="56"/>
        <v>0</v>
      </c>
      <c r="OC38" s="74" t="s">
        <v>41</v>
      </c>
      <c r="OD38" s="74">
        <v>72</v>
      </c>
      <c r="OE38" s="74">
        <v>72</v>
      </c>
      <c r="OF38" s="74">
        <v>0</v>
      </c>
      <c r="OG38" s="74">
        <v>0</v>
      </c>
      <c r="OH38" s="75">
        <f t="shared" si="79"/>
        <v>1</v>
      </c>
      <c r="OI38" s="67">
        <f t="shared" si="80"/>
        <v>0</v>
      </c>
      <c r="OK38" s="74" t="s">
        <v>41</v>
      </c>
      <c r="OL38" s="74">
        <v>72</v>
      </c>
      <c r="OM38" s="74">
        <v>72</v>
      </c>
      <c r="ON38" s="74">
        <v>0</v>
      </c>
      <c r="OO38" s="74">
        <v>0</v>
      </c>
      <c r="OP38" s="75">
        <f t="shared" si="59"/>
        <v>1</v>
      </c>
      <c r="OQ38" s="67">
        <f t="shared" si="60"/>
        <v>0</v>
      </c>
      <c r="OS38" s="74" t="s">
        <v>41</v>
      </c>
      <c r="OT38" s="74">
        <v>72</v>
      </c>
      <c r="OU38" s="74">
        <v>72</v>
      </c>
      <c r="OV38" s="74">
        <v>0</v>
      </c>
      <c r="OW38" s="74">
        <v>0</v>
      </c>
      <c r="OX38" s="75">
        <f t="shared" si="61"/>
        <v>1</v>
      </c>
      <c r="OY38" s="67">
        <f t="shared" si="62"/>
        <v>0</v>
      </c>
      <c r="PA38" s="74" t="s">
        <v>41</v>
      </c>
      <c r="PB38" s="74">
        <v>72</v>
      </c>
      <c r="PC38" s="74">
        <v>72</v>
      </c>
      <c r="PD38" s="74">
        <v>0</v>
      </c>
      <c r="PE38" s="74">
        <v>0</v>
      </c>
      <c r="PF38" s="75">
        <f t="shared" si="63"/>
        <v>1</v>
      </c>
      <c r="PG38" s="67">
        <f t="shared" si="64"/>
        <v>0</v>
      </c>
      <c r="PI38" s="74" t="s">
        <v>41</v>
      </c>
      <c r="PJ38" s="74">
        <v>72</v>
      </c>
      <c r="PK38" s="74">
        <v>72</v>
      </c>
      <c r="PL38" s="74">
        <v>0</v>
      </c>
      <c r="PM38" s="74">
        <v>0</v>
      </c>
      <c r="PN38" s="75">
        <f t="shared" si="65"/>
        <v>1</v>
      </c>
      <c r="PO38" s="67">
        <f t="shared" si="66"/>
        <v>0</v>
      </c>
      <c r="PQ38" s="74" t="s">
        <v>41</v>
      </c>
      <c r="PR38" s="74">
        <v>72</v>
      </c>
      <c r="PS38" s="74">
        <v>72</v>
      </c>
      <c r="PT38" s="74">
        <v>0</v>
      </c>
      <c r="PU38" s="74">
        <v>0</v>
      </c>
      <c r="PV38" s="75">
        <f t="shared" si="67"/>
        <v>1</v>
      </c>
      <c r="PW38" s="67">
        <f t="shared" si="68"/>
        <v>0</v>
      </c>
      <c r="PY38" s="74" t="s">
        <v>41</v>
      </c>
      <c r="PZ38" s="74">
        <v>72</v>
      </c>
      <c r="QA38" s="74">
        <v>72</v>
      </c>
      <c r="QB38" s="74">
        <v>0</v>
      </c>
      <c r="QC38" s="74">
        <v>0</v>
      </c>
      <c r="QD38" s="75">
        <f t="shared" si="69"/>
        <v>1</v>
      </c>
      <c r="QE38" s="67">
        <f t="shared" si="70"/>
        <v>0</v>
      </c>
      <c r="QG38" s="74" t="s">
        <v>41</v>
      </c>
      <c r="QH38" s="74">
        <v>72</v>
      </c>
      <c r="QI38" s="74">
        <v>72</v>
      </c>
      <c r="QJ38" s="74">
        <v>0</v>
      </c>
      <c r="QK38" s="74">
        <v>0</v>
      </c>
      <c r="QL38" s="75">
        <f t="shared" si="71"/>
        <v>1</v>
      </c>
      <c r="QM38" s="67">
        <f t="shared" si="72"/>
        <v>0</v>
      </c>
      <c r="QO38" s="74" t="s">
        <v>41</v>
      </c>
      <c r="QP38" s="74">
        <v>72</v>
      </c>
      <c r="QQ38" s="74">
        <v>72</v>
      </c>
      <c r="QR38" s="74">
        <v>0</v>
      </c>
      <c r="QS38" s="74">
        <v>0</v>
      </c>
      <c r="QT38" s="75">
        <f t="shared" si="73"/>
        <v>1</v>
      </c>
      <c r="QU38" s="67">
        <f t="shared" si="74"/>
        <v>0</v>
      </c>
      <c r="QW38" s="74" t="s">
        <v>41</v>
      </c>
      <c r="QX38" s="74">
        <v>72</v>
      </c>
      <c r="QY38" s="74">
        <v>72</v>
      </c>
      <c r="QZ38" s="74">
        <v>0</v>
      </c>
      <c r="RA38" s="74">
        <v>0</v>
      </c>
      <c r="RB38" s="75">
        <f t="shared" si="75"/>
        <v>1</v>
      </c>
      <c r="RC38" s="67">
        <f t="shared" si="76"/>
        <v>0</v>
      </c>
    </row>
    <row r="39" spans="1:471" ht="1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  <c r="AV39" s="2" t="s">
        <v>42</v>
      </c>
      <c r="AW39" s="2">
        <v>74</v>
      </c>
      <c r="AX39" s="2">
        <v>24</v>
      </c>
      <c r="AY39" s="2">
        <v>50</v>
      </c>
      <c r="AZ39" s="2">
        <v>0</v>
      </c>
      <c r="BA39" s="4">
        <v>0.32</v>
      </c>
      <c r="BB39" s="8">
        <f t="shared" si="5"/>
        <v>0</v>
      </c>
      <c r="BD39" s="2" t="s">
        <v>42</v>
      </c>
      <c r="BE39" s="2">
        <v>74</v>
      </c>
      <c r="BF39" s="2">
        <v>24</v>
      </c>
      <c r="BG39" s="2">
        <v>50</v>
      </c>
      <c r="BH39" s="2">
        <v>0</v>
      </c>
      <c r="BI39" s="4">
        <v>0.32</v>
      </c>
      <c r="BJ39" s="8">
        <f t="shared" si="6"/>
        <v>0</v>
      </c>
      <c r="BL39" s="2" t="s">
        <v>42</v>
      </c>
      <c r="BM39" s="2">
        <v>74</v>
      </c>
      <c r="BN39" s="2">
        <v>24</v>
      </c>
      <c r="BO39" s="2">
        <v>50</v>
      </c>
      <c r="BP39" s="2">
        <v>0</v>
      </c>
      <c r="BQ39" s="4">
        <v>0.32</v>
      </c>
      <c r="BR39" s="8">
        <f t="shared" si="7"/>
        <v>0</v>
      </c>
      <c r="BT39" s="2" t="s">
        <v>42</v>
      </c>
      <c r="BU39" s="2">
        <v>74</v>
      </c>
      <c r="BV39" s="2">
        <v>24</v>
      </c>
      <c r="BW39" s="2">
        <v>50</v>
      </c>
      <c r="BX39" s="2">
        <v>0</v>
      </c>
      <c r="BY39" s="4">
        <v>0.32</v>
      </c>
      <c r="BZ39" s="8">
        <f t="shared" si="8"/>
        <v>0</v>
      </c>
      <c r="CB39" s="2" t="s">
        <v>42</v>
      </c>
      <c r="CC39" s="2">
        <v>74</v>
      </c>
      <c r="CD39" s="2">
        <v>24</v>
      </c>
      <c r="CE39" s="2">
        <v>50</v>
      </c>
      <c r="CF39" s="2">
        <v>0</v>
      </c>
      <c r="CG39" s="4">
        <v>0.32</v>
      </c>
      <c r="CH39" s="8">
        <f t="shared" si="9"/>
        <v>0</v>
      </c>
      <c r="CJ39" s="2" t="s">
        <v>42</v>
      </c>
      <c r="CK39" s="2">
        <v>74</v>
      </c>
      <c r="CL39" s="2">
        <v>24</v>
      </c>
      <c r="CM39" s="2">
        <v>50</v>
      </c>
      <c r="CN39" s="2">
        <v>0</v>
      </c>
      <c r="CO39" s="4">
        <v>0.32</v>
      </c>
      <c r="CP39" s="8">
        <f t="shared" si="10"/>
        <v>0</v>
      </c>
      <c r="CR39" s="2" t="s">
        <v>42</v>
      </c>
      <c r="CS39" s="2">
        <v>74</v>
      </c>
      <c r="CT39" s="2">
        <v>24</v>
      </c>
      <c r="CU39" s="2">
        <v>50</v>
      </c>
      <c r="CV39" s="2">
        <v>0</v>
      </c>
      <c r="CW39" s="4">
        <v>0.32</v>
      </c>
      <c r="CX39" s="8">
        <f t="shared" si="11"/>
        <v>0</v>
      </c>
      <c r="CZ39" s="2" t="s">
        <v>42</v>
      </c>
      <c r="DA39" s="2">
        <v>74</v>
      </c>
      <c r="DB39" s="2">
        <v>24</v>
      </c>
      <c r="DC39" s="2">
        <v>50</v>
      </c>
      <c r="DD39" s="2">
        <v>0</v>
      </c>
      <c r="DE39" s="4">
        <v>0.32</v>
      </c>
      <c r="DF39" s="8">
        <f t="shared" si="12"/>
        <v>0</v>
      </c>
      <c r="DH39" s="2" t="s">
        <v>42</v>
      </c>
      <c r="DI39" s="2">
        <v>74</v>
      </c>
      <c r="DJ39" s="2">
        <v>24</v>
      </c>
      <c r="DK39" s="2">
        <v>50</v>
      </c>
      <c r="DL39" s="2">
        <v>0</v>
      </c>
      <c r="DM39" s="4">
        <v>0.32</v>
      </c>
      <c r="DN39" s="8">
        <f t="shared" si="13"/>
        <v>0</v>
      </c>
      <c r="DP39" s="2" t="s">
        <v>42</v>
      </c>
      <c r="DQ39" s="2">
        <v>74</v>
      </c>
      <c r="DR39" s="2">
        <v>24</v>
      </c>
      <c r="DS39" s="2">
        <v>50</v>
      </c>
      <c r="DT39" s="2">
        <v>0</v>
      </c>
      <c r="DU39" s="4">
        <v>0.32</v>
      </c>
      <c r="DV39" s="8">
        <f t="shared" si="14"/>
        <v>0</v>
      </c>
      <c r="DX39" s="2" t="s">
        <v>42</v>
      </c>
      <c r="DY39" s="2">
        <v>85</v>
      </c>
      <c r="DZ39" s="2">
        <v>35</v>
      </c>
      <c r="EA39" s="2">
        <v>50</v>
      </c>
      <c r="EB39" s="2">
        <v>0</v>
      </c>
      <c r="EC39" s="4">
        <v>0.41</v>
      </c>
      <c r="ED39" s="8">
        <f t="shared" si="15"/>
        <v>8.9999999999999969E-2</v>
      </c>
      <c r="EF39" s="2" t="s">
        <v>42</v>
      </c>
      <c r="EG39" s="2">
        <v>85</v>
      </c>
      <c r="EH39" s="2">
        <v>35</v>
      </c>
      <c r="EI39" s="2">
        <v>50</v>
      </c>
      <c r="EJ39" s="2">
        <v>0</v>
      </c>
      <c r="EK39" s="4">
        <v>0.41</v>
      </c>
      <c r="EL39" s="8">
        <f t="shared" si="16"/>
        <v>0</v>
      </c>
      <c r="EN39" s="2" t="s">
        <v>42</v>
      </c>
      <c r="EO39" s="2">
        <v>85</v>
      </c>
      <c r="EP39" s="2">
        <v>35</v>
      </c>
      <c r="EQ39" s="2">
        <v>50</v>
      </c>
      <c r="ER39" s="2">
        <v>0</v>
      </c>
      <c r="ES39" s="4">
        <v>0.41</v>
      </c>
      <c r="ET39" s="8">
        <f t="shared" si="17"/>
        <v>0</v>
      </c>
      <c r="EV39" s="2" t="s">
        <v>42</v>
      </c>
      <c r="EW39" s="2">
        <v>85</v>
      </c>
      <c r="EX39" s="2">
        <v>35</v>
      </c>
      <c r="EY39" s="2">
        <v>50</v>
      </c>
      <c r="EZ39" s="2">
        <v>0</v>
      </c>
      <c r="FA39" s="4">
        <v>0.41</v>
      </c>
      <c r="FB39" s="8">
        <f t="shared" si="18"/>
        <v>0</v>
      </c>
      <c r="FD39" s="2" t="s">
        <v>42</v>
      </c>
      <c r="FE39" s="2">
        <v>85</v>
      </c>
      <c r="FF39" s="2">
        <v>35</v>
      </c>
      <c r="FG39" s="2">
        <v>50</v>
      </c>
      <c r="FH39" s="2">
        <v>0</v>
      </c>
      <c r="FI39" s="4">
        <v>0.41</v>
      </c>
      <c r="FJ39" s="8">
        <f t="shared" si="19"/>
        <v>0</v>
      </c>
      <c r="FL39" s="2" t="s">
        <v>42</v>
      </c>
      <c r="FM39" s="2">
        <v>85</v>
      </c>
      <c r="FN39" s="2">
        <v>35</v>
      </c>
      <c r="FO39" s="2">
        <v>50</v>
      </c>
      <c r="FP39" s="2">
        <v>0</v>
      </c>
      <c r="FQ39" s="4">
        <v>0.41</v>
      </c>
      <c r="FR39" s="8">
        <f t="shared" si="20"/>
        <v>0</v>
      </c>
      <c r="FT39" t="s">
        <v>42</v>
      </c>
      <c r="FU39">
        <v>85</v>
      </c>
      <c r="FV39">
        <v>35</v>
      </c>
      <c r="FW39">
        <v>50</v>
      </c>
      <c r="FX39">
        <v>0</v>
      </c>
      <c r="FY39" s="38">
        <v>0.41</v>
      </c>
      <c r="FZ39" s="8">
        <f t="shared" si="21"/>
        <v>0</v>
      </c>
      <c r="GB39" s="2" t="s">
        <v>42</v>
      </c>
      <c r="GC39" s="2">
        <v>85</v>
      </c>
      <c r="GD39" s="2">
        <v>35</v>
      </c>
      <c r="GE39" s="2">
        <v>50</v>
      </c>
      <c r="GF39" s="2">
        <v>0</v>
      </c>
      <c r="GG39" s="4">
        <v>0.41</v>
      </c>
      <c r="GH39" s="8">
        <f t="shared" si="22"/>
        <v>0</v>
      </c>
      <c r="GJ39" t="s">
        <v>42</v>
      </c>
      <c r="GK39">
        <v>85</v>
      </c>
      <c r="GL39">
        <v>35</v>
      </c>
      <c r="GM39">
        <v>50</v>
      </c>
      <c r="GN39">
        <v>0</v>
      </c>
      <c r="GO39" s="38">
        <v>0.41</v>
      </c>
      <c r="GP39" s="8">
        <f t="shared" si="23"/>
        <v>0</v>
      </c>
      <c r="GR39" s="2" t="s">
        <v>42</v>
      </c>
      <c r="GS39" s="2">
        <v>85</v>
      </c>
      <c r="GT39" s="2">
        <v>35</v>
      </c>
      <c r="GU39" s="2">
        <v>50</v>
      </c>
      <c r="GV39" s="2">
        <v>0</v>
      </c>
      <c r="GW39" s="4">
        <v>0.41</v>
      </c>
      <c r="GX39" s="8">
        <f t="shared" si="24"/>
        <v>0</v>
      </c>
      <c r="GZ39" s="2" t="s">
        <v>42</v>
      </c>
      <c r="HA39" s="2">
        <v>85</v>
      </c>
      <c r="HB39" s="2">
        <v>35</v>
      </c>
      <c r="HC39" s="2">
        <v>50</v>
      </c>
      <c r="HD39" s="2">
        <v>0</v>
      </c>
      <c r="HE39" s="4">
        <v>0.41</v>
      </c>
      <c r="HF39" s="8">
        <f t="shared" si="77"/>
        <v>0.41</v>
      </c>
      <c r="HH39" s="2" t="s">
        <v>42</v>
      </c>
      <c r="HI39" s="2">
        <v>85</v>
      </c>
      <c r="HJ39" s="2">
        <v>35</v>
      </c>
      <c r="HK39" s="2">
        <v>50</v>
      </c>
      <c r="HL39" s="2">
        <v>0</v>
      </c>
      <c r="HM39" s="4">
        <v>0.41</v>
      </c>
      <c r="HN39" s="8">
        <f t="shared" si="25"/>
        <v>0</v>
      </c>
      <c r="HP39" s="2" t="s">
        <v>42</v>
      </c>
      <c r="HQ39" s="2">
        <v>85</v>
      </c>
      <c r="HR39" s="2">
        <v>35</v>
      </c>
      <c r="HS39" s="2">
        <v>50</v>
      </c>
      <c r="HT39" s="2">
        <v>0</v>
      </c>
      <c r="HU39" s="4">
        <v>0.41</v>
      </c>
      <c r="HV39" s="8">
        <f t="shared" si="26"/>
        <v>0</v>
      </c>
      <c r="HX39" s="2" t="s">
        <v>42</v>
      </c>
      <c r="HY39" s="2">
        <v>85</v>
      </c>
      <c r="HZ39" s="2">
        <v>35</v>
      </c>
      <c r="IA39" s="2">
        <v>50</v>
      </c>
      <c r="IB39" s="2">
        <v>0</v>
      </c>
      <c r="IC39" s="4">
        <v>0.41</v>
      </c>
      <c r="ID39" s="8">
        <f t="shared" si="27"/>
        <v>0</v>
      </c>
      <c r="IF39" s="63" t="s">
        <v>42</v>
      </c>
      <c r="IG39" s="64">
        <v>85</v>
      </c>
      <c r="IH39" s="64">
        <v>35</v>
      </c>
      <c r="II39" s="64">
        <v>50</v>
      </c>
      <c r="IJ39" s="64">
        <v>0</v>
      </c>
      <c r="IK39" s="65">
        <v>0.41</v>
      </c>
      <c r="IL39" s="65">
        <v>0.41</v>
      </c>
      <c r="IM39" s="65">
        <v>0</v>
      </c>
      <c r="IN39" s="63"/>
      <c r="IO39" s="63" t="s">
        <v>42</v>
      </c>
      <c r="IP39" s="63">
        <v>85</v>
      </c>
      <c r="IQ39" s="63">
        <v>35</v>
      </c>
      <c r="IR39" s="63">
        <v>50</v>
      </c>
      <c r="IS39" s="63">
        <v>0</v>
      </c>
      <c r="IT39" s="71">
        <v>0.41</v>
      </c>
      <c r="IU39" s="67">
        <v>0</v>
      </c>
      <c r="IV39" s="53"/>
      <c r="IW39" s="73" t="s">
        <v>42</v>
      </c>
      <c r="IX39" s="73">
        <v>85</v>
      </c>
      <c r="IY39" s="73">
        <v>35</v>
      </c>
      <c r="IZ39" s="73">
        <v>50</v>
      </c>
      <c r="JA39" s="73">
        <v>0</v>
      </c>
      <c r="JB39" s="77">
        <v>0.41</v>
      </c>
      <c r="JC39" s="67">
        <f t="shared" si="28"/>
        <v>0</v>
      </c>
      <c r="JD39" s="66"/>
      <c r="JE39" s="73" t="s">
        <v>42</v>
      </c>
      <c r="JF39" s="73">
        <v>85</v>
      </c>
      <c r="JG39" s="73">
        <v>35</v>
      </c>
      <c r="JH39" s="73">
        <v>50</v>
      </c>
      <c r="JI39" s="73">
        <v>0</v>
      </c>
      <c r="JJ39" s="77">
        <f t="shared" si="78"/>
        <v>0.41176470588235292</v>
      </c>
      <c r="JK39" s="67">
        <f t="shared" si="29"/>
        <v>1.764705882352946E-3</v>
      </c>
      <c r="JL39" s="66"/>
      <c r="JM39" s="73" t="s">
        <v>42</v>
      </c>
      <c r="JN39" s="73">
        <v>85</v>
      </c>
      <c r="JO39" s="73">
        <v>35</v>
      </c>
      <c r="JP39" s="73">
        <v>50</v>
      </c>
      <c r="JQ39" s="73">
        <v>0</v>
      </c>
      <c r="JR39" s="77">
        <v>0.41</v>
      </c>
      <c r="JS39" s="67">
        <f t="shared" si="30"/>
        <v>-1.764705882352946E-3</v>
      </c>
      <c r="JT39" s="66"/>
      <c r="JU39" s="73" t="s">
        <v>42</v>
      </c>
      <c r="JV39" s="73">
        <v>85</v>
      </c>
      <c r="JW39" s="73">
        <v>35</v>
      </c>
      <c r="JX39" s="73">
        <v>50</v>
      </c>
      <c r="JY39" s="73">
        <v>0</v>
      </c>
      <c r="JZ39" s="77">
        <v>0.41</v>
      </c>
      <c r="KA39" s="67">
        <f t="shared" si="31"/>
        <v>0</v>
      </c>
      <c r="KB39" s="66"/>
      <c r="KC39" s="73" t="s">
        <v>42</v>
      </c>
      <c r="KD39" s="73">
        <v>85</v>
      </c>
      <c r="KE39" s="73">
        <v>35</v>
      </c>
      <c r="KF39" s="73">
        <v>50</v>
      </c>
      <c r="KG39" s="73">
        <v>0</v>
      </c>
      <c r="KH39" s="77">
        <v>0.41</v>
      </c>
      <c r="KI39" s="67">
        <f t="shared" si="32"/>
        <v>0</v>
      </c>
      <c r="KK39" s="74" t="s">
        <v>42</v>
      </c>
      <c r="KL39" s="74">
        <v>85</v>
      </c>
      <c r="KM39" s="74">
        <v>35</v>
      </c>
      <c r="KN39" s="74">
        <v>50</v>
      </c>
      <c r="KO39" s="74">
        <v>0</v>
      </c>
      <c r="KP39" s="75">
        <f t="shared" si="33"/>
        <v>0.41176470588235292</v>
      </c>
      <c r="KQ39" s="67">
        <f t="shared" si="34"/>
        <v>1.764705882352946E-3</v>
      </c>
      <c r="KS39" s="74" t="s">
        <v>42</v>
      </c>
      <c r="KT39" s="74">
        <v>85</v>
      </c>
      <c r="KU39" s="74">
        <v>35</v>
      </c>
      <c r="KV39" s="74">
        <v>50</v>
      </c>
      <c r="KW39" s="74">
        <v>0</v>
      </c>
      <c r="KX39" s="75">
        <f t="shared" si="35"/>
        <v>0.41176470588235292</v>
      </c>
      <c r="KY39" s="67">
        <f t="shared" si="36"/>
        <v>0</v>
      </c>
      <c r="LA39" s="74" t="s">
        <v>42</v>
      </c>
      <c r="LB39" s="74">
        <v>85</v>
      </c>
      <c r="LC39" s="74">
        <v>35</v>
      </c>
      <c r="LD39" s="74">
        <v>50</v>
      </c>
      <c r="LE39" s="74">
        <v>0</v>
      </c>
      <c r="LF39" s="75">
        <f t="shared" si="37"/>
        <v>0.41176470588235292</v>
      </c>
      <c r="LG39" s="67">
        <f t="shared" si="38"/>
        <v>0</v>
      </c>
      <c r="LI39" s="74" t="s">
        <v>42</v>
      </c>
      <c r="LJ39" s="74">
        <v>85</v>
      </c>
      <c r="LK39" s="74">
        <v>35</v>
      </c>
      <c r="LL39" s="74">
        <v>50</v>
      </c>
      <c r="LM39" s="74">
        <v>0</v>
      </c>
      <c r="LN39" s="75">
        <f t="shared" si="39"/>
        <v>0.41176470588235292</v>
      </c>
      <c r="LO39" s="67">
        <f t="shared" si="40"/>
        <v>0</v>
      </c>
      <c r="LQ39" s="74" t="s">
        <v>42</v>
      </c>
      <c r="LR39" s="74">
        <v>85</v>
      </c>
      <c r="LS39" s="74">
        <v>35</v>
      </c>
      <c r="LT39" s="74">
        <v>50</v>
      </c>
      <c r="LU39" s="74">
        <v>0</v>
      </c>
      <c r="LV39" s="75">
        <f t="shared" si="41"/>
        <v>0.41176470588235292</v>
      </c>
      <c r="LW39" s="67">
        <f t="shared" si="42"/>
        <v>0</v>
      </c>
      <c r="LY39" s="74" t="s">
        <v>42</v>
      </c>
      <c r="LZ39" s="74">
        <v>85</v>
      </c>
      <c r="MA39" s="74">
        <v>35</v>
      </c>
      <c r="MB39" s="74">
        <v>50</v>
      </c>
      <c r="MC39" s="74">
        <v>0</v>
      </c>
      <c r="MD39" s="75">
        <f t="shared" si="43"/>
        <v>0.41176470588235292</v>
      </c>
      <c r="ME39" s="67">
        <f t="shared" si="44"/>
        <v>0</v>
      </c>
      <c r="MG39" s="74" t="s">
        <v>42</v>
      </c>
      <c r="MH39" s="74">
        <v>85</v>
      </c>
      <c r="MI39" s="74">
        <v>35</v>
      </c>
      <c r="MJ39" s="74">
        <v>50</v>
      </c>
      <c r="MK39" s="74">
        <v>0</v>
      </c>
      <c r="ML39" s="75">
        <f t="shared" si="45"/>
        <v>0.41176470588235292</v>
      </c>
      <c r="MM39" s="67">
        <f t="shared" si="46"/>
        <v>0</v>
      </c>
      <c r="MO39" s="74" t="s">
        <v>42</v>
      </c>
      <c r="MP39" s="74">
        <v>85</v>
      </c>
      <c r="MQ39" s="74">
        <v>35</v>
      </c>
      <c r="MR39" s="74">
        <v>50</v>
      </c>
      <c r="MS39" s="74">
        <v>0</v>
      </c>
      <c r="MT39" s="75">
        <f t="shared" si="47"/>
        <v>0.41176470588235292</v>
      </c>
      <c r="MU39" s="67">
        <f t="shared" si="48"/>
        <v>0</v>
      </c>
      <c r="MW39" s="74" t="s">
        <v>42</v>
      </c>
      <c r="MX39" s="74">
        <v>85</v>
      </c>
      <c r="MY39" s="74">
        <v>35</v>
      </c>
      <c r="MZ39" s="74">
        <v>50</v>
      </c>
      <c r="NA39" s="74">
        <v>0</v>
      </c>
      <c r="NB39" s="75">
        <f t="shared" si="49"/>
        <v>0.41176470588235292</v>
      </c>
      <c r="NC39" s="67">
        <f t="shared" si="50"/>
        <v>0</v>
      </c>
      <c r="NE39" s="74" t="s">
        <v>42</v>
      </c>
      <c r="NF39" s="74">
        <v>85</v>
      </c>
      <c r="NG39" s="74">
        <v>35</v>
      </c>
      <c r="NH39" s="74">
        <v>50</v>
      </c>
      <c r="NI39" s="74">
        <v>0</v>
      </c>
      <c r="NJ39" s="75">
        <f t="shared" si="51"/>
        <v>0.41176470588235292</v>
      </c>
      <c r="NK39" s="67">
        <f t="shared" si="52"/>
        <v>0</v>
      </c>
      <c r="NM39" s="74" t="s">
        <v>42</v>
      </c>
      <c r="NN39" s="74">
        <v>85</v>
      </c>
      <c r="NO39" s="74">
        <v>35</v>
      </c>
      <c r="NP39" s="74">
        <v>50</v>
      </c>
      <c r="NQ39" s="74">
        <v>0</v>
      </c>
      <c r="NR39" s="75">
        <f t="shared" si="53"/>
        <v>0.41176470588235292</v>
      </c>
      <c r="NS39" s="67">
        <f t="shared" si="54"/>
        <v>0</v>
      </c>
      <c r="NU39" s="74" t="s">
        <v>42</v>
      </c>
      <c r="NV39" s="74">
        <v>85</v>
      </c>
      <c r="NW39" s="74">
        <v>35</v>
      </c>
      <c r="NX39" s="74">
        <v>50</v>
      </c>
      <c r="NY39" s="74">
        <v>0</v>
      </c>
      <c r="NZ39" s="75">
        <f t="shared" si="55"/>
        <v>0.41176470588235292</v>
      </c>
      <c r="OA39" s="67">
        <f t="shared" si="56"/>
        <v>0</v>
      </c>
      <c r="OC39" s="74" t="s">
        <v>42</v>
      </c>
      <c r="OD39" s="74">
        <v>85</v>
      </c>
      <c r="OE39" s="74">
        <v>35</v>
      </c>
      <c r="OF39" s="74">
        <v>50</v>
      </c>
      <c r="OG39" s="74">
        <v>0</v>
      </c>
      <c r="OH39" s="75">
        <f t="shared" si="79"/>
        <v>0.41176470588235292</v>
      </c>
      <c r="OI39" s="67">
        <f t="shared" si="80"/>
        <v>0</v>
      </c>
      <c r="OK39" s="74" t="s">
        <v>42</v>
      </c>
      <c r="OL39" s="74">
        <v>85</v>
      </c>
      <c r="OM39" s="74">
        <v>35</v>
      </c>
      <c r="ON39" s="74">
        <v>50</v>
      </c>
      <c r="OO39" s="74">
        <v>0</v>
      </c>
      <c r="OP39" s="75">
        <f t="shared" si="59"/>
        <v>0.41176470588235292</v>
      </c>
      <c r="OQ39" s="67">
        <f t="shared" si="60"/>
        <v>0</v>
      </c>
      <c r="OS39" s="74" t="s">
        <v>42</v>
      </c>
      <c r="OT39" s="74">
        <v>85</v>
      </c>
      <c r="OU39" s="74">
        <v>35</v>
      </c>
      <c r="OV39" s="74">
        <v>50</v>
      </c>
      <c r="OW39" s="74">
        <v>0</v>
      </c>
      <c r="OX39" s="75">
        <f t="shared" si="61"/>
        <v>0.41176470588235292</v>
      </c>
      <c r="OY39" s="67">
        <f t="shared" si="62"/>
        <v>0</v>
      </c>
      <c r="PA39" s="74" t="s">
        <v>42</v>
      </c>
      <c r="PB39" s="74">
        <v>85</v>
      </c>
      <c r="PC39" s="74">
        <v>35</v>
      </c>
      <c r="PD39" s="74">
        <v>50</v>
      </c>
      <c r="PE39" s="74">
        <v>0</v>
      </c>
      <c r="PF39" s="75">
        <f t="shared" si="63"/>
        <v>0.41176470588235292</v>
      </c>
      <c r="PG39" s="67">
        <f t="shared" si="64"/>
        <v>0</v>
      </c>
      <c r="PI39" s="74" t="s">
        <v>42</v>
      </c>
      <c r="PJ39" s="74">
        <v>85</v>
      </c>
      <c r="PK39" s="74">
        <v>35</v>
      </c>
      <c r="PL39" s="74">
        <v>50</v>
      </c>
      <c r="PM39" s="74">
        <v>0</v>
      </c>
      <c r="PN39" s="75">
        <f t="shared" si="65"/>
        <v>0.41176470588235292</v>
      </c>
      <c r="PO39" s="67">
        <f t="shared" si="66"/>
        <v>0</v>
      </c>
      <c r="PQ39" s="74" t="s">
        <v>42</v>
      </c>
      <c r="PR39" s="74">
        <v>85</v>
      </c>
      <c r="PS39" s="74">
        <v>35</v>
      </c>
      <c r="PT39" s="74">
        <v>50</v>
      </c>
      <c r="PU39" s="74">
        <v>0</v>
      </c>
      <c r="PV39" s="75">
        <f t="shared" si="67"/>
        <v>0.41176470588235292</v>
      </c>
      <c r="PW39" s="67">
        <f t="shared" si="68"/>
        <v>0</v>
      </c>
      <c r="PY39" s="74" t="s">
        <v>42</v>
      </c>
      <c r="PZ39" s="74">
        <v>85</v>
      </c>
      <c r="QA39" s="74">
        <v>35</v>
      </c>
      <c r="QB39" s="74">
        <v>50</v>
      </c>
      <c r="QC39" s="74">
        <v>0</v>
      </c>
      <c r="QD39" s="75">
        <f t="shared" si="69"/>
        <v>0.41176470588235292</v>
      </c>
      <c r="QE39" s="67">
        <f t="shared" si="70"/>
        <v>0</v>
      </c>
      <c r="QG39" s="74" t="s">
        <v>42</v>
      </c>
      <c r="QH39" s="74">
        <v>85</v>
      </c>
      <c r="QI39" s="74">
        <v>35</v>
      </c>
      <c r="QJ39" s="74">
        <v>50</v>
      </c>
      <c r="QK39" s="74">
        <v>0</v>
      </c>
      <c r="QL39" s="75">
        <f t="shared" si="71"/>
        <v>0.41176470588235292</v>
      </c>
      <c r="QM39" s="67">
        <f t="shared" si="72"/>
        <v>0</v>
      </c>
      <c r="QO39" s="74" t="s">
        <v>42</v>
      </c>
      <c r="QP39" s="74">
        <v>85</v>
      </c>
      <c r="QQ39" s="74">
        <v>35</v>
      </c>
      <c r="QR39" s="74">
        <v>50</v>
      </c>
      <c r="QS39" s="74">
        <v>0</v>
      </c>
      <c r="QT39" s="75">
        <f t="shared" si="73"/>
        <v>0.41176470588235292</v>
      </c>
      <c r="QU39" s="67">
        <f t="shared" si="74"/>
        <v>0</v>
      </c>
      <c r="QW39" s="74" t="s">
        <v>42</v>
      </c>
      <c r="QX39" s="74">
        <v>85</v>
      </c>
      <c r="QY39" s="74">
        <v>35</v>
      </c>
      <c r="QZ39" s="74">
        <v>50</v>
      </c>
      <c r="RA39" s="74">
        <v>0</v>
      </c>
      <c r="RB39" s="75">
        <f t="shared" si="75"/>
        <v>0.41176470588235292</v>
      </c>
      <c r="RC39" s="67">
        <f t="shared" si="76"/>
        <v>0</v>
      </c>
    </row>
    <row r="40" spans="1:471" ht="1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  <c r="AV40" s="2" t="s">
        <v>43</v>
      </c>
      <c r="AW40" s="2">
        <v>110</v>
      </c>
      <c r="AX40" s="2">
        <v>110</v>
      </c>
      <c r="AY40" s="2">
        <v>0</v>
      </c>
      <c r="AZ40" s="2">
        <v>0</v>
      </c>
      <c r="BA40" s="4">
        <v>1</v>
      </c>
      <c r="BB40" s="8">
        <f t="shared" si="5"/>
        <v>0</v>
      </c>
      <c r="BD40" s="2" t="s">
        <v>43</v>
      </c>
      <c r="BE40" s="2">
        <v>110</v>
      </c>
      <c r="BF40" s="2">
        <v>110</v>
      </c>
      <c r="BG40" s="2">
        <v>0</v>
      </c>
      <c r="BH40" s="2">
        <v>0</v>
      </c>
      <c r="BI40" s="4">
        <v>1</v>
      </c>
      <c r="BJ40" s="8">
        <f t="shared" si="6"/>
        <v>0</v>
      </c>
      <c r="BL40" s="2" t="s">
        <v>43</v>
      </c>
      <c r="BM40" s="2">
        <v>110</v>
      </c>
      <c r="BN40" s="2">
        <v>110</v>
      </c>
      <c r="BO40" s="2">
        <v>0</v>
      </c>
      <c r="BP40" s="2">
        <v>0</v>
      </c>
      <c r="BQ40" s="8">
        <v>1</v>
      </c>
      <c r="BR40" s="8">
        <f t="shared" si="7"/>
        <v>0</v>
      </c>
      <c r="BT40" s="2" t="s">
        <v>43</v>
      </c>
      <c r="BU40" s="2">
        <v>110</v>
      </c>
      <c r="BV40" s="2">
        <v>110</v>
      </c>
      <c r="BW40" s="2">
        <v>0</v>
      </c>
      <c r="BX40" s="2">
        <v>0</v>
      </c>
      <c r="BY40" s="4">
        <v>1</v>
      </c>
      <c r="BZ40" s="8">
        <f t="shared" si="8"/>
        <v>0</v>
      </c>
      <c r="CB40" s="2" t="s">
        <v>43</v>
      </c>
      <c r="CC40" s="2">
        <v>110</v>
      </c>
      <c r="CD40" s="2">
        <v>110</v>
      </c>
      <c r="CE40" s="2">
        <v>0</v>
      </c>
      <c r="CF40" s="2">
        <v>0</v>
      </c>
      <c r="CG40" s="4">
        <v>1</v>
      </c>
      <c r="CH40" s="8">
        <f t="shared" si="9"/>
        <v>0</v>
      </c>
      <c r="CJ40" s="2" t="s">
        <v>43</v>
      </c>
      <c r="CK40" s="2">
        <v>110</v>
      </c>
      <c r="CL40" s="2">
        <v>110</v>
      </c>
      <c r="CM40" s="2">
        <v>0</v>
      </c>
      <c r="CN40" s="2">
        <v>0</v>
      </c>
      <c r="CO40" s="4">
        <v>1</v>
      </c>
      <c r="CP40" s="8">
        <f t="shared" si="10"/>
        <v>0</v>
      </c>
      <c r="CR40" s="2" t="s">
        <v>43</v>
      </c>
      <c r="CS40" s="2">
        <v>110</v>
      </c>
      <c r="CT40" s="2">
        <v>110</v>
      </c>
      <c r="CU40" s="2">
        <v>0</v>
      </c>
      <c r="CV40" s="2">
        <v>0</v>
      </c>
      <c r="CW40" s="4">
        <v>1</v>
      </c>
      <c r="CX40" s="8">
        <f t="shared" si="11"/>
        <v>0</v>
      </c>
      <c r="CZ40" s="2" t="s">
        <v>43</v>
      </c>
      <c r="DA40" s="2">
        <v>110</v>
      </c>
      <c r="DB40" s="2">
        <v>110</v>
      </c>
      <c r="DC40" s="2">
        <v>0</v>
      </c>
      <c r="DD40" s="2">
        <v>0</v>
      </c>
      <c r="DE40" s="4">
        <v>1</v>
      </c>
      <c r="DF40" s="8">
        <f t="shared" si="12"/>
        <v>0</v>
      </c>
      <c r="DH40" s="2" t="s">
        <v>43</v>
      </c>
      <c r="DI40" s="2">
        <v>110</v>
      </c>
      <c r="DJ40" s="2">
        <v>110</v>
      </c>
      <c r="DK40" s="2">
        <v>0</v>
      </c>
      <c r="DL40" s="2">
        <v>0</v>
      </c>
      <c r="DM40" s="4">
        <v>1</v>
      </c>
      <c r="DN40" s="8">
        <f t="shared" si="13"/>
        <v>0</v>
      </c>
      <c r="DP40" s="2" t="s">
        <v>43</v>
      </c>
      <c r="DQ40" s="2">
        <v>110</v>
      </c>
      <c r="DR40" s="2">
        <v>110</v>
      </c>
      <c r="DS40" s="2">
        <v>0</v>
      </c>
      <c r="DT40" s="2">
        <v>0</v>
      </c>
      <c r="DU40" s="4">
        <v>1</v>
      </c>
      <c r="DV40" s="8">
        <f t="shared" si="14"/>
        <v>0</v>
      </c>
      <c r="DX40" s="2" t="s">
        <v>43</v>
      </c>
      <c r="DY40" s="2">
        <v>152</v>
      </c>
      <c r="DZ40" s="2">
        <v>110</v>
      </c>
      <c r="EA40" s="2">
        <v>0</v>
      </c>
      <c r="EB40" s="6">
        <v>42</v>
      </c>
      <c r="EC40" s="4">
        <v>0.72</v>
      </c>
      <c r="ED40" s="8">
        <f t="shared" si="15"/>
        <v>-0.28000000000000003</v>
      </c>
      <c r="EF40" s="2" t="s">
        <v>43</v>
      </c>
      <c r="EG40" s="2">
        <v>152</v>
      </c>
      <c r="EH40" s="2">
        <v>110</v>
      </c>
      <c r="EI40" s="2">
        <v>0</v>
      </c>
      <c r="EJ40" s="2">
        <v>42</v>
      </c>
      <c r="EK40" s="4">
        <v>0.72</v>
      </c>
      <c r="EL40" s="8">
        <f t="shared" si="16"/>
        <v>0</v>
      </c>
      <c r="EN40" s="2" t="s">
        <v>43</v>
      </c>
      <c r="EO40" s="2">
        <v>152</v>
      </c>
      <c r="EP40" s="2">
        <v>110</v>
      </c>
      <c r="EQ40" s="2">
        <v>0</v>
      </c>
      <c r="ER40" s="2">
        <v>42</v>
      </c>
      <c r="ES40" s="4">
        <v>0.72</v>
      </c>
      <c r="ET40" s="8">
        <f t="shared" si="17"/>
        <v>0</v>
      </c>
      <c r="EV40" s="2" t="s">
        <v>43</v>
      </c>
      <c r="EW40" s="2">
        <v>152</v>
      </c>
      <c r="EX40" s="2">
        <v>151</v>
      </c>
      <c r="EY40" s="2">
        <v>1</v>
      </c>
      <c r="EZ40" s="2">
        <v>0</v>
      </c>
      <c r="FA40" s="4">
        <v>0.99</v>
      </c>
      <c r="FB40" s="8">
        <f t="shared" si="18"/>
        <v>0.27</v>
      </c>
      <c r="FD40" s="2" t="s">
        <v>43</v>
      </c>
      <c r="FE40" s="2">
        <v>152</v>
      </c>
      <c r="FF40" s="2">
        <v>151</v>
      </c>
      <c r="FG40" s="2">
        <v>1</v>
      </c>
      <c r="FH40" s="2">
        <v>0</v>
      </c>
      <c r="FI40" s="4">
        <v>0.99</v>
      </c>
      <c r="FJ40" s="8">
        <f t="shared" si="19"/>
        <v>0</v>
      </c>
      <c r="FL40" s="2" t="s">
        <v>43</v>
      </c>
      <c r="FM40" s="2">
        <v>152</v>
      </c>
      <c r="FN40" s="2">
        <v>151</v>
      </c>
      <c r="FO40" s="2">
        <v>1</v>
      </c>
      <c r="FP40" s="2">
        <v>0</v>
      </c>
      <c r="FQ40" s="4">
        <v>0.99</v>
      </c>
      <c r="FR40" s="8">
        <f t="shared" si="20"/>
        <v>0</v>
      </c>
      <c r="FT40" t="s">
        <v>43</v>
      </c>
      <c r="FU40">
        <v>152</v>
      </c>
      <c r="FV40">
        <v>151</v>
      </c>
      <c r="FW40">
        <v>1</v>
      </c>
      <c r="FX40">
        <v>0</v>
      </c>
      <c r="FY40" s="38">
        <v>0.99</v>
      </c>
      <c r="FZ40" s="8">
        <f t="shared" si="21"/>
        <v>0</v>
      </c>
      <c r="GB40" s="2" t="s">
        <v>43</v>
      </c>
      <c r="GC40" s="2">
        <v>152</v>
      </c>
      <c r="GD40" s="2">
        <v>151</v>
      </c>
      <c r="GE40" s="2">
        <v>1</v>
      </c>
      <c r="GF40" s="2">
        <v>0</v>
      </c>
      <c r="GG40" s="4">
        <v>0.99</v>
      </c>
      <c r="GH40" s="8">
        <f t="shared" si="22"/>
        <v>0</v>
      </c>
      <c r="GJ40" t="s">
        <v>43</v>
      </c>
      <c r="GK40">
        <v>152</v>
      </c>
      <c r="GL40">
        <v>151</v>
      </c>
      <c r="GM40">
        <v>1</v>
      </c>
      <c r="GN40">
        <v>0</v>
      </c>
      <c r="GO40" s="38">
        <v>0.99</v>
      </c>
      <c r="GP40" s="8">
        <f t="shared" si="23"/>
        <v>0</v>
      </c>
      <c r="GR40" s="2" t="s">
        <v>43</v>
      </c>
      <c r="GS40" s="2">
        <v>152</v>
      </c>
      <c r="GT40" s="2">
        <v>151</v>
      </c>
      <c r="GU40" s="2">
        <v>1</v>
      </c>
      <c r="GV40" s="2">
        <v>0</v>
      </c>
      <c r="GW40" s="4">
        <v>0.99</v>
      </c>
      <c r="GX40" s="8">
        <f t="shared" si="24"/>
        <v>0</v>
      </c>
      <c r="GZ40" s="2" t="s">
        <v>43</v>
      </c>
      <c r="HA40" s="2">
        <v>152</v>
      </c>
      <c r="HB40" s="2">
        <v>151</v>
      </c>
      <c r="HC40" s="2">
        <v>1</v>
      </c>
      <c r="HD40" s="2">
        <v>0</v>
      </c>
      <c r="HE40" s="4">
        <v>0.99</v>
      </c>
      <c r="HF40" s="8">
        <f t="shared" si="77"/>
        <v>0.99</v>
      </c>
      <c r="HH40" s="2" t="s">
        <v>43</v>
      </c>
      <c r="HI40" s="2">
        <v>152</v>
      </c>
      <c r="HJ40" s="2">
        <v>151</v>
      </c>
      <c r="HK40" s="2">
        <v>1</v>
      </c>
      <c r="HL40" s="2">
        <v>0</v>
      </c>
      <c r="HM40" s="4">
        <v>0.99</v>
      </c>
      <c r="HN40" s="8">
        <f t="shared" si="25"/>
        <v>0</v>
      </c>
      <c r="HP40" s="2" t="s">
        <v>43</v>
      </c>
      <c r="HQ40" s="2">
        <v>152</v>
      </c>
      <c r="HR40" s="2">
        <v>151</v>
      </c>
      <c r="HS40" s="2">
        <v>1</v>
      </c>
      <c r="HT40" s="2">
        <v>0</v>
      </c>
      <c r="HU40" s="4">
        <v>0.99</v>
      </c>
      <c r="HV40" s="8">
        <f t="shared" si="26"/>
        <v>0</v>
      </c>
      <c r="HX40" s="2" t="s">
        <v>43</v>
      </c>
      <c r="HY40" s="2">
        <v>152</v>
      </c>
      <c r="HZ40" s="2">
        <v>151</v>
      </c>
      <c r="IA40" s="2">
        <v>1</v>
      </c>
      <c r="IB40" s="2">
        <v>0</v>
      </c>
      <c r="IC40" s="4">
        <v>0.99</v>
      </c>
      <c r="ID40" s="8">
        <f t="shared" si="27"/>
        <v>0</v>
      </c>
      <c r="IF40" s="63" t="s">
        <v>43</v>
      </c>
      <c r="IG40" s="64">
        <v>152</v>
      </c>
      <c r="IH40" s="64">
        <v>151</v>
      </c>
      <c r="II40" s="64">
        <v>1</v>
      </c>
      <c r="IJ40" s="64">
        <v>0</v>
      </c>
      <c r="IK40" s="65">
        <v>0.99</v>
      </c>
      <c r="IL40" s="65">
        <v>0.99</v>
      </c>
      <c r="IM40" s="65">
        <v>0</v>
      </c>
      <c r="IN40" s="63"/>
      <c r="IO40" s="63" t="s">
        <v>43</v>
      </c>
      <c r="IP40" s="63">
        <v>152</v>
      </c>
      <c r="IQ40" s="63">
        <v>151</v>
      </c>
      <c r="IR40" s="63">
        <v>1</v>
      </c>
      <c r="IS40" s="63">
        <v>0</v>
      </c>
      <c r="IT40" s="71">
        <v>0.99</v>
      </c>
      <c r="IU40" s="67">
        <v>0</v>
      </c>
      <c r="IV40" s="53"/>
      <c r="IW40" s="73" t="s">
        <v>43</v>
      </c>
      <c r="IX40" s="73">
        <v>152</v>
      </c>
      <c r="IY40" s="73">
        <v>151</v>
      </c>
      <c r="IZ40" s="73">
        <v>1</v>
      </c>
      <c r="JA40" s="73">
        <v>0</v>
      </c>
      <c r="JB40" s="77">
        <v>0.99</v>
      </c>
      <c r="JC40" s="67">
        <f t="shared" si="28"/>
        <v>0</v>
      </c>
      <c r="JD40" s="66"/>
      <c r="JE40" s="73" t="s">
        <v>43</v>
      </c>
      <c r="JF40" s="73">
        <v>152</v>
      </c>
      <c r="JG40" s="73">
        <v>151</v>
      </c>
      <c r="JH40" s="73">
        <v>1</v>
      </c>
      <c r="JI40" s="73">
        <v>0</v>
      </c>
      <c r="JJ40" s="77">
        <f t="shared" si="78"/>
        <v>0.99342105263157898</v>
      </c>
      <c r="JK40" s="67">
        <f t="shared" si="29"/>
        <v>3.4210526315789913E-3</v>
      </c>
      <c r="JL40" s="66"/>
      <c r="JM40" s="73" t="s">
        <v>43</v>
      </c>
      <c r="JN40" s="73">
        <v>152</v>
      </c>
      <c r="JO40" s="73">
        <v>151</v>
      </c>
      <c r="JP40" s="73">
        <v>1</v>
      </c>
      <c r="JQ40" s="73">
        <v>0</v>
      </c>
      <c r="JR40" s="77">
        <v>0.99</v>
      </c>
      <c r="JS40" s="67">
        <f t="shared" si="30"/>
        <v>-3.4210526315789913E-3</v>
      </c>
      <c r="JT40" s="66"/>
      <c r="JU40" s="73" t="s">
        <v>43</v>
      </c>
      <c r="JV40" s="73">
        <v>153</v>
      </c>
      <c r="JW40" s="73">
        <v>152</v>
      </c>
      <c r="JX40" s="73">
        <v>1</v>
      </c>
      <c r="JY40" s="73">
        <v>0</v>
      </c>
      <c r="JZ40" s="77">
        <v>0.99</v>
      </c>
      <c r="KA40" s="67">
        <f t="shared" si="31"/>
        <v>0</v>
      </c>
      <c r="KB40" s="66"/>
      <c r="KC40" s="73" t="s">
        <v>43</v>
      </c>
      <c r="KD40" s="73">
        <v>153</v>
      </c>
      <c r="KE40" s="73">
        <v>152</v>
      </c>
      <c r="KF40" s="73">
        <v>1</v>
      </c>
      <c r="KG40" s="73">
        <v>0</v>
      </c>
      <c r="KH40" s="77">
        <v>0.99</v>
      </c>
      <c r="KI40" s="67">
        <f t="shared" si="32"/>
        <v>0</v>
      </c>
      <c r="KK40" s="74" t="s">
        <v>43</v>
      </c>
      <c r="KL40" s="74">
        <v>153</v>
      </c>
      <c r="KM40" s="74">
        <v>152</v>
      </c>
      <c r="KN40" s="74">
        <v>1</v>
      </c>
      <c r="KO40" s="74">
        <v>0</v>
      </c>
      <c r="KP40" s="75">
        <f t="shared" si="33"/>
        <v>0.99346405228758172</v>
      </c>
      <c r="KQ40" s="67">
        <f t="shared" si="34"/>
        <v>3.4640522875817314E-3</v>
      </c>
      <c r="KS40" s="74" t="s">
        <v>43</v>
      </c>
      <c r="KT40" s="74">
        <v>153</v>
      </c>
      <c r="KU40" s="74">
        <v>152</v>
      </c>
      <c r="KV40" s="74">
        <v>1</v>
      </c>
      <c r="KW40" s="74">
        <v>0</v>
      </c>
      <c r="KX40" s="75">
        <f t="shared" si="35"/>
        <v>0.99346405228758172</v>
      </c>
      <c r="KY40" s="67">
        <f t="shared" si="36"/>
        <v>0</v>
      </c>
      <c r="LA40" s="74" t="s">
        <v>43</v>
      </c>
      <c r="LB40" s="74">
        <v>153</v>
      </c>
      <c r="LC40" s="74">
        <v>152</v>
      </c>
      <c r="LD40" s="74">
        <v>1</v>
      </c>
      <c r="LE40" s="74">
        <v>0</v>
      </c>
      <c r="LF40" s="75">
        <f t="shared" si="37"/>
        <v>0.99346405228758172</v>
      </c>
      <c r="LG40" s="67">
        <f t="shared" si="38"/>
        <v>0</v>
      </c>
      <c r="LI40" s="74" t="s">
        <v>43</v>
      </c>
      <c r="LJ40" s="74">
        <v>153</v>
      </c>
      <c r="LK40" s="74">
        <v>152</v>
      </c>
      <c r="LL40" s="74">
        <v>1</v>
      </c>
      <c r="LM40" s="74">
        <v>0</v>
      </c>
      <c r="LN40" s="75">
        <f t="shared" si="39"/>
        <v>0.99346405228758172</v>
      </c>
      <c r="LO40" s="67">
        <f t="shared" si="40"/>
        <v>0</v>
      </c>
      <c r="LQ40" s="74" t="s">
        <v>43</v>
      </c>
      <c r="LR40" s="74">
        <v>153</v>
      </c>
      <c r="LS40" s="74">
        <v>152</v>
      </c>
      <c r="LT40" s="74">
        <v>1</v>
      </c>
      <c r="LU40" s="74">
        <v>0</v>
      </c>
      <c r="LV40" s="75">
        <f t="shared" si="41"/>
        <v>0.99346405228758172</v>
      </c>
      <c r="LW40" s="67">
        <f t="shared" si="42"/>
        <v>0</v>
      </c>
      <c r="LY40" s="74" t="s">
        <v>43</v>
      </c>
      <c r="LZ40" s="74">
        <v>153</v>
      </c>
      <c r="MA40" s="74">
        <v>152</v>
      </c>
      <c r="MB40" s="74">
        <v>1</v>
      </c>
      <c r="MC40" s="74">
        <v>0</v>
      </c>
      <c r="MD40" s="75">
        <f t="shared" si="43"/>
        <v>0.99346405228758172</v>
      </c>
      <c r="ME40" s="67">
        <f t="shared" si="44"/>
        <v>0</v>
      </c>
      <c r="MG40" s="74" t="s">
        <v>43</v>
      </c>
      <c r="MH40" s="74">
        <v>153</v>
      </c>
      <c r="MI40" s="74">
        <v>152</v>
      </c>
      <c r="MJ40" s="74">
        <v>1</v>
      </c>
      <c r="MK40" s="74">
        <v>0</v>
      </c>
      <c r="ML40" s="75">
        <f t="shared" si="45"/>
        <v>0.99346405228758172</v>
      </c>
      <c r="MM40" s="67">
        <f t="shared" si="46"/>
        <v>0</v>
      </c>
      <c r="MO40" s="74" t="s">
        <v>43</v>
      </c>
      <c r="MP40" s="74">
        <v>153</v>
      </c>
      <c r="MQ40" s="74">
        <v>152</v>
      </c>
      <c r="MR40" s="74">
        <v>1</v>
      </c>
      <c r="MS40" s="74">
        <v>0</v>
      </c>
      <c r="MT40" s="75">
        <f t="shared" si="47"/>
        <v>0.99346405228758172</v>
      </c>
      <c r="MU40" s="67">
        <f t="shared" si="48"/>
        <v>0</v>
      </c>
      <c r="MW40" s="74" t="s">
        <v>43</v>
      </c>
      <c r="MX40" s="74">
        <v>153</v>
      </c>
      <c r="MY40" s="74">
        <v>152</v>
      </c>
      <c r="MZ40" s="74">
        <v>1</v>
      </c>
      <c r="NA40" s="74">
        <v>0</v>
      </c>
      <c r="NB40" s="75">
        <f t="shared" si="49"/>
        <v>0.99346405228758172</v>
      </c>
      <c r="NC40" s="67">
        <f t="shared" si="50"/>
        <v>0</v>
      </c>
      <c r="NE40" s="74" t="s">
        <v>43</v>
      </c>
      <c r="NF40" s="74">
        <v>153</v>
      </c>
      <c r="NG40" s="74">
        <v>152</v>
      </c>
      <c r="NH40" s="74">
        <v>1</v>
      </c>
      <c r="NI40" s="74">
        <v>0</v>
      </c>
      <c r="NJ40" s="75">
        <f t="shared" si="51"/>
        <v>0.99346405228758172</v>
      </c>
      <c r="NK40" s="67">
        <f t="shared" si="52"/>
        <v>0</v>
      </c>
      <c r="NM40" s="74" t="s">
        <v>43</v>
      </c>
      <c r="NN40" s="74">
        <v>153</v>
      </c>
      <c r="NO40" s="74">
        <v>152</v>
      </c>
      <c r="NP40" s="74">
        <v>1</v>
      </c>
      <c r="NQ40" s="74">
        <v>0</v>
      </c>
      <c r="NR40" s="75">
        <f t="shared" si="53"/>
        <v>0.99346405228758172</v>
      </c>
      <c r="NS40" s="67">
        <f t="shared" si="54"/>
        <v>0</v>
      </c>
      <c r="NU40" s="74" t="s">
        <v>43</v>
      </c>
      <c r="NV40" s="74">
        <v>153</v>
      </c>
      <c r="NW40" s="74">
        <v>152</v>
      </c>
      <c r="NX40" s="74">
        <v>1</v>
      </c>
      <c r="NY40" s="74">
        <v>0</v>
      </c>
      <c r="NZ40" s="75">
        <f t="shared" si="55"/>
        <v>0.99346405228758172</v>
      </c>
      <c r="OA40" s="67">
        <f t="shared" si="56"/>
        <v>0</v>
      </c>
      <c r="OC40" s="74" t="s">
        <v>43</v>
      </c>
      <c r="OD40" s="74">
        <v>153</v>
      </c>
      <c r="OE40" s="74">
        <v>152</v>
      </c>
      <c r="OF40" s="74">
        <v>1</v>
      </c>
      <c r="OG40" s="74">
        <v>0</v>
      </c>
      <c r="OH40" s="75">
        <f t="shared" si="79"/>
        <v>0.99346405228758172</v>
      </c>
      <c r="OI40" s="67">
        <f t="shared" si="80"/>
        <v>0</v>
      </c>
      <c r="OK40" s="74" t="s">
        <v>43</v>
      </c>
      <c r="OL40" s="74">
        <v>153</v>
      </c>
      <c r="OM40" s="74">
        <v>152</v>
      </c>
      <c r="ON40" s="74">
        <v>1</v>
      </c>
      <c r="OO40" s="74">
        <v>0</v>
      </c>
      <c r="OP40" s="75">
        <f t="shared" si="59"/>
        <v>0.99346405228758172</v>
      </c>
      <c r="OQ40" s="67">
        <f t="shared" si="60"/>
        <v>0</v>
      </c>
      <c r="OS40" s="74" t="s">
        <v>43</v>
      </c>
      <c r="OT40" s="74">
        <v>153</v>
      </c>
      <c r="OU40" s="74">
        <v>152</v>
      </c>
      <c r="OV40" s="74">
        <v>1</v>
      </c>
      <c r="OW40" s="74">
        <v>0</v>
      </c>
      <c r="OX40" s="75">
        <f t="shared" si="61"/>
        <v>0.99346405228758172</v>
      </c>
      <c r="OY40" s="67">
        <f t="shared" si="62"/>
        <v>0</v>
      </c>
      <c r="PA40" s="74" t="s">
        <v>43</v>
      </c>
      <c r="PB40" s="74">
        <v>153</v>
      </c>
      <c r="PC40" s="74">
        <v>152</v>
      </c>
      <c r="PD40" s="74">
        <v>1</v>
      </c>
      <c r="PE40" s="74">
        <v>0</v>
      </c>
      <c r="PF40" s="75">
        <f t="shared" si="63"/>
        <v>0.99346405228758172</v>
      </c>
      <c r="PG40" s="67">
        <f t="shared" si="64"/>
        <v>0</v>
      </c>
      <c r="PI40" s="74" t="s">
        <v>43</v>
      </c>
      <c r="PJ40" s="74">
        <v>153</v>
      </c>
      <c r="PK40" s="74">
        <v>152</v>
      </c>
      <c r="PL40" s="74">
        <v>1</v>
      </c>
      <c r="PM40" s="74">
        <v>0</v>
      </c>
      <c r="PN40" s="75">
        <f t="shared" si="65"/>
        <v>0.99346405228758172</v>
      </c>
      <c r="PO40" s="67">
        <f t="shared" si="66"/>
        <v>0</v>
      </c>
      <c r="PQ40" s="74" t="s">
        <v>43</v>
      </c>
      <c r="PR40" s="74">
        <v>153</v>
      </c>
      <c r="PS40" s="74">
        <v>152</v>
      </c>
      <c r="PT40" s="74">
        <v>1</v>
      </c>
      <c r="PU40" s="74">
        <v>0</v>
      </c>
      <c r="PV40" s="75">
        <f t="shared" si="67"/>
        <v>0.99346405228758172</v>
      </c>
      <c r="PW40" s="67">
        <f t="shared" si="68"/>
        <v>0</v>
      </c>
      <c r="PY40" s="74" t="s">
        <v>43</v>
      </c>
      <c r="PZ40" s="74">
        <v>153</v>
      </c>
      <c r="QA40" s="74">
        <v>152</v>
      </c>
      <c r="QB40" s="74">
        <v>1</v>
      </c>
      <c r="QC40" s="74">
        <v>0</v>
      </c>
      <c r="QD40" s="75">
        <f t="shared" si="69"/>
        <v>0.99346405228758172</v>
      </c>
      <c r="QE40" s="67">
        <f t="shared" si="70"/>
        <v>0</v>
      </c>
      <c r="QG40" s="74" t="s">
        <v>43</v>
      </c>
      <c r="QH40" s="74">
        <v>153</v>
      </c>
      <c r="QI40" s="74">
        <v>152</v>
      </c>
      <c r="QJ40" s="74">
        <v>1</v>
      </c>
      <c r="QK40" s="74">
        <v>0</v>
      </c>
      <c r="QL40" s="75">
        <f t="shared" si="71"/>
        <v>0.99346405228758172</v>
      </c>
      <c r="QM40" s="67">
        <f t="shared" si="72"/>
        <v>0</v>
      </c>
      <c r="QO40" s="74" t="s">
        <v>43</v>
      </c>
      <c r="QP40" s="74">
        <v>153</v>
      </c>
      <c r="QQ40" s="74">
        <v>152</v>
      </c>
      <c r="QR40" s="74">
        <v>1</v>
      </c>
      <c r="QS40" s="74">
        <v>0</v>
      </c>
      <c r="QT40" s="75">
        <f t="shared" si="73"/>
        <v>0.99346405228758172</v>
      </c>
      <c r="QU40" s="67">
        <f t="shared" si="74"/>
        <v>0</v>
      </c>
      <c r="QW40" s="74" t="s">
        <v>43</v>
      </c>
      <c r="QX40" s="74">
        <v>153</v>
      </c>
      <c r="QY40" s="74">
        <v>152</v>
      </c>
      <c r="QZ40" s="74">
        <v>1</v>
      </c>
      <c r="RA40" s="74">
        <v>0</v>
      </c>
      <c r="RB40" s="75">
        <f t="shared" si="75"/>
        <v>0.99346405228758172</v>
      </c>
      <c r="RC40" s="67">
        <f t="shared" si="76"/>
        <v>0</v>
      </c>
    </row>
    <row r="41" spans="1:471" ht="1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8">
        <f t="shared" si="5"/>
        <v>0</v>
      </c>
      <c r="BD41" s="2" t="s">
        <v>44</v>
      </c>
      <c r="BE41" s="2">
        <v>56</v>
      </c>
      <c r="BF41" s="2">
        <v>44</v>
      </c>
      <c r="BG41" s="2">
        <v>11</v>
      </c>
      <c r="BH41" s="2">
        <v>1</v>
      </c>
      <c r="BI41" s="4">
        <v>0.79</v>
      </c>
      <c r="BJ41" s="8">
        <f t="shared" si="6"/>
        <v>0</v>
      </c>
      <c r="BL41" s="2" t="s">
        <v>44</v>
      </c>
      <c r="BM41" s="2">
        <v>56</v>
      </c>
      <c r="BN41" s="2">
        <v>44</v>
      </c>
      <c r="BO41" s="2">
        <v>11</v>
      </c>
      <c r="BP41" s="2">
        <v>1</v>
      </c>
      <c r="BQ41" s="8">
        <v>0.79</v>
      </c>
      <c r="BR41" s="8">
        <f t="shared" si="7"/>
        <v>0</v>
      </c>
      <c r="BT41" s="2" t="s">
        <v>44</v>
      </c>
      <c r="BU41" s="2">
        <v>56</v>
      </c>
      <c r="BV41" s="2">
        <v>44</v>
      </c>
      <c r="BW41" s="2">
        <v>11</v>
      </c>
      <c r="BX41" s="2">
        <v>1</v>
      </c>
      <c r="BY41" s="4">
        <v>0.79</v>
      </c>
      <c r="BZ41" s="8">
        <f t="shared" si="8"/>
        <v>0</v>
      </c>
      <c r="CB41" s="2" t="s">
        <v>44</v>
      </c>
      <c r="CC41" s="2">
        <v>56</v>
      </c>
      <c r="CD41" s="2">
        <v>44</v>
      </c>
      <c r="CE41" s="2">
        <v>11</v>
      </c>
      <c r="CF41" s="2">
        <v>1</v>
      </c>
      <c r="CG41" s="4">
        <v>0.79</v>
      </c>
      <c r="CH41" s="8">
        <f t="shared" si="9"/>
        <v>0</v>
      </c>
      <c r="CJ41" s="2" t="s">
        <v>44</v>
      </c>
      <c r="CK41" s="2">
        <v>56</v>
      </c>
      <c r="CL41" s="2">
        <v>44</v>
      </c>
      <c r="CM41" s="2">
        <v>11</v>
      </c>
      <c r="CN41" s="2">
        <v>1</v>
      </c>
      <c r="CO41" s="4">
        <v>0.79</v>
      </c>
      <c r="CP41" s="8">
        <f t="shared" si="10"/>
        <v>0</v>
      </c>
      <c r="CR41" s="2" t="s">
        <v>44</v>
      </c>
      <c r="CS41" s="2">
        <v>56</v>
      </c>
      <c r="CT41" s="2">
        <v>44</v>
      </c>
      <c r="CU41" s="2">
        <v>11</v>
      </c>
      <c r="CV41" s="2">
        <v>1</v>
      </c>
      <c r="CW41" s="4">
        <v>0.79</v>
      </c>
      <c r="CX41" s="8">
        <f t="shared" si="11"/>
        <v>0</v>
      </c>
      <c r="CZ41" s="2" t="s">
        <v>44</v>
      </c>
      <c r="DA41" s="2">
        <v>56</v>
      </c>
      <c r="DB41" s="2">
        <v>44</v>
      </c>
      <c r="DC41" s="2">
        <v>11</v>
      </c>
      <c r="DD41" s="2">
        <v>1</v>
      </c>
      <c r="DE41" s="4">
        <v>0.79</v>
      </c>
      <c r="DF41" s="8">
        <f t="shared" si="12"/>
        <v>0</v>
      </c>
      <c r="DH41" s="2" t="s">
        <v>44</v>
      </c>
      <c r="DI41" s="2">
        <v>56</v>
      </c>
      <c r="DJ41" s="2">
        <v>44</v>
      </c>
      <c r="DK41" s="2">
        <v>11</v>
      </c>
      <c r="DL41" s="2">
        <v>1</v>
      </c>
      <c r="DM41" s="4">
        <v>0.79</v>
      </c>
      <c r="DN41" s="8">
        <f t="shared" si="13"/>
        <v>0</v>
      </c>
      <c r="DP41" s="2" t="s">
        <v>44</v>
      </c>
      <c r="DQ41" s="2">
        <v>56</v>
      </c>
      <c r="DR41" s="2">
        <v>44</v>
      </c>
      <c r="DS41" s="2">
        <v>11</v>
      </c>
      <c r="DT41" s="2">
        <v>1</v>
      </c>
      <c r="DU41" s="4">
        <v>0.79</v>
      </c>
      <c r="DV41" s="8">
        <f t="shared" si="14"/>
        <v>0</v>
      </c>
      <c r="ED41" s="8"/>
      <c r="EL41" s="8"/>
      <c r="ET41" s="8"/>
      <c r="FB41" s="8"/>
      <c r="FD41" s="2" t="s">
        <v>44</v>
      </c>
      <c r="FE41" s="2">
        <v>67</v>
      </c>
      <c r="FF41" s="2">
        <v>0</v>
      </c>
      <c r="FG41" s="2">
        <v>0</v>
      </c>
      <c r="FH41" s="6">
        <v>67</v>
      </c>
      <c r="FI41" s="4">
        <v>0</v>
      </c>
      <c r="FJ41" s="8">
        <f t="shared" si="19"/>
        <v>0</v>
      </c>
      <c r="FL41" s="2" t="s">
        <v>44</v>
      </c>
      <c r="FM41" s="2">
        <v>67</v>
      </c>
      <c r="FN41" s="2">
        <v>0</v>
      </c>
      <c r="FO41" s="2">
        <v>0</v>
      </c>
      <c r="FP41" s="2">
        <v>67</v>
      </c>
      <c r="FQ41" s="4">
        <v>0</v>
      </c>
      <c r="FR41" s="8">
        <f t="shared" si="20"/>
        <v>0</v>
      </c>
      <c r="FT41" t="s">
        <v>44</v>
      </c>
      <c r="FU41">
        <v>67</v>
      </c>
      <c r="FV41">
        <v>0</v>
      </c>
      <c r="FW41">
        <v>0</v>
      </c>
      <c r="FX41">
        <v>67</v>
      </c>
      <c r="FY41" s="38">
        <v>0</v>
      </c>
      <c r="FZ41" s="8">
        <f t="shared" si="21"/>
        <v>0</v>
      </c>
      <c r="GB41" s="6" t="s">
        <v>44</v>
      </c>
      <c r="GC41" s="6">
        <v>67</v>
      </c>
      <c r="GD41" s="6">
        <v>0</v>
      </c>
      <c r="GE41" s="6">
        <v>0</v>
      </c>
      <c r="GF41" s="6">
        <v>67</v>
      </c>
      <c r="GG41" s="33">
        <v>0</v>
      </c>
      <c r="GH41" s="8">
        <f t="shared" si="22"/>
        <v>0</v>
      </c>
      <c r="GJ41" t="s">
        <v>44</v>
      </c>
      <c r="GK41">
        <v>67</v>
      </c>
      <c r="GL41">
        <v>55</v>
      </c>
      <c r="GM41">
        <v>11</v>
      </c>
      <c r="GN41">
        <v>1</v>
      </c>
      <c r="GO41" s="38">
        <v>0.82</v>
      </c>
      <c r="GP41" s="8">
        <f t="shared" si="23"/>
        <v>0.82</v>
      </c>
      <c r="GR41" s="2" t="s">
        <v>44</v>
      </c>
      <c r="GS41" s="2">
        <v>67</v>
      </c>
      <c r="GT41" s="2">
        <v>55</v>
      </c>
      <c r="GU41" s="2">
        <v>11</v>
      </c>
      <c r="GV41" s="2">
        <v>1</v>
      </c>
      <c r="GW41" s="4">
        <v>0.82</v>
      </c>
      <c r="GX41" s="8">
        <f t="shared" si="24"/>
        <v>0</v>
      </c>
      <c r="GZ41" s="2" t="s">
        <v>44</v>
      </c>
      <c r="HA41" s="2">
        <v>67</v>
      </c>
      <c r="HB41" s="2">
        <v>55</v>
      </c>
      <c r="HC41" s="2">
        <v>11</v>
      </c>
      <c r="HD41" s="2">
        <v>1</v>
      </c>
      <c r="HE41" s="4">
        <v>0.82</v>
      </c>
      <c r="HF41" s="8">
        <f t="shared" si="77"/>
        <v>-0.18000000000000005</v>
      </c>
      <c r="HH41" s="2" t="s">
        <v>44</v>
      </c>
      <c r="HI41" s="2">
        <v>67</v>
      </c>
      <c r="HJ41" s="2">
        <v>55</v>
      </c>
      <c r="HK41" s="2">
        <v>11</v>
      </c>
      <c r="HL41" s="2">
        <v>1</v>
      </c>
      <c r="HM41" s="4">
        <v>0.82</v>
      </c>
      <c r="HN41" s="8">
        <f t="shared" si="25"/>
        <v>0</v>
      </c>
      <c r="HP41" s="2" t="s">
        <v>44</v>
      </c>
      <c r="HQ41" s="2">
        <v>67</v>
      </c>
      <c r="HR41" s="2">
        <v>55</v>
      </c>
      <c r="HS41" s="2">
        <v>11</v>
      </c>
      <c r="HT41" s="2">
        <v>1</v>
      </c>
      <c r="HU41" s="4">
        <v>0.82</v>
      </c>
      <c r="HV41" s="8">
        <f t="shared" si="26"/>
        <v>0</v>
      </c>
      <c r="HX41" s="2" t="s">
        <v>44</v>
      </c>
      <c r="HY41" s="2">
        <v>67</v>
      </c>
      <c r="HZ41" s="2">
        <v>55</v>
      </c>
      <c r="IA41" s="2">
        <v>11</v>
      </c>
      <c r="IB41" s="2">
        <v>1</v>
      </c>
      <c r="IC41" s="4">
        <v>0.82</v>
      </c>
      <c r="ID41" s="8">
        <f t="shared" si="27"/>
        <v>0</v>
      </c>
      <c r="IF41" s="63" t="s">
        <v>44</v>
      </c>
      <c r="IG41" s="64">
        <v>67</v>
      </c>
      <c r="IH41" s="64">
        <v>55</v>
      </c>
      <c r="II41" s="64">
        <v>11</v>
      </c>
      <c r="IJ41" s="64">
        <v>1</v>
      </c>
      <c r="IK41" s="65">
        <v>0.82</v>
      </c>
      <c r="IL41" s="65">
        <v>0.82</v>
      </c>
      <c r="IM41" s="65">
        <v>0</v>
      </c>
      <c r="IN41" s="63"/>
      <c r="IO41" s="63" t="s">
        <v>44</v>
      </c>
      <c r="IP41" s="63">
        <v>67</v>
      </c>
      <c r="IQ41" s="63">
        <v>55</v>
      </c>
      <c r="IR41" s="63">
        <v>11</v>
      </c>
      <c r="IS41" s="63">
        <v>1</v>
      </c>
      <c r="IT41" s="71">
        <v>0.82</v>
      </c>
      <c r="IU41" s="67">
        <v>0</v>
      </c>
      <c r="IV41" s="53"/>
      <c r="IW41" s="73" t="s">
        <v>44</v>
      </c>
      <c r="IX41" s="73">
        <v>67</v>
      </c>
      <c r="IY41" s="73">
        <v>55</v>
      </c>
      <c r="IZ41" s="73">
        <v>11</v>
      </c>
      <c r="JA41" s="73">
        <v>1</v>
      </c>
      <c r="JB41" s="77">
        <v>0.82</v>
      </c>
      <c r="JC41" s="67">
        <f t="shared" si="28"/>
        <v>0</v>
      </c>
      <c r="JD41" s="66"/>
      <c r="JE41" s="73" t="s">
        <v>44</v>
      </c>
      <c r="JF41" s="73">
        <v>67</v>
      </c>
      <c r="JG41" s="73">
        <v>55</v>
      </c>
      <c r="JH41" s="73">
        <v>11</v>
      </c>
      <c r="JI41" s="73">
        <v>1</v>
      </c>
      <c r="JJ41" s="77">
        <f t="shared" si="78"/>
        <v>0.82089552238805974</v>
      </c>
      <c r="JK41" s="67">
        <f t="shared" si="29"/>
        <v>8.9552238805978845E-4</v>
      </c>
      <c r="JL41" s="66"/>
      <c r="JM41" s="73" t="s">
        <v>44</v>
      </c>
      <c r="JN41" s="73">
        <v>67</v>
      </c>
      <c r="JO41" s="73">
        <v>55</v>
      </c>
      <c r="JP41" s="73">
        <v>11</v>
      </c>
      <c r="JQ41" s="73">
        <v>1</v>
      </c>
      <c r="JR41" s="77">
        <v>0.82</v>
      </c>
      <c r="JS41" s="67">
        <f t="shared" si="30"/>
        <v>-8.9552238805978845E-4</v>
      </c>
      <c r="JT41" s="66"/>
      <c r="JU41" s="73" t="s">
        <v>44</v>
      </c>
      <c r="JV41" s="73">
        <v>67</v>
      </c>
      <c r="JW41" s="73">
        <v>55</v>
      </c>
      <c r="JX41" s="73">
        <v>11</v>
      </c>
      <c r="JY41" s="73">
        <v>1</v>
      </c>
      <c r="JZ41" s="77">
        <v>0.82</v>
      </c>
      <c r="KA41" s="67">
        <f t="shared" si="31"/>
        <v>0</v>
      </c>
      <c r="KB41" s="66"/>
      <c r="KC41" s="73" t="s">
        <v>44</v>
      </c>
      <c r="KD41" s="73">
        <v>67</v>
      </c>
      <c r="KE41" s="73">
        <v>55</v>
      </c>
      <c r="KF41" s="73">
        <v>11</v>
      </c>
      <c r="KG41" s="73">
        <v>1</v>
      </c>
      <c r="KH41" s="77">
        <v>0.82</v>
      </c>
      <c r="KI41" s="67">
        <f t="shared" si="32"/>
        <v>0</v>
      </c>
      <c r="KK41" s="74" t="s">
        <v>44</v>
      </c>
      <c r="KL41" s="74">
        <v>67</v>
      </c>
      <c r="KM41" s="74">
        <v>55</v>
      </c>
      <c r="KN41" s="74">
        <v>11</v>
      </c>
      <c r="KO41" s="74">
        <v>1</v>
      </c>
      <c r="KP41" s="75">
        <f t="shared" si="33"/>
        <v>0.82089552238805974</v>
      </c>
      <c r="KQ41" s="67">
        <f t="shared" si="34"/>
        <v>8.9552238805978845E-4</v>
      </c>
      <c r="KS41" s="74" t="s">
        <v>44</v>
      </c>
      <c r="KT41" s="74">
        <v>67</v>
      </c>
      <c r="KU41" s="74">
        <v>55</v>
      </c>
      <c r="KV41" s="74">
        <v>11</v>
      </c>
      <c r="KW41" s="74">
        <v>1</v>
      </c>
      <c r="KX41" s="75">
        <f t="shared" si="35"/>
        <v>0.82089552238805974</v>
      </c>
      <c r="KY41" s="67">
        <f t="shared" si="36"/>
        <v>0</v>
      </c>
      <c r="LA41" s="74" t="s">
        <v>44</v>
      </c>
      <c r="LB41" s="74">
        <v>67</v>
      </c>
      <c r="LC41" s="74">
        <v>55</v>
      </c>
      <c r="LD41" s="74">
        <v>11</v>
      </c>
      <c r="LE41" s="74">
        <v>1</v>
      </c>
      <c r="LF41" s="75">
        <f t="shared" si="37"/>
        <v>0.82089552238805974</v>
      </c>
      <c r="LG41" s="67">
        <f t="shared" si="38"/>
        <v>0</v>
      </c>
      <c r="LI41" s="74" t="s">
        <v>44</v>
      </c>
      <c r="LJ41" s="74">
        <v>67</v>
      </c>
      <c r="LK41" s="74">
        <v>55</v>
      </c>
      <c r="LL41" s="74">
        <v>11</v>
      </c>
      <c r="LM41" s="74">
        <v>1</v>
      </c>
      <c r="LN41" s="75">
        <f t="shared" si="39"/>
        <v>0.82089552238805974</v>
      </c>
      <c r="LO41" s="67">
        <f t="shared" si="40"/>
        <v>0</v>
      </c>
      <c r="LQ41" s="74" t="s">
        <v>44</v>
      </c>
      <c r="LR41" s="74">
        <v>67</v>
      </c>
      <c r="LS41" s="74">
        <v>55</v>
      </c>
      <c r="LT41" s="74">
        <v>11</v>
      </c>
      <c r="LU41" s="74">
        <v>1</v>
      </c>
      <c r="LV41" s="75">
        <f t="shared" si="41"/>
        <v>0.82089552238805974</v>
      </c>
      <c r="LW41" s="67">
        <f t="shared" si="42"/>
        <v>0</v>
      </c>
      <c r="LY41" s="74" t="s">
        <v>44</v>
      </c>
      <c r="LZ41" s="74">
        <v>67</v>
      </c>
      <c r="MA41" s="74">
        <v>55</v>
      </c>
      <c r="MB41" s="74">
        <v>11</v>
      </c>
      <c r="MC41" s="74">
        <v>1</v>
      </c>
      <c r="MD41" s="75">
        <f t="shared" si="43"/>
        <v>0.82089552238805974</v>
      </c>
      <c r="ME41" s="67">
        <f t="shared" si="44"/>
        <v>0</v>
      </c>
      <c r="MG41" s="74" t="s">
        <v>44</v>
      </c>
      <c r="MH41" s="74">
        <v>67</v>
      </c>
      <c r="MI41" s="74">
        <v>55</v>
      </c>
      <c r="MJ41" s="74">
        <v>11</v>
      </c>
      <c r="MK41" s="74">
        <v>1</v>
      </c>
      <c r="ML41" s="75">
        <f t="shared" si="45"/>
        <v>0.82089552238805974</v>
      </c>
      <c r="MM41" s="67">
        <f t="shared" si="46"/>
        <v>0</v>
      </c>
      <c r="MO41" s="74" t="s">
        <v>44</v>
      </c>
      <c r="MP41" s="74">
        <v>67</v>
      </c>
      <c r="MQ41" s="74">
        <v>55</v>
      </c>
      <c r="MR41" s="74">
        <v>11</v>
      </c>
      <c r="MS41" s="74">
        <v>1</v>
      </c>
      <c r="MT41" s="75">
        <f t="shared" si="47"/>
        <v>0.82089552238805974</v>
      </c>
      <c r="MU41" s="67">
        <f t="shared" si="48"/>
        <v>0</v>
      </c>
      <c r="MW41" s="74" t="s">
        <v>44</v>
      </c>
      <c r="MX41" s="74">
        <v>67</v>
      </c>
      <c r="MY41" s="74">
        <v>55</v>
      </c>
      <c r="MZ41" s="74">
        <v>11</v>
      </c>
      <c r="NA41" s="74">
        <v>1</v>
      </c>
      <c r="NB41" s="75">
        <f t="shared" si="49"/>
        <v>0.82089552238805974</v>
      </c>
      <c r="NC41" s="67">
        <f t="shared" si="50"/>
        <v>0</v>
      </c>
      <c r="NE41" s="74" t="s">
        <v>44</v>
      </c>
      <c r="NF41" s="74">
        <v>67</v>
      </c>
      <c r="NG41" s="74">
        <v>55</v>
      </c>
      <c r="NH41" s="74">
        <v>11</v>
      </c>
      <c r="NI41" s="74">
        <v>1</v>
      </c>
      <c r="NJ41" s="75">
        <f t="shared" si="51"/>
        <v>0.82089552238805974</v>
      </c>
      <c r="NK41" s="67">
        <f t="shared" si="52"/>
        <v>0</v>
      </c>
      <c r="NM41" s="74" t="s">
        <v>44</v>
      </c>
      <c r="NN41" s="74">
        <v>67</v>
      </c>
      <c r="NO41" s="74">
        <v>55</v>
      </c>
      <c r="NP41" s="74">
        <v>11</v>
      </c>
      <c r="NQ41" s="74">
        <v>1</v>
      </c>
      <c r="NR41" s="75">
        <f t="shared" si="53"/>
        <v>0.82089552238805974</v>
      </c>
      <c r="NS41" s="67">
        <f t="shared" si="54"/>
        <v>0</v>
      </c>
      <c r="NU41" s="74" t="s">
        <v>44</v>
      </c>
      <c r="NV41" s="74">
        <v>67</v>
      </c>
      <c r="NW41" s="74">
        <v>55</v>
      </c>
      <c r="NX41" s="74">
        <v>11</v>
      </c>
      <c r="NY41" s="74">
        <v>1</v>
      </c>
      <c r="NZ41" s="75">
        <f t="shared" si="55"/>
        <v>0.82089552238805974</v>
      </c>
      <c r="OA41" s="67">
        <f t="shared" si="56"/>
        <v>0</v>
      </c>
      <c r="OC41" s="74" t="s">
        <v>44</v>
      </c>
      <c r="OD41" s="74">
        <v>67</v>
      </c>
      <c r="OE41" s="74">
        <v>55</v>
      </c>
      <c r="OF41" s="74">
        <v>11</v>
      </c>
      <c r="OG41" s="74">
        <v>1</v>
      </c>
      <c r="OH41" s="75">
        <f t="shared" si="79"/>
        <v>0.82089552238805974</v>
      </c>
      <c r="OI41" s="67">
        <f t="shared" si="80"/>
        <v>0</v>
      </c>
      <c r="OK41" s="74" t="s">
        <v>44</v>
      </c>
      <c r="OL41" s="74">
        <v>67</v>
      </c>
      <c r="OM41" s="74">
        <v>55</v>
      </c>
      <c r="ON41" s="74">
        <v>11</v>
      </c>
      <c r="OO41" s="74">
        <v>1</v>
      </c>
      <c r="OP41" s="75">
        <f t="shared" si="59"/>
        <v>0.82089552238805974</v>
      </c>
      <c r="OQ41" s="67">
        <f t="shared" si="60"/>
        <v>0</v>
      </c>
      <c r="OS41" s="74" t="s">
        <v>44</v>
      </c>
      <c r="OT41" s="74">
        <v>67</v>
      </c>
      <c r="OU41" s="74">
        <v>55</v>
      </c>
      <c r="OV41" s="74">
        <v>11</v>
      </c>
      <c r="OW41" s="74">
        <v>1</v>
      </c>
      <c r="OX41" s="75">
        <f t="shared" si="61"/>
        <v>0.82089552238805974</v>
      </c>
      <c r="OY41" s="67">
        <f t="shared" si="62"/>
        <v>0</v>
      </c>
      <c r="PA41" s="74" t="s">
        <v>44</v>
      </c>
      <c r="PB41" s="74">
        <v>67</v>
      </c>
      <c r="PC41" s="74">
        <v>55</v>
      </c>
      <c r="PD41" s="74">
        <v>11</v>
      </c>
      <c r="PE41" s="74">
        <v>1</v>
      </c>
      <c r="PF41" s="75">
        <f t="shared" si="63"/>
        <v>0.82089552238805974</v>
      </c>
      <c r="PG41" s="67">
        <f t="shared" si="64"/>
        <v>0</v>
      </c>
      <c r="PI41" s="74" t="s">
        <v>44</v>
      </c>
      <c r="PJ41" s="74">
        <v>67</v>
      </c>
      <c r="PK41" s="74">
        <v>55</v>
      </c>
      <c r="PL41" s="74">
        <v>11</v>
      </c>
      <c r="PM41" s="74">
        <v>1</v>
      </c>
      <c r="PN41" s="75">
        <f t="shared" si="65"/>
        <v>0.82089552238805974</v>
      </c>
      <c r="PO41" s="67">
        <f t="shared" si="66"/>
        <v>0</v>
      </c>
      <c r="PQ41" s="74" t="s">
        <v>44</v>
      </c>
      <c r="PR41" s="74">
        <v>67</v>
      </c>
      <c r="PS41" s="74">
        <v>55</v>
      </c>
      <c r="PT41" s="74">
        <v>11</v>
      </c>
      <c r="PU41" s="74">
        <v>1</v>
      </c>
      <c r="PV41" s="75">
        <f t="shared" si="67"/>
        <v>0.82089552238805974</v>
      </c>
      <c r="PW41" s="67">
        <f t="shared" si="68"/>
        <v>0</v>
      </c>
      <c r="PY41" s="74" t="s">
        <v>44</v>
      </c>
      <c r="PZ41" s="74">
        <v>67</v>
      </c>
      <c r="QA41" s="74">
        <v>55</v>
      </c>
      <c r="QB41" s="74">
        <v>11</v>
      </c>
      <c r="QC41" s="74">
        <v>1</v>
      </c>
      <c r="QD41" s="75">
        <f t="shared" si="69"/>
        <v>0.82089552238805974</v>
      </c>
      <c r="QE41" s="67">
        <f t="shared" si="70"/>
        <v>0</v>
      </c>
      <c r="QG41" s="74" t="s">
        <v>44</v>
      </c>
      <c r="QH41" s="74">
        <v>67</v>
      </c>
      <c r="QI41" s="74">
        <v>55</v>
      </c>
      <c r="QJ41" s="74">
        <v>11</v>
      </c>
      <c r="QK41" s="74">
        <v>1</v>
      </c>
      <c r="QL41" s="75">
        <f t="shared" si="71"/>
        <v>0.82089552238805974</v>
      </c>
      <c r="QM41" s="67">
        <f t="shared" si="72"/>
        <v>0</v>
      </c>
      <c r="QO41" s="74" t="s">
        <v>44</v>
      </c>
      <c r="QP41" s="74">
        <v>67</v>
      </c>
      <c r="QQ41" s="74">
        <v>55</v>
      </c>
      <c r="QR41" s="74">
        <v>11</v>
      </c>
      <c r="QS41" s="74">
        <v>1</v>
      </c>
      <c r="QT41" s="75">
        <f t="shared" si="73"/>
        <v>0.82089552238805974</v>
      </c>
      <c r="QU41" s="67">
        <f t="shared" si="74"/>
        <v>0</v>
      </c>
      <c r="QW41" s="74" t="s">
        <v>44</v>
      </c>
      <c r="QX41" s="74">
        <v>67</v>
      </c>
      <c r="QY41" s="74">
        <v>55</v>
      </c>
      <c r="QZ41" s="74">
        <v>11</v>
      </c>
      <c r="RA41" s="74">
        <v>1</v>
      </c>
      <c r="RB41" s="75">
        <f t="shared" si="75"/>
        <v>0.82089552238805974</v>
      </c>
      <c r="RC41" s="67">
        <f t="shared" si="76"/>
        <v>0</v>
      </c>
    </row>
    <row r="42" spans="1:471" ht="1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  <c r="AV42" s="21" t="s">
        <v>45</v>
      </c>
      <c r="AW42" s="2">
        <v>3</v>
      </c>
      <c r="AX42" s="2">
        <v>0</v>
      </c>
      <c r="AY42" s="2">
        <v>3</v>
      </c>
      <c r="AZ42" s="2">
        <v>0</v>
      </c>
      <c r="BA42" s="4">
        <v>0</v>
      </c>
      <c r="BB42" s="8">
        <f t="shared" si="5"/>
        <v>0</v>
      </c>
      <c r="BD42" s="21" t="s">
        <v>45</v>
      </c>
      <c r="BE42" s="2">
        <v>3</v>
      </c>
      <c r="BF42" s="2">
        <v>0</v>
      </c>
      <c r="BG42" s="2">
        <v>3</v>
      </c>
      <c r="BH42" s="2">
        <v>0</v>
      </c>
      <c r="BI42" s="4">
        <v>0</v>
      </c>
      <c r="BJ42" s="8">
        <f t="shared" si="6"/>
        <v>0</v>
      </c>
      <c r="BL42" s="21" t="s">
        <v>45</v>
      </c>
      <c r="BM42" s="2">
        <v>3</v>
      </c>
      <c r="BN42" s="2">
        <v>0</v>
      </c>
      <c r="BO42" s="2">
        <v>3</v>
      </c>
      <c r="BP42" s="2">
        <v>0</v>
      </c>
      <c r="BQ42" s="4">
        <v>0</v>
      </c>
      <c r="BR42" s="8">
        <f t="shared" si="7"/>
        <v>0</v>
      </c>
      <c r="BT42" s="14" t="s">
        <v>45</v>
      </c>
      <c r="BU42" s="2">
        <v>3</v>
      </c>
      <c r="BV42" s="2">
        <v>3</v>
      </c>
      <c r="BW42" s="2">
        <v>0</v>
      </c>
      <c r="BX42" s="2">
        <v>0</v>
      </c>
      <c r="BY42" s="4">
        <v>1</v>
      </c>
      <c r="BZ42" s="8">
        <f t="shared" si="8"/>
        <v>1</v>
      </c>
      <c r="CB42" s="14" t="s">
        <v>45</v>
      </c>
      <c r="CC42" s="2">
        <v>3</v>
      </c>
      <c r="CD42" s="2">
        <v>3</v>
      </c>
      <c r="CE42" s="2">
        <v>0</v>
      </c>
      <c r="CF42" s="2">
        <v>0</v>
      </c>
      <c r="CG42" s="4">
        <v>1</v>
      </c>
      <c r="CH42" s="8">
        <f t="shared" si="9"/>
        <v>0</v>
      </c>
      <c r="CJ42" s="14" t="s">
        <v>45</v>
      </c>
      <c r="CK42" s="2">
        <v>3</v>
      </c>
      <c r="CL42" s="2">
        <v>3</v>
      </c>
      <c r="CM42" s="2">
        <v>0</v>
      </c>
      <c r="CN42" s="2">
        <v>0</v>
      </c>
      <c r="CO42" s="4">
        <v>1</v>
      </c>
      <c r="CP42" s="8">
        <f t="shared" si="10"/>
        <v>0</v>
      </c>
      <c r="CR42" s="14" t="s">
        <v>45</v>
      </c>
      <c r="CS42" s="2">
        <v>3</v>
      </c>
      <c r="CT42" s="2">
        <v>3</v>
      </c>
      <c r="CU42" s="2">
        <v>0</v>
      </c>
      <c r="CV42" s="2">
        <v>0</v>
      </c>
      <c r="CW42" s="4">
        <v>1</v>
      </c>
      <c r="CX42" s="8">
        <f t="shared" si="11"/>
        <v>0</v>
      </c>
      <c r="CZ42" s="14" t="s">
        <v>45</v>
      </c>
      <c r="DA42" s="2">
        <v>3</v>
      </c>
      <c r="DB42" s="2">
        <v>3</v>
      </c>
      <c r="DC42" s="2">
        <v>0</v>
      </c>
      <c r="DD42" s="2">
        <v>0</v>
      </c>
      <c r="DE42" s="4">
        <v>1</v>
      </c>
      <c r="DF42" s="8">
        <f t="shared" si="12"/>
        <v>0</v>
      </c>
      <c r="DH42" s="14" t="s">
        <v>45</v>
      </c>
      <c r="DI42" s="2">
        <v>3</v>
      </c>
      <c r="DJ42" s="2">
        <v>3</v>
      </c>
      <c r="DK42" s="2">
        <v>0</v>
      </c>
      <c r="DL42" s="2">
        <v>0</v>
      </c>
      <c r="DM42" s="4">
        <v>1</v>
      </c>
      <c r="DN42" s="8">
        <f t="shared" si="13"/>
        <v>0</v>
      </c>
      <c r="DP42" s="14" t="s">
        <v>45</v>
      </c>
      <c r="DQ42" s="2">
        <v>3</v>
      </c>
      <c r="DR42" s="2">
        <v>3</v>
      </c>
      <c r="DS42" s="2">
        <v>0</v>
      </c>
      <c r="DT42" s="2">
        <v>0</v>
      </c>
      <c r="DU42" s="4">
        <v>1</v>
      </c>
      <c r="DV42" s="8">
        <f t="shared" si="14"/>
        <v>0</v>
      </c>
      <c r="DX42" s="14" t="s">
        <v>45</v>
      </c>
      <c r="DY42" s="2">
        <v>3</v>
      </c>
      <c r="DZ42" s="2">
        <v>3</v>
      </c>
      <c r="EA42" s="2">
        <v>0</v>
      </c>
      <c r="EB42" s="2">
        <v>0</v>
      </c>
      <c r="EC42" s="4">
        <v>1</v>
      </c>
      <c r="ED42" s="8">
        <f t="shared" si="15"/>
        <v>0</v>
      </c>
      <c r="EF42" s="14" t="s">
        <v>45</v>
      </c>
      <c r="EG42" s="2">
        <v>3</v>
      </c>
      <c r="EH42" s="2">
        <v>3</v>
      </c>
      <c r="EI42" s="2">
        <v>0</v>
      </c>
      <c r="EJ42" s="2">
        <v>0</v>
      </c>
      <c r="EK42" s="4">
        <v>1</v>
      </c>
      <c r="EL42" s="8">
        <f t="shared" si="16"/>
        <v>0</v>
      </c>
      <c r="EN42" s="14" t="s">
        <v>45</v>
      </c>
      <c r="EO42" s="2">
        <v>3</v>
      </c>
      <c r="EP42" s="2">
        <v>3</v>
      </c>
      <c r="EQ42" s="2">
        <v>0</v>
      </c>
      <c r="ER42" s="2">
        <v>0</v>
      </c>
      <c r="ES42" s="4">
        <v>1</v>
      </c>
      <c r="ET42" s="8">
        <f t="shared" si="17"/>
        <v>0</v>
      </c>
      <c r="EV42" s="14" t="s">
        <v>45</v>
      </c>
      <c r="EW42" s="2">
        <v>3</v>
      </c>
      <c r="EX42" s="2">
        <v>3</v>
      </c>
      <c r="EY42" s="2">
        <v>0</v>
      </c>
      <c r="EZ42" s="2">
        <v>0</v>
      </c>
      <c r="FA42" s="4">
        <v>1</v>
      </c>
      <c r="FB42" s="8">
        <f t="shared" si="18"/>
        <v>0</v>
      </c>
      <c r="FD42" s="14" t="s">
        <v>45</v>
      </c>
      <c r="FE42" s="2">
        <v>3</v>
      </c>
      <c r="FF42" s="2">
        <v>3</v>
      </c>
      <c r="FG42" s="2">
        <v>0</v>
      </c>
      <c r="FH42" s="2">
        <v>0</v>
      </c>
      <c r="FI42" s="4">
        <v>1</v>
      </c>
      <c r="FJ42" s="8">
        <f t="shared" si="19"/>
        <v>0</v>
      </c>
      <c r="FL42" s="37" t="s">
        <v>45</v>
      </c>
      <c r="FM42" s="2">
        <v>3</v>
      </c>
      <c r="FN42" s="2">
        <v>3</v>
      </c>
      <c r="FO42" s="2">
        <v>0</v>
      </c>
      <c r="FP42" s="2">
        <v>0</v>
      </c>
      <c r="FQ42" s="4">
        <v>1</v>
      </c>
      <c r="FR42" s="8">
        <f t="shared" si="20"/>
        <v>0</v>
      </c>
      <c r="FT42" s="39" t="s">
        <v>45</v>
      </c>
      <c r="FU42" s="2">
        <v>3</v>
      </c>
      <c r="FV42" s="2">
        <v>3</v>
      </c>
      <c r="FW42" s="2">
        <v>0</v>
      </c>
      <c r="FX42" s="2">
        <v>0</v>
      </c>
      <c r="FY42" s="4">
        <v>1</v>
      </c>
      <c r="FZ42" s="8">
        <f t="shared" si="21"/>
        <v>0</v>
      </c>
      <c r="GB42" s="37" t="s">
        <v>45</v>
      </c>
      <c r="GC42" s="2">
        <v>3</v>
      </c>
      <c r="GD42" s="2">
        <v>3</v>
      </c>
      <c r="GE42" s="2">
        <v>0</v>
      </c>
      <c r="GF42" s="2">
        <v>0</v>
      </c>
      <c r="GG42" s="4">
        <v>1</v>
      </c>
      <c r="GH42" s="8">
        <f t="shared" si="22"/>
        <v>0</v>
      </c>
      <c r="GJ42" s="39" t="s">
        <v>45</v>
      </c>
      <c r="GK42" s="2">
        <v>3</v>
      </c>
      <c r="GL42" s="2">
        <v>3</v>
      </c>
      <c r="GM42" s="2">
        <v>0</v>
      </c>
      <c r="GN42" s="2">
        <v>0</v>
      </c>
      <c r="GO42" s="4">
        <v>1</v>
      </c>
      <c r="GP42" s="8">
        <f t="shared" si="23"/>
        <v>0</v>
      </c>
      <c r="GR42" s="37" t="s">
        <v>45</v>
      </c>
      <c r="GS42" s="2">
        <v>3</v>
      </c>
      <c r="GT42" s="2">
        <v>3</v>
      </c>
      <c r="GU42" s="2">
        <v>0</v>
      </c>
      <c r="GV42" s="2">
        <v>0</v>
      </c>
      <c r="GW42" s="4">
        <v>1</v>
      </c>
      <c r="GX42" s="8">
        <f t="shared" si="24"/>
        <v>0</v>
      </c>
      <c r="GZ42" s="37" t="s">
        <v>45</v>
      </c>
      <c r="HA42" s="2">
        <v>3</v>
      </c>
      <c r="HB42" s="2">
        <v>3</v>
      </c>
      <c r="HC42" s="2">
        <v>0</v>
      </c>
      <c r="HD42" s="2">
        <v>0</v>
      </c>
      <c r="HE42" s="4">
        <v>1</v>
      </c>
      <c r="HF42" s="8">
        <f>HE42-GW42</f>
        <v>0</v>
      </c>
      <c r="HH42" s="37" t="s">
        <v>45</v>
      </c>
      <c r="HI42" s="2">
        <v>3</v>
      </c>
      <c r="HJ42" s="2">
        <v>3</v>
      </c>
      <c r="HK42" s="2">
        <v>0</v>
      </c>
      <c r="HL42" s="2">
        <v>0</v>
      </c>
      <c r="HM42" s="4">
        <v>1</v>
      </c>
      <c r="HN42" s="8">
        <f t="shared" si="25"/>
        <v>0</v>
      </c>
      <c r="HP42" s="37" t="s">
        <v>45</v>
      </c>
      <c r="HQ42" s="2">
        <v>3</v>
      </c>
      <c r="HR42" s="2">
        <v>3</v>
      </c>
      <c r="HS42" s="2">
        <v>0</v>
      </c>
      <c r="HT42" s="2">
        <v>0</v>
      </c>
      <c r="HU42" s="4">
        <v>1</v>
      </c>
      <c r="HV42" s="8">
        <f t="shared" si="26"/>
        <v>0</v>
      </c>
      <c r="HX42" s="37" t="s">
        <v>45</v>
      </c>
      <c r="HY42" s="2">
        <v>3</v>
      </c>
      <c r="HZ42" s="2">
        <v>3</v>
      </c>
      <c r="IA42" s="2">
        <v>0</v>
      </c>
      <c r="IB42" s="2">
        <v>0</v>
      </c>
      <c r="IC42" s="4">
        <v>1</v>
      </c>
      <c r="ID42" s="8">
        <f t="shared" si="27"/>
        <v>0</v>
      </c>
      <c r="IF42" s="72" t="s">
        <v>45</v>
      </c>
      <c r="IG42" s="64">
        <v>3</v>
      </c>
      <c r="IH42" s="64">
        <v>3</v>
      </c>
      <c r="II42" s="64">
        <v>0</v>
      </c>
      <c r="IJ42" s="64">
        <v>0</v>
      </c>
      <c r="IK42" s="65">
        <v>1</v>
      </c>
      <c r="IL42" s="65">
        <v>1</v>
      </c>
      <c r="IM42" s="65">
        <v>0</v>
      </c>
      <c r="IN42" s="63"/>
      <c r="IO42" s="72" t="s">
        <v>45</v>
      </c>
      <c r="IP42" s="64">
        <v>3</v>
      </c>
      <c r="IQ42" s="64">
        <v>3</v>
      </c>
      <c r="IR42" s="64">
        <v>0</v>
      </c>
      <c r="IS42" s="64">
        <v>0</v>
      </c>
      <c r="IT42" s="65">
        <v>1</v>
      </c>
      <c r="IU42" s="67">
        <v>0</v>
      </c>
      <c r="IV42" s="53"/>
      <c r="IW42" s="78" t="s">
        <v>45</v>
      </c>
      <c r="IX42" s="74">
        <v>3</v>
      </c>
      <c r="IY42" s="74">
        <v>3</v>
      </c>
      <c r="IZ42" s="74">
        <v>0</v>
      </c>
      <c r="JA42" s="74">
        <v>0</v>
      </c>
      <c r="JB42" s="75">
        <v>1</v>
      </c>
      <c r="JC42" s="67">
        <f t="shared" si="28"/>
        <v>0</v>
      </c>
      <c r="JD42" s="66"/>
      <c r="JE42" s="78" t="s">
        <v>45</v>
      </c>
      <c r="JF42" s="74">
        <v>3</v>
      </c>
      <c r="JG42" s="74">
        <v>3</v>
      </c>
      <c r="JH42" s="74">
        <v>0</v>
      </c>
      <c r="JI42" s="74">
        <v>0</v>
      </c>
      <c r="JJ42" s="75">
        <v>1</v>
      </c>
      <c r="JK42" s="67">
        <f t="shared" si="29"/>
        <v>0</v>
      </c>
      <c r="JL42" s="66"/>
      <c r="JM42" s="78" t="s">
        <v>45</v>
      </c>
      <c r="JN42" s="74">
        <v>3</v>
      </c>
      <c r="JO42" s="74">
        <v>3</v>
      </c>
      <c r="JP42" s="74">
        <v>0</v>
      </c>
      <c r="JQ42" s="74">
        <v>0</v>
      </c>
      <c r="JR42" s="75">
        <v>1</v>
      </c>
      <c r="JS42" s="67">
        <f t="shared" si="30"/>
        <v>0</v>
      </c>
      <c r="JT42" s="66"/>
      <c r="JU42" s="78" t="s">
        <v>45</v>
      </c>
      <c r="JV42" s="74">
        <v>3</v>
      </c>
      <c r="JW42" s="74">
        <v>3</v>
      </c>
      <c r="JX42" s="74">
        <v>0</v>
      </c>
      <c r="JY42" s="74">
        <v>0</v>
      </c>
      <c r="JZ42" s="75">
        <v>1</v>
      </c>
      <c r="KA42" s="67">
        <f t="shared" si="31"/>
        <v>0</v>
      </c>
      <c r="KB42" s="66"/>
      <c r="KC42" s="78" t="s">
        <v>45</v>
      </c>
      <c r="KD42" s="74">
        <v>3</v>
      </c>
      <c r="KE42" s="74">
        <v>3</v>
      </c>
      <c r="KF42" s="74">
        <v>0</v>
      </c>
      <c r="KG42" s="74">
        <v>0</v>
      </c>
      <c r="KH42" s="75">
        <v>1</v>
      </c>
      <c r="KI42" s="67">
        <f t="shared" si="32"/>
        <v>0</v>
      </c>
      <c r="KK42" s="78" t="s">
        <v>45</v>
      </c>
      <c r="KL42" s="74">
        <v>3</v>
      </c>
      <c r="KM42" s="74">
        <v>3</v>
      </c>
      <c r="KN42" s="74">
        <v>0</v>
      </c>
      <c r="KO42" s="74">
        <v>0</v>
      </c>
      <c r="KP42" s="75">
        <f t="shared" si="33"/>
        <v>1</v>
      </c>
      <c r="KQ42" s="67">
        <f t="shared" si="34"/>
        <v>0</v>
      </c>
      <c r="KS42" s="78" t="s">
        <v>45</v>
      </c>
      <c r="KT42" s="74">
        <v>3</v>
      </c>
      <c r="KU42" s="74">
        <v>3</v>
      </c>
      <c r="KV42" s="74">
        <v>0</v>
      </c>
      <c r="KW42" s="74">
        <v>0</v>
      </c>
      <c r="KX42" s="75">
        <f t="shared" si="35"/>
        <v>1</v>
      </c>
      <c r="KY42" s="67">
        <f t="shared" si="36"/>
        <v>0</v>
      </c>
      <c r="LA42" s="78" t="s">
        <v>45</v>
      </c>
      <c r="LB42" s="74">
        <v>3</v>
      </c>
      <c r="LC42" s="74">
        <v>3</v>
      </c>
      <c r="LD42" s="74">
        <v>0</v>
      </c>
      <c r="LE42" s="74">
        <v>0</v>
      </c>
      <c r="LF42" s="75">
        <f t="shared" si="37"/>
        <v>1</v>
      </c>
      <c r="LG42" s="67">
        <f t="shared" si="38"/>
        <v>0</v>
      </c>
      <c r="LI42" s="78" t="s">
        <v>45</v>
      </c>
      <c r="LJ42" s="74">
        <v>3</v>
      </c>
      <c r="LK42" s="74">
        <v>3</v>
      </c>
      <c r="LL42" s="74">
        <v>0</v>
      </c>
      <c r="LM42" s="74">
        <v>0</v>
      </c>
      <c r="LN42" s="75">
        <f t="shared" si="39"/>
        <v>1</v>
      </c>
      <c r="LO42" s="67">
        <f t="shared" si="40"/>
        <v>0</v>
      </c>
      <c r="LQ42" s="78" t="s">
        <v>45</v>
      </c>
      <c r="LR42" s="74">
        <v>3</v>
      </c>
      <c r="LS42" s="74">
        <v>3</v>
      </c>
      <c r="LT42" s="74">
        <v>0</v>
      </c>
      <c r="LU42" s="74">
        <v>0</v>
      </c>
      <c r="LV42" s="75">
        <f t="shared" si="41"/>
        <v>1</v>
      </c>
      <c r="LW42" s="67">
        <f t="shared" si="42"/>
        <v>0</v>
      </c>
      <c r="LY42" s="78" t="s">
        <v>45</v>
      </c>
      <c r="LZ42" s="74">
        <v>3</v>
      </c>
      <c r="MA42" s="74">
        <v>3</v>
      </c>
      <c r="MB42" s="74">
        <v>0</v>
      </c>
      <c r="MC42" s="74">
        <v>0</v>
      </c>
      <c r="MD42" s="75">
        <f t="shared" si="43"/>
        <v>1</v>
      </c>
      <c r="ME42" s="67">
        <f t="shared" si="44"/>
        <v>0</v>
      </c>
      <c r="MG42" s="78" t="s">
        <v>45</v>
      </c>
      <c r="MH42" s="74">
        <v>3</v>
      </c>
      <c r="MI42" s="74">
        <v>3</v>
      </c>
      <c r="MJ42" s="74">
        <v>0</v>
      </c>
      <c r="MK42" s="74">
        <v>0</v>
      </c>
      <c r="ML42" s="75">
        <f t="shared" si="45"/>
        <v>1</v>
      </c>
      <c r="MM42" s="67">
        <f t="shared" si="46"/>
        <v>0</v>
      </c>
      <c r="MO42" s="78" t="s">
        <v>45</v>
      </c>
      <c r="MP42" s="74">
        <v>3</v>
      </c>
      <c r="MQ42" s="74">
        <v>3</v>
      </c>
      <c r="MR42" s="74">
        <v>0</v>
      </c>
      <c r="MS42" s="74">
        <v>0</v>
      </c>
      <c r="MT42" s="75">
        <f t="shared" si="47"/>
        <v>1</v>
      </c>
      <c r="MU42" s="67">
        <f t="shared" si="48"/>
        <v>0</v>
      </c>
      <c r="MW42" s="78" t="s">
        <v>45</v>
      </c>
      <c r="MX42" s="74">
        <v>3</v>
      </c>
      <c r="MY42" s="74">
        <v>3</v>
      </c>
      <c r="MZ42" s="74">
        <v>0</v>
      </c>
      <c r="NA42" s="74">
        <v>0</v>
      </c>
      <c r="NB42" s="75">
        <f t="shared" si="49"/>
        <v>1</v>
      </c>
      <c r="NC42" s="67">
        <f t="shared" si="50"/>
        <v>0</v>
      </c>
      <c r="NE42" s="78" t="s">
        <v>45</v>
      </c>
      <c r="NF42" s="74">
        <v>3</v>
      </c>
      <c r="NG42" s="74">
        <v>3</v>
      </c>
      <c r="NH42" s="74">
        <v>0</v>
      </c>
      <c r="NI42" s="74">
        <v>0</v>
      </c>
      <c r="NJ42" s="75">
        <f t="shared" si="51"/>
        <v>1</v>
      </c>
      <c r="NK42" s="67">
        <f t="shared" si="52"/>
        <v>0</v>
      </c>
      <c r="NM42" s="78" t="s">
        <v>45</v>
      </c>
      <c r="NN42" s="74">
        <v>3</v>
      </c>
      <c r="NO42" s="74">
        <v>3</v>
      </c>
      <c r="NP42" s="74">
        <v>0</v>
      </c>
      <c r="NQ42" s="74">
        <v>0</v>
      </c>
      <c r="NR42" s="75">
        <f t="shared" si="53"/>
        <v>1</v>
      </c>
      <c r="NS42" s="67">
        <f t="shared" si="54"/>
        <v>0</v>
      </c>
      <c r="NU42" s="78" t="s">
        <v>45</v>
      </c>
      <c r="NV42" s="74">
        <v>3</v>
      </c>
      <c r="NW42" s="74">
        <v>3</v>
      </c>
      <c r="NX42" s="74">
        <v>0</v>
      </c>
      <c r="NY42" s="74">
        <v>0</v>
      </c>
      <c r="NZ42" s="75">
        <f t="shared" si="55"/>
        <v>1</v>
      </c>
      <c r="OA42" s="67">
        <f t="shared" si="56"/>
        <v>0</v>
      </c>
      <c r="OC42" s="78" t="s">
        <v>45</v>
      </c>
      <c r="OD42" s="74">
        <v>3</v>
      </c>
      <c r="OE42" s="74">
        <v>3</v>
      </c>
      <c r="OF42" s="74">
        <v>0</v>
      </c>
      <c r="OG42" s="74">
        <v>0</v>
      </c>
      <c r="OH42" s="75">
        <f t="shared" si="79"/>
        <v>1</v>
      </c>
      <c r="OI42" s="67">
        <f t="shared" si="80"/>
        <v>0</v>
      </c>
      <c r="OK42" s="78" t="s">
        <v>45</v>
      </c>
      <c r="OL42" s="74">
        <v>3</v>
      </c>
      <c r="OM42" s="74">
        <v>3</v>
      </c>
      <c r="ON42" s="74">
        <v>0</v>
      </c>
      <c r="OO42" s="74">
        <v>0</v>
      </c>
      <c r="OP42" s="75">
        <f t="shared" si="59"/>
        <v>1</v>
      </c>
      <c r="OQ42" s="67">
        <f t="shared" si="60"/>
        <v>0</v>
      </c>
      <c r="OS42" s="78" t="s">
        <v>45</v>
      </c>
      <c r="OT42" s="74">
        <v>3</v>
      </c>
      <c r="OU42" s="74">
        <v>3</v>
      </c>
      <c r="OV42" s="74">
        <v>0</v>
      </c>
      <c r="OW42" s="74">
        <v>0</v>
      </c>
      <c r="OX42" s="75">
        <f t="shared" si="61"/>
        <v>1</v>
      </c>
      <c r="OY42" s="67">
        <f t="shared" si="62"/>
        <v>0</v>
      </c>
      <c r="PA42" s="78" t="s">
        <v>45</v>
      </c>
      <c r="PB42" s="74">
        <v>3</v>
      </c>
      <c r="PC42" s="74">
        <v>3</v>
      </c>
      <c r="PD42" s="74">
        <v>0</v>
      </c>
      <c r="PE42" s="74">
        <v>0</v>
      </c>
      <c r="PF42" s="75">
        <f t="shared" si="63"/>
        <v>1</v>
      </c>
      <c r="PG42" s="67">
        <f t="shared" si="64"/>
        <v>0</v>
      </c>
      <c r="PI42" s="78" t="s">
        <v>45</v>
      </c>
      <c r="PJ42" s="74">
        <v>3</v>
      </c>
      <c r="PK42" s="74">
        <v>3</v>
      </c>
      <c r="PL42" s="74">
        <v>0</v>
      </c>
      <c r="PM42" s="74">
        <v>0</v>
      </c>
      <c r="PN42" s="75">
        <f t="shared" si="65"/>
        <v>1</v>
      </c>
      <c r="PO42" s="67">
        <f t="shared" si="66"/>
        <v>0</v>
      </c>
      <c r="PQ42" s="78" t="s">
        <v>45</v>
      </c>
      <c r="PR42" s="74">
        <v>3</v>
      </c>
      <c r="PS42" s="74">
        <v>3</v>
      </c>
      <c r="PT42" s="74">
        <v>0</v>
      </c>
      <c r="PU42" s="74">
        <v>0</v>
      </c>
      <c r="PV42" s="75">
        <f t="shared" si="67"/>
        <v>1</v>
      </c>
      <c r="PW42" s="67">
        <f t="shared" si="68"/>
        <v>0</v>
      </c>
      <c r="PY42" s="78" t="s">
        <v>45</v>
      </c>
      <c r="PZ42" s="74">
        <v>3</v>
      </c>
      <c r="QA42" s="74">
        <v>3</v>
      </c>
      <c r="QB42" s="74">
        <v>0</v>
      </c>
      <c r="QC42" s="74">
        <v>0</v>
      </c>
      <c r="QD42" s="75">
        <f t="shared" si="69"/>
        <v>1</v>
      </c>
      <c r="QE42" s="67">
        <f t="shared" si="70"/>
        <v>0</v>
      </c>
      <c r="QG42" s="78" t="s">
        <v>45</v>
      </c>
      <c r="QH42" s="74">
        <v>3</v>
      </c>
      <c r="QI42" s="74">
        <v>3</v>
      </c>
      <c r="QJ42" s="74">
        <v>0</v>
      </c>
      <c r="QK42" s="74">
        <v>0</v>
      </c>
      <c r="QL42" s="75">
        <f t="shared" si="71"/>
        <v>1</v>
      </c>
      <c r="QM42" s="67">
        <f t="shared" si="72"/>
        <v>0</v>
      </c>
      <c r="QO42" s="78" t="s">
        <v>45</v>
      </c>
      <c r="QP42" s="74">
        <v>3</v>
      </c>
      <c r="QQ42" s="74">
        <v>3</v>
      </c>
      <c r="QR42" s="74">
        <v>0</v>
      </c>
      <c r="QS42" s="74">
        <v>0</v>
      </c>
      <c r="QT42" s="75">
        <f t="shared" si="73"/>
        <v>1</v>
      </c>
      <c r="QU42" s="67">
        <f t="shared" si="74"/>
        <v>0</v>
      </c>
      <c r="QW42" s="78" t="s">
        <v>45</v>
      </c>
      <c r="QX42" s="74">
        <v>3</v>
      </c>
      <c r="QY42" s="74">
        <v>3</v>
      </c>
      <c r="QZ42" s="74">
        <v>0</v>
      </c>
      <c r="RA42" s="74">
        <v>0</v>
      </c>
      <c r="RB42" s="75">
        <f t="shared" si="75"/>
        <v>1</v>
      </c>
      <c r="RC42" s="67">
        <f t="shared" si="76"/>
        <v>0</v>
      </c>
    </row>
    <row r="43" spans="1:471" ht="1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8">
        <f t="shared" si="5"/>
        <v>0</v>
      </c>
      <c r="BD43" s="2" t="s">
        <v>46</v>
      </c>
      <c r="BE43" s="2">
        <v>23</v>
      </c>
      <c r="BF43" s="2">
        <v>22</v>
      </c>
      <c r="BG43" s="2">
        <v>1</v>
      </c>
      <c r="BH43" s="2">
        <v>0</v>
      </c>
      <c r="BI43" s="4">
        <v>0.96</v>
      </c>
      <c r="BJ43" s="8">
        <f t="shared" si="6"/>
        <v>0</v>
      </c>
      <c r="BL43" s="2" t="s">
        <v>46</v>
      </c>
      <c r="BM43" s="2">
        <v>23</v>
      </c>
      <c r="BN43" s="2">
        <v>22</v>
      </c>
      <c r="BO43" s="2">
        <v>1</v>
      </c>
      <c r="BP43" s="2">
        <v>0</v>
      </c>
      <c r="BQ43" s="4">
        <v>0.96</v>
      </c>
      <c r="BR43" s="8">
        <f t="shared" si="7"/>
        <v>0</v>
      </c>
      <c r="BT43" s="2" t="s">
        <v>46</v>
      </c>
      <c r="BU43" s="2">
        <v>23</v>
      </c>
      <c r="BV43" s="2">
        <v>22</v>
      </c>
      <c r="BW43" s="2">
        <v>1</v>
      </c>
      <c r="BX43" s="2">
        <v>0</v>
      </c>
      <c r="BY43" s="4">
        <v>0.96</v>
      </c>
      <c r="BZ43" s="8">
        <f t="shared" si="8"/>
        <v>0</v>
      </c>
      <c r="CB43" s="2" t="s">
        <v>46</v>
      </c>
      <c r="CC43" s="2">
        <v>23</v>
      </c>
      <c r="CD43" s="2">
        <v>22</v>
      </c>
      <c r="CE43" s="2">
        <v>1</v>
      </c>
      <c r="CF43" s="2">
        <v>0</v>
      </c>
      <c r="CG43" s="4">
        <v>0.96</v>
      </c>
      <c r="CH43" s="8">
        <f t="shared" si="9"/>
        <v>0</v>
      </c>
      <c r="CJ43" s="2" t="s">
        <v>46</v>
      </c>
      <c r="CK43" s="2">
        <v>23</v>
      </c>
      <c r="CL43" s="2">
        <v>22</v>
      </c>
      <c r="CM43" s="2">
        <v>1</v>
      </c>
      <c r="CN43" s="2">
        <v>0</v>
      </c>
      <c r="CO43" s="4">
        <v>0.96</v>
      </c>
      <c r="CP43" s="8">
        <f t="shared" si="10"/>
        <v>0</v>
      </c>
      <c r="CR43" s="2" t="s">
        <v>46</v>
      </c>
      <c r="CS43" s="2">
        <v>23</v>
      </c>
      <c r="CT43" s="2">
        <v>22</v>
      </c>
      <c r="CU43" s="2">
        <v>1</v>
      </c>
      <c r="CV43" s="2">
        <v>0</v>
      </c>
      <c r="CW43" s="4">
        <v>0.96</v>
      </c>
      <c r="CX43" s="8">
        <f t="shared" si="11"/>
        <v>0</v>
      </c>
      <c r="CZ43" s="2" t="s">
        <v>46</v>
      </c>
      <c r="DA43" s="2">
        <v>23</v>
      </c>
      <c r="DB43" s="2">
        <v>22</v>
      </c>
      <c r="DC43" s="2">
        <v>1</v>
      </c>
      <c r="DD43" s="2">
        <v>0</v>
      </c>
      <c r="DE43" s="4">
        <v>0.96</v>
      </c>
      <c r="DF43" s="8">
        <f t="shared" si="12"/>
        <v>0</v>
      </c>
      <c r="DH43" s="2" t="s">
        <v>46</v>
      </c>
      <c r="DI43" s="2">
        <v>23</v>
      </c>
      <c r="DJ43" s="2">
        <v>22</v>
      </c>
      <c r="DK43" s="2">
        <v>1</v>
      </c>
      <c r="DL43" s="2">
        <v>0</v>
      </c>
      <c r="DM43" s="4">
        <v>0.96</v>
      </c>
      <c r="DN43" s="8">
        <f t="shared" si="13"/>
        <v>0</v>
      </c>
      <c r="DP43" s="2" t="s">
        <v>46</v>
      </c>
      <c r="DQ43" s="2">
        <v>23</v>
      </c>
      <c r="DR43" s="2">
        <v>22</v>
      </c>
      <c r="DS43" s="2">
        <v>1</v>
      </c>
      <c r="DT43" s="2">
        <v>0</v>
      </c>
      <c r="DU43" s="4">
        <v>0.96</v>
      </c>
      <c r="DV43" s="8">
        <f t="shared" si="14"/>
        <v>0</v>
      </c>
      <c r="DX43" s="2" t="s">
        <v>46</v>
      </c>
      <c r="DY43" s="2">
        <v>23</v>
      </c>
      <c r="DZ43" s="2">
        <v>22</v>
      </c>
      <c r="EA43" s="2">
        <v>1</v>
      </c>
      <c r="EB43" s="2">
        <v>0</v>
      </c>
      <c r="EC43" s="4">
        <v>0.96</v>
      </c>
      <c r="ED43" s="8">
        <f t="shared" si="15"/>
        <v>0</v>
      </c>
      <c r="EF43" s="2" t="s">
        <v>46</v>
      </c>
      <c r="EG43" s="2">
        <v>23</v>
      </c>
      <c r="EH43" s="2">
        <v>22</v>
      </c>
      <c r="EI43" s="2">
        <v>1</v>
      </c>
      <c r="EJ43" s="2">
        <v>0</v>
      </c>
      <c r="EK43" s="4">
        <v>0.96</v>
      </c>
      <c r="EL43" s="8">
        <f t="shared" si="16"/>
        <v>0</v>
      </c>
      <c r="EN43" s="2" t="s">
        <v>46</v>
      </c>
      <c r="EO43" s="2">
        <v>23</v>
      </c>
      <c r="EP43" s="2">
        <v>22</v>
      </c>
      <c r="EQ43" s="2">
        <v>1</v>
      </c>
      <c r="ER43" s="2">
        <v>0</v>
      </c>
      <c r="ES43" s="4">
        <v>0.96</v>
      </c>
      <c r="ET43" s="8">
        <f t="shared" si="17"/>
        <v>0</v>
      </c>
      <c r="EV43" s="2" t="s">
        <v>46</v>
      </c>
      <c r="EW43" s="2">
        <v>23</v>
      </c>
      <c r="EX43" s="2">
        <v>22</v>
      </c>
      <c r="EY43" s="2">
        <v>1</v>
      </c>
      <c r="EZ43" s="2">
        <v>0</v>
      </c>
      <c r="FA43" s="4">
        <v>0.96</v>
      </c>
      <c r="FB43" s="8">
        <f t="shared" si="18"/>
        <v>0</v>
      </c>
      <c r="FD43" s="2" t="s">
        <v>46</v>
      </c>
      <c r="FE43" s="2">
        <v>29</v>
      </c>
      <c r="FF43" s="2">
        <v>26</v>
      </c>
      <c r="FG43" s="2">
        <v>1</v>
      </c>
      <c r="FH43" s="2">
        <v>2</v>
      </c>
      <c r="FI43" s="4">
        <v>0.9</v>
      </c>
      <c r="FJ43" s="8">
        <f t="shared" si="19"/>
        <v>-5.9999999999999942E-2</v>
      </c>
      <c r="FL43" s="2" t="s">
        <v>46</v>
      </c>
      <c r="FM43" s="2">
        <v>29</v>
      </c>
      <c r="FN43" s="2">
        <v>26</v>
      </c>
      <c r="FO43" s="2">
        <v>1</v>
      </c>
      <c r="FP43" s="2">
        <v>2</v>
      </c>
      <c r="FQ43" s="4">
        <v>0.9</v>
      </c>
      <c r="FR43" s="8">
        <f t="shared" si="20"/>
        <v>0</v>
      </c>
      <c r="FT43" t="s">
        <v>46</v>
      </c>
      <c r="FU43">
        <v>29</v>
      </c>
      <c r="FV43">
        <v>26</v>
      </c>
      <c r="FW43">
        <v>1</v>
      </c>
      <c r="FX43">
        <v>2</v>
      </c>
      <c r="FY43" s="38">
        <v>0.9</v>
      </c>
      <c r="FZ43" s="8">
        <f t="shared" si="21"/>
        <v>0</v>
      </c>
      <c r="GB43" s="2" t="s">
        <v>46</v>
      </c>
      <c r="GC43" s="2">
        <v>29</v>
      </c>
      <c r="GD43" s="2">
        <v>26</v>
      </c>
      <c r="GE43" s="2">
        <v>1</v>
      </c>
      <c r="GF43" s="2">
        <v>2</v>
      </c>
      <c r="GG43" s="4">
        <v>0.9</v>
      </c>
      <c r="GH43" s="8">
        <f t="shared" si="22"/>
        <v>0</v>
      </c>
      <c r="GJ43" t="s">
        <v>46</v>
      </c>
      <c r="GK43">
        <v>29</v>
      </c>
      <c r="GL43">
        <v>26</v>
      </c>
      <c r="GM43">
        <v>1</v>
      </c>
      <c r="GN43">
        <v>2</v>
      </c>
      <c r="GO43" s="38">
        <v>0.9</v>
      </c>
      <c r="GP43" s="8">
        <f t="shared" si="23"/>
        <v>0</v>
      </c>
      <c r="GR43" s="2" t="s">
        <v>46</v>
      </c>
      <c r="GS43" s="2">
        <v>29</v>
      </c>
      <c r="GT43" s="2">
        <v>26</v>
      </c>
      <c r="GU43" s="2">
        <v>1</v>
      </c>
      <c r="GV43" s="2">
        <v>2</v>
      </c>
      <c r="GW43" s="4">
        <v>0.9</v>
      </c>
      <c r="GX43" s="8">
        <f t="shared" si="24"/>
        <v>0</v>
      </c>
      <c r="GZ43" s="2" t="s">
        <v>46</v>
      </c>
      <c r="HA43" s="2">
        <v>29</v>
      </c>
      <c r="HB43" s="2">
        <v>26</v>
      </c>
      <c r="HC43" s="2">
        <v>1</v>
      </c>
      <c r="HD43" s="2">
        <v>2</v>
      </c>
      <c r="HE43" s="4">
        <v>0.9</v>
      </c>
      <c r="HF43" s="8">
        <f t="shared" si="77"/>
        <v>-1.1000000000000001</v>
      </c>
      <c r="HH43" s="2" t="s">
        <v>46</v>
      </c>
      <c r="HI43" s="2">
        <v>29</v>
      </c>
      <c r="HJ43" s="2">
        <v>26</v>
      </c>
      <c r="HK43" s="2">
        <v>1</v>
      </c>
      <c r="HL43" s="2">
        <v>2</v>
      </c>
      <c r="HM43" s="4">
        <v>0.9</v>
      </c>
      <c r="HN43" s="8">
        <f t="shared" si="25"/>
        <v>0</v>
      </c>
      <c r="HP43" s="37" t="s">
        <v>46</v>
      </c>
      <c r="HQ43" s="2">
        <v>27</v>
      </c>
      <c r="HR43" s="2">
        <v>26</v>
      </c>
      <c r="HS43" s="2">
        <v>1</v>
      </c>
      <c r="HT43" s="2">
        <v>0</v>
      </c>
      <c r="HU43" s="4">
        <v>0.9</v>
      </c>
      <c r="HV43" s="8">
        <f t="shared" si="26"/>
        <v>0</v>
      </c>
      <c r="HX43" s="37" t="s">
        <v>46</v>
      </c>
      <c r="HY43" s="2">
        <v>27</v>
      </c>
      <c r="HZ43" s="2">
        <v>26</v>
      </c>
      <c r="IA43" s="2">
        <v>1</v>
      </c>
      <c r="IB43" s="2">
        <v>0</v>
      </c>
      <c r="IC43" s="4">
        <v>0.9</v>
      </c>
      <c r="ID43" s="8">
        <f t="shared" si="27"/>
        <v>0</v>
      </c>
      <c r="IF43" s="63" t="s">
        <v>46</v>
      </c>
      <c r="IG43" s="64">
        <v>27</v>
      </c>
      <c r="IH43" s="64">
        <v>26</v>
      </c>
      <c r="II43" s="64">
        <v>1</v>
      </c>
      <c r="IJ43" s="64">
        <v>0</v>
      </c>
      <c r="IK43" s="65">
        <v>0.9</v>
      </c>
      <c r="IL43" s="65">
        <v>0.9</v>
      </c>
      <c r="IM43" s="65">
        <v>0</v>
      </c>
      <c r="IN43" s="63"/>
      <c r="IO43" s="63" t="s">
        <v>46</v>
      </c>
      <c r="IP43" s="63">
        <v>29</v>
      </c>
      <c r="IQ43" s="63">
        <v>26</v>
      </c>
      <c r="IR43" s="63">
        <v>1</v>
      </c>
      <c r="IS43" s="63">
        <v>2</v>
      </c>
      <c r="IT43" s="71">
        <v>0.9</v>
      </c>
      <c r="IU43" s="67">
        <v>0</v>
      </c>
      <c r="IV43" s="53"/>
      <c r="IW43" s="73" t="s">
        <v>46</v>
      </c>
      <c r="IX43" s="73">
        <v>29</v>
      </c>
      <c r="IY43" s="73">
        <v>26</v>
      </c>
      <c r="IZ43" s="73">
        <v>1</v>
      </c>
      <c r="JA43" s="73">
        <v>2</v>
      </c>
      <c r="JB43" s="77">
        <v>0.9</v>
      </c>
      <c r="JC43" s="67">
        <f t="shared" si="28"/>
        <v>0</v>
      </c>
      <c r="JD43" s="66"/>
      <c r="JE43" s="73" t="s">
        <v>46</v>
      </c>
      <c r="JF43" s="73">
        <v>29</v>
      </c>
      <c r="JG43" s="73">
        <v>26</v>
      </c>
      <c r="JH43" s="73">
        <v>1</v>
      </c>
      <c r="JI43" s="73">
        <v>2</v>
      </c>
      <c r="JJ43" s="77">
        <f t="shared" si="78"/>
        <v>0.89655172413793105</v>
      </c>
      <c r="JK43" s="67">
        <f t="shared" si="29"/>
        <v>-3.4482758620689724E-3</v>
      </c>
      <c r="JL43" s="66"/>
      <c r="JM43" s="73" t="s">
        <v>46</v>
      </c>
      <c r="JN43" s="73">
        <v>29</v>
      </c>
      <c r="JO43" s="73">
        <v>26</v>
      </c>
      <c r="JP43" s="73">
        <v>1</v>
      </c>
      <c r="JQ43" s="73">
        <v>2</v>
      </c>
      <c r="JR43" s="77">
        <v>0.9</v>
      </c>
      <c r="JS43" s="67">
        <f t="shared" si="30"/>
        <v>3.4482758620689724E-3</v>
      </c>
      <c r="JT43" s="66"/>
      <c r="JU43" s="73" t="s">
        <v>46</v>
      </c>
      <c r="JV43" s="73">
        <v>29</v>
      </c>
      <c r="JW43" s="73">
        <v>26</v>
      </c>
      <c r="JX43" s="73">
        <v>1</v>
      </c>
      <c r="JY43" s="73">
        <v>2</v>
      </c>
      <c r="JZ43" s="77">
        <v>0.9</v>
      </c>
      <c r="KA43" s="67">
        <f t="shared" si="31"/>
        <v>0</v>
      </c>
      <c r="KB43" s="66"/>
      <c r="KC43" s="78" t="s">
        <v>46</v>
      </c>
      <c r="KD43" s="73">
        <v>27</v>
      </c>
      <c r="KE43" s="73">
        <v>26</v>
      </c>
      <c r="KF43" s="73">
        <v>1</v>
      </c>
      <c r="KG43" s="73">
        <v>0</v>
      </c>
      <c r="KH43" s="77">
        <v>0.9</v>
      </c>
      <c r="KI43" s="67">
        <f t="shared" si="32"/>
        <v>0</v>
      </c>
      <c r="KK43" s="78" t="s">
        <v>46</v>
      </c>
      <c r="KL43" s="73">
        <v>27</v>
      </c>
      <c r="KM43" s="73">
        <v>26</v>
      </c>
      <c r="KN43" s="73">
        <v>1</v>
      </c>
      <c r="KO43" s="73">
        <v>0</v>
      </c>
      <c r="KP43" s="75">
        <f t="shared" si="33"/>
        <v>0.96296296296296291</v>
      </c>
      <c r="KQ43" s="67">
        <f t="shared" si="34"/>
        <v>6.2962962962962887E-2</v>
      </c>
      <c r="KS43" s="78" t="s">
        <v>46</v>
      </c>
      <c r="KT43" s="73">
        <v>27</v>
      </c>
      <c r="KU43" s="73">
        <v>26</v>
      </c>
      <c r="KV43" s="73">
        <v>1</v>
      </c>
      <c r="KW43" s="73">
        <v>0</v>
      </c>
      <c r="KX43" s="75">
        <f t="shared" si="35"/>
        <v>0.96296296296296291</v>
      </c>
      <c r="KY43" s="67">
        <f t="shared" si="36"/>
        <v>0</v>
      </c>
      <c r="LA43" s="78" t="s">
        <v>46</v>
      </c>
      <c r="LB43" s="73">
        <v>27</v>
      </c>
      <c r="LC43" s="73">
        <v>26</v>
      </c>
      <c r="LD43" s="74">
        <v>1</v>
      </c>
      <c r="LE43" s="74">
        <v>0</v>
      </c>
      <c r="LF43" s="75">
        <f t="shared" si="37"/>
        <v>0.96296296296296291</v>
      </c>
      <c r="LG43" s="67">
        <f t="shared" si="38"/>
        <v>0</v>
      </c>
      <c r="LI43" s="78" t="s">
        <v>46</v>
      </c>
      <c r="LJ43" s="73">
        <v>27</v>
      </c>
      <c r="LK43" s="73">
        <v>26</v>
      </c>
      <c r="LL43" s="74">
        <v>1</v>
      </c>
      <c r="LM43" s="74">
        <v>0</v>
      </c>
      <c r="LN43" s="75">
        <f t="shared" si="39"/>
        <v>0.96296296296296291</v>
      </c>
      <c r="LO43" s="67">
        <f t="shared" si="40"/>
        <v>0</v>
      </c>
      <c r="LQ43" s="78" t="s">
        <v>46</v>
      </c>
      <c r="LR43" s="73">
        <v>27</v>
      </c>
      <c r="LS43" s="73">
        <v>26</v>
      </c>
      <c r="LT43" s="74">
        <v>1</v>
      </c>
      <c r="LU43" s="74">
        <v>0</v>
      </c>
      <c r="LV43" s="75">
        <f t="shared" si="41"/>
        <v>0.96296296296296291</v>
      </c>
      <c r="LW43" s="67">
        <f t="shared" si="42"/>
        <v>0</v>
      </c>
      <c r="LY43" s="78" t="s">
        <v>46</v>
      </c>
      <c r="LZ43" s="73">
        <v>27</v>
      </c>
      <c r="MA43" s="73">
        <v>26</v>
      </c>
      <c r="MB43" s="74">
        <v>1</v>
      </c>
      <c r="MC43" s="74">
        <v>0</v>
      </c>
      <c r="MD43" s="75">
        <f t="shared" si="43"/>
        <v>0.96296296296296291</v>
      </c>
      <c r="ME43" s="67">
        <f t="shared" si="44"/>
        <v>0</v>
      </c>
      <c r="MG43" s="78" t="s">
        <v>46</v>
      </c>
      <c r="MH43" s="73">
        <v>27</v>
      </c>
      <c r="MI43" s="73">
        <v>26</v>
      </c>
      <c r="MJ43" s="74">
        <v>1</v>
      </c>
      <c r="MK43" s="74">
        <v>0</v>
      </c>
      <c r="ML43" s="75">
        <f t="shared" si="45"/>
        <v>0.96296296296296291</v>
      </c>
      <c r="MM43" s="67">
        <f t="shared" si="46"/>
        <v>0</v>
      </c>
      <c r="MO43" s="78" t="s">
        <v>46</v>
      </c>
      <c r="MP43" s="73">
        <v>27</v>
      </c>
      <c r="MQ43" s="73">
        <v>26</v>
      </c>
      <c r="MR43" s="74">
        <v>1</v>
      </c>
      <c r="MS43" s="74">
        <v>0</v>
      </c>
      <c r="MT43" s="75">
        <f t="shared" si="47"/>
        <v>0.96296296296296291</v>
      </c>
      <c r="MU43" s="67">
        <f t="shared" si="48"/>
        <v>0</v>
      </c>
      <c r="MW43" s="78" t="s">
        <v>46</v>
      </c>
      <c r="MX43" s="73">
        <v>27</v>
      </c>
      <c r="MY43" s="73">
        <v>26</v>
      </c>
      <c r="MZ43" s="74">
        <v>1</v>
      </c>
      <c r="NA43" s="74">
        <v>0</v>
      </c>
      <c r="NB43" s="75">
        <f t="shared" si="49"/>
        <v>0.96296296296296291</v>
      </c>
      <c r="NC43" s="67">
        <f t="shared" si="50"/>
        <v>0</v>
      </c>
      <c r="NE43" s="78" t="s">
        <v>46</v>
      </c>
      <c r="NF43" s="73">
        <v>27</v>
      </c>
      <c r="NG43" s="73">
        <v>26</v>
      </c>
      <c r="NH43" s="74">
        <v>1</v>
      </c>
      <c r="NI43" s="74">
        <v>0</v>
      </c>
      <c r="NJ43" s="75">
        <f t="shared" si="51"/>
        <v>0.96296296296296291</v>
      </c>
      <c r="NK43" s="67">
        <f t="shared" si="52"/>
        <v>0</v>
      </c>
      <c r="NM43" s="78" t="s">
        <v>46</v>
      </c>
      <c r="NN43" s="73">
        <v>27</v>
      </c>
      <c r="NO43" s="73">
        <v>26</v>
      </c>
      <c r="NP43" s="74">
        <v>1</v>
      </c>
      <c r="NQ43" s="74">
        <v>0</v>
      </c>
      <c r="NR43" s="75">
        <f t="shared" si="53"/>
        <v>0.96296296296296291</v>
      </c>
      <c r="NS43" s="67">
        <f t="shared" si="54"/>
        <v>0</v>
      </c>
      <c r="NU43" s="78" t="s">
        <v>46</v>
      </c>
      <c r="NV43" s="73">
        <v>27</v>
      </c>
      <c r="NW43" s="73">
        <v>26</v>
      </c>
      <c r="NX43" s="74">
        <v>1</v>
      </c>
      <c r="NY43" s="74">
        <v>0</v>
      </c>
      <c r="NZ43" s="75">
        <f t="shared" si="55"/>
        <v>0.96296296296296291</v>
      </c>
      <c r="OA43" s="67">
        <f t="shared" si="56"/>
        <v>0</v>
      </c>
      <c r="OC43" s="78" t="s">
        <v>46</v>
      </c>
      <c r="OD43" s="73">
        <v>27</v>
      </c>
      <c r="OE43" s="73">
        <v>26</v>
      </c>
      <c r="OF43" s="74">
        <v>1</v>
      </c>
      <c r="OG43" s="74">
        <v>0</v>
      </c>
      <c r="OH43" s="75">
        <f t="shared" si="79"/>
        <v>0.96296296296296291</v>
      </c>
      <c r="OI43" s="67">
        <f t="shared" si="80"/>
        <v>0</v>
      </c>
      <c r="OK43" s="78" t="s">
        <v>46</v>
      </c>
      <c r="OL43" s="73">
        <v>27</v>
      </c>
      <c r="OM43" s="73">
        <v>26</v>
      </c>
      <c r="ON43" s="74">
        <v>1</v>
      </c>
      <c r="OO43" s="74">
        <v>0</v>
      </c>
      <c r="OP43" s="75">
        <f t="shared" si="59"/>
        <v>0.96296296296296291</v>
      </c>
      <c r="OQ43" s="67">
        <f t="shared" si="60"/>
        <v>0</v>
      </c>
      <c r="OS43" s="78" t="s">
        <v>46</v>
      </c>
      <c r="OT43" s="73">
        <v>27</v>
      </c>
      <c r="OU43" s="73">
        <v>26</v>
      </c>
      <c r="OV43" s="74">
        <v>1</v>
      </c>
      <c r="OW43" s="74">
        <v>0</v>
      </c>
      <c r="OX43" s="75">
        <f t="shared" si="61"/>
        <v>0.96296296296296291</v>
      </c>
      <c r="OY43" s="67">
        <f t="shared" si="62"/>
        <v>0</v>
      </c>
      <c r="PA43" s="78" t="s">
        <v>46</v>
      </c>
      <c r="PB43" s="73">
        <v>27</v>
      </c>
      <c r="PC43" s="73">
        <v>26</v>
      </c>
      <c r="PD43" s="74">
        <v>1</v>
      </c>
      <c r="PE43" s="74">
        <v>0</v>
      </c>
      <c r="PF43" s="75">
        <f t="shared" si="63"/>
        <v>0.96296296296296291</v>
      </c>
      <c r="PG43" s="67">
        <f t="shared" si="64"/>
        <v>0</v>
      </c>
      <c r="PI43" s="78" t="s">
        <v>46</v>
      </c>
      <c r="PJ43" s="73">
        <v>27</v>
      </c>
      <c r="PK43" s="73">
        <v>26</v>
      </c>
      <c r="PL43" s="74">
        <v>1</v>
      </c>
      <c r="PM43" s="74">
        <v>0</v>
      </c>
      <c r="PN43" s="75">
        <f t="shared" si="65"/>
        <v>0.96296296296296291</v>
      </c>
      <c r="PO43" s="67">
        <f t="shared" si="66"/>
        <v>0</v>
      </c>
      <c r="PQ43" s="78" t="s">
        <v>46</v>
      </c>
      <c r="PR43" s="73">
        <v>27</v>
      </c>
      <c r="PS43" s="73">
        <v>26</v>
      </c>
      <c r="PT43" s="74">
        <v>1</v>
      </c>
      <c r="PU43" s="74">
        <v>0</v>
      </c>
      <c r="PV43" s="75">
        <f t="shared" si="67"/>
        <v>0.96296296296296291</v>
      </c>
      <c r="PW43" s="67">
        <f t="shared" si="68"/>
        <v>0</v>
      </c>
      <c r="PY43" s="78" t="s">
        <v>46</v>
      </c>
      <c r="PZ43" s="73">
        <v>27</v>
      </c>
      <c r="QA43" s="73">
        <v>26</v>
      </c>
      <c r="QB43" s="74">
        <v>1</v>
      </c>
      <c r="QC43" s="74">
        <v>0</v>
      </c>
      <c r="QD43" s="75">
        <f t="shared" si="69"/>
        <v>0.96296296296296291</v>
      </c>
      <c r="QE43" s="67">
        <f t="shared" si="70"/>
        <v>0</v>
      </c>
      <c r="QG43" s="78" t="s">
        <v>46</v>
      </c>
      <c r="QH43" s="73">
        <v>27</v>
      </c>
      <c r="QI43" s="73">
        <v>26</v>
      </c>
      <c r="QJ43" s="74">
        <v>1</v>
      </c>
      <c r="QK43" s="74">
        <v>0</v>
      </c>
      <c r="QL43" s="75">
        <f t="shared" si="71"/>
        <v>0.96296296296296291</v>
      </c>
      <c r="QM43" s="67">
        <f t="shared" si="72"/>
        <v>0</v>
      </c>
      <c r="QO43" s="78" t="s">
        <v>46</v>
      </c>
      <c r="QP43" s="73">
        <v>27</v>
      </c>
      <c r="QQ43" s="73">
        <v>26</v>
      </c>
      <c r="QR43" s="74">
        <v>1</v>
      </c>
      <c r="QS43" s="74">
        <v>0</v>
      </c>
      <c r="QT43" s="75">
        <f t="shared" si="73"/>
        <v>0.96296296296296291</v>
      </c>
      <c r="QU43" s="67">
        <f t="shared" si="74"/>
        <v>0</v>
      </c>
      <c r="QW43" s="78" t="s">
        <v>46</v>
      </c>
      <c r="QX43" s="73">
        <v>27</v>
      </c>
      <c r="QY43" s="73">
        <v>26</v>
      </c>
      <c r="QZ43" s="74">
        <v>1</v>
      </c>
      <c r="RA43" s="74">
        <v>0</v>
      </c>
      <c r="RB43" s="75">
        <f t="shared" si="75"/>
        <v>0.96296296296296291</v>
      </c>
      <c r="RC43" s="67">
        <f t="shared" si="76"/>
        <v>0</v>
      </c>
    </row>
    <row r="44" spans="1:471" ht="1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  <c r="AV44" s="2" t="s">
        <v>47</v>
      </c>
      <c r="AW44" s="2">
        <v>12</v>
      </c>
      <c r="AX44" s="2">
        <v>12</v>
      </c>
      <c r="AY44" s="2">
        <v>0</v>
      </c>
      <c r="AZ44" s="2">
        <v>0</v>
      </c>
      <c r="BA44" s="4">
        <v>1</v>
      </c>
      <c r="BB44" s="8">
        <f t="shared" si="5"/>
        <v>0</v>
      </c>
      <c r="BD44" s="2" t="s">
        <v>47</v>
      </c>
      <c r="BE44" s="2">
        <v>12</v>
      </c>
      <c r="BF44" s="2">
        <v>12</v>
      </c>
      <c r="BG44" s="2">
        <v>0</v>
      </c>
      <c r="BH44" s="2">
        <v>0</v>
      </c>
      <c r="BI44" s="4">
        <v>1</v>
      </c>
      <c r="BJ44" s="8">
        <f t="shared" si="6"/>
        <v>0</v>
      </c>
      <c r="BL44" s="2" t="s">
        <v>47</v>
      </c>
      <c r="BM44" s="2">
        <v>12</v>
      </c>
      <c r="BN44" s="2">
        <v>12</v>
      </c>
      <c r="BO44" s="2">
        <v>0</v>
      </c>
      <c r="BP44" s="2">
        <v>0</v>
      </c>
      <c r="BQ44" s="4">
        <v>1</v>
      </c>
      <c r="BR44" s="8">
        <f t="shared" si="7"/>
        <v>0</v>
      </c>
      <c r="BT44" s="2" t="s">
        <v>47</v>
      </c>
      <c r="BU44" s="2">
        <v>12</v>
      </c>
      <c r="BV44" s="2">
        <v>12</v>
      </c>
      <c r="BW44" s="2">
        <v>0</v>
      </c>
      <c r="BX44" s="2">
        <v>0</v>
      </c>
      <c r="BY44" s="4">
        <v>1</v>
      </c>
      <c r="BZ44" s="8">
        <f t="shared" si="8"/>
        <v>0</v>
      </c>
      <c r="CB44" s="2" t="s">
        <v>47</v>
      </c>
      <c r="CC44" s="2">
        <v>12</v>
      </c>
      <c r="CD44" s="2">
        <v>12</v>
      </c>
      <c r="CE44" s="2">
        <v>0</v>
      </c>
      <c r="CF44" s="2">
        <v>0</v>
      </c>
      <c r="CG44" s="4">
        <v>1</v>
      </c>
      <c r="CH44" s="8">
        <f t="shared" si="9"/>
        <v>0</v>
      </c>
      <c r="CJ44" s="2" t="s">
        <v>47</v>
      </c>
      <c r="CK44" s="2">
        <v>12</v>
      </c>
      <c r="CL44" s="2">
        <v>12</v>
      </c>
      <c r="CM44" s="2">
        <v>0</v>
      </c>
      <c r="CN44" s="2">
        <v>0</v>
      </c>
      <c r="CO44" s="4">
        <v>1</v>
      </c>
      <c r="CP44" s="8">
        <f t="shared" si="10"/>
        <v>0</v>
      </c>
      <c r="CR44" s="2" t="s">
        <v>47</v>
      </c>
      <c r="CS44" s="2">
        <v>12</v>
      </c>
      <c r="CT44" s="2">
        <v>12</v>
      </c>
      <c r="CU44" s="2">
        <v>0</v>
      </c>
      <c r="CV44" s="2">
        <v>0</v>
      </c>
      <c r="CW44" s="4">
        <v>1</v>
      </c>
      <c r="CX44" s="8">
        <f t="shared" si="11"/>
        <v>0</v>
      </c>
      <c r="CZ44" s="2" t="s">
        <v>47</v>
      </c>
      <c r="DA44" s="2">
        <v>12</v>
      </c>
      <c r="DB44" s="2">
        <v>12</v>
      </c>
      <c r="DC44" s="2">
        <v>0</v>
      </c>
      <c r="DD44" s="2">
        <v>0</v>
      </c>
      <c r="DE44" s="4">
        <v>1</v>
      </c>
      <c r="DF44" s="8">
        <f t="shared" si="12"/>
        <v>0</v>
      </c>
      <c r="DH44" s="2" t="s">
        <v>47</v>
      </c>
      <c r="DI44" s="2">
        <v>12</v>
      </c>
      <c r="DJ44" s="2">
        <v>12</v>
      </c>
      <c r="DK44" s="2">
        <v>0</v>
      </c>
      <c r="DL44" s="2">
        <v>0</v>
      </c>
      <c r="DM44" s="4">
        <v>1</v>
      </c>
      <c r="DN44" s="8">
        <f t="shared" si="13"/>
        <v>0</v>
      </c>
      <c r="DP44" s="2" t="s">
        <v>47</v>
      </c>
      <c r="DQ44" s="2">
        <v>12</v>
      </c>
      <c r="DR44" s="2">
        <v>12</v>
      </c>
      <c r="DS44" s="2">
        <v>0</v>
      </c>
      <c r="DT44" s="2">
        <v>0</v>
      </c>
      <c r="DU44" s="4">
        <v>1</v>
      </c>
      <c r="DV44" s="8">
        <f t="shared" si="14"/>
        <v>0</v>
      </c>
      <c r="DX44" s="2" t="s">
        <v>47</v>
      </c>
      <c r="DY44" s="2">
        <v>16</v>
      </c>
      <c r="DZ44" s="2">
        <v>16</v>
      </c>
      <c r="EA44" s="2">
        <v>0</v>
      </c>
      <c r="EB44" s="2">
        <v>0</v>
      </c>
      <c r="EC44" s="4">
        <v>1</v>
      </c>
      <c r="ED44" s="8">
        <f t="shared" si="15"/>
        <v>0</v>
      </c>
      <c r="EF44" s="2" t="s">
        <v>47</v>
      </c>
      <c r="EG44" s="2">
        <v>16</v>
      </c>
      <c r="EH44" s="2">
        <v>16</v>
      </c>
      <c r="EI44" s="2">
        <v>0</v>
      </c>
      <c r="EJ44" s="2">
        <v>0</v>
      </c>
      <c r="EK44" s="4">
        <v>1</v>
      </c>
      <c r="EL44" s="8">
        <f t="shared" si="16"/>
        <v>0</v>
      </c>
      <c r="EN44" s="2" t="s">
        <v>47</v>
      </c>
      <c r="EO44" s="2">
        <v>16</v>
      </c>
      <c r="EP44" s="2">
        <v>16</v>
      </c>
      <c r="EQ44" s="2">
        <v>0</v>
      </c>
      <c r="ER44" s="2">
        <v>0</v>
      </c>
      <c r="ES44" s="4">
        <v>1</v>
      </c>
      <c r="ET44" s="8">
        <f t="shared" si="17"/>
        <v>0</v>
      </c>
      <c r="EV44" s="2" t="s">
        <v>47</v>
      </c>
      <c r="EW44" s="2">
        <v>16</v>
      </c>
      <c r="EX44" s="2">
        <v>16</v>
      </c>
      <c r="EY44" s="2">
        <v>0</v>
      </c>
      <c r="EZ44" s="2">
        <v>0</v>
      </c>
      <c r="FA44" s="4">
        <v>1</v>
      </c>
      <c r="FB44" s="8">
        <f t="shared" si="18"/>
        <v>0</v>
      </c>
      <c r="FD44" s="2" t="s">
        <v>47</v>
      </c>
      <c r="FE44" s="2">
        <v>16</v>
      </c>
      <c r="FF44" s="2">
        <v>16</v>
      </c>
      <c r="FG44" s="2">
        <v>0</v>
      </c>
      <c r="FH44" s="2">
        <v>0</v>
      </c>
      <c r="FI44" s="4">
        <v>1</v>
      </c>
      <c r="FJ44" s="8">
        <f t="shared" si="19"/>
        <v>0</v>
      </c>
      <c r="FL44" s="2" t="s">
        <v>47</v>
      </c>
      <c r="FM44" s="2">
        <v>16</v>
      </c>
      <c r="FN44" s="2">
        <v>16</v>
      </c>
      <c r="FO44" s="2">
        <v>0</v>
      </c>
      <c r="FP44" s="2">
        <v>0</v>
      </c>
      <c r="FQ44" s="4">
        <v>1</v>
      </c>
      <c r="FR44" s="8">
        <f t="shared" si="20"/>
        <v>0</v>
      </c>
      <c r="FT44" t="s">
        <v>47</v>
      </c>
      <c r="FU44">
        <v>16</v>
      </c>
      <c r="FV44">
        <v>16</v>
      </c>
      <c r="FW44">
        <v>0</v>
      </c>
      <c r="FX44">
        <v>0</v>
      </c>
      <c r="FY44" s="38">
        <v>1</v>
      </c>
      <c r="FZ44" s="8">
        <f t="shared" si="21"/>
        <v>0</v>
      </c>
      <c r="GB44" s="2" t="s">
        <v>47</v>
      </c>
      <c r="GC44" s="2">
        <v>16</v>
      </c>
      <c r="GD44" s="2">
        <v>16</v>
      </c>
      <c r="GE44" s="2">
        <v>0</v>
      </c>
      <c r="GF44" s="2">
        <v>0</v>
      </c>
      <c r="GG44" s="4">
        <v>1</v>
      </c>
      <c r="GH44" s="8">
        <f t="shared" si="22"/>
        <v>0</v>
      </c>
      <c r="GJ44" t="s">
        <v>47</v>
      </c>
      <c r="GK44">
        <v>16</v>
      </c>
      <c r="GL44">
        <v>16</v>
      </c>
      <c r="GM44">
        <v>0</v>
      </c>
      <c r="GN44">
        <v>0</v>
      </c>
      <c r="GO44" s="38">
        <v>1</v>
      </c>
      <c r="GP44" s="8">
        <f t="shared" si="23"/>
        <v>0</v>
      </c>
      <c r="GR44" s="2" t="s">
        <v>47</v>
      </c>
      <c r="GS44" s="2">
        <v>16</v>
      </c>
      <c r="GT44" s="2">
        <v>16</v>
      </c>
      <c r="GU44" s="2">
        <v>0</v>
      </c>
      <c r="GV44" s="2">
        <v>0</v>
      </c>
      <c r="GW44" s="4">
        <v>1</v>
      </c>
      <c r="GX44" s="8">
        <f t="shared" si="24"/>
        <v>0</v>
      </c>
      <c r="GZ44" s="2" t="s">
        <v>47</v>
      </c>
      <c r="HA44" s="2">
        <v>16</v>
      </c>
      <c r="HB44" s="2">
        <v>16</v>
      </c>
      <c r="HC44" s="2">
        <v>0</v>
      </c>
      <c r="HD44" s="2">
        <v>0</v>
      </c>
      <c r="HE44" s="4">
        <v>1</v>
      </c>
      <c r="HF44" s="8">
        <f t="shared" si="77"/>
        <v>1</v>
      </c>
      <c r="HH44" s="2" t="s">
        <v>47</v>
      </c>
      <c r="HI44" s="2">
        <v>16</v>
      </c>
      <c r="HJ44" s="2">
        <v>16</v>
      </c>
      <c r="HK44" s="2">
        <v>0</v>
      </c>
      <c r="HL44" s="2">
        <v>0</v>
      </c>
      <c r="HM44" s="4">
        <v>1</v>
      </c>
      <c r="HN44" s="8">
        <f t="shared" si="25"/>
        <v>0</v>
      </c>
      <c r="HP44" s="2" t="s">
        <v>47</v>
      </c>
      <c r="HQ44" s="2">
        <v>16</v>
      </c>
      <c r="HR44" s="2">
        <v>16</v>
      </c>
      <c r="HS44" s="2">
        <v>0</v>
      </c>
      <c r="HT44" s="2">
        <v>0</v>
      </c>
      <c r="HU44" s="4">
        <v>1</v>
      </c>
      <c r="HV44" s="8">
        <f t="shared" si="26"/>
        <v>0</v>
      </c>
      <c r="HX44" s="2" t="s">
        <v>47</v>
      </c>
      <c r="HY44" s="2">
        <v>16</v>
      </c>
      <c r="HZ44" s="2">
        <v>16</v>
      </c>
      <c r="IA44" s="2">
        <v>0</v>
      </c>
      <c r="IB44" s="2">
        <v>0</v>
      </c>
      <c r="IC44" s="4">
        <v>1</v>
      </c>
      <c r="ID44" s="8">
        <f t="shared" si="27"/>
        <v>0</v>
      </c>
      <c r="IF44" s="63" t="s">
        <v>47</v>
      </c>
      <c r="IG44" s="64">
        <v>16</v>
      </c>
      <c r="IH44" s="64">
        <v>16</v>
      </c>
      <c r="II44" s="64">
        <v>0</v>
      </c>
      <c r="IJ44" s="64">
        <v>0</v>
      </c>
      <c r="IK44" s="65">
        <v>1</v>
      </c>
      <c r="IL44" s="65">
        <v>1</v>
      </c>
      <c r="IM44" s="65">
        <v>0</v>
      </c>
      <c r="IN44" s="63"/>
      <c r="IO44" s="63" t="s">
        <v>47</v>
      </c>
      <c r="IP44" s="63">
        <v>16</v>
      </c>
      <c r="IQ44" s="63">
        <v>16</v>
      </c>
      <c r="IR44" s="63">
        <v>0</v>
      </c>
      <c r="IS44" s="63">
        <v>0</v>
      </c>
      <c r="IT44" s="71">
        <v>1</v>
      </c>
      <c r="IU44" s="67">
        <v>0</v>
      </c>
      <c r="IV44" s="53"/>
      <c r="IW44" s="73" t="s">
        <v>47</v>
      </c>
      <c r="IX44" s="73">
        <v>16</v>
      </c>
      <c r="IY44" s="73">
        <v>16</v>
      </c>
      <c r="IZ44" s="73">
        <v>0</v>
      </c>
      <c r="JA44" s="73">
        <v>0</v>
      </c>
      <c r="JB44" s="77">
        <v>1</v>
      </c>
      <c r="JC44" s="67">
        <f t="shared" si="28"/>
        <v>0</v>
      </c>
      <c r="JD44" s="66"/>
      <c r="JE44" s="73" t="s">
        <v>47</v>
      </c>
      <c r="JF44" s="73">
        <v>16</v>
      </c>
      <c r="JG44" s="73">
        <v>16</v>
      </c>
      <c r="JH44" s="73">
        <v>0</v>
      </c>
      <c r="JI44" s="73">
        <v>0</v>
      </c>
      <c r="JJ44" s="77">
        <f t="shared" si="78"/>
        <v>1</v>
      </c>
      <c r="JK44" s="67">
        <f t="shared" si="29"/>
        <v>0</v>
      </c>
      <c r="JL44" s="66"/>
      <c r="JM44" s="73" t="s">
        <v>47</v>
      </c>
      <c r="JN44" s="73">
        <v>16</v>
      </c>
      <c r="JO44" s="73">
        <v>16</v>
      </c>
      <c r="JP44" s="73">
        <v>0</v>
      </c>
      <c r="JQ44" s="73">
        <v>0</v>
      </c>
      <c r="JR44" s="77">
        <v>1</v>
      </c>
      <c r="JS44" s="67">
        <f t="shared" si="30"/>
        <v>0</v>
      </c>
      <c r="JT44" s="66"/>
      <c r="JU44" s="73" t="s">
        <v>47</v>
      </c>
      <c r="JV44" s="73">
        <v>16</v>
      </c>
      <c r="JW44" s="73">
        <v>16</v>
      </c>
      <c r="JX44" s="73">
        <v>0</v>
      </c>
      <c r="JY44" s="73">
        <v>0</v>
      </c>
      <c r="JZ44" s="77">
        <v>1</v>
      </c>
      <c r="KA44" s="67">
        <f t="shared" si="31"/>
        <v>0</v>
      </c>
      <c r="KB44" s="66"/>
      <c r="KC44" s="73" t="s">
        <v>47</v>
      </c>
      <c r="KD44" s="73">
        <v>16</v>
      </c>
      <c r="KE44" s="73">
        <v>16</v>
      </c>
      <c r="KF44" s="73">
        <v>0</v>
      </c>
      <c r="KG44" s="73">
        <v>0</v>
      </c>
      <c r="KH44" s="77">
        <v>1</v>
      </c>
      <c r="KI44" s="67">
        <f t="shared" si="32"/>
        <v>0</v>
      </c>
      <c r="KK44" s="74" t="s">
        <v>47</v>
      </c>
      <c r="KL44" s="74">
        <v>6</v>
      </c>
      <c r="KM44" s="74">
        <v>6</v>
      </c>
      <c r="KN44" s="74">
        <v>0</v>
      </c>
      <c r="KO44" s="74">
        <v>0</v>
      </c>
      <c r="KP44" s="75">
        <f t="shared" si="33"/>
        <v>1</v>
      </c>
      <c r="KQ44" s="67">
        <f t="shared" si="34"/>
        <v>0</v>
      </c>
      <c r="KS44" s="74" t="s">
        <v>47</v>
      </c>
      <c r="KT44" s="74">
        <v>6</v>
      </c>
      <c r="KU44" s="74">
        <v>6</v>
      </c>
      <c r="KV44" s="74">
        <v>0</v>
      </c>
      <c r="KW44" s="74">
        <v>0</v>
      </c>
      <c r="KX44" s="75">
        <f t="shared" si="35"/>
        <v>1</v>
      </c>
      <c r="KY44" s="67">
        <f t="shared" si="36"/>
        <v>0</v>
      </c>
      <c r="LA44" s="74" t="s">
        <v>47</v>
      </c>
      <c r="LB44" s="74">
        <v>6</v>
      </c>
      <c r="LC44" s="74">
        <v>6</v>
      </c>
      <c r="LD44" s="74">
        <v>0</v>
      </c>
      <c r="LE44" s="74">
        <v>0</v>
      </c>
      <c r="LF44" s="75">
        <f t="shared" si="37"/>
        <v>1</v>
      </c>
      <c r="LG44" s="67">
        <f t="shared" si="38"/>
        <v>0</v>
      </c>
      <c r="LI44" s="74" t="s">
        <v>47</v>
      </c>
      <c r="LJ44" s="74">
        <v>6</v>
      </c>
      <c r="LK44" s="74">
        <v>6</v>
      </c>
      <c r="LL44" s="74">
        <v>0</v>
      </c>
      <c r="LM44" s="74">
        <v>0</v>
      </c>
      <c r="LN44" s="75">
        <f t="shared" si="39"/>
        <v>1</v>
      </c>
      <c r="LO44" s="67">
        <f t="shared" si="40"/>
        <v>0</v>
      </c>
      <c r="LQ44" s="74" t="s">
        <v>47</v>
      </c>
      <c r="LR44" s="74">
        <v>6</v>
      </c>
      <c r="LS44" s="74">
        <v>6</v>
      </c>
      <c r="LT44" s="74">
        <v>0</v>
      </c>
      <c r="LU44" s="74">
        <v>0</v>
      </c>
      <c r="LV44" s="75">
        <f t="shared" si="41"/>
        <v>1</v>
      </c>
      <c r="LW44" s="67">
        <f t="shared" si="42"/>
        <v>0</v>
      </c>
      <c r="LY44" s="74" t="s">
        <v>47</v>
      </c>
      <c r="LZ44" s="74">
        <v>6</v>
      </c>
      <c r="MA44" s="74">
        <v>6</v>
      </c>
      <c r="MB44" s="74">
        <v>0</v>
      </c>
      <c r="MC44" s="74">
        <v>0</v>
      </c>
      <c r="MD44" s="75">
        <f t="shared" si="43"/>
        <v>1</v>
      </c>
      <c r="ME44" s="67">
        <f t="shared" si="44"/>
        <v>0</v>
      </c>
      <c r="MG44" s="74" t="s">
        <v>47</v>
      </c>
      <c r="MH44" s="74">
        <v>6</v>
      </c>
      <c r="MI44" s="74">
        <v>6</v>
      </c>
      <c r="MJ44" s="74">
        <v>0</v>
      </c>
      <c r="MK44" s="74">
        <v>0</v>
      </c>
      <c r="ML44" s="75">
        <f t="shared" si="45"/>
        <v>1</v>
      </c>
      <c r="MM44" s="67">
        <f t="shared" si="46"/>
        <v>0</v>
      </c>
      <c r="MO44" s="74" t="s">
        <v>47</v>
      </c>
      <c r="MP44" s="74">
        <v>6</v>
      </c>
      <c r="MQ44" s="74">
        <v>6</v>
      </c>
      <c r="MR44" s="74">
        <v>0</v>
      </c>
      <c r="MS44" s="74">
        <v>0</v>
      </c>
      <c r="MT44" s="75">
        <f t="shared" si="47"/>
        <v>1</v>
      </c>
      <c r="MU44" s="67">
        <f t="shared" si="48"/>
        <v>0</v>
      </c>
      <c r="MW44" s="74" t="s">
        <v>47</v>
      </c>
      <c r="MX44" s="74">
        <v>6</v>
      </c>
      <c r="MY44" s="74">
        <v>6</v>
      </c>
      <c r="MZ44" s="74">
        <v>0</v>
      </c>
      <c r="NA44" s="74">
        <v>0</v>
      </c>
      <c r="NB44" s="75">
        <f t="shared" si="49"/>
        <v>1</v>
      </c>
      <c r="NC44" s="67">
        <f t="shared" si="50"/>
        <v>0</v>
      </c>
      <c r="NE44" s="74" t="s">
        <v>47</v>
      </c>
      <c r="NF44" s="74">
        <v>6</v>
      </c>
      <c r="NG44" s="74">
        <v>6</v>
      </c>
      <c r="NH44" s="74">
        <v>0</v>
      </c>
      <c r="NI44" s="74">
        <v>0</v>
      </c>
      <c r="NJ44" s="75">
        <f t="shared" si="51"/>
        <v>1</v>
      </c>
      <c r="NK44" s="67">
        <f t="shared" si="52"/>
        <v>0</v>
      </c>
      <c r="NM44" s="74" t="s">
        <v>47</v>
      </c>
      <c r="NN44" s="74">
        <v>6</v>
      </c>
      <c r="NO44" s="74">
        <v>6</v>
      </c>
      <c r="NP44" s="74">
        <v>0</v>
      </c>
      <c r="NQ44" s="74">
        <v>0</v>
      </c>
      <c r="NR44" s="75">
        <f t="shared" si="53"/>
        <v>1</v>
      </c>
      <c r="NS44" s="67">
        <f t="shared" si="54"/>
        <v>0</v>
      </c>
      <c r="NU44" s="74" t="s">
        <v>47</v>
      </c>
      <c r="NV44" s="74">
        <v>6</v>
      </c>
      <c r="NW44" s="74">
        <v>6</v>
      </c>
      <c r="NX44" s="74">
        <v>0</v>
      </c>
      <c r="NY44" s="74">
        <v>0</v>
      </c>
      <c r="NZ44" s="75">
        <f t="shared" si="55"/>
        <v>1</v>
      </c>
      <c r="OA44" s="67">
        <f t="shared" si="56"/>
        <v>0</v>
      </c>
      <c r="OC44" s="74" t="s">
        <v>47</v>
      </c>
      <c r="OD44" s="74">
        <v>6</v>
      </c>
      <c r="OE44" s="74">
        <v>6</v>
      </c>
      <c r="OF44" s="74">
        <v>0</v>
      </c>
      <c r="OG44" s="74">
        <v>0</v>
      </c>
      <c r="OH44" s="75">
        <f t="shared" si="79"/>
        <v>1</v>
      </c>
      <c r="OI44" s="67">
        <f t="shared" si="80"/>
        <v>0</v>
      </c>
      <c r="OK44" s="74" t="s">
        <v>47</v>
      </c>
      <c r="OL44" s="74">
        <v>6</v>
      </c>
      <c r="OM44" s="74">
        <v>6</v>
      </c>
      <c r="ON44" s="74">
        <v>0</v>
      </c>
      <c r="OO44" s="74">
        <v>0</v>
      </c>
      <c r="OP44" s="75">
        <f t="shared" si="59"/>
        <v>1</v>
      </c>
      <c r="OQ44" s="67">
        <f t="shared" si="60"/>
        <v>0</v>
      </c>
      <c r="OS44" s="74" t="s">
        <v>47</v>
      </c>
      <c r="OT44" s="74">
        <v>6</v>
      </c>
      <c r="OU44" s="74">
        <v>6</v>
      </c>
      <c r="OV44" s="74">
        <v>0</v>
      </c>
      <c r="OW44" s="74">
        <v>0</v>
      </c>
      <c r="OX44" s="75">
        <f t="shared" si="61"/>
        <v>1</v>
      </c>
      <c r="OY44" s="67">
        <f t="shared" si="62"/>
        <v>0</v>
      </c>
      <c r="PA44" s="74" t="s">
        <v>47</v>
      </c>
      <c r="PB44" s="74">
        <v>6</v>
      </c>
      <c r="PC44" s="74">
        <v>6</v>
      </c>
      <c r="PD44" s="74">
        <v>0</v>
      </c>
      <c r="PE44" s="74">
        <v>0</v>
      </c>
      <c r="PF44" s="75">
        <f t="shared" si="63"/>
        <v>1</v>
      </c>
      <c r="PG44" s="67">
        <f t="shared" si="64"/>
        <v>0</v>
      </c>
      <c r="PI44" s="74" t="s">
        <v>47</v>
      </c>
      <c r="PJ44" s="74">
        <v>6</v>
      </c>
      <c r="PK44" s="74">
        <v>6</v>
      </c>
      <c r="PL44" s="74">
        <v>0</v>
      </c>
      <c r="PM44" s="74">
        <v>0</v>
      </c>
      <c r="PN44" s="75">
        <f t="shared" si="65"/>
        <v>1</v>
      </c>
      <c r="PO44" s="67">
        <f t="shared" si="66"/>
        <v>0</v>
      </c>
      <c r="PQ44" s="74" t="s">
        <v>47</v>
      </c>
      <c r="PR44" s="74">
        <v>6</v>
      </c>
      <c r="PS44" s="74">
        <v>6</v>
      </c>
      <c r="PT44" s="74">
        <v>0</v>
      </c>
      <c r="PU44" s="74">
        <v>0</v>
      </c>
      <c r="PV44" s="75">
        <f t="shared" si="67"/>
        <v>1</v>
      </c>
      <c r="PW44" s="67">
        <f t="shared" si="68"/>
        <v>0</v>
      </c>
      <c r="PY44" s="74" t="s">
        <v>47</v>
      </c>
      <c r="PZ44" s="74">
        <v>6</v>
      </c>
      <c r="QA44" s="74">
        <v>6</v>
      </c>
      <c r="QB44" s="74">
        <v>0</v>
      </c>
      <c r="QC44" s="74">
        <v>0</v>
      </c>
      <c r="QD44" s="75">
        <f t="shared" si="69"/>
        <v>1</v>
      </c>
      <c r="QE44" s="67">
        <f t="shared" si="70"/>
        <v>0</v>
      </c>
      <c r="QG44" s="74" t="s">
        <v>47</v>
      </c>
      <c r="QH44" s="74">
        <v>6</v>
      </c>
      <c r="QI44" s="74">
        <v>6</v>
      </c>
      <c r="QJ44" s="74">
        <v>0</v>
      </c>
      <c r="QK44" s="74">
        <v>0</v>
      </c>
      <c r="QL44" s="75">
        <f t="shared" si="71"/>
        <v>1</v>
      </c>
      <c r="QM44" s="67">
        <f t="shared" si="72"/>
        <v>0</v>
      </c>
      <c r="QO44" s="74" t="s">
        <v>47</v>
      </c>
      <c r="QP44" s="74">
        <v>6</v>
      </c>
      <c r="QQ44" s="74">
        <v>6</v>
      </c>
      <c r="QR44" s="74">
        <v>0</v>
      </c>
      <c r="QS44" s="74">
        <v>0</v>
      </c>
      <c r="QT44" s="75">
        <f t="shared" si="73"/>
        <v>1</v>
      </c>
      <c r="QU44" s="67">
        <f t="shared" si="74"/>
        <v>0</v>
      </c>
      <c r="QW44" s="74" t="s">
        <v>47</v>
      </c>
      <c r="QX44" s="74">
        <v>6</v>
      </c>
      <c r="QY44" s="74">
        <v>6</v>
      </c>
      <c r="QZ44" s="74">
        <v>0</v>
      </c>
      <c r="RA44" s="74">
        <v>0</v>
      </c>
      <c r="RB44" s="75">
        <f t="shared" si="75"/>
        <v>1</v>
      </c>
      <c r="RC44" s="67">
        <f t="shared" si="76"/>
        <v>0</v>
      </c>
    </row>
    <row r="45" spans="1:471" ht="1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8">
        <f t="shared" si="5"/>
        <v>0</v>
      </c>
      <c r="BD45" s="2" t="s">
        <v>48</v>
      </c>
      <c r="BE45" s="2">
        <v>8</v>
      </c>
      <c r="BF45" s="2">
        <v>8</v>
      </c>
      <c r="BG45" s="2">
        <v>0</v>
      </c>
      <c r="BH45" s="2">
        <v>0</v>
      </c>
      <c r="BI45" s="4">
        <v>1</v>
      </c>
      <c r="BJ45" s="8">
        <f t="shared" si="6"/>
        <v>0</v>
      </c>
      <c r="BL45" s="2" t="s">
        <v>48</v>
      </c>
      <c r="BM45" s="2">
        <v>8</v>
      </c>
      <c r="BN45" s="2">
        <v>8</v>
      </c>
      <c r="BO45" s="2">
        <v>0</v>
      </c>
      <c r="BP45" s="2">
        <v>0</v>
      </c>
      <c r="BQ45" s="4">
        <v>1</v>
      </c>
      <c r="BR45" s="8">
        <f t="shared" si="7"/>
        <v>0</v>
      </c>
      <c r="BT45" s="2" t="s">
        <v>48</v>
      </c>
      <c r="BU45" s="2">
        <v>8</v>
      </c>
      <c r="BV45" s="2">
        <v>8</v>
      </c>
      <c r="BW45" s="2">
        <v>0</v>
      </c>
      <c r="BX45" s="2">
        <v>0</v>
      </c>
      <c r="BY45" s="4">
        <v>1</v>
      </c>
      <c r="BZ45" s="8">
        <f t="shared" si="8"/>
        <v>0</v>
      </c>
      <c r="CB45" s="2" t="s">
        <v>48</v>
      </c>
      <c r="CC45" s="2">
        <v>8</v>
      </c>
      <c r="CD45" s="2">
        <v>8</v>
      </c>
      <c r="CE45" s="2">
        <v>0</v>
      </c>
      <c r="CF45" s="2">
        <v>0</v>
      </c>
      <c r="CG45" s="4">
        <v>1</v>
      </c>
      <c r="CH45" s="8">
        <f t="shared" si="9"/>
        <v>0</v>
      </c>
      <c r="CJ45" s="2" t="s">
        <v>48</v>
      </c>
      <c r="CK45" s="2">
        <v>8</v>
      </c>
      <c r="CL45" s="2">
        <v>8</v>
      </c>
      <c r="CM45" s="2">
        <v>0</v>
      </c>
      <c r="CN45" s="2">
        <v>0</v>
      </c>
      <c r="CO45" s="4">
        <v>1</v>
      </c>
      <c r="CP45" s="8">
        <f t="shared" si="10"/>
        <v>0</v>
      </c>
      <c r="CR45" s="2" t="s">
        <v>48</v>
      </c>
      <c r="CS45" s="2">
        <v>8</v>
      </c>
      <c r="CT45" s="2">
        <v>8</v>
      </c>
      <c r="CU45" s="2">
        <v>0</v>
      </c>
      <c r="CV45" s="2">
        <v>0</v>
      </c>
      <c r="CW45" s="4">
        <v>1</v>
      </c>
      <c r="CX45" s="8">
        <f t="shared" si="11"/>
        <v>0</v>
      </c>
      <c r="CZ45" s="2" t="s">
        <v>48</v>
      </c>
      <c r="DA45" s="2">
        <v>8</v>
      </c>
      <c r="DB45" s="2">
        <v>8</v>
      </c>
      <c r="DC45" s="2">
        <v>0</v>
      </c>
      <c r="DD45" s="2">
        <v>0</v>
      </c>
      <c r="DE45" s="4">
        <v>1</v>
      </c>
      <c r="DF45" s="8">
        <f t="shared" si="12"/>
        <v>0</v>
      </c>
      <c r="DH45" s="2" t="s">
        <v>48</v>
      </c>
      <c r="DI45" s="2">
        <v>8</v>
      </c>
      <c r="DJ45" s="2">
        <v>8</v>
      </c>
      <c r="DK45" s="2">
        <v>0</v>
      </c>
      <c r="DL45" s="2">
        <v>0</v>
      </c>
      <c r="DM45" s="4">
        <v>1</v>
      </c>
      <c r="DN45" s="8">
        <f t="shared" si="13"/>
        <v>0</v>
      </c>
      <c r="DP45" s="2" t="s">
        <v>48</v>
      </c>
      <c r="DQ45" s="2">
        <v>8</v>
      </c>
      <c r="DR45" s="2">
        <v>8</v>
      </c>
      <c r="DS45" s="2">
        <v>0</v>
      </c>
      <c r="DT45" s="2">
        <v>0</v>
      </c>
      <c r="DU45" s="4">
        <v>1</v>
      </c>
      <c r="DV45" s="8">
        <f t="shared" si="14"/>
        <v>0</v>
      </c>
      <c r="DX45" s="2" t="s">
        <v>48</v>
      </c>
      <c r="DY45" s="2">
        <v>8</v>
      </c>
      <c r="DZ45" s="2">
        <v>8</v>
      </c>
      <c r="EA45" s="2">
        <v>0</v>
      </c>
      <c r="EB45" s="2">
        <v>0</v>
      </c>
      <c r="EC45" s="4">
        <v>1</v>
      </c>
      <c r="ED45" s="8">
        <f t="shared" si="15"/>
        <v>0</v>
      </c>
      <c r="EF45" s="2" t="s">
        <v>48</v>
      </c>
      <c r="EG45" s="2">
        <v>8</v>
      </c>
      <c r="EH45" s="2">
        <v>8</v>
      </c>
      <c r="EI45" s="2">
        <v>0</v>
      </c>
      <c r="EJ45" s="2">
        <v>0</v>
      </c>
      <c r="EK45" s="4">
        <v>1</v>
      </c>
      <c r="EL45" s="8">
        <f t="shared" si="16"/>
        <v>0</v>
      </c>
      <c r="EN45" s="2" t="s">
        <v>48</v>
      </c>
      <c r="EO45" s="2">
        <v>8</v>
      </c>
      <c r="EP45" s="2">
        <v>8</v>
      </c>
      <c r="EQ45" s="2">
        <v>0</v>
      </c>
      <c r="ER45" s="2">
        <v>0</v>
      </c>
      <c r="ES45" s="4">
        <v>1</v>
      </c>
      <c r="ET45" s="8">
        <f t="shared" si="17"/>
        <v>0</v>
      </c>
      <c r="EV45" s="2" t="s">
        <v>48</v>
      </c>
      <c r="EW45" s="2">
        <v>8</v>
      </c>
      <c r="EX45" s="2">
        <v>8</v>
      </c>
      <c r="EY45" s="2">
        <v>0</v>
      </c>
      <c r="EZ45" s="2">
        <v>0</v>
      </c>
      <c r="FA45" s="4">
        <v>1</v>
      </c>
      <c r="FB45" s="8">
        <f t="shared" si="18"/>
        <v>0</v>
      </c>
      <c r="FD45" s="2" t="s">
        <v>48</v>
      </c>
      <c r="FE45" s="2">
        <v>25</v>
      </c>
      <c r="FF45" s="2">
        <v>17</v>
      </c>
      <c r="FG45" s="2">
        <v>8</v>
      </c>
      <c r="FH45" s="2">
        <v>0</v>
      </c>
      <c r="FI45" s="4">
        <v>0.68</v>
      </c>
      <c r="FJ45" s="8">
        <f t="shared" si="19"/>
        <v>-0.31999999999999995</v>
      </c>
      <c r="FL45" s="2" t="s">
        <v>48</v>
      </c>
      <c r="FM45" s="2">
        <v>25</v>
      </c>
      <c r="FN45" s="2">
        <v>17</v>
      </c>
      <c r="FO45" s="2">
        <v>8</v>
      </c>
      <c r="FP45" s="2">
        <v>0</v>
      </c>
      <c r="FQ45" s="4">
        <v>0.68</v>
      </c>
      <c r="FR45" s="8">
        <f t="shared" si="20"/>
        <v>0</v>
      </c>
      <c r="FT45" t="s">
        <v>48</v>
      </c>
      <c r="FU45">
        <v>25</v>
      </c>
      <c r="FV45">
        <v>17</v>
      </c>
      <c r="FW45">
        <v>8</v>
      </c>
      <c r="FX45">
        <v>0</v>
      </c>
      <c r="FY45" s="38">
        <v>0.68</v>
      </c>
      <c r="FZ45" s="8">
        <f t="shared" si="21"/>
        <v>0</v>
      </c>
      <c r="GB45" s="2" t="s">
        <v>48</v>
      </c>
      <c r="GC45" s="2">
        <v>25</v>
      </c>
      <c r="GD45" s="2">
        <v>17</v>
      </c>
      <c r="GE45" s="2">
        <v>8</v>
      </c>
      <c r="GF45" s="2">
        <v>0</v>
      </c>
      <c r="GG45" s="4">
        <v>0.68</v>
      </c>
      <c r="GH45" s="8">
        <f t="shared" si="22"/>
        <v>0</v>
      </c>
      <c r="GJ45" t="s">
        <v>48</v>
      </c>
      <c r="GK45">
        <v>25</v>
      </c>
      <c r="GL45">
        <v>17</v>
      </c>
      <c r="GM45">
        <v>8</v>
      </c>
      <c r="GN45">
        <v>0</v>
      </c>
      <c r="GO45" s="38">
        <v>0.68</v>
      </c>
      <c r="GP45" s="8">
        <f t="shared" si="23"/>
        <v>0</v>
      </c>
      <c r="GR45" s="2" t="s">
        <v>48</v>
      </c>
      <c r="GS45" s="2">
        <v>25</v>
      </c>
      <c r="GT45" s="2">
        <v>17</v>
      </c>
      <c r="GU45" s="2">
        <v>8</v>
      </c>
      <c r="GV45" s="2">
        <v>0</v>
      </c>
      <c r="GW45" s="4">
        <v>0.68</v>
      </c>
      <c r="GX45" s="8">
        <f t="shared" si="24"/>
        <v>0</v>
      </c>
      <c r="GZ45" s="2" t="s">
        <v>48</v>
      </c>
      <c r="HA45" s="2">
        <v>25</v>
      </c>
      <c r="HB45" s="2">
        <v>17</v>
      </c>
      <c r="HC45" s="2">
        <v>8</v>
      </c>
      <c r="HD45" s="2">
        <v>0</v>
      </c>
      <c r="HE45" s="4">
        <v>0.68</v>
      </c>
      <c r="HF45" s="8">
        <f t="shared" si="77"/>
        <v>0.68</v>
      </c>
      <c r="HH45" s="2" t="s">
        <v>48</v>
      </c>
      <c r="HI45" s="2">
        <v>25</v>
      </c>
      <c r="HJ45" s="2">
        <v>17</v>
      </c>
      <c r="HK45" s="2">
        <v>8</v>
      </c>
      <c r="HL45" s="2">
        <v>0</v>
      </c>
      <c r="HM45" s="4">
        <v>0.68</v>
      </c>
      <c r="HN45" s="8">
        <f t="shared" si="25"/>
        <v>0</v>
      </c>
      <c r="HP45" s="2" t="s">
        <v>48</v>
      </c>
      <c r="HQ45" s="2">
        <v>25</v>
      </c>
      <c r="HR45" s="2">
        <v>17</v>
      </c>
      <c r="HS45" s="2">
        <v>8</v>
      </c>
      <c r="HT45" s="2">
        <v>0</v>
      </c>
      <c r="HU45" s="4">
        <v>0.68</v>
      </c>
      <c r="HV45" s="8">
        <f t="shared" si="26"/>
        <v>0</v>
      </c>
      <c r="HX45" s="2" t="s">
        <v>48</v>
      </c>
      <c r="HY45" s="2">
        <v>25</v>
      </c>
      <c r="HZ45" s="2">
        <v>17</v>
      </c>
      <c r="IA45" s="2">
        <v>8</v>
      </c>
      <c r="IB45" s="2">
        <v>0</v>
      </c>
      <c r="IC45" s="4">
        <v>0.68</v>
      </c>
      <c r="ID45" s="8">
        <f t="shared" si="27"/>
        <v>0</v>
      </c>
      <c r="IF45" s="63" t="s">
        <v>48</v>
      </c>
      <c r="IG45" s="64">
        <v>25</v>
      </c>
      <c r="IH45" s="64">
        <v>17</v>
      </c>
      <c r="II45" s="64">
        <v>8</v>
      </c>
      <c r="IJ45" s="64">
        <v>0</v>
      </c>
      <c r="IK45" s="65">
        <v>0.68</v>
      </c>
      <c r="IL45" s="65">
        <v>0.68</v>
      </c>
      <c r="IM45" s="65">
        <v>0</v>
      </c>
      <c r="IN45" s="63"/>
      <c r="IO45" s="63" t="s">
        <v>48</v>
      </c>
      <c r="IP45" s="63">
        <v>25</v>
      </c>
      <c r="IQ45" s="63">
        <v>17</v>
      </c>
      <c r="IR45" s="63">
        <v>8</v>
      </c>
      <c r="IS45" s="63">
        <v>0</v>
      </c>
      <c r="IT45" s="71">
        <v>0.68</v>
      </c>
      <c r="IU45" s="67">
        <v>0</v>
      </c>
      <c r="IV45" s="53"/>
      <c r="IW45" s="73" t="s">
        <v>48</v>
      </c>
      <c r="IX45" s="73">
        <v>25</v>
      </c>
      <c r="IY45" s="73">
        <v>17</v>
      </c>
      <c r="IZ45" s="73">
        <v>8</v>
      </c>
      <c r="JA45" s="73">
        <v>0</v>
      </c>
      <c r="JB45" s="77">
        <v>0.68</v>
      </c>
      <c r="JC45" s="67">
        <f t="shared" si="28"/>
        <v>0</v>
      </c>
      <c r="JD45" s="66"/>
      <c r="JE45" s="73" t="s">
        <v>48</v>
      </c>
      <c r="JF45" s="73">
        <v>25</v>
      </c>
      <c r="JG45" s="73">
        <v>17</v>
      </c>
      <c r="JH45" s="73">
        <v>8</v>
      </c>
      <c r="JI45" s="73">
        <v>0</v>
      </c>
      <c r="JJ45" s="77">
        <f t="shared" si="78"/>
        <v>0.68</v>
      </c>
      <c r="JK45" s="67">
        <f t="shared" si="29"/>
        <v>0</v>
      </c>
      <c r="JL45" s="66"/>
      <c r="JM45" s="73" t="s">
        <v>48</v>
      </c>
      <c r="JN45" s="73">
        <v>25</v>
      </c>
      <c r="JO45" s="73">
        <v>17</v>
      </c>
      <c r="JP45" s="73">
        <v>8</v>
      </c>
      <c r="JQ45" s="73">
        <v>0</v>
      </c>
      <c r="JR45" s="77">
        <v>0.68</v>
      </c>
      <c r="JS45" s="67">
        <f t="shared" si="30"/>
        <v>0</v>
      </c>
      <c r="JT45" s="66"/>
      <c r="JU45" s="73" t="s">
        <v>48</v>
      </c>
      <c r="JV45" s="73">
        <v>25</v>
      </c>
      <c r="JW45" s="73">
        <v>17</v>
      </c>
      <c r="JX45" s="73">
        <v>8</v>
      </c>
      <c r="JY45" s="73">
        <v>0</v>
      </c>
      <c r="JZ45" s="77">
        <v>0.68</v>
      </c>
      <c r="KA45" s="67">
        <f t="shared" si="31"/>
        <v>0</v>
      </c>
      <c r="KB45" s="66"/>
      <c r="KC45" s="73" t="s">
        <v>48</v>
      </c>
      <c r="KD45" s="73">
        <v>25</v>
      </c>
      <c r="KE45" s="73">
        <v>17</v>
      </c>
      <c r="KF45" s="73">
        <v>8</v>
      </c>
      <c r="KG45" s="73">
        <v>0</v>
      </c>
      <c r="KH45" s="77">
        <v>0.68</v>
      </c>
      <c r="KI45" s="67">
        <f t="shared" si="32"/>
        <v>0</v>
      </c>
      <c r="KK45" s="74" t="s">
        <v>48</v>
      </c>
      <c r="KL45" s="74">
        <v>25</v>
      </c>
      <c r="KM45" s="74">
        <v>17</v>
      </c>
      <c r="KN45" s="74">
        <v>8</v>
      </c>
      <c r="KO45" s="74">
        <v>0</v>
      </c>
      <c r="KP45" s="75">
        <f t="shared" si="33"/>
        <v>0.68</v>
      </c>
      <c r="KQ45" s="67">
        <f t="shared" si="34"/>
        <v>0</v>
      </c>
      <c r="KS45" s="74" t="s">
        <v>48</v>
      </c>
      <c r="KT45" s="74">
        <v>25</v>
      </c>
      <c r="KU45" s="74">
        <v>17</v>
      </c>
      <c r="KV45" s="74">
        <v>8</v>
      </c>
      <c r="KW45" s="74">
        <v>0</v>
      </c>
      <c r="KX45" s="75">
        <f t="shared" si="35"/>
        <v>0.68</v>
      </c>
      <c r="KY45" s="67">
        <f t="shared" si="36"/>
        <v>0</v>
      </c>
      <c r="LA45" s="74" t="s">
        <v>48</v>
      </c>
      <c r="LB45" s="74">
        <v>25</v>
      </c>
      <c r="LC45" s="74">
        <v>17</v>
      </c>
      <c r="LD45" s="74">
        <v>8</v>
      </c>
      <c r="LE45" s="74">
        <v>0</v>
      </c>
      <c r="LF45" s="75">
        <f t="shared" si="37"/>
        <v>0.68</v>
      </c>
      <c r="LG45" s="67">
        <f t="shared" si="38"/>
        <v>0</v>
      </c>
      <c r="LI45" s="74" t="s">
        <v>48</v>
      </c>
      <c r="LJ45" s="74">
        <v>25</v>
      </c>
      <c r="LK45" s="74">
        <v>17</v>
      </c>
      <c r="LL45" s="74">
        <v>8</v>
      </c>
      <c r="LM45" s="74">
        <v>0</v>
      </c>
      <c r="LN45" s="75">
        <f t="shared" si="39"/>
        <v>0.68</v>
      </c>
      <c r="LO45" s="67">
        <f t="shared" si="40"/>
        <v>0</v>
      </c>
      <c r="LQ45" s="74" t="s">
        <v>48</v>
      </c>
      <c r="LR45" s="74">
        <v>25</v>
      </c>
      <c r="LS45" s="74">
        <v>17</v>
      </c>
      <c r="LT45" s="74">
        <v>8</v>
      </c>
      <c r="LU45" s="74">
        <v>0</v>
      </c>
      <c r="LV45" s="75">
        <f t="shared" si="41"/>
        <v>0.68</v>
      </c>
      <c r="LW45" s="67">
        <f t="shared" si="42"/>
        <v>0</v>
      </c>
      <c r="LY45" s="74" t="s">
        <v>48</v>
      </c>
      <c r="LZ45" s="74">
        <v>25</v>
      </c>
      <c r="MA45" s="74">
        <v>17</v>
      </c>
      <c r="MB45" s="74">
        <v>8</v>
      </c>
      <c r="MC45" s="74">
        <v>0</v>
      </c>
      <c r="MD45" s="75">
        <f t="shared" si="43"/>
        <v>0.68</v>
      </c>
      <c r="ME45" s="67">
        <f t="shared" si="44"/>
        <v>0</v>
      </c>
      <c r="MG45" s="74" t="s">
        <v>48</v>
      </c>
      <c r="MH45" s="74">
        <v>25</v>
      </c>
      <c r="MI45" s="74">
        <v>17</v>
      </c>
      <c r="MJ45" s="74">
        <v>8</v>
      </c>
      <c r="MK45" s="74">
        <v>0</v>
      </c>
      <c r="ML45" s="75">
        <f t="shared" si="45"/>
        <v>0.68</v>
      </c>
      <c r="MM45" s="67">
        <f t="shared" si="46"/>
        <v>0</v>
      </c>
      <c r="MO45" s="74" t="s">
        <v>48</v>
      </c>
      <c r="MP45" s="74">
        <v>25</v>
      </c>
      <c r="MQ45" s="74">
        <v>17</v>
      </c>
      <c r="MR45" s="74">
        <v>8</v>
      </c>
      <c r="MS45" s="74">
        <v>0</v>
      </c>
      <c r="MT45" s="75">
        <f t="shared" si="47"/>
        <v>0.68</v>
      </c>
      <c r="MU45" s="67">
        <f t="shared" si="48"/>
        <v>0</v>
      </c>
      <c r="MW45" s="74" t="s">
        <v>48</v>
      </c>
      <c r="MX45" s="74">
        <v>25</v>
      </c>
      <c r="MY45" s="74">
        <v>17</v>
      </c>
      <c r="MZ45" s="74">
        <v>8</v>
      </c>
      <c r="NA45" s="74">
        <v>0</v>
      </c>
      <c r="NB45" s="75">
        <f t="shared" si="49"/>
        <v>0.68</v>
      </c>
      <c r="NC45" s="67">
        <f t="shared" si="50"/>
        <v>0</v>
      </c>
      <c r="NE45" s="74" t="s">
        <v>48</v>
      </c>
      <c r="NF45" s="74">
        <v>25</v>
      </c>
      <c r="NG45" s="74">
        <v>17</v>
      </c>
      <c r="NH45" s="74">
        <v>8</v>
      </c>
      <c r="NI45" s="74">
        <v>0</v>
      </c>
      <c r="NJ45" s="75">
        <f t="shared" si="51"/>
        <v>0.68</v>
      </c>
      <c r="NK45" s="67">
        <f t="shared" si="52"/>
        <v>0</v>
      </c>
      <c r="NM45" s="74" t="s">
        <v>48</v>
      </c>
      <c r="NN45" s="74">
        <v>25</v>
      </c>
      <c r="NO45" s="74">
        <v>17</v>
      </c>
      <c r="NP45" s="74">
        <v>8</v>
      </c>
      <c r="NQ45" s="74">
        <v>0</v>
      </c>
      <c r="NR45" s="75">
        <f t="shared" si="53"/>
        <v>0.68</v>
      </c>
      <c r="NS45" s="67">
        <f t="shared" si="54"/>
        <v>0</v>
      </c>
      <c r="NU45" s="74" t="s">
        <v>48</v>
      </c>
      <c r="NV45" s="74">
        <v>25</v>
      </c>
      <c r="NW45" s="74">
        <v>17</v>
      </c>
      <c r="NX45" s="74">
        <v>8</v>
      </c>
      <c r="NY45" s="74">
        <v>0</v>
      </c>
      <c r="NZ45" s="75">
        <f t="shared" si="55"/>
        <v>0.68</v>
      </c>
      <c r="OA45" s="67">
        <f t="shared" si="56"/>
        <v>0</v>
      </c>
      <c r="OC45" s="74" t="s">
        <v>48</v>
      </c>
      <c r="OD45" s="74">
        <v>25</v>
      </c>
      <c r="OE45" s="74">
        <v>17</v>
      </c>
      <c r="OF45" s="74">
        <v>8</v>
      </c>
      <c r="OG45" s="74">
        <v>0</v>
      </c>
      <c r="OH45" s="75">
        <f t="shared" si="79"/>
        <v>0.68</v>
      </c>
      <c r="OI45" s="67">
        <f t="shared" si="80"/>
        <v>0</v>
      </c>
      <c r="OK45" s="74" t="s">
        <v>48</v>
      </c>
      <c r="OL45" s="74">
        <v>25</v>
      </c>
      <c r="OM45" s="74">
        <v>17</v>
      </c>
      <c r="ON45" s="74">
        <v>8</v>
      </c>
      <c r="OO45" s="74">
        <v>0</v>
      </c>
      <c r="OP45" s="75">
        <f t="shared" si="59"/>
        <v>0.68</v>
      </c>
      <c r="OQ45" s="67">
        <f t="shared" si="60"/>
        <v>0</v>
      </c>
      <c r="OS45" s="74" t="s">
        <v>48</v>
      </c>
      <c r="OT45" s="74">
        <v>25</v>
      </c>
      <c r="OU45" s="74">
        <v>17</v>
      </c>
      <c r="OV45" s="74">
        <v>8</v>
      </c>
      <c r="OW45" s="74">
        <v>0</v>
      </c>
      <c r="OX45" s="75">
        <f t="shared" si="61"/>
        <v>0.68</v>
      </c>
      <c r="OY45" s="67">
        <f t="shared" si="62"/>
        <v>0</v>
      </c>
      <c r="PA45" s="74" t="s">
        <v>48</v>
      </c>
      <c r="PB45" s="74">
        <v>25</v>
      </c>
      <c r="PC45" s="74">
        <v>17</v>
      </c>
      <c r="PD45" s="74">
        <v>8</v>
      </c>
      <c r="PE45" s="74">
        <v>0</v>
      </c>
      <c r="PF45" s="75">
        <f t="shared" si="63"/>
        <v>0.68</v>
      </c>
      <c r="PG45" s="67">
        <f t="shared" si="64"/>
        <v>0</v>
      </c>
      <c r="PI45" s="74" t="s">
        <v>48</v>
      </c>
      <c r="PJ45" s="74">
        <v>25</v>
      </c>
      <c r="PK45" s="74">
        <v>17</v>
      </c>
      <c r="PL45" s="74">
        <v>8</v>
      </c>
      <c r="PM45" s="74">
        <v>0</v>
      </c>
      <c r="PN45" s="75">
        <f t="shared" si="65"/>
        <v>0.68</v>
      </c>
      <c r="PO45" s="67">
        <f t="shared" si="66"/>
        <v>0</v>
      </c>
      <c r="PQ45" s="74" t="s">
        <v>48</v>
      </c>
      <c r="PR45" s="74">
        <v>25</v>
      </c>
      <c r="PS45" s="74">
        <v>17</v>
      </c>
      <c r="PT45" s="74">
        <v>8</v>
      </c>
      <c r="PU45" s="74">
        <v>0</v>
      </c>
      <c r="PV45" s="75">
        <f t="shared" si="67"/>
        <v>0.68</v>
      </c>
      <c r="PW45" s="67">
        <f t="shared" si="68"/>
        <v>0</v>
      </c>
      <c r="PY45" s="74" t="s">
        <v>48</v>
      </c>
      <c r="PZ45" s="74">
        <v>25</v>
      </c>
      <c r="QA45" s="74">
        <v>17</v>
      </c>
      <c r="QB45" s="74">
        <v>8</v>
      </c>
      <c r="QC45" s="74">
        <v>0</v>
      </c>
      <c r="QD45" s="75">
        <f t="shared" si="69"/>
        <v>0.68</v>
      </c>
      <c r="QE45" s="67">
        <f t="shared" si="70"/>
        <v>0</v>
      </c>
      <c r="QG45" s="74" t="s">
        <v>48</v>
      </c>
      <c r="QH45" s="74">
        <v>25</v>
      </c>
      <c r="QI45" s="74">
        <v>17</v>
      </c>
      <c r="QJ45" s="74">
        <v>8</v>
      </c>
      <c r="QK45" s="74">
        <v>0</v>
      </c>
      <c r="QL45" s="75">
        <f t="shared" si="71"/>
        <v>0.68</v>
      </c>
      <c r="QM45" s="67">
        <f t="shared" si="72"/>
        <v>0</v>
      </c>
      <c r="QO45" s="74" t="s">
        <v>48</v>
      </c>
      <c r="QP45" s="74">
        <v>25</v>
      </c>
      <c r="QQ45" s="74">
        <v>17</v>
      </c>
      <c r="QR45" s="74">
        <v>8</v>
      </c>
      <c r="QS45" s="74">
        <v>0</v>
      </c>
      <c r="QT45" s="75">
        <f t="shared" si="73"/>
        <v>0.68</v>
      </c>
      <c r="QU45" s="67">
        <f t="shared" si="74"/>
        <v>0</v>
      </c>
      <c r="QW45" s="74" t="s">
        <v>48</v>
      </c>
      <c r="QX45" s="74">
        <v>25</v>
      </c>
      <c r="QY45" s="74">
        <v>17</v>
      </c>
      <c r="QZ45" s="74">
        <v>8</v>
      </c>
      <c r="RA45" s="74">
        <v>0</v>
      </c>
      <c r="RB45" s="75">
        <f t="shared" si="75"/>
        <v>0.68</v>
      </c>
      <c r="RC45" s="67">
        <f t="shared" si="76"/>
        <v>0</v>
      </c>
    </row>
    <row r="46" spans="1:471" ht="1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  <c r="AV46" s="2" t="s">
        <v>49</v>
      </c>
      <c r="AW46" s="2">
        <v>164</v>
      </c>
      <c r="AX46" s="2">
        <v>160</v>
      </c>
      <c r="AY46" s="2">
        <v>4</v>
      </c>
      <c r="AZ46" s="2">
        <v>0</v>
      </c>
      <c r="BA46" s="4">
        <v>0.98</v>
      </c>
      <c r="BB46" s="8">
        <f t="shared" si="5"/>
        <v>0</v>
      </c>
      <c r="BD46" s="2" t="s">
        <v>49</v>
      </c>
      <c r="BE46" s="2">
        <v>164</v>
      </c>
      <c r="BF46" s="2">
        <v>160</v>
      </c>
      <c r="BG46" s="2">
        <v>4</v>
      </c>
      <c r="BH46" s="2">
        <v>0</v>
      </c>
      <c r="BI46" s="4">
        <v>0.98</v>
      </c>
      <c r="BJ46" s="8">
        <f t="shared" si="6"/>
        <v>0</v>
      </c>
      <c r="BL46" s="2" t="s">
        <v>49</v>
      </c>
      <c r="BM46" s="2">
        <v>164</v>
      </c>
      <c r="BN46" s="2">
        <v>160</v>
      </c>
      <c r="BO46" s="2">
        <v>4</v>
      </c>
      <c r="BP46" s="2">
        <v>0</v>
      </c>
      <c r="BQ46" s="4">
        <v>0.98</v>
      </c>
      <c r="BR46" s="8">
        <f t="shared" si="7"/>
        <v>0</v>
      </c>
      <c r="BT46" s="2" t="s">
        <v>49</v>
      </c>
      <c r="BU46" s="2">
        <v>164</v>
      </c>
      <c r="BV46" s="2">
        <v>160</v>
      </c>
      <c r="BW46" s="2">
        <v>4</v>
      </c>
      <c r="BX46" s="2">
        <v>0</v>
      </c>
      <c r="BY46" s="4">
        <v>0.98</v>
      </c>
      <c r="BZ46" s="8">
        <f t="shared" si="8"/>
        <v>0</v>
      </c>
      <c r="CB46" s="2" t="s">
        <v>49</v>
      </c>
      <c r="CC46" s="2">
        <v>164</v>
      </c>
      <c r="CD46" s="2">
        <v>160</v>
      </c>
      <c r="CE46" s="2">
        <v>4</v>
      </c>
      <c r="CF46" s="2">
        <v>0</v>
      </c>
      <c r="CG46" s="4">
        <v>0.98</v>
      </c>
      <c r="CH46" s="8">
        <f t="shared" si="9"/>
        <v>0</v>
      </c>
      <c r="CJ46" s="2" t="s">
        <v>49</v>
      </c>
      <c r="CK46" s="2">
        <v>164</v>
      </c>
      <c r="CL46" s="2">
        <v>160</v>
      </c>
      <c r="CM46" s="2">
        <v>4</v>
      </c>
      <c r="CN46" s="2">
        <v>0</v>
      </c>
      <c r="CO46" s="4">
        <v>0.98</v>
      </c>
      <c r="CP46" s="8">
        <f t="shared" si="10"/>
        <v>0</v>
      </c>
      <c r="CR46" s="2" t="s">
        <v>49</v>
      </c>
      <c r="CS46" s="2">
        <v>164</v>
      </c>
      <c r="CT46" s="2">
        <v>160</v>
      </c>
      <c r="CU46" s="2">
        <v>4</v>
      </c>
      <c r="CV46" s="2">
        <v>0</v>
      </c>
      <c r="CW46" s="4">
        <v>0.98</v>
      </c>
      <c r="CX46" s="8">
        <f t="shared" si="11"/>
        <v>0</v>
      </c>
      <c r="CZ46" s="2" t="s">
        <v>49</v>
      </c>
      <c r="DA46" s="2">
        <v>164</v>
      </c>
      <c r="DB46" s="2">
        <v>160</v>
      </c>
      <c r="DC46" s="2">
        <v>4</v>
      </c>
      <c r="DD46" s="2">
        <v>0</v>
      </c>
      <c r="DE46" s="4">
        <v>0.98</v>
      </c>
      <c r="DF46" s="8">
        <f t="shared" si="12"/>
        <v>0</v>
      </c>
      <c r="DH46" s="2" t="s">
        <v>49</v>
      </c>
      <c r="DI46" s="2">
        <v>164</v>
      </c>
      <c r="DJ46" s="2">
        <v>160</v>
      </c>
      <c r="DK46" s="2">
        <v>4</v>
      </c>
      <c r="DL46" s="2">
        <v>0</v>
      </c>
      <c r="DM46" s="4">
        <v>0.98</v>
      </c>
      <c r="DN46" s="8">
        <f t="shared" si="13"/>
        <v>0</v>
      </c>
      <c r="DP46" s="2" t="s">
        <v>49</v>
      </c>
      <c r="DQ46" s="2">
        <v>164</v>
      </c>
      <c r="DR46" s="2">
        <v>160</v>
      </c>
      <c r="DS46" s="2">
        <v>4</v>
      </c>
      <c r="DT46" s="2">
        <v>0</v>
      </c>
      <c r="DU46" s="4">
        <v>0.98</v>
      </c>
      <c r="DV46" s="8">
        <f t="shared" si="14"/>
        <v>0</v>
      </c>
      <c r="DX46" s="2" t="s">
        <v>49</v>
      </c>
      <c r="DY46" s="2">
        <v>447</v>
      </c>
      <c r="DZ46" s="2">
        <v>443</v>
      </c>
      <c r="EA46" s="2">
        <v>4</v>
      </c>
      <c r="EB46" s="2">
        <v>0</v>
      </c>
      <c r="EC46" s="4">
        <v>0.99</v>
      </c>
      <c r="ED46" s="8">
        <f t="shared" si="15"/>
        <v>1.0000000000000009E-2</v>
      </c>
      <c r="EF46" s="2" t="s">
        <v>49</v>
      </c>
      <c r="EG46" s="2">
        <v>447</v>
      </c>
      <c r="EH46" s="2">
        <v>443</v>
      </c>
      <c r="EI46" s="2">
        <v>4</v>
      </c>
      <c r="EJ46" s="2">
        <v>0</v>
      </c>
      <c r="EK46" s="4">
        <v>0.99</v>
      </c>
      <c r="EL46" s="8">
        <f t="shared" si="16"/>
        <v>0</v>
      </c>
      <c r="EN46" s="2" t="s">
        <v>49</v>
      </c>
      <c r="EO46" s="2">
        <v>447</v>
      </c>
      <c r="EP46" s="2">
        <v>443</v>
      </c>
      <c r="EQ46" s="2">
        <v>4</v>
      </c>
      <c r="ER46" s="2">
        <v>0</v>
      </c>
      <c r="ES46" s="4">
        <v>0.99</v>
      </c>
      <c r="ET46" s="8">
        <f t="shared" si="17"/>
        <v>0</v>
      </c>
      <c r="EV46" s="2" t="s">
        <v>49</v>
      </c>
      <c r="EW46" s="2">
        <v>447</v>
      </c>
      <c r="EX46" s="2">
        <v>443</v>
      </c>
      <c r="EY46" s="2">
        <v>4</v>
      </c>
      <c r="EZ46" s="2">
        <v>0</v>
      </c>
      <c r="FA46" s="4">
        <v>0.99</v>
      </c>
      <c r="FB46" s="8">
        <f t="shared" si="18"/>
        <v>0</v>
      </c>
      <c r="FD46" s="2" t="s">
        <v>49</v>
      </c>
      <c r="FE46" s="2">
        <v>447</v>
      </c>
      <c r="FF46" s="2">
        <v>443</v>
      </c>
      <c r="FG46" s="2">
        <v>4</v>
      </c>
      <c r="FH46" s="2">
        <v>0</v>
      </c>
      <c r="FI46" s="4">
        <v>0.99</v>
      </c>
      <c r="FJ46" s="8">
        <f t="shared" si="19"/>
        <v>0</v>
      </c>
      <c r="FL46" s="2" t="s">
        <v>49</v>
      </c>
      <c r="FM46" s="2">
        <v>447</v>
      </c>
      <c r="FN46" s="2">
        <v>443</v>
      </c>
      <c r="FO46" s="2">
        <v>4</v>
      </c>
      <c r="FP46" s="2">
        <v>0</v>
      </c>
      <c r="FQ46" s="4">
        <v>0.99</v>
      </c>
      <c r="FR46" s="8">
        <f t="shared" si="20"/>
        <v>0</v>
      </c>
      <c r="FT46" t="s">
        <v>49</v>
      </c>
      <c r="FU46">
        <v>447</v>
      </c>
      <c r="FV46">
        <v>443</v>
      </c>
      <c r="FW46">
        <v>4</v>
      </c>
      <c r="FX46">
        <v>0</v>
      </c>
      <c r="FY46" s="38">
        <v>0.99</v>
      </c>
      <c r="FZ46" s="8">
        <f t="shared" si="21"/>
        <v>0</v>
      </c>
      <c r="GB46" s="2" t="s">
        <v>49</v>
      </c>
      <c r="GC46" s="2">
        <v>447</v>
      </c>
      <c r="GD46" s="2">
        <v>443</v>
      </c>
      <c r="GE46" s="2">
        <v>4</v>
      </c>
      <c r="GF46" s="2">
        <v>0</v>
      </c>
      <c r="GG46" s="4">
        <v>0.99</v>
      </c>
      <c r="GH46" s="8">
        <f t="shared" si="22"/>
        <v>0</v>
      </c>
      <c r="GJ46" t="s">
        <v>49</v>
      </c>
      <c r="GK46">
        <v>447</v>
      </c>
      <c r="GL46">
        <v>443</v>
      </c>
      <c r="GM46">
        <v>4</v>
      </c>
      <c r="GN46">
        <v>0</v>
      </c>
      <c r="GO46" s="38">
        <v>0.99</v>
      </c>
      <c r="GP46" s="8">
        <f t="shared" si="23"/>
        <v>0</v>
      </c>
      <c r="GR46" s="2" t="s">
        <v>49</v>
      </c>
      <c r="GS46" s="2">
        <v>447</v>
      </c>
      <c r="GT46" s="2">
        <v>443</v>
      </c>
      <c r="GU46" s="2">
        <v>4</v>
      </c>
      <c r="GV46" s="2">
        <v>0</v>
      </c>
      <c r="GW46" s="4">
        <v>0.99</v>
      </c>
      <c r="GX46" s="8">
        <f t="shared" si="24"/>
        <v>0</v>
      </c>
      <c r="GZ46" s="2" t="s">
        <v>49</v>
      </c>
      <c r="HA46" s="2">
        <v>447</v>
      </c>
      <c r="HB46" s="2">
        <v>443</v>
      </c>
      <c r="HC46" s="2">
        <v>4</v>
      </c>
      <c r="HD46" s="2">
        <v>0</v>
      </c>
      <c r="HE46" s="4">
        <v>0.99</v>
      </c>
      <c r="HF46" s="8">
        <f t="shared" si="77"/>
        <v>0.99</v>
      </c>
      <c r="HH46" s="2" t="s">
        <v>49</v>
      </c>
      <c r="HI46" s="2">
        <v>447</v>
      </c>
      <c r="HJ46" s="2">
        <v>443</v>
      </c>
      <c r="HK46" s="2">
        <v>4</v>
      </c>
      <c r="HL46" s="2">
        <v>0</v>
      </c>
      <c r="HM46" s="4">
        <v>0.99</v>
      </c>
      <c r="HN46" s="8">
        <f t="shared" si="25"/>
        <v>0</v>
      </c>
      <c r="HP46" s="2" t="s">
        <v>49</v>
      </c>
      <c r="HQ46" s="2">
        <v>447</v>
      </c>
      <c r="HR46" s="2">
        <v>443</v>
      </c>
      <c r="HS46" s="2">
        <v>4</v>
      </c>
      <c r="HT46" s="2">
        <v>0</v>
      </c>
      <c r="HU46" s="4">
        <v>0.99</v>
      </c>
      <c r="HV46" s="8">
        <f t="shared" si="26"/>
        <v>0</v>
      </c>
      <c r="HX46" s="2" t="s">
        <v>49</v>
      </c>
      <c r="HY46" s="2">
        <v>447</v>
      </c>
      <c r="HZ46" s="2">
        <v>443</v>
      </c>
      <c r="IA46" s="2">
        <v>4</v>
      </c>
      <c r="IB46" s="2">
        <v>0</v>
      </c>
      <c r="IC46" s="4">
        <v>0.99</v>
      </c>
      <c r="ID46" s="8">
        <f t="shared" si="27"/>
        <v>0</v>
      </c>
      <c r="IF46" s="63" t="s">
        <v>49</v>
      </c>
      <c r="IG46" s="64">
        <v>447</v>
      </c>
      <c r="IH46" s="64">
        <v>443</v>
      </c>
      <c r="II46" s="64">
        <v>4</v>
      </c>
      <c r="IJ46" s="64">
        <v>0</v>
      </c>
      <c r="IK46" s="65">
        <v>0.99</v>
      </c>
      <c r="IL46" s="65">
        <v>0.99</v>
      </c>
      <c r="IM46" s="65">
        <v>0</v>
      </c>
      <c r="IN46" s="63"/>
      <c r="IO46" s="63" t="s">
        <v>49</v>
      </c>
      <c r="IP46" s="63">
        <v>447</v>
      </c>
      <c r="IQ46" s="63">
        <v>443</v>
      </c>
      <c r="IR46" s="63">
        <v>4</v>
      </c>
      <c r="IS46" s="63">
        <v>0</v>
      </c>
      <c r="IT46" s="71">
        <v>0.99</v>
      </c>
      <c r="IU46" s="67">
        <v>0</v>
      </c>
      <c r="IV46" s="53"/>
      <c r="IW46" s="73" t="s">
        <v>49</v>
      </c>
      <c r="IX46" s="73">
        <v>447</v>
      </c>
      <c r="IY46" s="73">
        <v>443</v>
      </c>
      <c r="IZ46" s="73">
        <v>4</v>
      </c>
      <c r="JA46" s="73">
        <v>0</v>
      </c>
      <c r="JB46" s="77">
        <v>0.99</v>
      </c>
      <c r="JC46" s="67">
        <f t="shared" si="28"/>
        <v>0</v>
      </c>
      <c r="JD46" s="66"/>
      <c r="JE46" s="73" t="s">
        <v>49</v>
      </c>
      <c r="JF46" s="73">
        <v>447</v>
      </c>
      <c r="JG46" s="73">
        <v>443</v>
      </c>
      <c r="JH46" s="73">
        <v>4</v>
      </c>
      <c r="JI46" s="73">
        <v>0</v>
      </c>
      <c r="JJ46" s="77">
        <f t="shared" si="78"/>
        <v>0.99105145413870244</v>
      </c>
      <c r="JK46" s="67">
        <f t="shared" si="29"/>
        <v>1.0514541387024456E-3</v>
      </c>
      <c r="JL46" s="66"/>
      <c r="JM46" s="73" t="s">
        <v>49</v>
      </c>
      <c r="JN46" s="73">
        <v>447</v>
      </c>
      <c r="JO46" s="73">
        <v>443</v>
      </c>
      <c r="JP46" s="73">
        <v>4</v>
      </c>
      <c r="JQ46" s="73">
        <v>0</v>
      </c>
      <c r="JR46" s="77">
        <v>0.99</v>
      </c>
      <c r="JS46" s="67">
        <f t="shared" si="30"/>
        <v>-1.0514541387024456E-3</v>
      </c>
      <c r="JT46" s="66"/>
      <c r="JU46" s="73" t="s">
        <v>49</v>
      </c>
      <c r="JV46" s="73">
        <v>447</v>
      </c>
      <c r="JW46" s="73">
        <v>443</v>
      </c>
      <c r="JX46" s="73">
        <v>4</v>
      </c>
      <c r="JY46" s="73">
        <v>0</v>
      </c>
      <c r="JZ46" s="77">
        <v>0.99</v>
      </c>
      <c r="KA46" s="67">
        <f t="shared" si="31"/>
        <v>0</v>
      </c>
      <c r="KB46" s="66"/>
      <c r="KC46" s="73" t="s">
        <v>49</v>
      </c>
      <c r="KD46" s="73">
        <v>447</v>
      </c>
      <c r="KE46" s="73">
        <v>443</v>
      </c>
      <c r="KF46" s="73">
        <v>4</v>
      </c>
      <c r="KG46" s="73">
        <v>0</v>
      </c>
      <c r="KH46" s="77">
        <v>0.99</v>
      </c>
      <c r="KI46" s="67">
        <f t="shared" si="32"/>
        <v>0</v>
      </c>
      <c r="KK46" s="74" t="s">
        <v>49</v>
      </c>
      <c r="KL46" s="74">
        <v>447</v>
      </c>
      <c r="KM46" s="74">
        <v>443</v>
      </c>
      <c r="KN46" s="74">
        <v>4</v>
      </c>
      <c r="KO46" s="74">
        <v>0</v>
      </c>
      <c r="KP46" s="75">
        <f t="shared" si="33"/>
        <v>0.99105145413870244</v>
      </c>
      <c r="KQ46" s="67">
        <f t="shared" si="34"/>
        <v>1.0514541387024456E-3</v>
      </c>
      <c r="KS46" s="74" t="s">
        <v>49</v>
      </c>
      <c r="KT46" s="74">
        <v>447</v>
      </c>
      <c r="KU46" s="74">
        <v>443</v>
      </c>
      <c r="KV46" s="74">
        <v>4</v>
      </c>
      <c r="KW46" s="74">
        <v>0</v>
      </c>
      <c r="KX46" s="75">
        <f t="shared" si="35"/>
        <v>0.99105145413870244</v>
      </c>
      <c r="KY46" s="67">
        <f t="shared" si="36"/>
        <v>0</v>
      </c>
      <c r="LA46" s="74" t="s">
        <v>49</v>
      </c>
      <c r="LB46" s="74">
        <v>447</v>
      </c>
      <c r="LC46" s="74">
        <v>443</v>
      </c>
      <c r="LD46" s="74">
        <v>4</v>
      </c>
      <c r="LE46" s="74">
        <v>0</v>
      </c>
      <c r="LF46" s="75">
        <f t="shared" si="37"/>
        <v>0.99105145413870244</v>
      </c>
      <c r="LG46" s="67">
        <f t="shared" si="38"/>
        <v>0</v>
      </c>
      <c r="LI46" s="74" t="s">
        <v>49</v>
      </c>
      <c r="LJ46" s="74">
        <v>447</v>
      </c>
      <c r="LK46" s="74">
        <v>443</v>
      </c>
      <c r="LL46" s="74">
        <v>4</v>
      </c>
      <c r="LM46" s="74">
        <v>0</v>
      </c>
      <c r="LN46" s="75">
        <f t="shared" si="39"/>
        <v>0.99105145413870244</v>
      </c>
      <c r="LO46" s="67">
        <f t="shared" si="40"/>
        <v>0</v>
      </c>
      <c r="LQ46" s="74" t="s">
        <v>49</v>
      </c>
      <c r="LR46" s="74">
        <v>447</v>
      </c>
      <c r="LS46" s="74">
        <v>443</v>
      </c>
      <c r="LT46" s="74">
        <v>4</v>
      </c>
      <c r="LU46" s="74">
        <v>0</v>
      </c>
      <c r="LV46" s="75">
        <f t="shared" si="41"/>
        <v>0.99105145413870244</v>
      </c>
      <c r="LW46" s="67">
        <f t="shared" si="42"/>
        <v>0</v>
      </c>
      <c r="LY46" s="74" t="s">
        <v>49</v>
      </c>
      <c r="LZ46" s="74">
        <v>447</v>
      </c>
      <c r="MA46" s="74">
        <v>443</v>
      </c>
      <c r="MB46" s="74">
        <v>4</v>
      </c>
      <c r="MC46" s="74">
        <v>0</v>
      </c>
      <c r="MD46" s="75">
        <f t="shared" si="43"/>
        <v>0.99105145413870244</v>
      </c>
      <c r="ME46" s="67">
        <f t="shared" si="44"/>
        <v>0</v>
      </c>
      <c r="MG46" s="74" t="s">
        <v>49</v>
      </c>
      <c r="MH46" s="74">
        <v>447</v>
      </c>
      <c r="MI46" s="74">
        <v>443</v>
      </c>
      <c r="MJ46" s="74">
        <v>4</v>
      </c>
      <c r="MK46" s="74">
        <v>0</v>
      </c>
      <c r="ML46" s="75">
        <f t="shared" si="45"/>
        <v>0.99105145413870244</v>
      </c>
      <c r="MM46" s="67">
        <f t="shared" si="46"/>
        <v>0</v>
      </c>
      <c r="MO46" s="74" t="s">
        <v>49</v>
      </c>
      <c r="MP46" s="74">
        <v>447</v>
      </c>
      <c r="MQ46" s="74">
        <v>443</v>
      </c>
      <c r="MR46" s="74">
        <v>4</v>
      </c>
      <c r="MS46" s="74">
        <v>0</v>
      </c>
      <c r="MT46" s="75">
        <f t="shared" si="47"/>
        <v>0.99105145413870244</v>
      </c>
      <c r="MU46" s="67">
        <f t="shared" si="48"/>
        <v>0</v>
      </c>
      <c r="MW46" s="74" t="s">
        <v>49</v>
      </c>
      <c r="MX46" s="74">
        <v>447</v>
      </c>
      <c r="MY46" s="74">
        <v>443</v>
      </c>
      <c r="MZ46" s="74">
        <v>4</v>
      </c>
      <c r="NA46" s="74">
        <v>0</v>
      </c>
      <c r="NB46" s="75">
        <f t="shared" si="49"/>
        <v>0.99105145413870244</v>
      </c>
      <c r="NC46" s="67">
        <f t="shared" si="50"/>
        <v>0</v>
      </c>
      <c r="NE46" s="74" t="s">
        <v>49</v>
      </c>
      <c r="NF46" s="74">
        <v>447</v>
      </c>
      <c r="NG46" s="74">
        <v>443</v>
      </c>
      <c r="NH46" s="74">
        <v>4</v>
      </c>
      <c r="NI46" s="74">
        <v>0</v>
      </c>
      <c r="NJ46" s="75">
        <f t="shared" si="51"/>
        <v>0.99105145413870244</v>
      </c>
      <c r="NK46" s="67">
        <f t="shared" si="52"/>
        <v>0</v>
      </c>
      <c r="NM46" s="74" t="s">
        <v>49</v>
      </c>
      <c r="NN46" s="74">
        <v>447</v>
      </c>
      <c r="NO46" s="74">
        <v>443</v>
      </c>
      <c r="NP46" s="74">
        <v>4</v>
      </c>
      <c r="NQ46" s="74">
        <v>0</v>
      </c>
      <c r="NR46" s="75">
        <f t="shared" si="53"/>
        <v>0.99105145413870244</v>
      </c>
      <c r="NS46" s="67">
        <f t="shared" si="54"/>
        <v>0</v>
      </c>
      <c r="NU46" s="74" t="s">
        <v>49</v>
      </c>
      <c r="NV46" s="74">
        <v>447</v>
      </c>
      <c r="NW46" s="74">
        <v>443</v>
      </c>
      <c r="NX46" s="74">
        <v>4</v>
      </c>
      <c r="NY46" s="74">
        <v>0</v>
      </c>
      <c r="NZ46" s="75">
        <f t="shared" si="55"/>
        <v>0.99105145413870244</v>
      </c>
      <c r="OA46" s="67">
        <f t="shared" si="56"/>
        <v>0</v>
      </c>
      <c r="OC46" s="74" t="s">
        <v>49</v>
      </c>
      <c r="OD46" s="74">
        <v>447</v>
      </c>
      <c r="OE46" s="74">
        <v>443</v>
      </c>
      <c r="OF46" s="74">
        <v>4</v>
      </c>
      <c r="OG46" s="74">
        <v>0</v>
      </c>
      <c r="OH46" s="75">
        <f t="shared" si="79"/>
        <v>0.99105145413870244</v>
      </c>
      <c r="OI46" s="67">
        <f t="shared" si="80"/>
        <v>0</v>
      </c>
      <c r="OK46" s="74" t="s">
        <v>49</v>
      </c>
      <c r="OL46" s="74">
        <v>447</v>
      </c>
      <c r="OM46" s="74">
        <v>443</v>
      </c>
      <c r="ON46" s="74">
        <v>4</v>
      </c>
      <c r="OO46" s="74">
        <v>0</v>
      </c>
      <c r="OP46" s="75">
        <f t="shared" si="59"/>
        <v>0.99105145413870244</v>
      </c>
      <c r="OQ46" s="67">
        <f t="shared" si="60"/>
        <v>0</v>
      </c>
      <c r="OS46" s="74" t="s">
        <v>49</v>
      </c>
      <c r="OT46" s="74">
        <v>447</v>
      </c>
      <c r="OU46" s="74">
        <v>443</v>
      </c>
      <c r="OV46" s="74">
        <v>4</v>
      </c>
      <c r="OW46" s="74">
        <v>0</v>
      </c>
      <c r="OX46" s="75">
        <f t="shared" si="61"/>
        <v>0.99105145413870244</v>
      </c>
      <c r="OY46" s="67">
        <f t="shared" si="62"/>
        <v>0</v>
      </c>
      <c r="PA46" s="74" t="s">
        <v>49</v>
      </c>
      <c r="PB46" s="74">
        <v>447</v>
      </c>
      <c r="PC46" s="74">
        <v>443</v>
      </c>
      <c r="PD46" s="74">
        <v>4</v>
      </c>
      <c r="PE46" s="74">
        <v>0</v>
      </c>
      <c r="PF46" s="75">
        <f t="shared" si="63"/>
        <v>0.99105145413870244</v>
      </c>
      <c r="PG46" s="67">
        <f t="shared" si="64"/>
        <v>0</v>
      </c>
      <c r="PI46" s="74" t="s">
        <v>49</v>
      </c>
      <c r="PJ46" s="74">
        <v>447</v>
      </c>
      <c r="PK46" s="74">
        <v>443</v>
      </c>
      <c r="PL46" s="74">
        <v>4</v>
      </c>
      <c r="PM46" s="74">
        <v>0</v>
      </c>
      <c r="PN46" s="75">
        <f t="shared" si="65"/>
        <v>0.99105145413870244</v>
      </c>
      <c r="PO46" s="67">
        <f t="shared" si="66"/>
        <v>0</v>
      </c>
      <c r="PQ46" s="74" t="s">
        <v>49</v>
      </c>
      <c r="PR46" s="74">
        <v>447</v>
      </c>
      <c r="PS46" s="74">
        <v>443</v>
      </c>
      <c r="PT46" s="74">
        <v>4</v>
      </c>
      <c r="PU46" s="74">
        <v>0</v>
      </c>
      <c r="PV46" s="75">
        <f t="shared" si="67"/>
        <v>0.99105145413870244</v>
      </c>
      <c r="PW46" s="67">
        <f t="shared" si="68"/>
        <v>0</v>
      </c>
      <c r="PY46" s="74" t="s">
        <v>49</v>
      </c>
      <c r="PZ46" s="74">
        <v>447</v>
      </c>
      <c r="QA46" s="74">
        <v>443</v>
      </c>
      <c r="QB46" s="74">
        <v>4</v>
      </c>
      <c r="QC46" s="74">
        <v>0</v>
      </c>
      <c r="QD46" s="75">
        <f t="shared" si="69"/>
        <v>0.99105145413870244</v>
      </c>
      <c r="QE46" s="67">
        <f t="shared" si="70"/>
        <v>0</v>
      </c>
      <c r="QG46" s="74" t="s">
        <v>49</v>
      </c>
      <c r="QH46" s="74">
        <v>447</v>
      </c>
      <c r="QI46" s="74">
        <v>443</v>
      </c>
      <c r="QJ46" s="74">
        <v>4</v>
      </c>
      <c r="QK46" s="74">
        <v>0</v>
      </c>
      <c r="QL46" s="75">
        <f t="shared" si="71"/>
        <v>0.99105145413870244</v>
      </c>
      <c r="QM46" s="67">
        <f t="shared" si="72"/>
        <v>0</v>
      </c>
      <c r="QO46" s="74" t="s">
        <v>49</v>
      </c>
      <c r="QP46" s="74">
        <v>447</v>
      </c>
      <c r="QQ46" s="74">
        <v>443</v>
      </c>
      <c r="QR46" s="74">
        <v>4</v>
      </c>
      <c r="QS46" s="74">
        <v>0</v>
      </c>
      <c r="QT46" s="75">
        <f t="shared" si="73"/>
        <v>0.99105145413870244</v>
      </c>
      <c r="QU46" s="67">
        <f t="shared" si="74"/>
        <v>0</v>
      </c>
      <c r="QW46" s="74" t="s">
        <v>49</v>
      </c>
      <c r="QX46" s="74">
        <v>447</v>
      </c>
      <c r="QY46" s="74">
        <v>443</v>
      </c>
      <c r="QZ46" s="74">
        <v>4</v>
      </c>
      <c r="RA46" s="74">
        <v>0</v>
      </c>
      <c r="RB46" s="75">
        <f t="shared" si="75"/>
        <v>0.99105145413870244</v>
      </c>
      <c r="RC46" s="67">
        <f t="shared" si="76"/>
        <v>0</v>
      </c>
    </row>
    <row r="47" spans="1:471" ht="1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8">
        <f t="shared" si="5"/>
        <v>0</v>
      </c>
      <c r="BD47" s="2" t="s">
        <v>50</v>
      </c>
      <c r="BE47" s="2">
        <v>40</v>
      </c>
      <c r="BF47" s="2">
        <v>40</v>
      </c>
      <c r="BG47" s="2">
        <v>0</v>
      </c>
      <c r="BH47" s="2">
        <v>0</v>
      </c>
      <c r="BI47" s="4">
        <v>1</v>
      </c>
      <c r="BJ47" s="8">
        <f t="shared" si="6"/>
        <v>0</v>
      </c>
      <c r="BL47" s="2" t="s">
        <v>50</v>
      </c>
      <c r="BM47" s="2">
        <v>40</v>
      </c>
      <c r="BN47" s="2">
        <v>40</v>
      </c>
      <c r="BO47" s="2">
        <v>0</v>
      </c>
      <c r="BP47" s="2">
        <v>0</v>
      </c>
      <c r="BQ47" s="4">
        <v>1</v>
      </c>
      <c r="BR47" s="8">
        <f t="shared" si="7"/>
        <v>0</v>
      </c>
      <c r="BT47" s="2" t="s">
        <v>50</v>
      </c>
      <c r="BU47" s="2">
        <v>40</v>
      </c>
      <c r="BV47" s="2">
        <v>40</v>
      </c>
      <c r="BW47" s="2">
        <v>0</v>
      </c>
      <c r="BX47" s="2">
        <v>0</v>
      </c>
      <c r="BY47" s="4">
        <v>1</v>
      </c>
      <c r="BZ47" s="8">
        <f t="shared" si="8"/>
        <v>0</v>
      </c>
      <c r="CB47" s="2" t="s">
        <v>50</v>
      </c>
      <c r="CC47" s="2">
        <v>40</v>
      </c>
      <c r="CD47" s="2">
        <v>40</v>
      </c>
      <c r="CE47" s="2">
        <v>0</v>
      </c>
      <c r="CF47" s="2">
        <v>0</v>
      </c>
      <c r="CG47" s="4">
        <v>1</v>
      </c>
      <c r="CH47" s="8">
        <f t="shared" si="9"/>
        <v>0</v>
      </c>
      <c r="CJ47" s="2" t="s">
        <v>50</v>
      </c>
      <c r="CK47" s="2">
        <v>40</v>
      </c>
      <c r="CL47" s="2">
        <v>40</v>
      </c>
      <c r="CM47" s="2">
        <v>0</v>
      </c>
      <c r="CN47" s="2">
        <v>0</v>
      </c>
      <c r="CO47" s="4">
        <v>1</v>
      </c>
      <c r="CP47" s="8">
        <f t="shared" si="10"/>
        <v>0</v>
      </c>
      <c r="CR47" s="2" t="s">
        <v>50</v>
      </c>
      <c r="CS47" s="2">
        <v>40</v>
      </c>
      <c r="CT47" s="2">
        <v>40</v>
      </c>
      <c r="CU47" s="2">
        <v>0</v>
      </c>
      <c r="CV47" s="2">
        <v>0</v>
      </c>
      <c r="CW47" s="4">
        <v>1</v>
      </c>
      <c r="CX47" s="8">
        <f t="shared" si="11"/>
        <v>0</v>
      </c>
      <c r="CZ47" s="2" t="s">
        <v>50</v>
      </c>
      <c r="DA47" s="2">
        <v>40</v>
      </c>
      <c r="DB47" s="2">
        <v>40</v>
      </c>
      <c r="DC47" s="2">
        <v>0</v>
      </c>
      <c r="DD47" s="2">
        <v>0</v>
      </c>
      <c r="DE47" s="4">
        <v>1</v>
      </c>
      <c r="DF47" s="8">
        <f t="shared" si="12"/>
        <v>0</v>
      </c>
      <c r="DH47" s="2" t="s">
        <v>50</v>
      </c>
      <c r="DI47" s="2">
        <v>40</v>
      </c>
      <c r="DJ47" s="2">
        <v>40</v>
      </c>
      <c r="DK47" s="2">
        <v>0</v>
      </c>
      <c r="DL47" s="2">
        <v>0</v>
      </c>
      <c r="DM47" s="4">
        <v>1</v>
      </c>
      <c r="DN47" s="8">
        <f t="shared" si="13"/>
        <v>0</v>
      </c>
      <c r="DP47" s="2" t="s">
        <v>50</v>
      </c>
      <c r="DQ47" s="2">
        <v>40</v>
      </c>
      <c r="DR47" s="2">
        <v>40</v>
      </c>
      <c r="DS47" s="2">
        <v>0</v>
      </c>
      <c r="DT47" s="2">
        <v>0</v>
      </c>
      <c r="DU47" s="4">
        <v>1</v>
      </c>
      <c r="DV47" s="8">
        <f t="shared" si="14"/>
        <v>0</v>
      </c>
      <c r="DX47" s="2" t="s">
        <v>50</v>
      </c>
      <c r="DY47" s="2">
        <v>40</v>
      </c>
      <c r="DZ47" s="2">
        <v>40</v>
      </c>
      <c r="EA47" s="2">
        <v>0</v>
      </c>
      <c r="EB47" s="2">
        <v>0</v>
      </c>
      <c r="EC47" s="4">
        <v>1</v>
      </c>
      <c r="ED47" s="8">
        <f t="shared" si="15"/>
        <v>0</v>
      </c>
      <c r="EF47" s="2" t="s">
        <v>50</v>
      </c>
      <c r="EG47" s="2">
        <v>40</v>
      </c>
      <c r="EH47" s="2">
        <v>40</v>
      </c>
      <c r="EI47" s="2">
        <v>0</v>
      </c>
      <c r="EJ47" s="2">
        <v>0</v>
      </c>
      <c r="EK47" s="4">
        <v>1</v>
      </c>
      <c r="EL47" s="8">
        <f t="shared" si="16"/>
        <v>0</v>
      </c>
      <c r="EN47" s="2" t="s">
        <v>50</v>
      </c>
      <c r="EO47" s="2">
        <v>40</v>
      </c>
      <c r="EP47" s="2">
        <v>40</v>
      </c>
      <c r="EQ47" s="2">
        <v>0</v>
      </c>
      <c r="ER47" s="2">
        <v>0</v>
      </c>
      <c r="ES47" s="4">
        <v>1</v>
      </c>
      <c r="ET47" s="8">
        <f t="shared" si="17"/>
        <v>0</v>
      </c>
      <c r="EV47" s="2" t="s">
        <v>50</v>
      </c>
      <c r="EW47" s="2">
        <v>40</v>
      </c>
      <c r="EX47" s="2">
        <v>40</v>
      </c>
      <c r="EY47" s="2">
        <v>0</v>
      </c>
      <c r="EZ47" s="2">
        <v>0</v>
      </c>
      <c r="FA47" s="4">
        <v>1</v>
      </c>
      <c r="FB47" s="8">
        <f t="shared" si="18"/>
        <v>0</v>
      </c>
      <c r="FD47" s="2" t="s">
        <v>50</v>
      </c>
      <c r="FE47" s="2">
        <v>43</v>
      </c>
      <c r="FF47" s="2">
        <v>43</v>
      </c>
      <c r="FG47" s="2">
        <v>0</v>
      </c>
      <c r="FH47" s="2">
        <v>0</v>
      </c>
      <c r="FI47" s="4">
        <v>1</v>
      </c>
      <c r="FJ47" s="8">
        <f t="shared" si="19"/>
        <v>0</v>
      </c>
      <c r="FL47" s="2" t="s">
        <v>50</v>
      </c>
      <c r="FM47" s="2">
        <v>43</v>
      </c>
      <c r="FN47" s="2">
        <v>43</v>
      </c>
      <c r="FO47" s="2">
        <v>0</v>
      </c>
      <c r="FP47" s="2">
        <v>0</v>
      </c>
      <c r="FQ47" s="4">
        <v>1</v>
      </c>
      <c r="FR47" s="8">
        <f t="shared" si="20"/>
        <v>0</v>
      </c>
      <c r="FT47" t="s">
        <v>50</v>
      </c>
      <c r="FU47">
        <v>43</v>
      </c>
      <c r="FV47">
        <v>43</v>
      </c>
      <c r="FW47">
        <v>0</v>
      </c>
      <c r="FX47">
        <v>0</v>
      </c>
      <c r="FY47" s="38">
        <v>1</v>
      </c>
      <c r="FZ47" s="8">
        <f t="shared" si="21"/>
        <v>0</v>
      </c>
      <c r="GB47" s="2" t="s">
        <v>50</v>
      </c>
      <c r="GC47" s="2">
        <v>43</v>
      </c>
      <c r="GD47" s="2">
        <v>43</v>
      </c>
      <c r="GE47" s="2">
        <v>0</v>
      </c>
      <c r="GF47" s="2">
        <v>0</v>
      </c>
      <c r="GG47" s="4">
        <v>1</v>
      </c>
      <c r="GH47" s="8">
        <f t="shared" si="22"/>
        <v>0</v>
      </c>
      <c r="GJ47" t="s">
        <v>50</v>
      </c>
      <c r="GK47">
        <v>43</v>
      </c>
      <c r="GL47">
        <v>43</v>
      </c>
      <c r="GM47">
        <v>0</v>
      </c>
      <c r="GN47">
        <v>0</v>
      </c>
      <c r="GO47" s="38">
        <v>1</v>
      </c>
      <c r="GP47" s="8">
        <f t="shared" si="23"/>
        <v>0</v>
      </c>
      <c r="GR47" s="2" t="s">
        <v>50</v>
      </c>
      <c r="GS47" s="2">
        <v>43</v>
      </c>
      <c r="GT47" s="2">
        <v>43</v>
      </c>
      <c r="GU47" s="2">
        <v>0</v>
      </c>
      <c r="GV47" s="2">
        <v>0</v>
      </c>
      <c r="GW47" s="4">
        <v>1</v>
      </c>
      <c r="GX47" s="8">
        <f t="shared" si="24"/>
        <v>0</v>
      </c>
      <c r="GZ47" s="2" t="s">
        <v>50</v>
      </c>
      <c r="HA47" s="2">
        <v>43</v>
      </c>
      <c r="HB47" s="2">
        <v>43</v>
      </c>
      <c r="HC47" s="2">
        <v>0</v>
      </c>
      <c r="HD47" s="2">
        <v>0</v>
      </c>
      <c r="HE47" s="4">
        <v>1</v>
      </c>
      <c r="HF47" s="8">
        <f t="shared" si="77"/>
        <v>1</v>
      </c>
      <c r="HH47" s="2" t="s">
        <v>50</v>
      </c>
      <c r="HI47" s="2">
        <v>43</v>
      </c>
      <c r="HJ47" s="2">
        <v>43</v>
      </c>
      <c r="HK47" s="2">
        <v>0</v>
      </c>
      <c r="HL47" s="2">
        <v>0</v>
      </c>
      <c r="HM47" s="4">
        <v>1</v>
      </c>
      <c r="HN47" s="8">
        <f t="shared" si="25"/>
        <v>0</v>
      </c>
      <c r="HP47" s="2" t="s">
        <v>50</v>
      </c>
      <c r="HQ47" s="2">
        <v>43</v>
      </c>
      <c r="HR47" s="2">
        <v>43</v>
      </c>
      <c r="HS47" s="2">
        <v>0</v>
      </c>
      <c r="HT47" s="2">
        <v>0</v>
      </c>
      <c r="HU47" s="4">
        <v>1</v>
      </c>
      <c r="HV47" s="8">
        <f t="shared" si="26"/>
        <v>0</v>
      </c>
      <c r="HX47" s="2" t="s">
        <v>50</v>
      </c>
      <c r="HY47" s="2">
        <v>43</v>
      </c>
      <c r="HZ47" s="2">
        <v>43</v>
      </c>
      <c r="IA47" s="2">
        <v>0</v>
      </c>
      <c r="IB47" s="2">
        <v>0</v>
      </c>
      <c r="IC47" s="4">
        <v>1</v>
      </c>
      <c r="ID47" s="8">
        <f t="shared" si="27"/>
        <v>0</v>
      </c>
      <c r="IF47" s="63" t="s">
        <v>50</v>
      </c>
      <c r="IG47" s="64">
        <v>43</v>
      </c>
      <c r="IH47" s="64">
        <v>43</v>
      </c>
      <c r="II47" s="64">
        <v>0</v>
      </c>
      <c r="IJ47" s="64">
        <v>0</v>
      </c>
      <c r="IK47" s="65">
        <v>1</v>
      </c>
      <c r="IL47" s="65">
        <v>1</v>
      </c>
      <c r="IM47" s="65">
        <v>0</v>
      </c>
      <c r="IN47" s="63"/>
      <c r="IO47" s="63" t="s">
        <v>50</v>
      </c>
      <c r="IP47" s="63">
        <v>43</v>
      </c>
      <c r="IQ47" s="63">
        <v>43</v>
      </c>
      <c r="IR47" s="63">
        <v>0</v>
      </c>
      <c r="IS47" s="63">
        <v>0</v>
      </c>
      <c r="IT47" s="71">
        <v>1</v>
      </c>
      <c r="IU47" s="67">
        <v>0</v>
      </c>
      <c r="IV47" s="53"/>
      <c r="IW47" s="73" t="s">
        <v>50</v>
      </c>
      <c r="IX47" s="73">
        <v>43</v>
      </c>
      <c r="IY47" s="73">
        <v>43</v>
      </c>
      <c r="IZ47" s="73">
        <v>0</v>
      </c>
      <c r="JA47" s="73">
        <v>0</v>
      </c>
      <c r="JB47" s="77">
        <v>1</v>
      </c>
      <c r="JC47" s="67">
        <f t="shared" si="28"/>
        <v>0</v>
      </c>
      <c r="JD47" s="66"/>
      <c r="JE47" s="73" t="s">
        <v>50</v>
      </c>
      <c r="JF47" s="73">
        <v>43</v>
      </c>
      <c r="JG47" s="73">
        <v>43</v>
      </c>
      <c r="JH47" s="73">
        <v>0</v>
      </c>
      <c r="JI47" s="73">
        <v>0</v>
      </c>
      <c r="JJ47" s="77">
        <f t="shared" si="78"/>
        <v>1</v>
      </c>
      <c r="JK47" s="67">
        <f t="shared" si="29"/>
        <v>0</v>
      </c>
      <c r="JL47" s="66"/>
      <c r="JM47" s="73" t="s">
        <v>50</v>
      </c>
      <c r="JN47" s="73">
        <v>43</v>
      </c>
      <c r="JO47" s="73">
        <v>43</v>
      </c>
      <c r="JP47" s="73">
        <v>0</v>
      </c>
      <c r="JQ47" s="73">
        <v>0</v>
      </c>
      <c r="JR47" s="77">
        <v>1</v>
      </c>
      <c r="JS47" s="67">
        <f t="shared" si="30"/>
        <v>0</v>
      </c>
      <c r="JT47" s="66"/>
      <c r="JU47" s="73" t="s">
        <v>50</v>
      </c>
      <c r="JV47" s="73">
        <v>43</v>
      </c>
      <c r="JW47" s="73">
        <v>43</v>
      </c>
      <c r="JX47" s="73">
        <v>0</v>
      </c>
      <c r="JY47" s="73">
        <v>0</v>
      </c>
      <c r="JZ47" s="77">
        <v>1</v>
      </c>
      <c r="KA47" s="67">
        <f t="shared" si="31"/>
        <v>0</v>
      </c>
      <c r="KB47" s="66"/>
      <c r="KC47" s="73" t="s">
        <v>50</v>
      </c>
      <c r="KD47" s="73">
        <v>43</v>
      </c>
      <c r="KE47" s="73">
        <v>43</v>
      </c>
      <c r="KF47" s="73">
        <v>0</v>
      </c>
      <c r="KG47" s="73">
        <v>0</v>
      </c>
      <c r="KH47" s="77">
        <v>1</v>
      </c>
      <c r="KI47" s="67">
        <f t="shared" si="32"/>
        <v>0</v>
      </c>
      <c r="KK47" s="74" t="s">
        <v>50</v>
      </c>
      <c r="KL47" s="74">
        <v>43</v>
      </c>
      <c r="KM47" s="74">
        <v>43</v>
      </c>
      <c r="KN47" s="74">
        <v>0</v>
      </c>
      <c r="KO47" s="74">
        <v>0</v>
      </c>
      <c r="KP47" s="75">
        <f t="shared" si="33"/>
        <v>1</v>
      </c>
      <c r="KQ47" s="67">
        <f t="shared" si="34"/>
        <v>0</v>
      </c>
      <c r="KS47" s="74" t="s">
        <v>50</v>
      </c>
      <c r="KT47" s="74">
        <v>43</v>
      </c>
      <c r="KU47" s="74">
        <v>43</v>
      </c>
      <c r="KV47" s="74">
        <v>0</v>
      </c>
      <c r="KW47" s="74">
        <v>0</v>
      </c>
      <c r="KX47" s="75">
        <f t="shared" si="35"/>
        <v>1</v>
      </c>
      <c r="KY47" s="67">
        <f t="shared" si="36"/>
        <v>0</v>
      </c>
      <c r="LA47" s="74" t="s">
        <v>50</v>
      </c>
      <c r="LB47" s="74">
        <v>43</v>
      </c>
      <c r="LC47" s="74">
        <v>43</v>
      </c>
      <c r="LD47" s="74">
        <v>0</v>
      </c>
      <c r="LE47" s="74">
        <v>0</v>
      </c>
      <c r="LF47" s="75">
        <f t="shared" si="37"/>
        <v>1</v>
      </c>
      <c r="LG47" s="67">
        <f t="shared" si="38"/>
        <v>0</v>
      </c>
      <c r="LI47" s="74" t="s">
        <v>50</v>
      </c>
      <c r="LJ47" s="74">
        <v>43</v>
      </c>
      <c r="LK47" s="74">
        <v>43</v>
      </c>
      <c r="LL47" s="74">
        <v>0</v>
      </c>
      <c r="LM47" s="74">
        <v>0</v>
      </c>
      <c r="LN47" s="75">
        <f t="shared" si="39"/>
        <v>1</v>
      </c>
      <c r="LO47" s="67">
        <f t="shared" si="40"/>
        <v>0</v>
      </c>
      <c r="LQ47" s="74" t="s">
        <v>50</v>
      </c>
      <c r="LR47" s="74">
        <v>43</v>
      </c>
      <c r="LS47" s="74">
        <v>43</v>
      </c>
      <c r="LT47" s="74">
        <v>0</v>
      </c>
      <c r="LU47" s="74">
        <v>0</v>
      </c>
      <c r="LV47" s="75">
        <f t="shared" si="41"/>
        <v>1</v>
      </c>
      <c r="LW47" s="67">
        <f t="shared" si="42"/>
        <v>0</v>
      </c>
      <c r="LY47" s="74" t="s">
        <v>50</v>
      </c>
      <c r="LZ47" s="74">
        <v>43</v>
      </c>
      <c r="MA47" s="74">
        <v>43</v>
      </c>
      <c r="MB47" s="74">
        <v>0</v>
      </c>
      <c r="MC47" s="74">
        <v>0</v>
      </c>
      <c r="MD47" s="75">
        <f t="shared" si="43"/>
        <v>1</v>
      </c>
      <c r="ME47" s="67">
        <f t="shared" si="44"/>
        <v>0</v>
      </c>
      <c r="MG47" s="74" t="s">
        <v>50</v>
      </c>
      <c r="MH47" s="74">
        <v>43</v>
      </c>
      <c r="MI47" s="74">
        <v>43</v>
      </c>
      <c r="MJ47" s="74">
        <v>0</v>
      </c>
      <c r="MK47" s="74">
        <v>0</v>
      </c>
      <c r="ML47" s="75">
        <f t="shared" si="45"/>
        <v>1</v>
      </c>
      <c r="MM47" s="67">
        <f t="shared" si="46"/>
        <v>0</v>
      </c>
      <c r="MO47" s="74" t="s">
        <v>50</v>
      </c>
      <c r="MP47" s="74">
        <v>43</v>
      </c>
      <c r="MQ47" s="74">
        <v>43</v>
      </c>
      <c r="MR47" s="74">
        <v>0</v>
      </c>
      <c r="MS47" s="74">
        <v>0</v>
      </c>
      <c r="MT47" s="75">
        <f t="shared" si="47"/>
        <v>1</v>
      </c>
      <c r="MU47" s="67">
        <f t="shared" si="48"/>
        <v>0</v>
      </c>
      <c r="MW47" s="74" t="s">
        <v>50</v>
      </c>
      <c r="MX47" s="74">
        <v>43</v>
      </c>
      <c r="MY47" s="74">
        <v>43</v>
      </c>
      <c r="MZ47" s="74">
        <v>0</v>
      </c>
      <c r="NA47" s="74">
        <v>0</v>
      </c>
      <c r="NB47" s="75">
        <f t="shared" si="49"/>
        <v>1</v>
      </c>
      <c r="NC47" s="67">
        <f t="shared" si="50"/>
        <v>0</v>
      </c>
      <c r="NE47" s="74" t="s">
        <v>50</v>
      </c>
      <c r="NF47" s="74">
        <v>43</v>
      </c>
      <c r="NG47" s="74">
        <v>43</v>
      </c>
      <c r="NH47" s="74">
        <v>0</v>
      </c>
      <c r="NI47" s="74">
        <v>0</v>
      </c>
      <c r="NJ47" s="75">
        <f t="shared" si="51"/>
        <v>1</v>
      </c>
      <c r="NK47" s="67">
        <f t="shared" si="52"/>
        <v>0</v>
      </c>
      <c r="NM47" s="74" t="s">
        <v>50</v>
      </c>
      <c r="NN47" s="74">
        <v>43</v>
      </c>
      <c r="NO47" s="74">
        <v>43</v>
      </c>
      <c r="NP47" s="74">
        <v>0</v>
      </c>
      <c r="NQ47" s="74">
        <v>0</v>
      </c>
      <c r="NR47" s="75">
        <f t="shared" si="53"/>
        <v>1</v>
      </c>
      <c r="NS47" s="67">
        <f t="shared" si="54"/>
        <v>0</v>
      </c>
      <c r="NU47" s="74" t="s">
        <v>50</v>
      </c>
      <c r="NV47" s="74">
        <v>43</v>
      </c>
      <c r="NW47" s="74">
        <v>43</v>
      </c>
      <c r="NX47" s="74">
        <v>0</v>
      </c>
      <c r="NY47" s="74">
        <v>0</v>
      </c>
      <c r="NZ47" s="75">
        <f t="shared" si="55"/>
        <v>1</v>
      </c>
      <c r="OA47" s="67">
        <f t="shared" si="56"/>
        <v>0</v>
      </c>
      <c r="OC47" s="74" t="s">
        <v>50</v>
      </c>
      <c r="OD47" s="74">
        <v>43</v>
      </c>
      <c r="OE47" s="74">
        <v>43</v>
      </c>
      <c r="OF47" s="74">
        <v>0</v>
      </c>
      <c r="OG47" s="74">
        <v>0</v>
      </c>
      <c r="OH47" s="75">
        <f t="shared" si="79"/>
        <v>1</v>
      </c>
      <c r="OI47" s="67">
        <f t="shared" si="80"/>
        <v>0</v>
      </c>
      <c r="OK47" s="74" t="s">
        <v>50</v>
      </c>
      <c r="OL47" s="74">
        <v>43</v>
      </c>
      <c r="OM47" s="74">
        <v>43</v>
      </c>
      <c r="ON47" s="74">
        <v>0</v>
      </c>
      <c r="OO47" s="74">
        <v>0</v>
      </c>
      <c r="OP47" s="75">
        <f t="shared" si="59"/>
        <v>1</v>
      </c>
      <c r="OQ47" s="67">
        <f t="shared" si="60"/>
        <v>0</v>
      </c>
      <c r="OS47" s="74" t="s">
        <v>50</v>
      </c>
      <c r="OT47" s="74">
        <v>43</v>
      </c>
      <c r="OU47" s="74">
        <v>43</v>
      </c>
      <c r="OV47" s="74">
        <v>0</v>
      </c>
      <c r="OW47" s="74">
        <v>0</v>
      </c>
      <c r="OX47" s="75">
        <f t="shared" si="61"/>
        <v>1</v>
      </c>
      <c r="OY47" s="67">
        <f t="shared" si="62"/>
        <v>0</v>
      </c>
      <c r="PA47" s="74" t="s">
        <v>50</v>
      </c>
      <c r="PB47" s="74">
        <v>43</v>
      </c>
      <c r="PC47" s="74">
        <v>43</v>
      </c>
      <c r="PD47" s="74">
        <v>0</v>
      </c>
      <c r="PE47" s="74">
        <v>0</v>
      </c>
      <c r="PF47" s="75">
        <f t="shared" si="63"/>
        <v>1</v>
      </c>
      <c r="PG47" s="67">
        <f t="shared" si="64"/>
        <v>0</v>
      </c>
      <c r="PI47" s="74" t="s">
        <v>50</v>
      </c>
      <c r="PJ47" s="74">
        <v>43</v>
      </c>
      <c r="PK47" s="74">
        <v>43</v>
      </c>
      <c r="PL47" s="74">
        <v>0</v>
      </c>
      <c r="PM47" s="74">
        <v>0</v>
      </c>
      <c r="PN47" s="75">
        <f t="shared" si="65"/>
        <v>1</v>
      </c>
      <c r="PO47" s="67">
        <f t="shared" si="66"/>
        <v>0</v>
      </c>
      <c r="PQ47" s="74" t="s">
        <v>50</v>
      </c>
      <c r="PR47" s="74">
        <v>43</v>
      </c>
      <c r="PS47" s="74">
        <v>43</v>
      </c>
      <c r="PT47" s="74">
        <v>0</v>
      </c>
      <c r="PU47" s="74">
        <v>0</v>
      </c>
      <c r="PV47" s="75">
        <f t="shared" si="67"/>
        <v>1</v>
      </c>
      <c r="PW47" s="67">
        <f t="shared" si="68"/>
        <v>0</v>
      </c>
      <c r="PY47" s="74" t="s">
        <v>50</v>
      </c>
      <c r="PZ47" s="74">
        <v>43</v>
      </c>
      <c r="QA47" s="74">
        <v>43</v>
      </c>
      <c r="QB47" s="74">
        <v>0</v>
      </c>
      <c r="QC47" s="74">
        <v>0</v>
      </c>
      <c r="QD47" s="75">
        <f t="shared" si="69"/>
        <v>1</v>
      </c>
      <c r="QE47" s="67">
        <f t="shared" si="70"/>
        <v>0</v>
      </c>
      <c r="QG47" s="74" t="s">
        <v>50</v>
      </c>
      <c r="QH47" s="74">
        <v>43</v>
      </c>
      <c r="QI47" s="74">
        <v>43</v>
      </c>
      <c r="QJ47" s="74">
        <v>0</v>
      </c>
      <c r="QK47" s="74">
        <v>0</v>
      </c>
      <c r="QL47" s="75">
        <f t="shared" si="71"/>
        <v>1</v>
      </c>
      <c r="QM47" s="67">
        <f t="shared" si="72"/>
        <v>0</v>
      </c>
      <c r="QO47" s="74" t="s">
        <v>50</v>
      </c>
      <c r="QP47" s="74">
        <v>43</v>
      </c>
      <c r="QQ47" s="74">
        <v>43</v>
      </c>
      <c r="QR47" s="74">
        <v>0</v>
      </c>
      <c r="QS47" s="74">
        <v>0</v>
      </c>
      <c r="QT47" s="75">
        <f t="shared" si="73"/>
        <v>1</v>
      </c>
      <c r="QU47" s="67">
        <f t="shared" si="74"/>
        <v>0</v>
      </c>
      <c r="QW47" s="74" t="s">
        <v>50</v>
      </c>
      <c r="QX47" s="74">
        <v>43</v>
      </c>
      <c r="QY47" s="74">
        <v>43</v>
      </c>
      <c r="QZ47" s="74">
        <v>0</v>
      </c>
      <c r="RA47" s="74">
        <v>0</v>
      </c>
      <c r="RB47" s="75">
        <f t="shared" si="75"/>
        <v>1</v>
      </c>
      <c r="RC47" s="67">
        <f t="shared" si="76"/>
        <v>0</v>
      </c>
    </row>
    <row r="48" spans="1:471" ht="1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  <c r="AV48" s="2" t="s">
        <v>51</v>
      </c>
      <c r="AW48" s="2">
        <v>2</v>
      </c>
      <c r="AX48" s="2">
        <v>2</v>
      </c>
      <c r="AY48" s="2">
        <v>0</v>
      </c>
      <c r="AZ48" s="2">
        <v>0</v>
      </c>
      <c r="BA48" s="4">
        <v>1</v>
      </c>
      <c r="BB48" s="8">
        <f t="shared" si="5"/>
        <v>0</v>
      </c>
      <c r="BD48" s="2" t="s">
        <v>51</v>
      </c>
      <c r="BE48" s="2">
        <v>2</v>
      </c>
      <c r="BF48" s="2">
        <v>2</v>
      </c>
      <c r="BG48" s="2">
        <v>0</v>
      </c>
      <c r="BH48" s="2">
        <v>0</v>
      </c>
      <c r="BI48" s="4">
        <v>1</v>
      </c>
      <c r="BJ48" s="8">
        <f t="shared" si="6"/>
        <v>0</v>
      </c>
      <c r="BL48" s="2" t="s">
        <v>51</v>
      </c>
      <c r="BM48" s="2">
        <v>2</v>
      </c>
      <c r="BN48" s="2">
        <v>2</v>
      </c>
      <c r="BO48" s="2">
        <v>0</v>
      </c>
      <c r="BP48" s="2">
        <v>0</v>
      </c>
      <c r="BQ48" s="4">
        <v>1</v>
      </c>
      <c r="BR48" s="8">
        <f t="shared" si="7"/>
        <v>0</v>
      </c>
      <c r="BT48" s="2" t="s">
        <v>51</v>
      </c>
      <c r="BU48" s="2">
        <v>2</v>
      </c>
      <c r="BV48" s="2">
        <v>2</v>
      </c>
      <c r="BW48" s="2">
        <v>0</v>
      </c>
      <c r="BX48" s="2">
        <v>0</v>
      </c>
      <c r="BY48" s="4">
        <v>1</v>
      </c>
      <c r="BZ48" s="8">
        <f t="shared" si="8"/>
        <v>0</v>
      </c>
      <c r="CB48" s="2" t="s">
        <v>51</v>
      </c>
      <c r="CC48" s="2">
        <v>2</v>
      </c>
      <c r="CD48" s="2">
        <v>2</v>
      </c>
      <c r="CE48" s="2">
        <v>0</v>
      </c>
      <c r="CF48" s="2">
        <v>0</v>
      </c>
      <c r="CG48" s="4">
        <v>1</v>
      </c>
      <c r="CH48" s="8">
        <f t="shared" si="9"/>
        <v>0</v>
      </c>
      <c r="CJ48" s="2" t="s">
        <v>51</v>
      </c>
      <c r="CK48" s="2">
        <v>2</v>
      </c>
      <c r="CL48" s="2">
        <v>2</v>
      </c>
      <c r="CM48" s="2">
        <v>0</v>
      </c>
      <c r="CN48" s="2">
        <v>0</v>
      </c>
      <c r="CO48" s="4">
        <v>1</v>
      </c>
      <c r="CP48" s="8">
        <f t="shared" si="10"/>
        <v>0</v>
      </c>
      <c r="CR48" s="2" t="s">
        <v>51</v>
      </c>
      <c r="CS48" s="2">
        <v>2</v>
      </c>
      <c r="CT48" s="2">
        <v>2</v>
      </c>
      <c r="CU48" s="2">
        <v>0</v>
      </c>
      <c r="CV48" s="2">
        <v>0</v>
      </c>
      <c r="CW48" s="4">
        <v>1</v>
      </c>
      <c r="CX48" s="8">
        <f t="shared" si="11"/>
        <v>0</v>
      </c>
      <c r="CZ48" s="2" t="s">
        <v>51</v>
      </c>
      <c r="DA48" s="2">
        <v>2</v>
      </c>
      <c r="DB48" s="2">
        <v>2</v>
      </c>
      <c r="DC48" s="2">
        <v>0</v>
      </c>
      <c r="DD48" s="2">
        <v>0</v>
      </c>
      <c r="DE48" s="4">
        <v>1</v>
      </c>
      <c r="DF48" s="8">
        <f t="shared" si="12"/>
        <v>0</v>
      </c>
      <c r="DH48" s="2" t="s">
        <v>51</v>
      </c>
      <c r="DI48" s="2">
        <v>2</v>
      </c>
      <c r="DJ48" s="2">
        <v>2</v>
      </c>
      <c r="DK48" s="2">
        <v>0</v>
      </c>
      <c r="DL48" s="2">
        <v>0</v>
      </c>
      <c r="DM48" s="4">
        <v>1</v>
      </c>
      <c r="DN48" s="8">
        <f t="shared" si="13"/>
        <v>0</v>
      </c>
      <c r="DP48" s="2" t="s">
        <v>51</v>
      </c>
      <c r="DQ48" s="2">
        <v>2</v>
      </c>
      <c r="DR48" s="2">
        <v>2</v>
      </c>
      <c r="DS48" s="2">
        <v>0</v>
      </c>
      <c r="DT48" s="2">
        <v>0</v>
      </c>
      <c r="DU48" s="4">
        <v>1</v>
      </c>
      <c r="DV48" s="8">
        <f t="shared" si="14"/>
        <v>0</v>
      </c>
      <c r="DX48" s="2" t="s">
        <v>51</v>
      </c>
      <c r="DY48" s="2">
        <v>10</v>
      </c>
      <c r="DZ48" s="2">
        <v>10</v>
      </c>
      <c r="EA48" s="2">
        <v>0</v>
      </c>
      <c r="EB48" s="2">
        <v>0</v>
      </c>
      <c r="EC48" s="4">
        <v>1</v>
      </c>
      <c r="ED48" s="8">
        <f t="shared" si="15"/>
        <v>0</v>
      </c>
      <c r="EF48" s="2" t="s">
        <v>51</v>
      </c>
      <c r="EG48" s="2">
        <v>10</v>
      </c>
      <c r="EH48" s="2">
        <v>10</v>
      </c>
      <c r="EI48" s="2">
        <v>0</v>
      </c>
      <c r="EJ48" s="2">
        <v>0</v>
      </c>
      <c r="EK48" s="4">
        <v>1</v>
      </c>
      <c r="EL48" s="8">
        <f t="shared" si="16"/>
        <v>0</v>
      </c>
      <c r="EN48" s="2" t="s">
        <v>51</v>
      </c>
      <c r="EO48" s="2">
        <v>10</v>
      </c>
      <c r="EP48" s="2">
        <v>10</v>
      </c>
      <c r="EQ48" s="2">
        <v>0</v>
      </c>
      <c r="ER48" s="2">
        <v>0</v>
      </c>
      <c r="ES48" s="4">
        <v>1</v>
      </c>
      <c r="ET48" s="8">
        <f t="shared" si="17"/>
        <v>0</v>
      </c>
      <c r="EV48" s="2" t="s">
        <v>51</v>
      </c>
      <c r="EW48" s="2">
        <v>10</v>
      </c>
      <c r="EX48" s="2">
        <v>10</v>
      </c>
      <c r="EY48" s="2">
        <v>0</v>
      </c>
      <c r="EZ48" s="2">
        <v>0</v>
      </c>
      <c r="FA48" s="4">
        <v>1</v>
      </c>
      <c r="FB48" s="8">
        <f t="shared" si="18"/>
        <v>0</v>
      </c>
      <c r="FD48" s="2" t="s">
        <v>51</v>
      </c>
      <c r="FE48" s="2">
        <v>10</v>
      </c>
      <c r="FF48" s="2">
        <v>10</v>
      </c>
      <c r="FG48" s="2">
        <v>0</v>
      </c>
      <c r="FH48" s="2">
        <v>0</v>
      </c>
      <c r="FI48" s="4">
        <v>1</v>
      </c>
      <c r="FJ48" s="8">
        <f t="shared" si="19"/>
        <v>0</v>
      </c>
      <c r="FL48" s="2" t="s">
        <v>51</v>
      </c>
      <c r="FM48" s="2">
        <v>10</v>
      </c>
      <c r="FN48" s="2">
        <v>10</v>
      </c>
      <c r="FO48" s="2">
        <v>0</v>
      </c>
      <c r="FP48" s="2">
        <v>0</v>
      </c>
      <c r="FQ48" s="4">
        <v>1</v>
      </c>
      <c r="FR48" s="8">
        <f t="shared" si="20"/>
        <v>0</v>
      </c>
      <c r="FT48" t="s">
        <v>51</v>
      </c>
      <c r="FU48">
        <v>10</v>
      </c>
      <c r="FV48">
        <v>10</v>
      </c>
      <c r="FW48">
        <v>0</v>
      </c>
      <c r="FX48">
        <v>0</v>
      </c>
      <c r="FY48" s="38">
        <v>1</v>
      </c>
      <c r="FZ48" s="8">
        <f t="shared" si="21"/>
        <v>0</v>
      </c>
      <c r="GB48" s="2" t="s">
        <v>51</v>
      </c>
      <c r="GC48" s="2">
        <v>10</v>
      </c>
      <c r="GD48" s="2">
        <v>10</v>
      </c>
      <c r="GE48" s="2">
        <v>0</v>
      </c>
      <c r="GF48" s="2">
        <v>0</v>
      </c>
      <c r="GG48" s="4">
        <v>1</v>
      </c>
      <c r="GH48" s="8">
        <f t="shared" si="22"/>
        <v>0</v>
      </c>
      <c r="GJ48" t="s">
        <v>51</v>
      </c>
      <c r="GK48">
        <v>10</v>
      </c>
      <c r="GL48">
        <v>10</v>
      </c>
      <c r="GM48">
        <v>0</v>
      </c>
      <c r="GN48">
        <v>0</v>
      </c>
      <c r="GO48" s="38">
        <v>1</v>
      </c>
      <c r="GP48" s="8">
        <f t="shared" si="23"/>
        <v>0</v>
      </c>
      <c r="GR48" s="2" t="s">
        <v>51</v>
      </c>
      <c r="GS48" s="2">
        <v>10</v>
      </c>
      <c r="GT48" s="2">
        <v>10</v>
      </c>
      <c r="GU48" s="2">
        <v>0</v>
      </c>
      <c r="GV48" s="2">
        <v>0</v>
      </c>
      <c r="GW48" s="4">
        <v>1</v>
      </c>
      <c r="GX48" s="8">
        <f t="shared" si="24"/>
        <v>0</v>
      </c>
      <c r="GZ48" s="2" t="s">
        <v>51</v>
      </c>
      <c r="HA48" s="2">
        <v>10</v>
      </c>
      <c r="HB48" s="2">
        <v>10</v>
      </c>
      <c r="HC48" s="2">
        <v>0</v>
      </c>
      <c r="HD48" s="2">
        <v>0</v>
      </c>
      <c r="HE48" s="4">
        <v>1</v>
      </c>
      <c r="HF48" s="8">
        <f t="shared" si="77"/>
        <v>1</v>
      </c>
      <c r="HH48" s="2" t="s">
        <v>51</v>
      </c>
      <c r="HI48" s="2">
        <v>10</v>
      </c>
      <c r="HJ48" s="2">
        <v>10</v>
      </c>
      <c r="HK48" s="2">
        <v>0</v>
      </c>
      <c r="HL48" s="2">
        <v>0</v>
      </c>
      <c r="HM48" s="4">
        <v>1</v>
      </c>
      <c r="HN48" s="8">
        <f t="shared" si="25"/>
        <v>0</v>
      </c>
      <c r="HP48" s="2" t="s">
        <v>51</v>
      </c>
      <c r="HQ48" s="2">
        <v>10</v>
      </c>
      <c r="HR48" s="2">
        <v>10</v>
      </c>
      <c r="HS48" s="2">
        <v>0</v>
      </c>
      <c r="HT48" s="2">
        <v>0</v>
      </c>
      <c r="HU48" s="4">
        <v>1</v>
      </c>
      <c r="HV48" s="8">
        <f t="shared" si="26"/>
        <v>0</v>
      </c>
      <c r="HX48" s="2" t="s">
        <v>51</v>
      </c>
      <c r="HY48" s="2">
        <v>10</v>
      </c>
      <c r="HZ48" s="2">
        <v>10</v>
      </c>
      <c r="IA48" s="2">
        <v>0</v>
      </c>
      <c r="IB48" s="2">
        <v>0</v>
      </c>
      <c r="IC48" s="4">
        <v>1</v>
      </c>
      <c r="ID48" s="8">
        <f t="shared" si="27"/>
        <v>0</v>
      </c>
      <c r="IF48" s="63" t="s">
        <v>51</v>
      </c>
      <c r="IG48" s="64">
        <v>10</v>
      </c>
      <c r="IH48" s="64">
        <v>10</v>
      </c>
      <c r="II48" s="64">
        <v>0</v>
      </c>
      <c r="IJ48" s="64">
        <v>0</v>
      </c>
      <c r="IK48" s="65">
        <v>1</v>
      </c>
      <c r="IL48" s="65">
        <v>1</v>
      </c>
      <c r="IM48" s="65">
        <v>0</v>
      </c>
      <c r="IN48" s="63"/>
      <c r="IO48" s="63" t="s">
        <v>51</v>
      </c>
      <c r="IP48" s="63">
        <v>10</v>
      </c>
      <c r="IQ48" s="63">
        <v>10</v>
      </c>
      <c r="IR48" s="63">
        <v>0</v>
      </c>
      <c r="IS48" s="63">
        <v>0</v>
      </c>
      <c r="IT48" s="71">
        <v>1</v>
      </c>
      <c r="IU48" s="67">
        <v>0</v>
      </c>
      <c r="IV48" s="53"/>
      <c r="IW48" s="73" t="s">
        <v>51</v>
      </c>
      <c r="IX48" s="73">
        <v>10</v>
      </c>
      <c r="IY48" s="73">
        <v>10</v>
      </c>
      <c r="IZ48" s="73">
        <v>0</v>
      </c>
      <c r="JA48" s="73">
        <v>0</v>
      </c>
      <c r="JB48" s="77">
        <v>1</v>
      </c>
      <c r="JC48" s="67">
        <f t="shared" si="28"/>
        <v>0</v>
      </c>
      <c r="JD48" s="66"/>
      <c r="JE48" s="73" t="s">
        <v>51</v>
      </c>
      <c r="JF48" s="73">
        <v>10</v>
      </c>
      <c r="JG48" s="73">
        <v>10</v>
      </c>
      <c r="JH48" s="73">
        <v>0</v>
      </c>
      <c r="JI48" s="73">
        <v>0</v>
      </c>
      <c r="JJ48" s="77">
        <f t="shared" si="78"/>
        <v>1</v>
      </c>
      <c r="JK48" s="67">
        <f t="shared" si="29"/>
        <v>0</v>
      </c>
      <c r="JL48" s="66"/>
      <c r="JM48" s="73" t="s">
        <v>51</v>
      </c>
      <c r="JN48" s="73">
        <v>10</v>
      </c>
      <c r="JO48" s="73">
        <v>10</v>
      </c>
      <c r="JP48" s="73">
        <v>0</v>
      </c>
      <c r="JQ48" s="73">
        <v>0</v>
      </c>
      <c r="JR48" s="77">
        <v>1</v>
      </c>
      <c r="JS48" s="67">
        <f t="shared" si="30"/>
        <v>0</v>
      </c>
      <c r="JT48" s="66"/>
      <c r="JU48" s="73" t="s">
        <v>51</v>
      </c>
      <c r="JV48" s="73">
        <v>10</v>
      </c>
      <c r="JW48" s="73">
        <v>10</v>
      </c>
      <c r="JX48" s="73">
        <v>0</v>
      </c>
      <c r="JY48" s="73">
        <v>0</v>
      </c>
      <c r="JZ48" s="77">
        <v>1</v>
      </c>
      <c r="KA48" s="67">
        <f t="shared" si="31"/>
        <v>0</v>
      </c>
      <c r="KB48" s="66"/>
      <c r="KC48" s="73" t="s">
        <v>51</v>
      </c>
      <c r="KD48" s="73">
        <v>10</v>
      </c>
      <c r="KE48" s="73">
        <v>10</v>
      </c>
      <c r="KF48" s="73">
        <v>0</v>
      </c>
      <c r="KG48" s="73">
        <v>0</v>
      </c>
      <c r="KH48" s="77">
        <v>1</v>
      </c>
      <c r="KI48" s="67">
        <f t="shared" si="32"/>
        <v>0</v>
      </c>
      <c r="KK48" s="74" t="s">
        <v>51</v>
      </c>
      <c r="KL48" s="74">
        <v>10</v>
      </c>
      <c r="KM48" s="74">
        <v>10</v>
      </c>
      <c r="KN48" s="74">
        <v>0</v>
      </c>
      <c r="KO48" s="74">
        <v>0</v>
      </c>
      <c r="KP48" s="75">
        <f t="shared" si="33"/>
        <v>1</v>
      </c>
      <c r="KQ48" s="67">
        <f t="shared" si="34"/>
        <v>0</v>
      </c>
      <c r="KS48" s="74" t="s">
        <v>51</v>
      </c>
      <c r="KT48" s="74">
        <v>10</v>
      </c>
      <c r="KU48" s="74">
        <v>10</v>
      </c>
      <c r="KV48" s="74">
        <v>0</v>
      </c>
      <c r="KW48" s="74">
        <v>0</v>
      </c>
      <c r="KX48" s="75">
        <f t="shared" si="35"/>
        <v>1</v>
      </c>
      <c r="KY48" s="67">
        <f t="shared" si="36"/>
        <v>0</v>
      </c>
      <c r="LA48" s="74" t="s">
        <v>51</v>
      </c>
      <c r="LB48" s="74">
        <v>10</v>
      </c>
      <c r="LC48" s="74">
        <v>10</v>
      </c>
      <c r="LD48" s="74">
        <v>0</v>
      </c>
      <c r="LE48" s="74">
        <v>0</v>
      </c>
      <c r="LF48" s="75">
        <f t="shared" si="37"/>
        <v>1</v>
      </c>
      <c r="LG48" s="67">
        <f t="shared" si="38"/>
        <v>0</v>
      </c>
      <c r="LI48" s="74" t="s">
        <v>51</v>
      </c>
      <c r="LJ48" s="74">
        <v>10</v>
      </c>
      <c r="LK48" s="74">
        <v>10</v>
      </c>
      <c r="LL48" s="74">
        <v>0</v>
      </c>
      <c r="LM48" s="74">
        <v>0</v>
      </c>
      <c r="LN48" s="75">
        <f t="shared" si="39"/>
        <v>1</v>
      </c>
      <c r="LO48" s="67">
        <f t="shared" si="40"/>
        <v>0</v>
      </c>
      <c r="LQ48" s="74" t="s">
        <v>51</v>
      </c>
      <c r="LR48" s="74">
        <v>10</v>
      </c>
      <c r="LS48" s="74">
        <v>10</v>
      </c>
      <c r="LT48" s="74">
        <v>0</v>
      </c>
      <c r="LU48" s="74">
        <v>0</v>
      </c>
      <c r="LV48" s="75">
        <f t="shared" si="41"/>
        <v>1</v>
      </c>
      <c r="LW48" s="67">
        <f t="shared" si="42"/>
        <v>0</v>
      </c>
      <c r="LY48" s="74" t="s">
        <v>51</v>
      </c>
      <c r="LZ48" s="74">
        <v>10</v>
      </c>
      <c r="MA48" s="74">
        <v>10</v>
      </c>
      <c r="MB48" s="74">
        <v>0</v>
      </c>
      <c r="MC48" s="74">
        <v>0</v>
      </c>
      <c r="MD48" s="75">
        <f t="shared" si="43"/>
        <v>1</v>
      </c>
      <c r="ME48" s="67">
        <f t="shared" si="44"/>
        <v>0</v>
      </c>
      <c r="MG48" s="74" t="s">
        <v>51</v>
      </c>
      <c r="MH48" s="74">
        <v>10</v>
      </c>
      <c r="MI48" s="74">
        <v>10</v>
      </c>
      <c r="MJ48" s="74">
        <v>0</v>
      </c>
      <c r="MK48" s="74">
        <v>0</v>
      </c>
      <c r="ML48" s="75">
        <f t="shared" si="45"/>
        <v>1</v>
      </c>
      <c r="MM48" s="67">
        <f t="shared" si="46"/>
        <v>0</v>
      </c>
      <c r="MO48" s="74" t="s">
        <v>51</v>
      </c>
      <c r="MP48" s="74">
        <v>10</v>
      </c>
      <c r="MQ48" s="74">
        <v>10</v>
      </c>
      <c r="MR48" s="74">
        <v>0</v>
      </c>
      <c r="MS48" s="74">
        <v>0</v>
      </c>
      <c r="MT48" s="75">
        <f t="shared" si="47"/>
        <v>1</v>
      </c>
      <c r="MU48" s="67">
        <f t="shared" si="48"/>
        <v>0</v>
      </c>
      <c r="MW48" s="74" t="s">
        <v>51</v>
      </c>
      <c r="MX48" s="74">
        <v>10</v>
      </c>
      <c r="MY48" s="74">
        <v>10</v>
      </c>
      <c r="MZ48" s="74">
        <v>0</v>
      </c>
      <c r="NA48" s="74">
        <v>0</v>
      </c>
      <c r="NB48" s="75">
        <f t="shared" si="49"/>
        <v>1</v>
      </c>
      <c r="NC48" s="67">
        <f t="shared" si="50"/>
        <v>0</v>
      </c>
      <c r="NE48" s="74" t="s">
        <v>51</v>
      </c>
      <c r="NF48" s="74">
        <v>10</v>
      </c>
      <c r="NG48" s="74">
        <v>10</v>
      </c>
      <c r="NH48" s="74">
        <v>0</v>
      </c>
      <c r="NI48" s="74">
        <v>0</v>
      </c>
      <c r="NJ48" s="75">
        <f t="shared" si="51"/>
        <v>1</v>
      </c>
      <c r="NK48" s="67">
        <f t="shared" si="52"/>
        <v>0</v>
      </c>
      <c r="NM48" s="74" t="s">
        <v>51</v>
      </c>
      <c r="NN48" s="74">
        <v>10</v>
      </c>
      <c r="NO48" s="74">
        <v>10</v>
      </c>
      <c r="NP48" s="74">
        <v>0</v>
      </c>
      <c r="NQ48" s="74">
        <v>0</v>
      </c>
      <c r="NR48" s="75">
        <f t="shared" si="53"/>
        <v>1</v>
      </c>
      <c r="NS48" s="67">
        <f t="shared" si="54"/>
        <v>0</v>
      </c>
      <c r="NU48" s="74" t="s">
        <v>51</v>
      </c>
      <c r="NV48" s="74">
        <v>10</v>
      </c>
      <c r="NW48" s="74">
        <v>10</v>
      </c>
      <c r="NX48" s="74">
        <v>0</v>
      </c>
      <c r="NY48" s="74">
        <v>0</v>
      </c>
      <c r="NZ48" s="75">
        <f t="shared" si="55"/>
        <v>1</v>
      </c>
      <c r="OA48" s="67">
        <f t="shared" si="56"/>
        <v>0</v>
      </c>
      <c r="OC48" s="74" t="s">
        <v>51</v>
      </c>
      <c r="OD48" s="74">
        <v>10</v>
      </c>
      <c r="OE48" s="74">
        <v>10</v>
      </c>
      <c r="OF48" s="74">
        <v>0</v>
      </c>
      <c r="OG48" s="74">
        <v>0</v>
      </c>
      <c r="OH48" s="75">
        <f t="shared" si="79"/>
        <v>1</v>
      </c>
      <c r="OI48" s="67">
        <f t="shared" si="80"/>
        <v>0</v>
      </c>
      <c r="OK48" s="74" t="s">
        <v>51</v>
      </c>
      <c r="OL48" s="74">
        <v>10</v>
      </c>
      <c r="OM48" s="74">
        <v>10</v>
      </c>
      <c r="ON48" s="74">
        <v>0</v>
      </c>
      <c r="OO48" s="74">
        <v>0</v>
      </c>
      <c r="OP48" s="75">
        <f t="shared" si="59"/>
        <v>1</v>
      </c>
      <c r="OQ48" s="67">
        <f t="shared" si="60"/>
        <v>0</v>
      </c>
      <c r="OS48" s="74" t="s">
        <v>51</v>
      </c>
      <c r="OT48" s="74">
        <v>10</v>
      </c>
      <c r="OU48" s="74">
        <v>10</v>
      </c>
      <c r="OV48" s="74">
        <v>0</v>
      </c>
      <c r="OW48" s="74">
        <v>0</v>
      </c>
      <c r="OX48" s="75">
        <f t="shared" si="61"/>
        <v>1</v>
      </c>
      <c r="OY48" s="67">
        <f t="shared" si="62"/>
        <v>0</v>
      </c>
      <c r="PA48" s="74" t="s">
        <v>51</v>
      </c>
      <c r="PB48" s="74">
        <v>10</v>
      </c>
      <c r="PC48" s="74">
        <v>10</v>
      </c>
      <c r="PD48" s="74">
        <v>0</v>
      </c>
      <c r="PE48" s="74">
        <v>0</v>
      </c>
      <c r="PF48" s="75">
        <f t="shared" si="63"/>
        <v>1</v>
      </c>
      <c r="PG48" s="67">
        <f t="shared" si="64"/>
        <v>0</v>
      </c>
      <c r="PI48" s="74" t="s">
        <v>51</v>
      </c>
      <c r="PJ48" s="74">
        <v>10</v>
      </c>
      <c r="PK48" s="74">
        <v>10</v>
      </c>
      <c r="PL48" s="74">
        <v>0</v>
      </c>
      <c r="PM48" s="74">
        <v>0</v>
      </c>
      <c r="PN48" s="75">
        <f t="shared" si="65"/>
        <v>1</v>
      </c>
      <c r="PO48" s="67">
        <f t="shared" si="66"/>
        <v>0</v>
      </c>
      <c r="PQ48" s="74" t="s">
        <v>51</v>
      </c>
      <c r="PR48" s="74">
        <v>10</v>
      </c>
      <c r="PS48" s="74">
        <v>10</v>
      </c>
      <c r="PT48" s="74">
        <v>0</v>
      </c>
      <c r="PU48" s="74">
        <v>0</v>
      </c>
      <c r="PV48" s="75">
        <f t="shared" si="67"/>
        <v>1</v>
      </c>
      <c r="PW48" s="67">
        <f t="shared" si="68"/>
        <v>0</v>
      </c>
      <c r="PY48" s="74" t="s">
        <v>51</v>
      </c>
      <c r="PZ48" s="74">
        <v>10</v>
      </c>
      <c r="QA48" s="74">
        <v>10</v>
      </c>
      <c r="QB48" s="74">
        <v>0</v>
      </c>
      <c r="QC48" s="74">
        <v>0</v>
      </c>
      <c r="QD48" s="75">
        <f t="shared" si="69"/>
        <v>1</v>
      </c>
      <c r="QE48" s="67">
        <f t="shared" si="70"/>
        <v>0</v>
      </c>
      <c r="QG48" s="74" t="s">
        <v>51</v>
      </c>
      <c r="QH48" s="74">
        <v>10</v>
      </c>
      <c r="QI48" s="74">
        <v>10</v>
      </c>
      <c r="QJ48" s="74">
        <v>0</v>
      </c>
      <c r="QK48" s="74">
        <v>0</v>
      </c>
      <c r="QL48" s="75">
        <f t="shared" si="71"/>
        <v>1</v>
      </c>
      <c r="QM48" s="67">
        <f t="shared" si="72"/>
        <v>0</v>
      </c>
      <c r="QO48" s="74" t="s">
        <v>51</v>
      </c>
      <c r="QP48" s="74">
        <v>10</v>
      </c>
      <c r="QQ48" s="74">
        <v>10</v>
      </c>
      <c r="QR48" s="74">
        <v>0</v>
      </c>
      <c r="QS48" s="74">
        <v>0</v>
      </c>
      <c r="QT48" s="75">
        <f t="shared" si="73"/>
        <v>1</v>
      </c>
      <c r="QU48" s="67">
        <f t="shared" si="74"/>
        <v>0</v>
      </c>
      <c r="QW48" s="74" t="s">
        <v>51</v>
      </c>
      <c r="QX48" s="74">
        <v>10</v>
      </c>
      <c r="QY48" s="74">
        <v>10</v>
      </c>
      <c r="QZ48" s="74">
        <v>0</v>
      </c>
      <c r="RA48" s="74">
        <v>0</v>
      </c>
      <c r="RB48" s="75">
        <f t="shared" si="75"/>
        <v>1</v>
      </c>
      <c r="RC48" s="67">
        <f t="shared" si="76"/>
        <v>0</v>
      </c>
    </row>
    <row r="49" spans="1:471" ht="15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  <c r="AV49" s="2" t="s">
        <v>52</v>
      </c>
      <c r="AW49" s="2">
        <v>223</v>
      </c>
      <c r="AX49" s="2">
        <v>200</v>
      </c>
      <c r="AY49" s="2">
        <v>21</v>
      </c>
      <c r="AZ49" s="2">
        <v>2</v>
      </c>
      <c r="BA49" s="4">
        <v>0.9</v>
      </c>
      <c r="BB49" s="8">
        <f t="shared" si="5"/>
        <v>0</v>
      </c>
      <c r="BD49" s="2" t="s">
        <v>52</v>
      </c>
      <c r="BE49" s="2">
        <v>223</v>
      </c>
      <c r="BF49" s="2">
        <v>200</v>
      </c>
      <c r="BG49" s="2">
        <v>21</v>
      </c>
      <c r="BH49" s="2">
        <v>2</v>
      </c>
      <c r="BI49" s="4">
        <v>0.9</v>
      </c>
      <c r="BJ49" s="8">
        <f t="shared" si="6"/>
        <v>0</v>
      </c>
      <c r="BL49" s="2" t="s">
        <v>52</v>
      </c>
      <c r="BM49" s="2">
        <v>223</v>
      </c>
      <c r="BN49" s="2">
        <v>200</v>
      </c>
      <c r="BO49" s="2">
        <v>21</v>
      </c>
      <c r="BP49" s="2">
        <v>2</v>
      </c>
      <c r="BQ49" s="4">
        <v>0.9</v>
      </c>
      <c r="BR49" s="8">
        <f t="shared" si="7"/>
        <v>0</v>
      </c>
      <c r="BT49" s="2" t="s">
        <v>52</v>
      </c>
      <c r="BU49" s="2">
        <v>223</v>
      </c>
      <c r="BV49" s="2">
        <v>200</v>
      </c>
      <c r="BW49" s="2">
        <v>21</v>
      </c>
      <c r="BX49" s="2">
        <v>2</v>
      </c>
      <c r="BY49" s="4">
        <v>0.9</v>
      </c>
      <c r="BZ49" s="8">
        <f t="shared" si="8"/>
        <v>0</v>
      </c>
      <c r="CB49" s="2" t="s">
        <v>52</v>
      </c>
      <c r="CC49" s="2">
        <v>223</v>
      </c>
      <c r="CD49" s="2">
        <v>200</v>
      </c>
      <c r="CE49" s="2">
        <v>21</v>
      </c>
      <c r="CF49" s="2">
        <v>2</v>
      </c>
      <c r="CG49" s="4">
        <v>0.9</v>
      </c>
      <c r="CH49" s="8">
        <f t="shared" si="9"/>
        <v>0</v>
      </c>
      <c r="CJ49" s="2" t="s">
        <v>52</v>
      </c>
      <c r="CK49" s="2">
        <v>231</v>
      </c>
      <c r="CL49" s="2">
        <v>204</v>
      </c>
      <c r="CM49" s="6">
        <v>25</v>
      </c>
      <c r="CN49" s="2">
        <v>2</v>
      </c>
      <c r="CO49" s="4">
        <v>0.88</v>
      </c>
      <c r="CP49" s="8">
        <f t="shared" si="10"/>
        <v>-2.0000000000000018E-2</v>
      </c>
      <c r="CR49" s="2" t="s">
        <v>52</v>
      </c>
      <c r="CS49" s="2">
        <v>231</v>
      </c>
      <c r="CT49" s="2">
        <v>204</v>
      </c>
      <c r="CU49" s="2">
        <v>25</v>
      </c>
      <c r="CV49" s="2">
        <v>2</v>
      </c>
      <c r="CW49" s="4">
        <v>0.88</v>
      </c>
      <c r="CX49" s="8">
        <f t="shared" si="11"/>
        <v>0</v>
      </c>
      <c r="CZ49" s="2" t="s">
        <v>52</v>
      </c>
      <c r="DA49" s="2">
        <v>231</v>
      </c>
      <c r="DB49" s="2">
        <v>204</v>
      </c>
      <c r="DC49" s="2">
        <v>25</v>
      </c>
      <c r="DD49" s="2">
        <v>2</v>
      </c>
      <c r="DE49" s="4">
        <v>0.88</v>
      </c>
      <c r="DF49" s="8">
        <f t="shared" si="12"/>
        <v>0</v>
      </c>
      <c r="DH49" s="2" t="s">
        <v>52</v>
      </c>
      <c r="DI49" s="2">
        <v>231</v>
      </c>
      <c r="DJ49" s="2">
        <v>204</v>
      </c>
      <c r="DK49" s="2">
        <v>25</v>
      </c>
      <c r="DL49" s="2">
        <v>2</v>
      </c>
      <c r="DM49" s="4">
        <v>0.88</v>
      </c>
      <c r="DN49" s="8">
        <f t="shared" si="13"/>
        <v>0</v>
      </c>
      <c r="DP49" s="2" t="s">
        <v>52</v>
      </c>
      <c r="DQ49" s="2">
        <v>231</v>
      </c>
      <c r="DR49" s="2">
        <v>204</v>
      </c>
      <c r="DS49" s="2">
        <v>25</v>
      </c>
      <c r="DT49" s="2">
        <v>2</v>
      </c>
      <c r="DU49" s="4">
        <v>0.88</v>
      </c>
      <c r="DV49" s="8">
        <f t="shared" si="14"/>
        <v>0</v>
      </c>
      <c r="DX49" s="2" t="s">
        <v>52</v>
      </c>
      <c r="DY49" s="2">
        <v>328</v>
      </c>
      <c r="DZ49" s="2">
        <v>286</v>
      </c>
      <c r="EA49" s="6">
        <v>34</v>
      </c>
      <c r="EB49" s="6">
        <v>8</v>
      </c>
      <c r="EC49" s="4">
        <v>0.87</v>
      </c>
      <c r="ED49" s="8">
        <f t="shared" si="15"/>
        <v>-1.0000000000000009E-2</v>
      </c>
      <c r="EF49" s="2" t="s">
        <v>52</v>
      </c>
      <c r="EG49" s="2">
        <v>328</v>
      </c>
      <c r="EH49" s="2">
        <v>286</v>
      </c>
      <c r="EI49" s="2">
        <v>34</v>
      </c>
      <c r="EJ49" s="2">
        <v>8</v>
      </c>
      <c r="EK49" s="4">
        <v>0.87</v>
      </c>
      <c r="EL49" s="8">
        <f t="shared" si="16"/>
        <v>0</v>
      </c>
      <c r="EN49" s="2" t="s">
        <v>52</v>
      </c>
      <c r="EO49" s="2">
        <v>328</v>
      </c>
      <c r="EP49" s="2">
        <v>286</v>
      </c>
      <c r="EQ49" s="2">
        <v>34</v>
      </c>
      <c r="ER49" s="2">
        <v>8</v>
      </c>
      <c r="ES49" s="4">
        <v>0.87</v>
      </c>
      <c r="ET49" s="8">
        <f t="shared" si="17"/>
        <v>0</v>
      </c>
      <c r="EV49" s="2" t="s">
        <v>52</v>
      </c>
      <c r="EW49" s="2">
        <v>328</v>
      </c>
      <c r="EX49" s="2">
        <v>286</v>
      </c>
      <c r="EY49" s="2">
        <v>34</v>
      </c>
      <c r="EZ49" s="2">
        <v>8</v>
      </c>
      <c r="FA49" s="4">
        <v>0.87</v>
      </c>
      <c r="FB49" s="8">
        <f t="shared" si="18"/>
        <v>0</v>
      </c>
      <c r="FD49" s="2" t="s">
        <v>52</v>
      </c>
      <c r="FE49" s="2">
        <v>328</v>
      </c>
      <c r="FF49" s="2">
        <v>286</v>
      </c>
      <c r="FG49" s="2">
        <v>34</v>
      </c>
      <c r="FH49" s="2">
        <v>8</v>
      </c>
      <c r="FI49" s="4">
        <v>0.87</v>
      </c>
      <c r="FJ49" s="8">
        <f t="shared" si="19"/>
        <v>0</v>
      </c>
      <c r="FL49" s="2" t="s">
        <v>52</v>
      </c>
      <c r="FM49" s="2">
        <v>328</v>
      </c>
      <c r="FN49" s="2">
        <v>286</v>
      </c>
      <c r="FO49" s="2">
        <v>34</v>
      </c>
      <c r="FP49" s="2">
        <v>8</v>
      </c>
      <c r="FQ49" s="4">
        <v>0.87</v>
      </c>
      <c r="FR49" s="8">
        <f t="shared" si="20"/>
        <v>0</v>
      </c>
      <c r="FT49" t="s">
        <v>52</v>
      </c>
      <c r="FU49">
        <v>328</v>
      </c>
      <c r="FV49">
        <v>286</v>
      </c>
      <c r="FW49">
        <v>34</v>
      </c>
      <c r="FX49">
        <v>8</v>
      </c>
      <c r="FY49" s="38">
        <v>0.87</v>
      </c>
      <c r="FZ49" s="8">
        <f t="shared" si="21"/>
        <v>0</v>
      </c>
      <c r="GB49" s="2" t="s">
        <v>52</v>
      </c>
      <c r="GC49" s="2">
        <v>328</v>
      </c>
      <c r="GD49" s="2">
        <v>286</v>
      </c>
      <c r="GE49" s="2">
        <v>34</v>
      </c>
      <c r="GF49" s="2">
        <v>8</v>
      </c>
      <c r="GG49" s="4">
        <v>0.87</v>
      </c>
      <c r="GH49" s="8">
        <f t="shared" si="22"/>
        <v>0</v>
      </c>
      <c r="GJ49" t="s">
        <v>52</v>
      </c>
      <c r="GK49">
        <v>328</v>
      </c>
      <c r="GL49">
        <v>286</v>
      </c>
      <c r="GM49">
        <v>34</v>
      </c>
      <c r="GN49">
        <v>8</v>
      </c>
      <c r="GO49" s="38">
        <v>0.87</v>
      </c>
      <c r="GP49" s="8">
        <f t="shared" si="23"/>
        <v>0</v>
      </c>
      <c r="GR49" s="2" t="s">
        <v>52</v>
      </c>
      <c r="GS49" s="2">
        <v>328</v>
      </c>
      <c r="GT49" s="2">
        <v>286</v>
      </c>
      <c r="GU49" s="2">
        <v>34</v>
      </c>
      <c r="GV49" s="2">
        <v>8</v>
      </c>
      <c r="GW49" s="4">
        <v>0.87</v>
      </c>
      <c r="GX49" s="8">
        <f t="shared" si="24"/>
        <v>0</v>
      </c>
      <c r="GZ49" s="2" t="s">
        <v>52</v>
      </c>
      <c r="HA49" s="2">
        <v>328</v>
      </c>
      <c r="HB49" s="2">
        <v>286</v>
      </c>
      <c r="HC49" s="2">
        <v>34</v>
      </c>
      <c r="HD49" s="2">
        <v>8</v>
      </c>
      <c r="HE49" s="4">
        <v>0.87</v>
      </c>
      <c r="HF49" s="8">
        <f t="shared" si="77"/>
        <v>-7.13</v>
      </c>
      <c r="HH49" s="2" t="s">
        <v>52</v>
      </c>
      <c r="HI49" s="2">
        <v>328</v>
      </c>
      <c r="HJ49" s="2">
        <v>286</v>
      </c>
      <c r="HK49" s="2">
        <v>34</v>
      </c>
      <c r="HL49" s="2">
        <v>8</v>
      </c>
      <c r="HM49" s="4">
        <v>0.87</v>
      </c>
      <c r="HN49" s="8">
        <f t="shared" si="25"/>
        <v>0</v>
      </c>
      <c r="HP49" s="2" t="s">
        <v>52</v>
      </c>
      <c r="HQ49" s="2">
        <v>328</v>
      </c>
      <c r="HR49" s="2">
        <v>286</v>
      </c>
      <c r="HS49" s="2">
        <v>34</v>
      </c>
      <c r="HT49" s="2">
        <v>8</v>
      </c>
      <c r="HU49" s="4">
        <v>0.87</v>
      </c>
      <c r="HV49" s="8">
        <f t="shared" si="26"/>
        <v>0</v>
      </c>
      <c r="HX49" s="2" t="s">
        <v>52</v>
      </c>
      <c r="HY49" s="2">
        <v>328</v>
      </c>
      <c r="HZ49" s="2">
        <v>286</v>
      </c>
      <c r="IA49" s="2">
        <v>34</v>
      </c>
      <c r="IB49" s="2">
        <v>8</v>
      </c>
      <c r="IC49" s="4">
        <v>0.87</v>
      </c>
      <c r="ID49" s="8">
        <f t="shared" si="27"/>
        <v>0</v>
      </c>
      <c r="IF49" s="63" t="s">
        <v>52</v>
      </c>
      <c r="IG49" s="64">
        <v>328</v>
      </c>
      <c r="IH49" s="64">
        <v>286</v>
      </c>
      <c r="II49" s="64">
        <v>34</v>
      </c>
      <c r="IJ49" s="64">
        <v>8</v>
      </c>
      <c r="IK49" s="65">
        <v>0.87</v>
      </c>
      <c r="IL49" s="65">
        <v>0.87</v>
      </c>
      <c r="IM49" s="65">
        <v>0</v>
      </c>
      <c r="IN49" s="63"/>
      <c r="IO49" s="63" t="s">
        <v>52</v>
      </c>
      <c r="IP49" s="63">
        <v>328</v>
      </c>
      <c r="IQ49" s="63">
        <v>286</v>
      </c>
      <c r="IR49" s="63">
        <v>34</v>
      </c>
      <c r="IS49" s="63">
        <v>8</v>
      </c>
      <c r="IT49" s="71">
        <v>0.87</v>
      </c>
      <c r="IU49" s="67">
        <v>0</v>
      </c>
      <c r="IV49" s="63"/>
      <c r="IW49" s="73" t="s">
        <v>52</v>
      </c>
      <c r="IX49" s="73">
        <v>328</v>
      </c>
      <c r="IY49" s="73">
        <v>286</v>
      </c>
      <c r="IZ49" s="73">
        <v>34</v>
      </c>
      <c r="JA49" s="73">
        <v>8</v>
      </c>
      <c r="JB49" s="77">
        <v>0.87</v>
      </c>
      <c r="JC49" s="67">
        <f t="shared" si="28"/>
        <v>0</v>
      </c>
      <c r="JD49" s="66"/>
      <c r="JE49" s="73" t="s">
        <v>52</v>
      </c>
      <c r="JF49" s="81">
        <v>382</v>
      </c>
      <c r="JG49" s="73">
        <v>296</v>
      </c>
      <c r="JH49" s="73">
        <v>58</v>
      </c>
      <c r="JI49" s="73">
        <v>28</v>
      </c>
      <c r="JJ49" s="77">
        <f t="shared" si="78"/>
        <v>0.77486910994764402</v>
      </c>
      <c r="JK49" s="67">
        <f t="shared" si="29"/>
        <v>-9.5130890052355976E-2</v>
      </c>
      <c r="JL49" s="66"/>
      <c r="JM49" s="73" t="s">
        <v>52</v>
      </c>
      <c r="JN49" s="73">
        <v>382</v>
      </c>
      <c r="JO49" s="73">
        <v>296</v>
      </c>
      <c r="JP49" s="73">
        <v>58</v>
      </c>
      <c r="JQ49" s="73">
        <v>28</v>
      </c>
      <c r="JR49" s="77">
        <v>0.77</v>
      </c>
      <c r="JS49" s="67">
        <f t="shared" si="30"/>
        <v>-4.8691099476440014E-3</v>
      </c>
      <c r="JT49" s="66"/>
      <c r="JU49" s="73" t="s">
        <v>52</v>
      </c>
      <c r="JV49" s="73">
        <v>381</v>
      </c>
      <c r="JW49" s="40">
        <v>293</v>
      </c>
      <c r="JX49" s="73">
        <v>60</v>
      </c>
      <c r="JY49" s="73">
        <v>28</v>
      </c>
      <c r="JZ49" s="77">
        <f>JW49/JV49</f>
        <v>0.76902887139107612</v>
      </c>
      <c r="KA49" s="67">
        <f t="shared" si="31"/>
        <v>-9.7112860892389907E-4</v>
      </c>
      <c r="KB49" s="66" t="s">
        <v>89</v>
      </c>
      <c r="KC49" s="73" t="s">
        <v>52</v>
      </c>
      <c r="KD49" s="73">
        <v>381</v>
      </c>
      <c r="KE49" s="73">
        <v>293</v>
      </c>
      <c r="KF49" s="73">
        <v>60</v>
      </c>
      <c r="KG49" s="73">
        <v>28</v>
      </c>
      <c r="KH49" s="77">
        <v>0.77</v>
      </c>
      <c r="KI49" s="67">
        <f t="shared" si="32"/>
        <v>9.7112860892389907E-4</v>
      </c>
      <c r="KK49" s="74" t="s">
        <v>52</v>
      </c>
      <c r="KL49" s="74">
        <v>381</v>
      </c>
      <c r="KM49" s="74">
        <v>295</v>
      </c>
      <c r="KN49" s="74">
        <v>58</v>
      </c>
      <c r="KO49" s="74">
        <v>28</v>
      </c>
      <c r="KP49" s="75">
        <f t="shared" si="33"/>
        <v>0.77427821522309714</v>
      </c>
      <c r="KQ49" s="67">
        <f t="shared" si="34"/>
        <v>4.278215223097126E-3</v>
      </c>
      <c r="KS49" s="74" t="s">
        <v>52</v>
      </c>
      <c r="KT49" s="74">
        <v>381</v>
      </c>
      <c r="KU49" s="74">
        <v>295</v>
      </c>
      <c r="KV49" s="74">
        <v>58</v>
      </c>
      <c r="KW49" s="74">
        <v>28</v>
      </c>
      <c r="KX49" s="75">
        <f t="shared" si="35"/>
        <v>0.77427821522309714</v>
      </c>
      <c r="KY49" s="67">
        <f t="shared" si="36"/>
        <v>0</v>
      </c>
      <c r="LA49" s="74" t="s">
        <v>52</v>
      </c>
      <c r="LB49" s="74">
        <v>381</v>
      </c>
      <c r="LC49" s="74">
        <v>295</v>
      </c>
      <c r="LD49" s="74">
        <v>58</v>
      </c>
      <c r="LE49" s="74">
        <v>28</v>
      </c>
      <c r="LF49" s="75">
        <f t="shared" si="37"/>
        <v>0.77427821522309714</v>
      </c>
      <c r="LG49" s="67">
        <f t="shared" si="38"/>
        <v>0</v>
      </c>
      <c r="LI49" s="74" t="s">
        <v>52</v>
      </c>
      <c r="LJ49" s="74">
        <v>381</v>
      </c>
      <c r="LK49" s="74">
        <v>295</v>
      </c>
      <c r="LL49" s="74">
        <v>58</v>
      </c>
      <c r="LM49" s="74">
        <v>28</v>
      </c>
      <c r="LN49" s="75">
        <f t="shared" si="39"/>
        <v>0.77427821522309714</v>
      </c>
      <c r="LO49" s="67">
        <f t="shared" si="40"/>
        <v>0</v>
      </c>
      <c r="LQ49" s="74" t="s">
        <v>52</v>
      </c>
      <c r="LR49" s="74">
        <v>381</v>
      </c>
      <c r="LS49" s="74">
        <v>295</v>
      </c>
      <c r="LT49" s="74">
        <v>58</v>
      </c>
      <c r="LU49" s="74">
        <v>28</v>
      </c>
      <c r="LV49" s="75">
        <f t="shared" si="41"/>
        <v>0.77427821522309714</v>
      </c>
      <c r="LW49" s="67">
        <f t="shared" si="42"/>
        <v>0</v>
      </c>
      <c r="LY49" s="74" t="s">
        <v>52</v>
      </c>
      <c r="LZ49" s="74">
        <v>381</v>
      </c>
      <c r="MA49" s="74">
        <v>295</v>
      </c>
      <c r="MB49" s="74">
        <v>58</v>
      </c>
      <c r="MC49" s="74">
        <v>28</v>
      </c>
      <c r="MD49" s="75">
        <f t="shared" si="43"/>
        <v>0.77427821522309714</v>
      </c>
      <c r="ME49" s="67">
        <f t="shared" si="44"/>
        <v>0</v>
      </c>
      <c r="MG49" s="74" t="s">
        <v>52</v>
      </c>
      <c r="MH49" s="74">
        <v>381</v>
      </c>
      <c r="MI49" s="74">
        <v>295</v>
      </c>
      <c r="MJ49" s="74">
        <v>58</v>
      </c>
      <c r="MK49" s="74">
        <v>28</v>
      </c>
      <c r="ML49" s="75">
        <f t="shared" si="45"/>
        <v>0.77427821522309714</v>
      </c>
      <c r="MM49" s="67">
        <f t="shared" si="46"/>
        <v>0</v>
      </c>
      <c r="MO49" s="74" t="s">
        <v>52</v>
      </c>
      <c r="MP49" s="74">
        <v>381</v>
      </c>
      <c r="MQ49" s="74">
        <v>295</v>
      </c>
      <c r="MR49" s="74">
        <v>58</v>
      </c>
      <c r="MS49" s="74">
        <v>28</v>
      </c>
      <c r="MT49" s="75">
        <f t="shared" si="47"/>
        <v>0.77427821522309714</v>
      </c>
      <c r="MU49" s="67">
        <f t="shared" si="48"/>
        <v>0</v>
      </c>
      <c r="MW49" s="74" t="s">
        <v>52</v>
      </c>
      <c r="MX49" s="74">
        <v>381</v>
      </c>
      <c r="MY49" s="74">
        <v>295</v>
      </c>
      <c r="MZ49" s="74">
        <v>58</v>
      </c>
      <c r="NA49" s="74">
        <v>28</v>
      </c>
      <c r="NB49" s="75">
        <f t="shared" si="49"/>
        <v>0.77427821522309714</v>
      </c>
      <c r="NC49" s="67">
        <f t="shared" si="50"/>
        <v>0</v>
      </c>
      <c r="NE49" s="74" t="s">
        <v>52</v>
      </c>
      <c r="NF49" s="74">
        <v>381</v>
      </c>
      <c r="NG49" s="74">
        <v>295</v>
      </c>
      <c r="NH49" s="74">
        <v>58</v>
      </c>
      <c r="NI49" s="74">
        <v>28</v>
      </c>
      <c r="NJ49" s="75">
        <f t="shared" si="51"/>
        <v>0.77427821522309714</v>
      </c>
      <c r="NK49" s="67">
        <f t="shared" si="52"/>
        <v>0</v>
      </c>
      <c r="NM49" s="74" t="s">
        <v>52</v>
      </c>
      <c r="NN49" s="74">
        <v>381</v>
      </c>
      <c r="NO49" s="74">
        <v>295</v>
      </c>
      <c r="NP49" s="74">
        <v>58</v>
      </c>
      <c r="NQ49" s="74">
        <v>28</v>
      </c>
      <c r="NR49" s="75">
        <f t="shared" si="53"/>
        <v>0.77427821522309714</v>
      </c>
      <c r="NS49" s="67">
        <f t="shared" si="54"/>
        <v>0</v>
      </c>
      <c r="NU49" s="74" t="s">
        <v>52</v>
      </c>
      <c r="NV49" s="74">
        <v>381</v>
      </c>
      <c r="NW49" s="74">
        <v>295</v>
      </c>
      <c r="NX49" s="74">
        <v>58</v>
      </c>
      <c r="NY49" s="74">
        <v>28</v>
      </c>
      <c r="NZ49" s="75">
        <f t="shared" si="55"/>
        <v>0.77427821522309714</v>
      </c>
      <c r="OA49" s="67">
        <f t="shared" si="56"/>
        <v>0</v>
      </c>
      <c r="OC49" s="74" t="s">
        <v>52</v>
      </c>
      <c r="OD49" s="74">
        <v>381</v>
      </c>
      <c r="OE49" s="74">
        <v>295</v>
      </c>
      <c r="OF49" s="74">
        <v>58</v>
      </c>
      <c r="OG49" s="74">
        <v>28</v>
      </c>
      <c r="OH49" s="75">
        <f t="shared" si="79"/>
        <v>0.77427821522309714</v>
      </c>
      <c r="OI49" s="67">
        <f t="shared" si="80"/>
        <v>0</v>
      </c>
      <c r="OK49" s="74" t="s">
        <v>52</v>
      </c>
      <c r="OL49" s="74">
        <v>381</v>
      </c>
      <c r="OM49" s="74">
        <v>295</v>
      </c>
      <c r="ON49" s="74">
        <v>58</v>
      </c>
      <c r="OO49" s="74">
        <v>28</v>
      </c>
      <c r="OP49" s="75">
        <f t="shared" si="59"/>
        <v>0.77427821522309714</v>
      </c>
      <c r="OQ49" s="67">
        <f t="shared" si="60"/>
        <v>0</v>
      </c>
      <c r="OS49" s="74" t="s">
        <v>52</v>
      </c>
      <c r="OT49" s="74">
        <v>381</v>
      </c>
      <c r="OU49" s="74">
        <v>295</v>
      </c>
      <c r="OV49" s="74">
        <v>58</v>
      </c>
      <c r="OW49" s="74">
        <v>28</v>
      </c>
      <c r="OX49" s="75">
        <f t="shared" si="61"/>
        <v>0.77427821522309714</v>
      </c>
      <c r="OY49" s="67">
        <f t="shared" si="62"/>
        <v>0</v>
      </c>
      <c r="PA49" s="74" t="s">
        <v>52</v>
      </c>
      <c r="PB49" s="74">
        <v>381</v>
      </c>
      <c r="PC49" s="74">
        <v>295</v>
      </c>
      <c r="PD49" s="74">
        <v>58</v>
      </c>
      <c r="PE49" s="74">
        <v>28</v>
      </c>
      <c r="PF49" s="75">
        <f t="shared" si="63"/>
        <v>0.77427821522309714</v>
      </c>
      <c r="PG49" s="67">
        <f t="shared" si="64"/>
        <v>0</v>
      </c>
      <c r="PI49" s="74" t="s">
        <v>52</v>
      </c>
      <c r="PJ49" s="74">
        <v>381</v>
      </c>
      <c r="PK49" s="74">
        <v>295</v>
      </c>
      <c r="PL49" s="74">
        <v>58</v>
      </c>
      <c r="PM49" s="74">
        <v>28</v>
      </c>
      <c r="PN49" s="75">
        <f t="shared" si="65"/>
        <v>0.77427821522309714</v>
      </c>
      <c r="PO49" s="67">
        <f t="shared" si="66"/>
        <v>0</v>
      </c>
      <c r="PQ49" s="74" t="s">
        <v>52</v>
      </c>
      <c r="PR49" s="74">
        <v>381</v>
      </c>
      <c r="PS49" s="74">
        <v>295</v>
      </c>
      <c r="PT49" s="74">
        <v>58</v>
      </c>
      <c r="PU49" s="74">
        <v>28</v>
      </c>
      <c r="PV49" s="75">
        <f t="shared" si="67"/>
        <v>0.77427821522309714</v>
      </c>
      <c r="PW49" s="67">
        <f t="shared" si="68"/>
        <v>0</v>
      </c>
      <c r="PY49" s="74" t="s">
        <v>52</v>
      </c>
      <c r="PZ49" s="74">
        <v>381</v>
      </c>
      <c r="QA49" s="74">
        <v>295</v>
      </c>
      <c r="QB49" s="74">
        <v>58</v>
      </c>
      <c r="QC49" s="74">
        <v>28</v>
      </c>
      <c r="QD49" s="75">
        <f t="shared" si="69"/>
        <v>0.77427821522309714</v>
      </c>
      <c r="QE49" s="67">
        <f t="shared" si="70"/>
        <v>0</v>
      </c>
      <c r="QG49" s="74" t="s">
        <v>52</v>
      </c>
      <c r="QH49" s="74">
        <v>381</v>
      </c>
      <c r="QI49" s="74">
        <v>295</v>
      </c>
      <c r="QJ49" s="74">
        <v>58</v>
      </c>
      <c r="QK49" s="74">
        <v>28</v>
      </c>
      <c r="QL49" s="75">
        <f t="shared" si="71"/>
        <v>0.77427821522309714</v>
      </c>
      <c r="QM49" s="67">
        <f t="shared" si="72"/>
        <v>0</v>
      </c>
      <c r="QO49" s="74" t="s">
        <v>52</v>
      </c>
      <c r="QP49" s="74">
        <v>381</v>
      </c>
      <c r="QQ49" s="74">
        <v>295</v>
      </c>
      <c r="QR49" s="74">
        <v>58</v>
      </c>
      <c r="QS49" s="74">
        <v>28</v>
      </c>
      <c r="QT49" s="75">
        <f t="shared" si="73"/>
        <v>0.77427821522309714</v>
      </c>
      <c r="QU49" s="67">
        <f t="shared" si="74"/>
        <v>0</v>
      </c>
      <c r="QW49" s="74" t="s">
        <v>52</v>
      </c>
      <c r="QX49" s="74">
        <v>381</v>
      </c>
      <c r="QY49" s="74">
        <v>296</v>
      </c>
      <c r="QZ49" s="74">
        <v>55</v>
      </c>
      <c r="RA49" s="74">
        <v>30</v>
      </c>
      <c r="RB49" s="75">
        <f t="shared" si="75"/>
        <v>0.7769028871391076</v>
      </c>
      <c r="RC49" s="67">
        <f t="shared" si="76"/>
        <v>2.624671916010457E-3</v>
      </c>
    </row>
    <row r="50" spans="1:471" ht="15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8">
        <f t="shared" si="4"/>
        <v>4.0000000000000036E-2</v>
      </c>
      <c r="AV50" s="2" t="s">
        <v>53</v>
      </c>
      <c r="AW50" s="2">
        <v>228</v>
      </c>
      <c r="AX50" s="2">
        <v>227</v>
      </c>
      <c r="AY50" s="2">
        <v>1</v>
      </c>
      <c r="AZ50" s="2">
        <v>0</v>
      </c>
      <c r="BA50" s="4">
        <v>1</v>
      </c>
      <c r="BB50" s="8">
        <f t="shared" si="5"/>
        <v>0</v>
      </c>
      <c r="BD50" s="2" t="s">
        <v>53</v>
      </c>
      <c r="BE50" s="2">
        <v>228</v>
      </c>
      <c r="BF50" s="2">
        <v>227</v>
      </c>
      <c r="BG50" s="2">
        <v>1</v>
      </c>
      <c r="BH50" s="2">
        <v>0</v>
      </c>
      <c r="BI50" s="4">
        <v>1</v>
      </c>
      <c r="BJ50" s="8">
        <f t="shared" si="6"/>
        <v>0</v>
      </c>
      <c r="BL50" s="2" t="s">
        <v>53</v>
      </c>
      <c r="BM50" s="2">
        <v>228</v>
      </c>
      <c r="BN50" s="2">
        <v>227</v>
      </c>
      <c r="BO50" s="2">
        <v>1</v>
      </c>
      <c r="BP50" s="2">
        <v>0</v>
      </c>
      <c r="BQ50" s="4">
        <v>1</v>
      </c>
      <c r="BR50" s="8">
        <f t="shared" si="7"/>
        <v>0</v>
      </c>
      <c r="BT50" s="2" t="s">
        <v>53</v>
      </c>
      <c r="BU50" s="2">
        <v>228</v>
      </c>
      <c r="BV50" s="2">
        <v>227</v>
      </c>
      <c r="BW50" s="2">
        <v>1</v>
      </c>
      <c r="BX50" s="2">
        <v>0</v>
      </c>
      <c r="BY50" s="4">
        <v>1</v>
      </c>
      <c r="BZ50" s="8">
        <f t="shared" si="8"/>
        <v>0</v>
      </c>
      <c r="CB50" s="2" t="s">
        <v>53</v>
      </c>
      <c r="CC50" s="2">
        <v>228</v>
      </c>
      <c r="CD50" s="2">
        <v>227</v>
      </c>
      <c r="CE50" s="2">
        <v>1</v>
      </c>
      <c r="CF50" s="2">
        <v>0</v>
      </c>
      <c r="CG50" s="4">
        <v>1</v>
      </c>
      <c r="CH50" s="8">
        <f t="shared" si="9"/>
        <v>0</v>
      </c>
      <c r="CJ50" s="2" t="s">
        <v>53</v>
      </c>
      <c r="CK50" s="2">
        <v>228</v>
      </c>
      <c r="CL50" s="2">
        <v>227</v>
      </c>
      <c r="CM50" s="2">
        <v>1</v>
      </c>
      <c r="CN50" s="2">
        <v>0</v>
      </c>
      <c r="CO50" s="4">
        <v>1</v>
      </c>
      <c r="CP50" s="8">
        <f t="shared" si="10"/>
        <v>0</v>
      </c>
      <c r="CR50" s="2" t="s">
        <v>53</v>
      </c>
      <c r="CS50" s="2">
        <v>228</v>
      </c>
      <c r="CT50" s="2">
        <v>227</v>
      </c>
      <c r="CU50" s="2">
        <v>1</v>
      </c>
      <c r="CV50" s="2">
        <v>0</v>
      </c>
      <c r="CW50" s="4">
        <v>1</v>
      </c>
      <c r="CX50" s="8">
        <f t="shared" si="11"/>
        <v>0</v>
      </c>
      <c r="CZ50" s="2" t="s">
        <v>53</v>
      </c>
      <c r="DA50" s="2">
        <v>228</v>
      </c>
      <c r="DB50" s="2">
        <v>227</v>
      </c>
      <c r="DC50" s="2">
        <v>1</v>
      </c>
      <c r="DD50" s="2">
        <v>0</v>
      </c>
      <c r="DE50" s="4">
        <v>1</v>
      </c>
      <c r="DF50" s="8">
        <f t="shared" si="12"/>
        <v>0</v>
      </c>
      <c r="DH50" s="2" t="s">
        <v>53</v>
      </c>
      <c r="DI50" s="2">
        <v>228</v>
      </c>
      <c r="DJ50" s="2">
        <v>227</v>
      </c>
      <c r="DK50" s="2">
        <v>1</v>
      </c>
      <c r="DL50" s="2">
        <v>0</v>
      </c>
      <c r="DM50" s="4">
        <v>1</v>
      </c>
      <c r="DN50" s="8">
        <f t="shared" si="13"/>
        <v>0</v>
      </c>
      <c r="DP50" s="2" t="s">
        <v>53</v>
      </c>
      <c r="DQ50" s="2">
        <v>228</v>
      </c>
      <c r="DR50" s="2">
        <v>227</v>
      </c>
      <c r="DS50" s="2">
        <v>1</v>
      </c>
      <c r="DT50" s="2">
        <v>0</v>
      </c>
      <c r="DU50" s="4">
        <v>1</v>
      </c>
      <c r="DV50" s="8">
        <f t="shared" si="14"/>
        <v>0</v>
      </c>
      <c r="DX50" s="2" t="s">
        <v>53</v>
      </c>
      <c r="DY50" s="2">
        <v>341</v>
      </c>
      <c r="DZ50" s="2">
        <v>340</v>
      </c>
      <c r="EA50" s="2">
        <v>1</v>
      </c>
      <c r="EB50" s="2">
        <v>0</v>
      </c>
      <c r="EC50" s="4">
        <v>1</v>
      </c>
      <c r="ED50" s="8">
        <f t="shared" si="15"/>
        <v>0</v>
      </c>
      <c r="EF50" s="2" t="s">
        <v>53</v>
      </c>
      <c r="EG50" s="2">
        <v>341</v>
      </c>
      <c r="EH50" s="2">
        <v>340</v>
      </c>
      <c r="EI50" s="2">
        <v>1</v>
      </c>
      <c r="EJ50" s="2">
        <v>0</v>
      </c>
      <c r="EK50" s="4">
        <v>1</v>
      </c>
      <c r="EL50" s="8">
        <f t="shared" si="16"/>
        <v>0</v>
      </c>
      <c r="EN50" s="2" t="s">
        <v>53</v>
      </c>
      <c r="EO50" s="2">
        <v>341</v>
      </c>
      <c r="EP50" s="2">
        <v>340</v>
      </c>
      <c r="EQ50" s="2">
        <v>1</v>
      </c>
      <c r="ER50" s="2">
        <v>0</v>
      </c>
      <c r="ES50" s="4">
        <v>1</v>
      </c>
      <c r="ET50" s="8">
        <f t="shared" si="17"/>
        <v>0</v>
      </c>
      <c r="EV50" s="2" t="s">
        <v>53</v>
      </c>
      <c r="EW50" s="2">
        <v>341</v>
      </c>
      <c r="EX50" s="2">
        <v>340</v>
      </c>
      <c r="EY50" s="2">
        <v>1</v>
      </c>
      <c r="EZ50" s="2">
        <v>0</v>
      </c>
      <c r="FA50" s="4">
        <v>1</v>
      </c>
      <c r="FB50" s="8">
        <f t="shared" si="18"/>
        <v>0</v>
      </c>
      <c r="FD50" s="2" t="s">
        <v>53</v>
      </c>
      <c r="FE50" s="2">
        <v>341</v>
      </c>
      <c r="FF50" s="2">
        <v>340</v>
      </c>
      <c r="FG50" s="2">
        <v>1</v>
      </c>
      <c r="FH50" s="2">
        <v>0</v>
      </c>
      <c r="FI50" s="4">
        <v>1</v>
      </c>
      <c r="FJ50" s="8">
        <f t="shared" si="19"/>
        <v>0</v>
      </c>
      <c r="FL50" s="2" t="s">
        <v>53</v>
      </c>
      <c r="FM50" s="2">
        <v>341</v>
      </c>
      <c r="FN50" s="2">
        <v>340</v>
      </c>
      <c r="FO50" s="2">
        <v>1</v>
      </c>
      <c r="FP50" s="2">
        <v>0</v>
      </c>
      <c r="FQ50" s="4">
        <v>1</v>
      </c>
      <c r="FR50" s="8">
        <f t="shared" si="20"/>
        <v>0</v>
      </c>
      <c r="FT50" t="s">
        <v>53</v>
      </c>
      <c r="FU50">
        <v>341</v>
      </c>
      <c r="FV50">
        <v>340</v>
      </c>
      <c r="FW50">
        <v>1</v>
      </c>
      <c r="FX50">
        <v>0</v>
      </c>
      <c r="FY50" s="38">
        <v>1</v>
      </c>
      <c r="FZ50" s="8">
        <f t="shared" si="21"/>
        <v>0</v>
      </c>
      <c r="GB50" s="2" t="s">
        <v>53</v>
      </c>
      <c r="GC50" s="2">
        <v>341</v>
      </c>
      <c r="GD50" s="2">
        <v>340</v>
      </c>
      <c r="GE50" s="2">
        <v>1</v>
      </c>
      <c r="GF50" s="2">
        <v>0</v>
      </c>
      <c r="GG50" s="4">
        <v>1</v>
      </c>
      <c r="GH50" s="8">
        <f t="shared" si="22"/>
        <v>0</v>
      </c>
      <c r="GJ50" t="s">
        <v>53</v>
      </c>
      <c r="GK50">
        <v>341</v>
      </c>
      <c r="GL50">
        <v>340</v>
      </c>
      <c r="GM50">
        <v>1</v>
      </c>
      <c r="GN50">
        <v>0</v>
      </c>
      <c r="GO50" s="38">
        <v>1</v>
      </c>
      <c r="GP50" s="8">
        <f t="shared" si="23"/>
        <v>0</v>
      </c>
      <c r="GR50" s="2" t="s">
        <v>53</v>
      </c>
      <c r="GS50" s="2">
        <v>341</v>
      </c>
      <c r="GT50" s="2">
        <v>340</v>
      </c>
      <c r="GU50" s="2">
        <v>1</v>
      </c>
      <c r="GV50" s="2">
        <v>0</v>
      </c>
      <c r="GW50" s="4">
        <v>1</v>
      </c>
      <c r="GX50" s="8">
        <f t="shared" si="24"/>
        <v>0</v>
      </c>
      <c r="GZ50" s="2" t="s">
        <v>53</v>
      </c>
      <c r="HA50" s="2">
        <v>341</v>
      </c>
      <c r="HB50" s="2">
        <v>340</v>
      </c>
      <c r="HC50" s="2">
        <v>1</v>
      </c>
      <c r="HD50" s="2">
        <v>0</v>
      </c>
      <c r="HE50" s="4">
        <v>1</v>
      </c>
      <c r="HF50" s="8">
        <f t="shared" si="77"/>
        <v>1</v>
      </c>
      <c r="HH50" s="2" t="s">
        <v>53</v>
      </c>
      <c r="HI50" s="2">
        <v>341</v>
      </c>
      <c r="HJ50" s="2">
        <v>340</v>
      </c>
      <c r="HK50" s="2">
        <v>1</v>
      </c>
      <c r="HL50" s="2">
        <v>0</v>
      </c>
      <c r="HM50" s="4">
        <v>1</v>
      </c>
      <c r="HN50" s="8">
        <f t="shared" si="25"/>
        <v>0</v>
      </c>
      <c r="HP50" s="2" t="s">
        <v>53</v>
      </c>
      <c r="HQ50" s="2">
        <v>341</v>
      </c>
      <c r="HR50" s="2">
        <v>340</v>
      </c>
      <c r="HS50" s="2">
        <v>1</v>
      </c>
      <c r="HT50" s="2">
        <v>0</v>
      </c>
      <c r="HU50" s="4">
        <v>1</v>
      </c>
      <c r="HV50" s="8">
        <f t="shared" si="26"/>
        <v>0</v>
      </c>
      <c r="HX50" s="2" t="s">
        <v>53</v>
      </c>
      <c r="HY50" s="2">
        <v>341</v>
      </c>
      <c r="HZ50" s="2">
        <v>340</v>
      </c>
      <c r="IA50" s="2">
        <v>1</v>
      </c>
      <c r="IB50" s="2">
        <v>0</v>
      </c>
      <c r="IC50" s="4">
        <v>1</v>
      </c>
      <c r="ID50" s="8">
        <f t="shared" si="27"/>
        <v>0</v>
      </c>
      <c r="IF50" s="63" t="s">
        <v>53</v>
      </c>
      <c r="IG50" s="64">
        <v>341</v>
      </c>
      <c r="IH50" s="64">
        <v>340</v>
      </c>
      <c r="II50" s="64">
        <v>1</v>
      </c>
      <c r="IJ50" s="64">
        <v>0</v>
      </c>
      <c r="IK50" s="65">
        <v>1</v>
      </c>
      <c r="IL50" s="65">
        <v>1</v>
      </c>
      <c r="IM50" s="65">
        <v>0</v>
      </c>
      <c r="IN50" s="63"/>
      <c r="IO50" s="63" t="s">
        <v>53</v>
      </c>
      <c r="IP50" s="63">
        <v>341</v>
      </c>
      <c r="IQ50" s="63">
        <v>340</v>
      </c>
      <c r="IR50" s="63">
        <v>1</v>
      </c>
      <c r="IS50" s="63">
        <v>0</v>
      </c>
      <c r="IT50" s="71">
        <v>1</v>
      </c>
      <c r="IU50" s="67">
        <v>0</v>
      </c>
      <c r="IV50" s="63"/>
      <c r="IW50" s="73" t="s">
        <v>53</v>
      </c>
      <c r="IX50" s="73">
        <v>341</v>
      </c>
      <c r="IY50" s="73">
        <v>340</v>
      </c>
      <c r="IZ50" s="73">
        <v>1</v>
      </c>
      <c r="JA50" s="73">
        <v>0</v>
      </c>
      <c r="JB50" s="77">
        <v>1</v>
      </c>
      <c r="JC50" s="67">
        <f t="shared" si="28"/>
        <v>0</v>
      </c>
      <c r="JD50" s="66"/>
      <c r="JE50" s="73" t="s">
        <v>53</v>
      </c>
      <c r="JF50" s="81">
        <v>389</v>
      </c>
      <c r="JG50" s="73">
        <v>340</v>
      </c>
      <c r="JH50" s="73">
        <v>48</v>
      </c>
      <c r="JI50" s="73">
        <v>1</v>
      </c>
      <c r="JJ50" s="77">
        <f t="shared" si="78"/>
        <v>0.87403598971722363</v>
      </c>
      <c r="JK50" s="67">
        <f t="shared" si="29"/>
        <v>-0.12596401028277637</v>
      </c>
      <c r="JL50" s="66"/>
      <c r="JM50" s="73" t="s">
        <v>53</v>
      </c>
      <c r="JN50" s="73">
        <v>389</v>
      </c>
      <c r="JO50" s="73">
        <v>340</v>
      </c>
      <c r="JP50" s="73">
        <v>48</v>
      </c>
      <c r="JQ50" s="73">
        <v>1</v>
      </c>
      <c r="JR50" s="77">
        <v>0.87</v>
      </c>
      <c r="JS50" s="67">
        <f t="shared" si="30"/>
        <v>-4.0359897172236314E-3</v>
      </c>
      <c r="JT50" s="66"/>
      <c r="JU50" s="73" t="s">
        <v>53</v>
      </c>
      <c r="JV50" s="73">
        <v>389</v>
      </c>
      <c r="JW50" s="73">
        <v>340</v>
      </c>
      <c r="JX50" s="73">
        <v>48</v>
      </c>
      <c r="JY50" s="73">
        <v>1</v>
      </c>
      <c r="JZ50" s="77">
        <v>0.87</v>
      </c>
      <c r="KA50" s="67">
        <f t="shared" si="31"/>
        <v>0</v>
      </c>
      <c r="KB50" s="66"/>
      <c r="KC50" s="73" t="s">
        <v>53</v>
      </c>
      <c r="KD50" s="73">
        <v>389</v>
      </c>
      <c r="KE50" s="73">
        <v>340</v>
      </c>
      <c r="KF50" s="73">
        <v>48</v>
      </c>
      <c r="KG50" s="73">
        <v>1</v>
      </c>
      <c r="KH50" s="77">
        <v>0.87</v>
      </c>
      <c r="KI50" s="67">
        <f t="shared" si="32"/>
        <v>0</v>
      </c>
      <c r="KK50" s="74" t="s">
        <v>53</v>
      </c>
      <c r="KL50" s="74">
        <v>389</v>
      </c>
      <c r="KM50" s="74">
        <v>339</v>
      </c>
      <c r="KN50" s="74">
        <v>49</v>
      </c>
      <c r="KO50" s="74">
        <v>1</v>
      </c>
      <c r="KP50" s="75">
        <f t="shared" si="33"/>
        <v>0.87146529562982</v>
      </c>
      <c r="KQ50" s="67">
        <f t="shared" si="34"/>
        <v>1.4652956298200071E-3</v>
      </c>
      <c r="KS50" s="74" t="s">
        <v>53</v>
      </c>
      <c r="KT50" s="74">
        <v>389</v>
      </c>
      <c r="KU50" s="74">
        <v>339</v>
      </c>
      <c r="KV50" s="74">
        <v>49</v>
      </c>
      <c r="KW50" s="74">
        <v>1</v>
      </c>
      <c r="KX50" s="75">
        <f t="shared" si="35"/>
        <v>0.87146529562982</v>
      </c>
      <c r="KY50" s="67">
        <f t="shared" si="36"/>
        <v>0</v>
      </c>
      <c r="LA50" s="74" t="s">
        <v>53</v>
      </c>
      <c r="LB50" s="74">
        <v>389</v>
      </c>
      <c r="LC50" s="74">
        <v>339</v>
      </c>
      <c r="LD50" s="74">
        <v>49</v>
      </c>
      <c r="LE50" s="74">
        <v>1</v>
      </c>
      <c r="LF50" s="75">
        <f t="shared" si="37"/>
        <v>0.87146529562982</v>
      </c>
      <c r="LG50" s="67">
        <f t="shared" si="38"/>
        <v>0</v>
      </c>
      <c r="LI50" s="74" t="s">
        <v>53</v>
      </c>
      <c r="LJ50" s="74">
        <v>389</v>
      </c>
      <c r="LK50" s="74">
        <v>339</v>
      </c>
      <c r="LL50" s="74">
        <v>49</v>
      </c>
      <c r="LM50" s="74">
        <v>1</v>
      </c>
      <c r="LN50" s="75">
        <f t="shared" si="39"/>
        <v>0.87146529562982</v>
      </c>
      <c r="LO50" s="67">
        <f t="shared" si="40"/>
        <v>0</v>
      </c>
      <c r="LQ50" s="74" t="s">
        <v>53</v>
      </c>
      <c r="LR50" s="74">
        <v>389</v>
      </c>
      <c r="LS50" s="74">
        <v>339</v>
      </c>
      <c r="LT50" s="74">
        <v>49</v>
      </c>
      <c r="LU50" s="74">
        <v>1</v>
      </c>
      <c r="LV50" s="75">
        <f t="shared" si="41"/>
        <v>0.87146529562982</v>
      </c>
      <c r="LW50" s="67">
        <f t="shared" si="42"/>
        <v>0</v>
      </c>
      <c r="LY50" s="74" t="s">
        <v>53</v>
      </c>
      <c r="LZ50" s="74">
        <v>389</v>
      </c>
      <c r="MA50" s="74">
        <v>339</v>
      </c>
      <c r="MB50" s="74">
        <v>49</v>
      </c>
      <c r="MC50" s="74">
        <v>1</v>
      </c>
      <c r="MD50" s="75">
        <f t="shared" si="43"/>
        <v>0.87146529562982</v>
      </c>
      <c r="ME50" s="67">
        <f t="shared" si="44"/>
        <v>0</v>
      </c>
      <c r="MG50" s="74" t="s">
        <v>53</v>
      </c>
      <c r="MH50" s="74">
        <v>389</v>
      </c>
      <c r="MI50" s="74">
        <v>339</v>
      </c>
      <c r="MJ50" s="74">
        <v>49</v>
      </c>
      <c r="MK50" s="74">
        <v>1</v>
      </c>
      <c r="ML50" s="75">
        <f t="shared" si="45"/>
        <v>0.87146529562982</v>
      </c>
      <c r="MM50" s="67">
        <f t="shared" si="46"/>
        <v>0</v>
      </c>
      <c r="MO50" s="74" t="s">
        <v>53</v>
      </c>
      <c r="MP50" s="74">
        <v>389</v>
      </c>
      <c r="MQ50" s="74">
        <v>339</v>
      </c>
      <c r="MR50" s="74">
        <v>49</v>
      </c>
      <c r="MS50" s="74">
        <v>1</v>
      </c>
      <c r="MT50" s="75">
        <f t="shared" si="47"/>
        <v>0.87146529562982</v>
      </c>
      <c r="MU50" s="67">
        <f t="shared" si="48"/>
        <v>0</v>
      </c>
      <c r="MW50" s="74" t="s">
        <v>53</v>
      </c>
      <c r="MX50" s="74">
        <v>389</v>
      </c>
      <c r="MY50" s="74">
        <v>339</v>
      </c>
      <c r="MZ50" s="74">
        <v>49</v>
      </c>
      <c r="NA50" s="74">
        <v>1</v>
      </c>
      <c r="NB50" s="75">
        <f t="shared" si="49"/>
        <v>0.87146529562982</v>
      </c>
      <c r="NC50" s="67">
        <f t="shared" si="50"/>
        <v>0</v>
      </c>
      <c r="NE50" s="74" t="s">
        <v>53</v>
      </c>
      <c r="NF50" s="74">
        <v>389</v>
      </c>
      <c r="NG50" s="74">
        <v>339</v>
      </c>
      <c r="NH50" s="74">
        <v>49</v>
      </c>
      <c r="NI50" s="74">
        <v>1</v>
      </c>
      <c r="NJ50" s="75">
        <f t="shared" si="51"/>
        <v>0.87146529562982</v>
      </c>
      <c r="NK50" s="67">
        <f t="shared" si="52"/>
        <v>0</v>
      </c>
      <c r="NM50" s="74" t="s">
        <v>53</v>
      </c>
      <c r="NN50" s="74">
        <v>389</v>
      </c>
      <c r="NO50" s="74">
        <v>339</v>
      </c>
      <c r="NP50" s="74">
        <v>49</v>
      </c>
      <c r="NQ50" s="74">
        <v>1</v>
      </c>
      <c r="NR50" s="75">
        <f t="shared" si="53"/>
        <v>0.87146529562982</v>
      </c>
      <c r="NS50" s="67">
        <f t="shared" si="54"/>
        <v>0</v>
      </c>
      <c r="NU50" s="74" t="s">
        <v>53</v>
      </c>
      <c r="NV50" s="74">
        <v>389</v>
      </c>
      <c r="NW50" s="74">
        <v>339</v>
      </c>
      <c r="NX50" s="74">
        <v>49</v>
      </c>
      <c r="NY50" s="74">
        <v>1</v>
      </c>
      <c r="NZ50" s="75">
        <f t="shared" si="55"/>
        <v>0.87146529562982</v>
      </c>
      <c r="OA50" s="67">
        <f t="shared" si="56"/>
        <v>0</v>
      </c>
      <c r="OC50" s="74" t="s">
        <v>53</v>
      </c>
      <c r="OD50" s="74">
        <v>389</v>
      </c>
      <c r="OE50" s="74">
        <v>339</v>
      </c>
      <c r="OF50" s="74">
        <v>49</v>
      </c>
      <c r="OG50" s="74">
        <v>1</v>
      </c>
      <c r="OH50" s="75">
        <f t="shared" si="79"/>
        <v>0.87146529562982</v>
      </c>
      <c r="OI50" s="67">
        <f t="shared" si="80"/>
        <v>0</v>
      </c>
      <c r="OK50" s="74" t="s">
        <v>53</v>
      </c>
      <c r="OL50" s="74">
        <v>389</v>
      </c>
      <c r="OM50" s="74">
        <v>339</v>
      </c>
      <c r="ON50" s="74">
        <v>49</v>
      </c>
      <c r="OO50" s="74">
        <v>1</v>
      </c>
      <c r="OP50" s="75">
        <f t="shared" si="59"/>
        <v>0.87146529562982</v>
      </c>
      <c r="OQ50" s="67">
        <f t="shared" si="60"/>
        <v>0</v>
      </c>
      <c r="OS50" s="74" t="s">
        <v>53</v>
      </c>
      <c r="OT50" s="74">
        <v>389</v>
      </c>
      <c r="OU50" s="74">
        <v>339</v>
      </c>
      <c r="OV50" s="74">
        <v>49</v>
      </c>
      <c r="OW50" s="74">
        <v>1</v>
      </c>
      <c r="OX50" s="75">
        <f t="shared" si="61"/>
        <v>0.87146529562982</v>
      </c>
      <c r="OY50" s="67">
        <f t="shared" si="62"/>
        <v>0</v>
      </c>
      <c r="PA50" s="74" t="s">
        <v>53</v>
      </c>
      <c r="PB50" s="74">
        <v>389</v>
      </c>
      <c r="PC50" s="74">
        <v>339</v>
      </c>
      <c r="PD50" s="74">
        <v>49</v>
      </c>
      <c r="PE50" s="74">
        <v>1</v>
      </c>
      <c r="PF50" s="75">
        <f t="shared" si="63"/>
        <v>0.87146529562982</v>
      </c>
      <c r="PG50" s="67">
        <f t="shared" si="64"/>
        <v>0</v>
      </c>
      <c r="PI50" s="74" t="s">
        <v>53</v>
      </c>
      <c r="PJ50" s="74">
        <v>389</v>
      </c>
      <c r="PK50" s="74">
        <v>339</v>
      </c>
      <c r="PL50" s="74">
        <v>49</v>
      </c>
      <c r="PM50" s="74">
        <v>1</v>
      </c>
      <c r="PN50" s="75">
        <f t="shared" si="65"/>
        <v>0.87146529562982</v>
      </c>
      <c r="PO50" s="67">
        <f t="shared" si="66"/>
        <v>0</v>
      </c>
      <c r="PQ50" s="74" t="s">
        <v>53</v>
      </c>
      <c r="PR50" s="74">
        <v>389</v>
      </c>
      <c r="PS50" s="74">
        <v>339</v>
      </c>
      <c r="PT50" s="74">
        <v>49</v>
      </c>
      <c r="PU50" s="74">
        <v>1</v>
      </c>
      <c r="PV50" s="75">
        <f t="shared" si="67"/>
        <v>0.87146529562982</v>
      </c>
      <c r="PW50" s="67">
        <f t="shared" si="68"/>
        <v>0</v>
      </c>
      <c r="PY50" s="74" t="s">
        <v>53</v>
      </c>
      <c r="PZ50" s="74">
        <v>389</v>
      </c>
      <c r="QA50" s="74">
        <v>339</v>
      </c>
      <c r="QB50" s="74">
        <v>49</v>
      </c>
      <c r="QC50" s="74">
        <v>1</v>
      </c>
      <c r="QD50" s="75">
        <f t="shared" si="69"/>
        <v>0.87146529562982</v>
      </c>
      <c r="QE50" s="67">
        <f t="shared" si="70"/>
        <v>0</v>
      </c>
      <c r="QG50" s="74" t="s">
        <v>53</v>
      </c>
      <c r="QH50" s="74">
        <v>389</v>
      </c>
      <c r="QI50" s="74">
        <v>339</v>
      </c>
      <c r="QJ50" s="74">
        <v>49</v>
      </c>
      <c r="QK50" s="74">
        <v>1</v>
      </c>
      <c r="QL50" s="75">
        <f t="shared" si="71"/>
        <v>0.87146529562982</v>
      </c>
      <c r="QM50" s="67">
        <f t="shared" si="72"/>
        <v>0</v>
      </c>
      <c r="QO50" s="74" t="s">
        <v>53</v>
      </c>
      <c r="QP50" s="74">
        <v>389</v>
      </c>
      <c r="QQ50" s="74">
        <v>339</v>
      </c>
      <c r="QR50" s="74">
        <v>49</v>
      </c>
      <c r="QS50" s="74">
        <v>1</v>
      </c>
      <c r="QT50" s="75">
        <f t="shared" si="73"/>
        <v>0.87146529562982</v>
      </c>
      <c r="QU50" s="67">
        <f t="shared" si="74"/>
        <v>0</v>
      </c>
      <c r="QW50" s="74" t="s">
        <v>53</v>
      </c>
      <c r="QX50" s="74">
        <v>389</v>
      </c>
      <c r="QY50" s="74">
        <v>339</v>
      </c>
      <c r="QZ50" s="74">
        <v>49</v>
      </c>
      <c r="RA50" s="74">
        <v>1</v>
      </c>
      <c r="RB50" s="75">
        <f t="shared" si="75"/>
        <v>0.87146529562982</v>
      </c>
      <c r="RC50" s="67">
        <f t="shared" si="76"/>
        <v>0</v>
      </c>
    </row>
    <row r="51" spans="1:471" ht="15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  <c r="AV51" s="31" t="s">
        <v>54</v>
      </c>
      <c r="AW51" s="2">
        <v>50</v>
      </c>
      <c r="AX51" s="2">
        <v>30</v>
      </c>
      <c r="AY51" s="2">
        <v>20</v>
      </c>
      <c r="AZ51" s="2">
        <v>0</v>
      </c>
      <c r="BA51" s="4">
        <v>0.6</v>
      </c>
      <c r="BB51" s="8">
        <f t="shared" si="5"/>
        <v>0</v>
      </c>
      <c r="BD51" s="31" t="s">
        <v>54</v>
      </c>
      <c r="BE51" s="2">
        <v>50</v>
      </c>
      <c r="BF51" s="2">
        <v>30</v>
      </c>
      <c r="BG51" s="2">
        <v>20</v>
      </c>
      <c r="BH51" s="2">
        <v>0</v>
      </c>
      <c r="BI51" s="4">
        <v>0.6</v>
      </c>
      <c r="BJ51" s="8">
        <f t="shared" si="6"/>
        <v>0</v>
      </c>
      <c r="BL51" s="31" t="s">
        <v>54</v>
      </c>
      <c r="BM51" s="2">
        <v>50</v>
      </c>
      <c r="BN51" s="2">
        <v>30</v>
      </c>
      <c r="BO51" s="2">
        <v>20</v>
      </c>
      <c r="BP51" s="2">
        <v>0</v>
      </c>
      <c r="BQ51" s="4">
        <v>0.6</v>
      </c>
      <c r="BR51" s="8">
        <f t="shared" si="7"/>
        <v>0</v>
      </c>
      <c r="BT51" s="31" t="s">
        <v>54</v>
      </c>
      <c r="BU51" s="2">
        <v>50</v>
      </c>
      <c r="BV51" s="2">
        <v>30</v>
      </c>
      <c r="BW51" s="2">
        <v>20</v>
      </c>
      <c r="BX51" s="2">
        <v>0</v>
      </c>
      <c r="BY51" s="4">
        <v>0.6</v>
      </c>
      <c r="BZ51" s="8">
        <f t="shared" si="8"/>
        <v>0</v>
      </c>
      <c r="CB51" s="29" t="s">
        <v>54</v>
      </c>
      <c r="CC51" s="2">
        <v>50</v>
      </c>
      <c r="CD51" s="2">
        <v>30</v>
      </c>
      <c r="CE51" s="2">
        <v>20</v>
      </c>
      <c r="CF51" s="2">
        <v>0</v>
      </c>
      <c r="CG51" s="4">
        <v>0.6</v>
      </c>
      <c r="CH51" s="8">
        <f t="shared" si="9"/>
        <v>0</v>
      </c>
      <c r="CJ51" s="29" t="s">
        <v>54</v>
      </c>
      <c r="CK51" s="2">
        <v>50</v>
      </c>
      <c r="CL51" s="2">
        <v>30</v>
      </c>
      <c r="CM51" s="2">
        <v>20</v>
      </c>
      <c r="CN51" s="2">
        <v>0</v>
      </c>
      <c r="CO51" s="4">
        <v>0.6</v>
      </c>
      <c r="CP51" s="8">
        <f t="shared" si="10"/>
        <v>0</v>
      </c>
      <c r="CR51" s="2" t="s">
        <v>54</v>
      </c>
      <c r="CS51" s="2">
        <v>50</v>
      </c>
      <c r="CT51" s="2">
        <v>30</v>
      </c>
      <c r="CU51" s="2">
        <v>20</v>
      </c>
      <c r="CV51" s="2">
        <v>0</v>
      </c>
      <c r="CW51" s="4">
        <v>0.6</v>
      </c>
      <c r="CX51" s="8">
        <f t="shared" si="11"/>
        <v>0</v>
      </c>
      <c r="CZ51" s="2" t="s">
        <v>54</v>
      </c>
      <c r="DA51" s="2">
        <v>50</v>
      </c>
      <c r="DB51" s="2">
        <v>30</v>
      </c>
      <c r="DC51" s="2">
        <v>20</v>
      </c>
      <c r="DD51" s="2">
        <v>0</v>
      </c>
      <c r="DE51" s="4">
        <v>0.6</v>
      </c>
      <c r="DF51" s="8">
        <f t="shared" si="12"/>
        <v>0</v>
      </c>
      <c r="DH51" s="2" t="s">
        <v>54</v>
      </c>
      <c r="DI51" s="2">
        <v>50</v>
      </c>
      <c r="DJ51" s="2">
        <v>30</v>
      </c>
      <c r="DK51" s="2">
        <v>20</v>
      </c>
      <c r="DL51" s="2">
        <v>0</v>
      </c>
      <c r="DM51" s="4">
        <v>0.6</v>
      </c>
      <c r="DN51" s="8">
        <f t="shared" si="13"/>
        <v>0</v>
      </c>
      <c r="DP51" s="2" t="s">
        <v>54</v>
      </c>
      <c r="DQ51" s="2">
        <v>50</v>
      </c>
      <c r="DR51" s="2">
        <v>30</v>
      </c>
      <c r="DS51" s="2">
        <v>20</v>
      </c>
      <c r="DT51" s="2">
        <v>0</v>
      </c>
      <c r="DU51" s="4">
        <v>0.6</v>
      </c>
      <c r="DV51" s="8">
        <f t="shared" si="14"/>
        <v>0</v>
      </c>
      <c r="DX51" s="2" t="s">
        <v>54</v>
      </c>
      <c r="DY51" s="2">
        <v>135</v>
      </c>
      <c r="DZ51" s="2">
        <v>129</v>
      </c>
      <c r="EA51" s="2">
        <v>0</v>
      </c>
      <c r="EB51" s="2">
        <v>6</v>
      </c>
      <c r="EC51" s="4">
        <v>0.96</v>
      </c>
      <c r="ED51" s="8">
        <f t="shared" si="15"/>
        <v>0.36</v>
      </c>
      <c r="EF51" s="2" t="s">
        <v>54</v>
      </c>
      <c r="EG51" s="2">
        <v>135</v>
      </c>
      <c r="EH51" s="2">
        <v>129</v>
      </c>
      <c r="EI51" s="2">
        <v>0</v>
      </c>
      <c r="EJ51" s="2">
        <v>6</v>
      </c>
      <c r="EK51" s="4">
        <v>0.96</v>
      </c>
      <c r="EL51" s="8">
        <f t="shared" si="16"/>
        <v>0</v>
      </c>
      <c r="EN51" s="2" t="s">
        <v>54</v>
      </c>
      <c r="EO51" s="2">
        <v>135</v>
      </c>
      <c r="EP51" s="2">
        <v>129</v>
      </c>
      <c r="EQ51" s="2">
        <v>0</v>
      </c>
      <c r="ER51" s="2">
        <v>6</v>
      </c>
      <c r="ES51" s="4">
        <v>0.96</v>
      </c>
      <c r="ET51" s="8">
        <f t="shared" si="17"/>
        <v>0</v>
      </c>
      <c r="EV51" s="2" t="s">
        <v>54</v>
      </c>
      <c r="EW51" s="2">
        <v>135</v>
      </c>
      <c r="EX51" s="2">
        <v>129</v>
      </c>
      <c r="EY51" s="2">
        <v>0</v>
      </c>
      <c r="EZ51" s="2">
        <v>6</v>
      </c>
      <c r="FA51" s="4">
        <v>0.96</v>
      </c>
      <c r="FB51" s="8">
        <f t="shared" si="18"/>
        <v>0</v>
      </c>
      <c r="FD51" s="2" t="s">
        <v>54</v>
      </c>
      <c r="FE51" s="2">
        <v>135</v>
      </c>
      <c r="FF51" s="2">
        <v>129</v>
      </c>
      <c r="FG51" s="2">
        <v>0</v>
      </c>
      <c r="FH51" s="2">
        <v>6</v>
      </c>
      <c r="FI51" s="4">
        <v>0.96</v>
      </c>
      <c r="FJ51" s="8">
        <f t="shared" si="19"/>
        <v>0</v>
      </c>
      <c r="FL51" s="2" t="s">
        <v>54</v>
      </c>
      <c r="FM51" s="2">
        <v>135</v>
      </c>
      <c r="FN51" s="2">
        <v>129</v>
      </c>
      <c r="FO51" s="2">
        <v>0</v>
      </c>
      <c r="FP51" s="2">
        <v>6</v>
      </c>
      <c r="FQ51" s="4">
        <v>0.96</v>
      </c>
      <c r="FR51" s="8">
        <f t="shared" si="20"/>
        <v>0</v>
      </c>
      <c r="FT51" t="s">
        <v>54</v>
      </c>
      <c r="FU51">
        <v>135</v>
      </c>
      <c r="FV51">
        <v>129</v>
      </c>
      <c r="FW51">
        <v>0</v>
      </c>
      <c r="FX51">
        <v>6</v>
      </c>
      <c r="FY51" s="38">
        <v>0.96</v>
      </c>
      <c r="FZ51" s="8">
        <f t="shared" si="21"/>
        <v>0</v>
      </c>
      <c r="GB51" s="2" t="s">
        <v>54</v>
      </c>
      <c r="GC51" s="2">
        <v>135</v>
      </c>
      <c r="GD51" s="2">
        <v>129</v>
      </c>
      <c r="GE51" s="2">
        <v>0</v>
      </c>
      <c r="GF51" s="2">
        <v>6</v>
      </c>
      <c r="GG51" s="4">
        <v>0.96</v>
      </c>
      <c r="GH51" s="8">
        <f t="shared" si="22"/>
        <v>0</v>
      </c>
      <c r="GJ51" t="s">
        <v>54</v>
      </c>
      <c r="GK51">
        <v>135</v>
      </c>
      <c r="GL51">
        <v>129</v>
      </c>
      <c r="GM51">
        <v>0</v>
      </c>
      <c r="GN51">
        <v>6</v>
      </c>
      <c r="GO51" s="38">
        <v>0.96</v>
      </c>
      <c r="GP51" s="8">
        <f t="shared" si="23"/>
        <v>0</v>
      </c>
      <c r="GR51" s="2" t="s">
        <v>54</v>
      </c>
      <c r="GS51" s="2">
        <v>135</v>
      </c>
      <c r="GT51" s="2">
        <v>129</v>
      </c>
      <c r="GU51" s="2">
        <v>0</v>
      </c>
      <c r="GV51" s="2">
        <v>6</v>
      </c>
      <c r="GW51" s="4">
        <v>0.96</v>
      </c>
      <c r="GX51" s="8">
        <f t="shared" si="24"/>
        <v>0</v>
      </c>
      <c r="GZ51" s="2" t="s">
        <v>54</v>
      </c>
      <c r="HA51" s="2">
        <v>135</v>
      </c>
      <c r="HB51" s="2">
        <v>129</v>
      </c>
      <c r="HC51" s="2">
        <v>0</v>
      </c>
      <c r="HD51" s="2">
        <v>6</v>
      </c>
      <c r="HE51" s="4">
        <v>0.96</v>
      </c>
      <c r="HF51" s="8">
        <f t="shared" si="77"/>
        <v>-5.04</v>
      </c>
      <c r="HH51" s="2" t="s">
        <v>54</v>
      </c>
      <c r="HI51" s="2">
        <v>135</v>
      </c>
      <c r="HJ51" s="2">
        <v>129</v>
      </c>
      <c r="HK51" s="2">
        <v>0</v>
      </c>
      <c r="HL51" s="2">
        <v>6</v>
      </c>
      <c r="HM51" s="4">
        <v>0.96</v>
      </c>
      <c r="HN51" s="8">
        <f t="shared" si="25"/>
        <v>0</v>
      </c>
      <c r="HP51" s="2" t="s">
        <v>54</v>
      </c>
      <c r="HQ51" s="2">
        <v>135</v>
      </c>
      <c r="HR51" s="2">
        <v>129</v>
      </c>
      <c r="HS51" s="2">
        <v>0</v>
      </c>
      <c r="HT51" s="2">
        <v>6</v>
      </c>
      <c r="HU51" s="4">
        <v>0.96</v>
      </c>
      <c r="HV51" s="8">
        <f t="shared" si="26"/>
        <v>0</v>
      </c>
      <c r="HX51" s="2" t="s">
        <v>54</v>
      </c>
      <c r="HY51" s="2">
        <v>135</v>
      </c>
      <c r="HZ51" s="2">
        <v>129</v>
      </c>
      <c r="IA51" s="2">
        <v>0</v>
      </c>
      <c r="IB51" s="2">
        <v>6</v>
      </c>
      <c r="IC51" s="4">
        <v>0.96</v>
      </c>
      <c r="ID51" s="8">
        <f t="shared" si="27"/>
        <v>0</v>
      </c>
      <c r="IF51" s="63" t="s">
        <v>54</v>
      </c>
      <c r="IG51" s="64">
        <v>135</v>
      </c>
      <c r="IH51" s="64">
        <v>129</v>
      </c>
      <c r="II51" s="64">
        <v>0</v>
      </c>
      <c r="IJ51" s="64">
        <v>6</v>
      </c>
      <c r="IK51" s="65">
        <v>0.96</v>
      </c>
      <c r="IL51" s="65">
        <v>0.96</v>
      </c>
      <c r="IM51" s="65">
        <v>0</v>
      </c>
      <c r="IN51" s="63"/>
      <c r="IO51" s="63" t="s">
        <v>54</v>
      </c>
      <c r="IP51" s="63">
        <v>135</v>
      </c>
      <c r="IQ51" s="63">
        <v>129</v>
      </c>
      <c r="IR51" s="63">
        <v>0</v>
      </c>
      <c r="IS51" s="63">
        <v>6</v>
      </c>
      <c r="IT51" s="71">
        <v>0.96</v>
      </c>
      <c r="IU51" s="67">
        <v>0</v>
      </c>
      <c r="IV51" s="63"/>
      <c r="IW51" s="73" t="s">
        <v>54</v>
      </c>
      <c r="IX51" s="73">
        <v>135</v>
      </c>
      <c r="IY51" s="73">
        <v>129</v>
      </c>
      <c r="IZ51" s="73">
        <v>0</v>
      </c>
      <c r="JA51" s="73">
        <v>6</v>
      </c>
      <c r="JB51" s="77">
        <v>0.96</v>
      </c>
      <c r="JC51" s="67">
        <f t="shared" si="28"/>
        <v>0</v>
      </c>
      <c r="JD51" s="66"/>
      <c r="JE51" s="73" t="s">
        <v>54</v>
      </c>
      <c r="JF51" s="73">
        <v>135</v>
      </c>
      <c r="JG51" s="73">
        <v>129</v>
      </c>
      <c r="JH51" s="73">
        <v>0</v>
      </c>
      <c r="JI51" s="73">
        <v>6</v>
      </c>
      <c r="JJ51" s="77">
        <f t="shared" si="78"/>
        <v>0.9555555555555556</v>
      </c>
      <c r="JK51" s="67">
        <f t="shared" si="29"/>
        <v>-4.444444444444362E-3</v>
      </c>
      <c r="JL51" s="66"/>
      <c r="JM51" s="73" t="s">
        <v>54</v>
      </c>
      <c r="JN51" s="73">
        <v>135</v>
      </c>
      <c r="JO51" s="73">
        <v>129</v>
      </c>
      <c r="JP51" s="73">
        <v>0</v>
      </c>
      <c r="JQ51" s="73">
        <v>6</v>
      </c>
      <c r="JR51" s="77">
        <v>0.96</v>
      </c>
      <c r="JS51" s="67">
        <f t="shared" si="30"/>
        <v>4.444444444444362E-3</v>
      </c>
      <c r="JT51" s="66"/>
      <c r="JU51" s="73" t="s">
        <v>54</v>
      </c>
      <c r="JV51" s="73">
        <v>135</v>
      </c>
      <c r="JW51" s="73">
        <v>129</v>
      </c>
      <c r="JX51" s="73">
        <v>0</v>
      </c>
      <c r="JY51" s="73">
        <v>6</v>
      </c>
      <c r="JZ51" s="77">
        <v>0.96</v>
      </c>
      <c r="KA51" s="67">
        <f t="shared" si="31"/>
        <v>0</v>
      </c>
      <c r="KB51" s="66"/>
      <c r="KC51" s="73" t="s">
        <v>54</v>
      </c>
      <c r="KD51" s="73">
        <v>135</v>
      </c>
      <c r="KE51" s="73">
        <v>129</v>
      </c>
      <c r="KF51" s="73">
        <v>0</v>
      </c>
      <c r="KG51" s="73">
        <v>6</v>
      </c>
      <c r="KH51" s="77">
        <v>0.96</v>
      </c>
      <c r="KI51" s="67">
        <f t="shared" si="32"/>
        <v>0</v>
      </c>
      <c r="KK51" s="74" t="s">
        <v>54</v>
      </c>
      <c r="KL51" s="74">
        <v>135</v>
      </c>
      <c r="KM51" s="74">
        <v>129</v>
      </c>
      <c r="KN51" s="74">
        <v>0</v>
      </c>
      <c r="KO51" s="74">
        <v>6</v>
      </c>
      <c r="KP51" s="75">
        <f t="shared" si="33"/>
        <v>0.9555555555555556</v>
      </c>
      <c r="KQ51" s="67">
        <f t="shared" si="34"/>
        <v>-4.444444444444362E-3</v>
      </c>
      <c r="KS51" s="74" t="s">
        <v>54</v>
      </c>
      <c r="KT51" s="74">
        <v>135</v>
      </c>
      <c r="KU51" s="74">
        <v>129</v>
      </c>
      <c r="KV51" s="74">
        <v>0</v>
      </c>
      <c r="KW51" s="74">
        <v>6</v>
      </c>
      <c r="KX51" s="75">
        <f t="shared" si="35"/>
        <v>0.9555555555555556</v>
      </c>
      <c r="KY51" s="67">
        <f t="shared" si="36"/>
        <v>0</v>
      </c>
      <c r="LA51" s="74" t="s">
        <v>54</v>
      </c>
      <c r="LB51" s="74">
        <v>135</v>
      </c>
      <c r="LC51" s="74">
        <v>129</v>
      </c>
      <c r="LD51" s="74">
        <v>0</v>
      </c>
      <c r="LE51" s="74">
        <v>6</v>
      </c>
      <c r="LF51" s="75">
        <f t="shared" si="37"/>
        <v>0.9555555555555556</v>
      </c>
      <c r="LG51" s="67">
        <f t="shared" si="38"/>
        <v>0</v>
      </c>
      <c r="LI51" s="74" t="s">
        <v>54</v>
      </c>
      <c r="LJ51" s="74">
        <v>135</v>
      </c>
      <c r="LK51" s="74">
        <v>129</v>
      </c>
      <c r="LL51" s="74">
        <v>0</v>
      </c>
      <c r="LM51" s="74">
        <v>6</v>
      </c>
      <c r="LN51" s="75">
        <f t="shared" si="39"/>
        <v>0.9555555555555556</v>
      </c>
      <c r="LO51" s="67">
        <f t="shared" si="40"/>
        <v>0</v>
      </c>
      <c r="LQ51" s="74" t="s">
        <v>54</v>
      </c>
      <c r="LR51" s="74">
        <v>135</v>
      </c>
      <c r="LS51" s="74">
        <v>129</v>
      </c>
      <c r="LT51" s="74">
        <v>0</v>
      </c>
      <c r="LU51" s="74">
        <v>6</v>
      </c>
      <c r="LV51" s="75">
        <f t="shared" si="41"/>
        <v>0.9555555555555556</v>
      </c>
      <c r="LW51" s="67">
        <f t="shared" si="42"/>
        <v>0</v>
      </c>
      <c r="LY51" s="74" t="s">
        <v>54</v>
      </c>
      <c r="LZ51" s="74">
        <v>135</v>
      </c>
      <c r="MA51" s="74">
        <v>129</v>
      </c>
      <c r="MB51" s="74">
        <v>0</v>
      </c>
      <c r="MC51" s="74">
        <v>6</v>
      </c>
      <c r="MD51" s="75">
        <f t="shared" si="43"/>
        <v>0.9555555555555556</v>
      </c>
      <c r="ME51" s="67">
        <f t="shared" si="44"/>
        <v>0</v>
      </c>
      <c r="MG51" s="74" t="s">
        <v>54</v>
      </c>
      <c r="MH51" s="74">
        <v>135</v>
      </c>
      <c r="MI51" s="74">
        <v>129</v>
      </c>
      <c r="MJ51" s="74">
        <v>0</v>
      </c>
      <c r="MK51" s="74">
        <v>6</v>
      </c>
      <c r="ML51" s="75">
        <f t="shared" si="45"/>
        <v>0.9555555555555556</v>
      </c>
      <c r="MM51" s="67">
        <f t="shared" si="46"/>
        <v>0</v>
      </c>
      <c r="MO51" s="74" t="s">
        <v>54</v>
      </c>
      <c r="MP51" s="74">
        <v>135</v>
      </c>
      <c r="MQ51" s="74">
        <v>129</v>
      </c>
      <c r="MR51" s="74">
        <v>0</v>
      </c>
      <c r="MS51" s="74">
        <v>6</v>
      </c>
      <c r="MT51" s="75">
        <f t="shared" si="47"/>
        <v>0.9555555555555556</v>
      </c>
      <c r="MU51" s="67">
        <f t="shared" si="48"/>
        <v>0</v>
      </c>
      <c r="MW51" s="74" t="s">
        <v>54</v>
      </c>
      <c r="MX51" s="74">
        <v>135</v>
      </c>
      <c r="MY51" s="74">
        <v>129</v>
      </c>
      <c r="MZ51" s="74">
        <v>0</v>
      </c>
      <c r="NA51" s="74">
        <v>6</v>
      </c>
      <c r="NB51" s="75">
        <f t="shared" si="49"/>
        <v>0.9555555555555556</v>
      </c>
      <c r="NC51" s="67">
        <f t="shared" si="50"/>
        <v>0</v>
      </c>
      <c r="NE51" s="74" t="s">
        <v>54</v>
      </c>
      <c r="NF51" s="74">
        <v>135</v>
      </c>
      <c r="NG51" s="74">
        <v>129</v>
      </c>
      <c r="NH51" s="74">
        <v>0</v>
      </c>
      <c r="NI51" s="74">
        <v>6</v>
      </c>
      <c r="NJ51" s="75">
        <f t="shared" si="51"/>
        <v>0.9555555555555556</v>
      </c>
      <c r="NK51" s="67">
        <f t="shared" si="52"/>
        <v>0</v>
      </c>
      <c r="NM51" s="74" t="s">
        <v>54</v>
      </c>
      <c r="NN51" s="74">
        <v>135</v>
      </c>
      <c r="NO51" s="74">
        <v>129</v>
      </c>
      <c r="NP51" s="74">
        <v>0</v>
      </c>
      <c r="NQ51" s="74">
        <v>6</v>
      </c>
      <c r="NR51" s="75">
        <f t="shared" si="53"/>
        <v>0.9555555555555556</v>
      </c>
      <c r="NS51" s="67">
        <f t="shared" si="54"/>
        <v>0</v>
      </c>
      <c r="NU51" s="74" t="s">
        <v>54</v>
      </c>
      <c r="NV51" s="74">
        <v>148</v>
      </c>
      <c r="NW51" s="74">
        <v>129</v>
      </c>
      <c r="NX51" s="74">
        <v>4</v>
      </c>
      <c r="NY51" s="74">
        <v>15</v>
      </c>
      <c r="NZ51" s="75">
        <f t="shared" si="55"/>
        <v>0.8716216216216216</v>
      </c>
      <c r="OA51" s="67">
        <f t="shared" si="56"/>
        <v>-8.3933933933934002E-2</v>
      </c>
      <c r="OC51" s="74" t="s">
        <v>54</v>
      </c>
      <c r="OD51" s="74">
        <v>148</v>
      </c>
      <c r="OE51" s="74">
        <v>129</v>
      </c>
      <c r="OF51" s="74">
        <v>4</v>
      </c>
      <c r="OG51" s="74">
        <v>15</v>
      </c>
      <c r="OH51" s="75">
        <f t="shared" si="79"/>
        <v>0.8716216216216216</v>
      </c>
      <c r="OI51" s="67">
        <f t="shared" si="80"/>
        <v>0</v>
      </c>
      <c r="OK51" s="74" t="s">
        <v>54</v>
      </c>
      <c r="OL51" s="74">
        <v>148</v>
      </c>
      <c r="OM51" s="74">
        <v>129</v>
      </c>
      <c r="ON51" s="74">
        <v>4</v>
      </c>
      <c r="OO51" s="74">
        <v>15</v>
      </c>
      <c r="OP51" s="75">
        <f t="shared" si="59"/>
        <v>0.8716216216216216</v>
      </c>
      <c r="OQ51" s="67">
        <f t="shared" si="60"/>
        <v>0</v>
      </c>
      <c r="OS51" s="74" t="s">
        <v>54</v>
      </c>
      <c r="OT51" s="74">
        <v>148</v>
      </c>
      <c r="OU51" s="74">
        <v>129</v>
      </c>
      <c r="OV51" s="74">
        <v>4</v>
      </c>
      <c r="OW51" s="74">
        <v>15</v>
      </c>
      <c r="OX51" s="75">
        <f t="shared" si="61"/>
        <v>0.8716216216216216</v>
      </c>
      <c r="OY51" s="67">
        <f t="shared" si="62"/>
        <v>0</v>
      </c>
      <c r="PA51" s="74" t="s">
        <v>54</v>
      </c>
      <c r="PB51" s="74">
        <v>148</v>
      </c>
      <c r="PC51" s="74">
        <v>129</v>
      </c>
      <c r="PD51" s="74">
        <v>4</v>
      </c>
      <c r="PE51" s="74">
        <v>15</v>
      </c>
      <c r="PF51" s="75">
        <f t="shared" si="63"/>
        <v>0.8716216216216216</v>
      </c>
      <c r="PG51" s="67">
        <f t="shared" si="64"/>
        <v>0</v>
      </c>
      <c r="PI51" s="74" t="s">
        <v>54</v>
      </c>
      <c r="PJ51" s="74">
        <v>148</v>
      </c>
      <c r="PK51" s="74">
        <v>129</v>
      </c>
      <c r="PL51" s="74">
        <v>4</v>
      </c>
      <c r="PM51" s="74">
        <v>15</v>
      </c>
      <c r="PN51" s="75">
        <f t="shared" si="65"/>
        <v>0.8716216216216216</v>
      </c>
      <c r="PO51" s="67">
        <f t="shared" si="66"/>
        <v>0</v>
      </c>
      <c r="PQ51" s="74" t="s">
        <v>54</v>
      </c>
      <c r="PR51" s="74">
        <v>148</v>
      </c>
      <c r="PS51" s="74">
        <v>129</v>
      </c>
      <c r="PT51" s="74">
        <v>4</v>
      </c>
      <c r="PU51" s="74">
        <v>15</v>
      </c>
      <c r="PV51" s="75">
        <f t="shared" si="67"/>
        <v>0.8716216216216216</v>
      </c>
      <c r="PW51" s="67">
        <f t="shared" si="68"/>
        <v>0</v>
      </c>
      <c r="PY51" s="74" t="s">
        <v>54</v>
      </c>
      <c r="PZ51" s="74">
        <v>148</v>
      </c>
      <c r="QA51" s="74">
        <v>129</v>
      </c>
      <c r="QB51" s="74">
        <v>4</v>
      </c>
      <c r="QC51" s="74">
        <v>15</v>
      </c>
      <c r="QD51" s="75">
        <f t="shared" si="69"/>
        <v>0.8716216216216216</v>
      </c>
      <c r="QE51" s="67">
        <f t="shared" si="70"/>
        <v>0</v>
      </c>
      <c r="QG51" s="74" t="s">
        <v>54</v>
      </c>
      <c r="QH51" s="74">
        <v>148</v>
      </c>
      <c r="QI51" s="74">
        <v>129</v>
      </c>
      <c r="QJ51" s="74">
        <v>4</v>
      </c>
      <c r="QK51" s="74">
        <v>15</v>
      </c>
      <c r="QL51" s="75">
        <f t="shared" si="71"/>
        <v>0.8716216216216216</v>
      </c>
      <c r="QM51" s="67">
        <f t="shared" si="72"/>
        <v>0</v>
      </c>
      <c r="QO51" s="74" t="s">
        <v>54</v>
      </c>
      <c r="QP51" s="74">
        <v>148</v>
      </c>
      <c r="QQ51" s="74">
        <v>129</v>
      </c>
      <c r="QR51" s="74">
        <v>4</v>
      </c>
      <c r="QS51" s="74">
        <v>15</v>
      </c>
      <c r="QT51" s="75">
        <f t="shared" si="73"/>
        <v>0.8716216216216216</v>
      </c>
      <c r="QU51" s="67">
        <f t="shared" si="74"/>
        <v>0</v>
      </c>
      <c r="QW51" s="74" t="s">
        <v>54</v>
      </c>
      <c r="QX51" s="74">
        <v>148</v>
      </c>
      <c r="QY51" s="74">
        <v>129</v>
      </c>
      <c r="QZ51" s="74">
        <v>4</v>
      </c>
      <c r="RA51" s="74">
        <v>15</v>
      </c>
      <c r="RB51" s="75">
        <f t="shared" si="75"/>
        <v>0.8716216216216216</v>
      </c>
      <c r="RC51" s="67">
        <f t="shared" si="76"/>
        <v>0</v>
      </c>
    </row>
    <row r="52" spans="1:471" ht="1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  <c r="AV52" s="2" t="s">
        <v>55</v>
      </c>
      <c r="AW52" s="2">
        <v>899</v>
      </c>
      <c r="AX52" s="2">
        <v>899</v>
      </c>
      <c r="AY52" s="2">
        <v>0</v>
      </c>
      <c r="AZ52" s="2">
        <v>0</v>
      </c>
      <c r="BA52" s="4">
        <v>1</v>
      </c>
      <c r="BB52" s="8">
        <f t="shared" si="5"/>
        <v>0</v>
      </c>
      <c r="BD52" s="2" t="s">
        <v>55</v>
      </c>
      <c r="BE52" s="2">
        <v>899</v>
      </c>
      <c r="BF52" s="2">
        <v>899</v>
      </c>
      <c r="BG52" s="2">
        <v>0</v>
      </c>
      <c r="BH52" s="2">
        <v>0</v>
      </c>
      <c r="BI52" s="4">
        <v>1</v>
      </c>
      <c r="BJ52" s="8">
        <f t="shared" si="6"/>
        <v>0</v>
      </c>
      <c r="BL52" s="2" t="s">
        <v>55</v>
      </c>
      <c r="BM52" s="2">
        <v>899</v>
      </c>
      <c r="BN52" s="2">
        <v>899</v>
      </c>
      <c r="BO52" s="2">
        <v>0</v>
      </c>
      <c r="BP52" s="2">
        <v>0</v>
      </c>
      <c r="BQ52" s="8">
        <v>1</v>
      </c>
      <c r="BR52" s="8">
        <f t="shared" si="7"/>
        <v>0</v>
      </c>
      <c r="BT52" s="2" t="s">
        <v>55</v>
      </c>
      <c r="BU52" s="2">
        <v>899</v>
      </c>
      <c r="BV52" s="2">
        <v>899</v>
      </c>
      <c r="BW52" s="2">
        <v>0</v>
      </c>
      <c r="BX52" s="2">
        <v>0</v>
      </c>
      <c r="BY52" s="4">
        <v>1</v>
      </c>
      <c r="BZ52" s="8">
        <f t="shared" si="8"/>
        <v>0</v>
      </c>
      <c r="CB52" s="2" t="s">
        <v>55</v>
      </c>
      <c r="CC52" s="2">
        <v>899</v>
      </c>
      <c r="CD52" s="2">
        <v>899</v>
      </c>
      <c r="CE52" s="2">
        <v>0</v>
      </c>
      <c r="CF52" s="2">
        <v>0</v>
      </c>
      <c r="CG52" s="4">
        <v>1</v>
      </c>
      <c r="CH52" s="8">
        <f t="shared" si="9"/>
        <v>0</v>
      </c>
      <c r="CJ52" s="2" t="s">
        <v>55</v>
      </c>
      <c r="CK52" s="2">
        <v>899</v>
      </c>
      <c r="CL52" s="2">
        <v>899</v>
      </c>
      <c r="CM52" s="2">
        <v>0</v>
      </c>
      <c r="CN52" s="2">
        <v>0</v>
      </c>
      <c r="CO52" s="4">
        <v>1</v>
      </c>
      <c r="CP52" s="8">
        <f t="shared" si="10"/>
        <v>0</v>
      </c>
      <c r="CR52" s="2" t="s">
        <v>55</v>
      </c>
      <c r="CS52" s="2">
        <v>899</v>
      </c>
      <c r="CT52" s="2">
        <v>899</v>
      </c>
      <c r="CU52" s="2">
        <v>0</v>
      </c>
      <c r="CV52" s="2">
        <v>0</v>
      </c>
      <c r="CW52" s="4">
        <v>1</v>
      </c>
      <c r="CX52" s="8">
        <f t="shared" si="11"/>
        <v>0</v>
      </c>
      <c r="CZ52" s="2" t="s">
        <v>55</v>
      </c>
      <c r="DA52" s="2">
        <v>899</v>
      </c>
      <c r="DB52" s="2">
        <v>899</v>
      </c>
      <c r="DC52" s="2">
        <v>0</v>
      </c>
      <c r="DD52" s="2">
        <v>0</v>
      </c>
      <c r="DE52" s="4">
        <v>1</v>
      </c>
      <c r="DF52" s="8">
        <f t="shared" si="12"/>
        <v>0</v>
      </c>
      <c r="DH52" s="2" t="s">
        <v>55</v>
      </c>
      <c r="DI52" s="2">
        <v>899</v>
      </c>
      <c r="DJ52" s="2">
        <v>899</v>
      </c>
      <c r="DK52" s="2">
        <v>0</v>
      </c>
      <c r="DL52" s="2">
        <v>0</v>
      </c>
      <c r="DM52" s="4">
        <v>1</v>
      </c>
      <c r="DN52" s="8">
        <f t="shared" si="13"/>
        <v>0</v>
      </c>
      <c r="DP52" s="2" t="s">
        <v>55</v>
      </c>
      <c r="DQ52" s="2">
        <v>899</v>
      </c>
      <c r="DR52" s="2">
        <v>899</v>
      </c>
      <c r="DS52" s="2">
        <v>0</v>
      </c>
      <c r="DT52" s="2">
        <v>0</v>
      </c>
      <c r="DU52" s="4">
        <v>1</v>
      </c>
      <c r="DV52" s="8">
        <f t="shared" si="14"/>
        <v>0</v>
      </c>
      <c r="DX52" s="2" t="s">
        <v>55</v>
      </c>
      <c r="DY52" s="2">
        <v>899</v>
      </c>
      <c r="DZ52" s="2">
        <v>899</v>
      </c>
      <c r="EA52" s="2">
        <v>0</v>
      </c>
      <c r="EB52" s="2">
        <v>0</v>
      </c>
      <c r="EC52" s="4">
        <v>1</v>
      </c>
      <c r="ED52" s="8">
        <f t="shared" si="15"/>
        <v>0</v>
      </c>
      <c r="EF52" s="2" t="s">
        <v>55</v>
      </c>
      <c r="EG52" s="2">
        <v>899</v>
      </c>
      <c r="EH52" s="2">
        <v>899</v>
      </c>
      <c r="EI52" s="2">
        <v>0</v>
      </c>
      <c r="EJ52" s="2">
        <v>0</v>
      </c>
      <c r="EK52" s="4">
        <v>1</v>
      </c>
      <c r="EL52" s="8">
        <f t="shared" si="16"/>
        <v>0</v>
      </c>
      <c r="EN52" s="2" t="s">
        <v>55</v>
      </c>
      <c r="EO52" s="2">
        <v>899</v>
      </c>
      <c r="EP52" s="2">
        <v>899</v>
      </c>
      <c r="EQ52" s="2">
        <v>0</v>
      </c>
      <c r="ER52" s="2">
        <v>0</v>
      </c>
      <c r="ES52" s="4">
        <v>1</v>
      </c>
      <c r="ET52" s="8">
        <f t="shared" si="17"/>
        <v>0</v>
      </c>
      <c r="EV52" s="2" t="s">
        <v>55</v>
      </c>
      <c r="EW52" s="2">
        <v>899</v>
      </c>
      <c r="EX52" s="2">
        <v>899</v>
      </c>
      <c r="EY52" s="2">
        <v>0</v>
      </c>
      <c r="EZ52" s="2">
        <v>0</v>
      </c>
      <c r="FA52" s="4">
        <v>1</v>
      </c>
      <c r="FB52" s="8">
        <f t="shared" si="18"/>
        <v>0</v>
      </c>
      <c r="FD52" s="2" t="s">
        <v>55</v>
      </c>
      <c r="FE52" s="2">
        <v>1595</v>
      </c>
      <c r="FF52" s="2">
        <v>899</v>
      </c>
      <c r="FG52" s="2">
        <v>0</v>
      </c>
      <c r="FH52" s="6">
        <v>696</v>
      </c>
      <c r="FI52" s="4">
        <v>0.56000000000000005</v>
      </c>
      <c r="FJ52" s="8">
        <f t="shared" si="19"/>
        <v>-0.43999999999999995</v>
      </c>
      <c r="FL52" s="2" t="s">
        <v>55</v>
      </c>
      <c r="FM52" s="2">
        <v>1595</v>
      </c>
      <c r="FN52" s="2">
        <v>899</v>
      </c>
      <c r="FO52" s="2">
        <v>0</v>
      </c>
      <c r="FP52" s="2">
        <v>696</v>
      </c>
      <c r="FQ52" s="4">
        <v>0.56000000000000005</v>
      </c>
      <c r="FR52" s="8">
        <f t="shared" si="20"/>
        <v>0</v>
      </c>
      <c r="FT52" t="s">
        <v>55</v>
      </c>
      <c r="FU52">
        <v>1595</v>
      </c>
      <c r="FV52">
        <v>899</v>
      </c>
      <c r="FW52">
        <v>0</v>
      </c>
      <c r="FX52">
        <v>696</v>
      </c>
      <c r="FY52" s="38">
        <v>0.56000000000000005</v>
      </c>
      <c r="FZ52" s="8">
        <f t="shared" si="21"/>
        <v>0</v>
      </c>
      <c r="GB52" s="2" t="s">
        <v>55</v>
      </c>
      <c r="GC52" s="2">
        <v>1595</v>
      </c>
      <c r="GD52" s="2">
        <v>899</v>
      </c>
      <c r="GE52" s="2">
        <v>0</v>
      </c>
      <c r="GF52" s="2">
        <v>696</v>
      </c>
      <c r="GG52" s="4">
        <v>0.56000000000000005</v>
      </c>
      <c r="GH52" s="8">
        <f t="shared" si="22"/>
        <v>0</v>
      </c>
      <c r="GJ52" t="s">
        <v>55</v>
      </c>
      <c r="GK52">
        <v>1595</v>
      </c>
      <c r="GL52">
        <v>1585</v>
      </c>
      <c r="GM52">
        <v>10</v>
      </c>
      <c r="GN52">
        <v>0</v>
      </c>
      <c r="GO52" s="38">
        <v>0.99</v>
      </c>
      <c r="GP52" s="8">
        <f t="shared" si="23"/>
        <v>0.42999999999999994</v>
      </c>
      <c r="GR52" s="2" t="s">
        <v>55</v>
      </c>
      <c r="GS52" s="2">
        <v>1595</v>
      </c>
      <c r="GT52" s="2">
        <v>1585</v>
      </c>
      <c r="GU52" s="2">
        <v>10</v>
      </c>
      <c r="GV52" s="2">
        <v>0</v>
      </c>
      <c r="GW52" s="4">
        <v>0.99</v>
      </c>
      <c r="GX52" s="8">
        <f t="shared" si="24"/>
        <v>0</v>
      </c>
      <c r="GZ52" s="2" t="s">
        <v>55</v>
      </c>
      <c r="HA52" s="2">
        <v>1595</v>
      </c>
      <c r="HB52" s="2">
        <v>1583</v>
      </c>
      <c r="HC52" s="2">
        <v>12</v>
      </c>
      <c r="HD52" s="2">
        <v>0</v>
      </c>
      <c r="HE52" s="4">
        <v>0.99</v>
      </c>
      <c r="HF52" s="8">
        <f t="shared" si="77"/>
        <v>0.99</v>
      </c>
      <c r="HH52" s="2" t="s">
        <v>55</v>
      </c>
      <c r="HI52" s="2">
        <v>1595</v>
      </c>
      <c r="HJ52" s="2">
        <v>1585</v>
      </c>
      <c r="HK52" s="2">
        <v>10</v>
      </c>
      <c r="HL52" s="2">
        <v>0</v>
      </c>
      <c r="HM52" s="4">
        <v>0.99</v>
      </c>
      <c r="HN52" s="8">
        <f t="shared" si="25"/>
        <v>0</v>
      </c>
      <c r="HP52" s="2" t="s">
        <v>55</v>
      </c>
      <c r="HQ52" s="2">
        <v>1595</v>
      </c>
      <c r="HR52" s="2">
        <v>1585</v>
      </c>
      <c r="HS52" s="2">
        <v>10</v>
      </c>
      <c r="HT52" s="2">
        <v>0</v>
      </c>
      <c r="HU52" s="4">
        <v>0.99</v>
      </c>
      <c r="HV52" s="8">
        <f t="shared" si="26"/>
        <v>0</v>
      </c>
      <c r="HX52" s="2" t="s">
        <v>55</v>
      </c>
      <c r="HY52" s="2">
        <v>1595</v>
      </c>
      <c r="HZ52" s="2">
        <v>1585</v>
      </c>
      <c r="IA52" s="2">
        <v>10</v>
      </c>
      <c r="IB52" s="2">
        <v>0</v>
      </c>
      <c r="IC52" s="4">
        <v>0.99</v>
      </c>
      <c r="ID52" s="8">
        <f t="shared" si="27"/>
        <v>0</v>
      </c>
      <c r="IF52" s="63" t="s">
        <v>55</v>
      </c>
      <c r="IG52" s="64">
        <v>1595</v>
      </c>
      <c r="IH52" s="64">
        <v>1587</v>
      </c>
      <c r="II52" s="64">
        <v>8</v>
      </c>
      <c r="IJ52" s="64">
        <v>0</v>
      </c>
      <c r="IK52" s="65">
        <v>0.99</v>
      </c>
      <c r="IL52" s="65">
        <v>0.99</v>
      </c>
      <c r="IM52" s="65">
        <v>0</v>
      </c>
      <c r="IN52" s="63"/>
      <c r="IO52" s="63" t="s">
        <v>55</v>
      </c>
      <c r="IP52" s="63">
        <v>1595</v>
      </c>
      <c r="IQ52" s="63">
        <v>1585</v>
      </c>
      <c r="IR52" s="63">
        <v>10</v>
      </c>
      <c r="IS52" s="63">
        <v>0</v>
      </c>
      <c r="IT52" s="71">
        <v>0.99</v>
      </c>
      <c r="IU52" s="67">
        <v>0</v>
      </c>
      <c r="IV52" s="63"/>
      <c r="IW52" s="73" t="s">
        <v>55</v>
      </c>
      <c r="IX52" s="73">
        <v>1595</v>
      </c>
      <c r="IY52" s="73">
        <v>1585</v>
      </c>
      <c r="IZ52" s="73">
        <v>10</v>
      </c>
      <c r="JA52" s="73">
        <v>0</v>
      </c>
      <c r="JB52" s="77">
        <v>0.99</v>
      </c>
      <c r="JC52" s="67">
        <f t="shared" si="28"/>
        <v>0</v>
      </c>
      <c r="JD52" s="66"/>
      <c r="JE52" s="73" t="s">
        <v>55</v>
      </c>
      <c r="JF52" s="73">
        <v>1595</v>
      </c>
      <c r="JG52" s="73">
        <v>1585</v>
      </c>
      <c r="JH52" s="73">
        <v>10</v>
      </c>
      <c r="JI52" s="73">
        <v>0</v>
      </c>
      <c r="JJ52" s="77">
        <f t="shared" si="78"/>
        <v>0.99373040752351094</v>
      </c>
      <c r="JK52" s="67">
        <f t="shared" si="29"/>
        <v>3.730407523510948E-3</v>
      </c>
      <c r="JL52" s="66"/>
      <c r="JM52" s="73" t="s">
        <v>55</v>
      </c>
      <c r="JN52" s="73">
        <v>1595</v>
      </c>
      <c r="JO52" s="73">
        <v>1585</v>
      </c>
      <c r="JP52" s="73">
        <v>10</v>
      </c>
      <c r="JQ52" s="73">
        <v>0</v>
      </c>
      <c r="JR52" s="77">
        <v>0.99</v>
      </c>
      <c r="JS52" s="67">
        <f t="shared" si="30"/>
        <v>-3.730407523510948E-3</v>
      </c>
      <c r="JT52" s="66"/>
      <c r="JU52" s="73" t="s">
        <v>55</v>
      </c>
      <c r="JV52" s="73">
        <v>1595</v>
      </c>
      <c r="JW52" s="73">
        <v>1585</v>
      </c>
      <c r="JX52" s="73">
        <v>10</v>
      </c>
      <c r="JY52" s="73">
        <v>0</v>
      </c>
      <c r="JZ52" s="77">
        <v>0.99</v>
      </c>
      <c r="KA52" s="67">
        <f t="shared" si="31"/>
        <v>0</v>
      </c>
      <c r="KB52" s="66"/>
      <c r="KC52" s="73" t="s">
        <v>55</v>
      </c>
      <c r="KD52" s="73">
        <v>1595</v>
      </c>
      <c r="KE52" s="73">
        <v>1585</v>
      </c>
      <c r="KF52" s="73">
        <v>10</v>
      </c>
      <c r="KG52" s="73">
        <v>0</v>
      </c>
      <c r="KH52" s="77">
        <v>0.99</v>
      </c>
      <c r="KI52" s="67">
        <f t="shared" si="32"/>
        <v>0</v>
      </c>
      <c r="KK52" s="74" t="s">
        <v>55</v>
      </c>
      <c r="KL52" s="74">
        <v>1597</v>
      </c>
      <c r="KM52" s="74">
        <v>1587</v>
      </c>
      <c r="KN52" s="74">
        <v>10</v>
      </c>
      <c r="KO52" s="74">
        <v>0</v>
      </c>
      <c r="KP52" s="75">
        <f t="shared" si="33"/>
        <v>0.99373825923606762</v>
      </c>
      <c r="KQ52" s="67">
        <f t="shared" si="34"/>
        <v>3.7382592360676314E-3</v>
      </c>
      <c r="KS52" s="74" t="s">
        <v>55</v>
      </c>
      <c r="KT52" s="74">
        <v>1597</v>
      </c>
      <c r="KU52" s="74">
        <v>1587</v>
      </c>
      <c r="KV52" s="74">
        <v>10</v>
      </c>
      <c r="KW52" s="74">
        <v>0</v>
      </c>
      <c r="KX52" s="75">
        <f t="shared" si="35"/>
        <v>0.99373825923606762</v>
      </c>
      <c r="KY52" s="67">
        <f t="shared" si="36"/>
        <v>0</v>
      </c>
      <c r="LA52" s="74" t="s">
        <v>55</v>
      </c>
      <c r="LB52" s="74">
        <v>1597</v>
      </c>
      <c r="LC52" s="74">
        <v>1587</v>
      </c>
      <c r="LD52" s="74">
        <v>10</v>
      </c>
      <c r="LE52" s="74">
        <v>0</v>
      </c>
      <c r="LF52" s="75">
        <f t="shared" si="37"/>
        <v>0.99373825923606762</v>
      </c>
      <c r="LG52" s="67">
        <f t="shared" si="38"/>
        <v>0</v>
      </c>
      <c r="LI52" s="74" t="s">
        <v>55</v>
      </c>
      <c r="LJ52" s="74">
        <v>1597</v>
      </c>
      <c r="LK52" s="74">
        <v>1587</v>
      </c>
      <c r="LL52" s="74">
        <v>10</v>
      </c>
      <c r="LM52" s="74">
        <v>0</v>
      </c>
      <c r="LN52" s="75">
        <f t="shared" si="39"/>
        <v>0.99373825923606762</v>
      </c>
      <c r="LO52" s="67">
        <f t="shared" si="40"/>
        <v>0</v>
      </c>
      <c r="LQ52" s="74" t="s">
        <v>55</v>
      </c>
      <c r="LR52" s="74">
        <v>1597</v>
      </c>
      <c r="LS52" s="74">
        <v>1587</v>
      </c>
      <c r="LT52" s="74">
        <v>10</v>
      </c>
      <c r="LU52" s="74">
        <v>0</v>
      </c>
      <c r="LV52" s="75">
        <f t="shared" si="41"/>
        <v>0.99373825923606762</v>
      </c>
      <c r="LW52" s="67">
        <f t="shared" si="42"/>
        <v>0</v>
      </c>
      <c r="LY52" s="74" t="s">
        <v>55</v>
      </c>
      <c r="LZ52" s="74">
        <v>1597</v>
      </c>
      <c r="MA52" s="74">
        <v>1587</v>
      </c>
      <c r="MB52" s="74">
        <v>10</v>
      </c>
      <c r="MC52" s="74">
        <v>0</v>
      </c>
      <c r="MD52" s="75">
        <f t="shared" si="43"/>
        <v>0.99373825923606762</v>
      </c>
      <c r="ME52" s="67">
        <f t="shared" si="44"/>
        <v>0</v>
      </c>
      <c r="MG52" s="74" t="s">
        <v>55</v>
      </c>
      <c r="MH52" s="74">
        <v>1597</v>
      </c>
      <c r="MI52" s="74">
        <v>1587</v>
      </c>
      <c r="MJ52" s="74">
        <v>10</v>
      </c>
      <c r="MK52" s="74">
        <v>0</v>
      </c>
      <c r="ML52" s="75">
        <f t="shared" si="45"/>
        <v>0.99373825923606762</v>
      </c>
      <c r="MM52" s="67">
        <f t="shared" si="46"/>
        <v>0</v>
      </c>
      <c r="MO52" s="74" t="s">
        <v>55</v>
      </c>
      <c r="MP52" s="74">
        <v>1597</v>
      </c>
      <c r="MQ52" s="74">
        <v>1587</v>
      </c>
      <c r="MR52" s="74">
        <v>10</v>
      </c>
      <c r="MS52" s="74">
        <v>0</v>
      </c>
      <c r="MT52" s="75">
        <f t="shared" si="47"/>
        <v>0.99373825923606762</v>
      </c>
      <c r="MU52" s="67">
        <f t="shared" si="48"/>
        <v>0</v>
      </c>
      <c r="MW52" s="74" t="s">
        <v>55</v>
      </c>
      <c r="MX52" s="74">
        <v>1597</v>
      </c>
      <c r="MY52" s="74">
        <v>1587</v>
      </c>
      <c r="MZ52" s="74">
        <v>10</v>
      </c>
      <c r="NA52" s="74">
        <v>0</v>
      </c>
      <c r="NB52" s="75">
        <f t="shared" si="49"/>
        <v>0.99373825923606762</v>
      </c>
      <c r="NC52" s="67">
        <f t="shared" si="50"/>
        <v>0</v>
      </c>
      <c r="NE52" s="74" t="s">
        <v>55</v>
      </c>
      <c r="NF52" s="74">
        <v>1597</v>
      </c>
      <c r="NG52" s="74">
        <v>1587</v>
      </c>
      <c r="NH52" s="74">
        <v>10</v>
      </c>
      <c r="NI52" s="74">
        <v>0</v>
      </c>
      <c r="NJ52" s="75">
        <f t="shared" si="51"/>
        <v>0.99373825923606762</v>
      </c>
      <c r="NK52" s="67">
        <f t="shared" si="52"/>
        <v>0</v>
      </c>
      <c r="NM52" s="74" t="s">
        <v>55</v>
      </c>
      <c r="NN52" s="74">
        <v>1597</v>
      </c>
      <c r="NO52" s="74">
        <v>1587</v>
      </c>
      <c r="NP52" s="74">
        <v>10</v>
      </c>
      <c r="NQ52" s="74">
        <v>0</v>
      </c>
      <c r="NR52" s="75">
        <f t="shared" si="53"/>
        <v>0.99373825923606762</v>
      </c>
      <c r="NS52" s="67">
        <f t="shared" si="54"/>
        <v>0</v>
      </c>
      <c r="NU52" s="74" t="s">
        <v>55</v>
      </c>
      <c r="NV52" s="74">
        <v>1597</v>
      </c>
      <c r="NW52" s="74">
        <v>1587</v>
      </c>
      <c r="NX52" s="74">
        <v>10</v>
      </c>
      <c r="NY52" s="74">
        <v>0</v>
      </c>
      <c r="NZ52" s="75">
        <f t="shared" si="55"/>
        <v>0.99373825923606762</v>
      </c>
      <c r="OA52" s="67">
        <f t="shared" si="56"/>
        <v>0</v>
      </c>
      <c r="OC52" s="74" t="s">
        <v>55</v>
      </c>
      <c r="OD52" s="74">
        <v>1597</v>
      </c>
      <c r="OE52" s="74">
        <v>1587</v>
      </c>
      <c r="OF52" s="74">
        <v>10</v>
      </c>
      <c r="OG52" s="74">
        <v>0</v>
      </c>
      <c r="OH52" s="75">
        <f t="shared" si="79"/>
        <v>0.99373825923606762</v>
      </c>
      <c r="OI52" s="67">
        <f t="shared" si="80"/>
        <v>0</v>
      </c>
      <c r="OK52" s="74" t="s">
        <v>55</v>
      </c>
      <c r="OL52" s="74">
        <v>1597</v>
      </c>
      <c r="OM52" s="74">
        <v>1587</v>
      </c>
      <c r="ON52" s="74">
        <v>10</v>
      </c>
      <c r="OO52" s="74">
        <v>0</v>
      </c>
      <c r="OP52" s="75">
        <f t="shared" si="59"/>
        <v>0.99373825923606762</v>
      </c>
      <c r="OQ52" s="67">
        <f t="shared" si="60"/>
        <v>0</v>
      </c>
      <c r="OS52" s="74" t="s">
        <v>55</v>
      </c>
      <c r="OT52" s="74">
        <v>1597</v>
      </c>
      <c r="OU52" s="74">
        <v>1587</v>
      </c>
      <c r="OV52" s="74">
        <v>10</v>
      </c>
      <c r="OW52" s="74">
        <v>0</v>
      </c>
      <c r="OX52" s="75">
        <f t="shared" si="61"/>
        <v>0.99373825923606762</v>
      </c>
      <c r="OY52" s="67">
        <f t="shared" si="62"/>
        <v>0</v>
      </c>
      <c r="PA52" s="74" t="s">
        <v>55</v>
      </c>
      <c r="PB52" s="74">
        <v>1597</v>
      </c>
      <c r="PC52" s="74">
        <v>1587</v>
      </c>
      <c r="PD52" s="74">
        <v>10</v>
      </c>
      <c r="PE52" s="74">
        <v>0</v>
      </c>
      <c r="PF52" s="75">
        <f t="shared" si="63"/>
        <v>0.99373825923606762</v>
      </c>
      <c r="PG52" s="67">
        <f t="shared" si="64"/>
        <v>0</v>
      </c>
      <c r="PI52" s="74" t="s">
        <v>55</v>
      </c>
      <c r="PJ52" s="74">
        <v>1597</v>
      </c>
      <c r="PK52" s="74">
        <v>1587</v>
      </c>
      <c r="PL52" s="74">
        <v>10</v>
      </c>
      <c r="PM52" s="74">
        <v>0</v>
      </c>
      <c r="PN52" s="75">
        <f t="shared" si="65"/>
        <v>0.99373825923606762</v>
      </c>
      <c r="PO52" s="67">
        <f t="shared" si="66"/>
        <v>0</v>
      </c>
      <c r="PQ52" s="74" t="s">
        <v>55</v>
      </c>
      <c r="PR52" s="74">
        <v>1597</v>
      </c>
      <c r="PS52" s="74">
        <v>1587</v>
      </c>
      <c r="PT52" s="74">
        <v>10</v>
      </c>
      <c r="PU52" s="74">
        <v>0</v>
      </c>
      <c r="PV52" s="75">
        <f t="shared" si="67"/>
        <v>0.99373825923606762</v>
      </c>
      <c r="PW52" s="67">
        <f t="shared" si="68"/>
        <v>0</v>
      </c>
      <c r="PY52" s="74" t="s">
        <v>55</v>
      </c>
      <c r="PZ52" s="74">
        <v>1597</v>
      </c>
      <c r="QA52" s="74">
        <v>1587</v>
      </c>
      <c r="QB52" s="74">
        <v>10</v>
      </c>
      <c r="QC52" s="74">
        <v>0</v>
      </c>
      <c r="QD52" s="75">
        <f t="shared" si="69"/>
        <v>0.99373825923606762</v>
      </c>
      <c r="QE52" s="67">
        <f t="shared" si="70"/>
        <v>0</v>
      </c>
      <c r="QG52" s="74" t="s">
        <v>55</v>
      </c>
      <c r="QH52" s="74">
        <v>1597</v>
      </c>
      <c r="QI52" s="74">
        <v>1587</v>
      </c>
      <c r="QJ52" s="74">
        <v>10</v>
      </c>
      <c r="QK52" s="74">
        <v>0</v>
      </c>
      <c r="QL52" s="75">
        <f t="shared" si="71"/>
        <v>0.99373825923606762</v>
      </c>
      <c r="QM52" s="67">
        <f t="shared" si="72"/>
        <v>0</v>
      </c>
      <c r="QO52" s="74" t="s">
        <v>55</v>
      </c>
      <c r="QP52" s="74">
        <v>1597</v>
      </c>
      <c r="QQ52" s="74">
        <v>1587</v>
      </c>
      <c r="QR52" s="74">
        <v>10</v>
      </c>
      <c r="QS52" s="74">
        <v>0</v>
      </c>
      <c r="QT52" s="75">
        <f t="shared" si="73"/>
        <v>0.99373825923606762</v>
      </c>
      <c r="QU52" s="67">
        <f t="shared" si="74"/>
        <v>0</v>
      </c>
      <c r="QW52" s="74" t="s">
        <v>55</v>
      </c>
      <c r="QX52" s="74">
        <v>1597</v>
      </c>
      <c r="QY52" s="74">
        <v>1587</v>
      </c>
      <c r="QZ52" s="74">
        <v>10</v>
      </c>
      <c r="RA52" s="74">
        <v>0</v>
      </c>
      <c r="RB52" s="75">
        <f t="shared" si="75"/>
        <v>0.99373825923606762</v>
      </c>
      <c r="RC52" s="67">
        <f t="shared" si="76"/>
        <v>0</v>
      </c>
    </row>
    <row r="53" spans="1:471" ht="1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172</v>
      </c>
      <c r="AA53" s="2">
        <v>2</v>
      </c>
      <c r="AB53" s="6">
        <v>2</v>
      </c>
      <c r="AC53" s="4">
        <v>0.98</v>
      </c>
      <c r="AD53" s="8">
        <f t="shared" si="2"/>
        <v>-1.0000000000000009E-2</v>
      </c>
      <c r="AF53" s="2" t="s">
        <v>56</v>
      </c>
      <c r="AG53" s="2">
        <v>176</v>
      </c>
      <c r="AH53" s="2">
        <v>172</v>
      </c>
      <c r="AI53" s="2">
        <v>2</v>
      </c>
      <c r="AJ53" s="2">
        <v>2</v>
      </c>
      <c r="AK53" s="4">
        <v>0.98</v>
      </c>
      <c r="AL53" s="8">
        <f t="shared" si="3"/>
        <v>0</v>
      </c>
      <c r="AN53" s="2" t="s">
        <v>56</v>
      </c>
      <c r="AO53" s="2">
        <v>176</v>
      </c>
      <c r="AP53" s="2">
        <v>173</v>
      </c>
      <c r="AQ53" s="2">
        <v>2</v>
      </c>
      <c r="AR53" s="2">
        <v>1</v>
      </c>
      <c r="AS53" s="4">
        <v>0.98</v>
      </c>
      <c r="AT53" s="8">
        <f t="shared" si="4"/>
        <v>0</v>
      </c>
      <c r="AV53" s="2" t="s">
        <v>56</v>
      </c>
      <c r="AW53" s="2">
        <v>176</v>
      </c>
      <c r="AX53" s="2">
        <v>174</v>
      </c>
      <c r="AY53" s="2">
        <v>2</v>
      </c>
      <c r="AZ53" s="2">
        <v>0</v>
      </c>
      <c r="BA53" s="4">
        <v>0.99</v>
      </c>
      <c r="BB53" s="8">
        <f t="shared" si="5"/>
        <v>1.0000000000000009E-2</v>
      </c>
      <c r="BD53" s="2" t="s">
        <v>56</v>
      </c>
      <c r="BE53" s="2">
        <v>176</v>
      </c>
      <c r="BF53" s="2">
        <v>172</v>
      </c>
      <c r="BG53" s="2">
        <v>2</v>
      </c>
      <c r="BH53" s="6">
        <v>2</v>
      </c>
      <c r="BI53" s="4">
        <v>0.98</v>
      </c>
      <c r="BJ53" s="8">
        <f t="shared" si="6"/>
        <v>-1.0000000000000009E-2</v>
      </c>
      <c r="BL53" s="2" t="s">
        <v>56</v>
      </c>
      <c r="BM53" s="2">
        <v>176</v>
      </c>
      <c r="BN53" s="2">
        <v>173</v>
      </c>
      <c r="BO53" s="2">
        <v>2</v>
      </c>
      <c r="BP53" s="2">
        <v>1</v>
      </c>
      <c r="BQ53" s="8">
        <v>0.98</v>
      </c>
      <c r="BR53" s="8">
        <f t="shared" si="7"/>
        <v>0</v>
      </c>
      <c r="BT53" s="2" t="s">
        <v>56</v>
      </c>
      <c r="BU53" s="2">
        <v>176</v>
      </c>
      <c r="BV53" s="2">
        <v>173</v>
      </c>
      <c r="BW53" s="2">
        <v>2</v>
      </c>
      <c r="BX53" s="2">
        <v>1</v>
      </c>
      <c r="BY53" s="4">
        <v>0.98</v>
      </c>
      <c r="BZ53" s="8">
        <f t="shared" si="8"/>
        <v>0</v>
      </c>
      <c r="CB53" s="2" t="s">
        <v>56</v>
      </c>
      <c r="CC53" s="2">
        <v>176</v>
      </c>
      <c r="CD53" s="2">
        <v>173</v>
      </c>
      <c r="CE53" s="2">
        <v>2</v>
      </c>
      <c r="CF53" s="2">
        <v>1</v>
      </c>
      <c r="CG53" s="4">
        <v>0.98</v>
      </c>
      <c r="CH53" s="8">
        <f t="shared" si="9"/>
        <v>0</v>
      </c>
      <c r="CJ53" s="2" t="s">
        <v>56</v>
      </c>
      <c r="CK53" s="2">
        <v>176</v>
      </c>
      <c r="CL53" s="2">
        <v>173</v>
      </c>
      <c r="CM53" s="2">
        <v>2</v>
      </c>
      <c r="CN53" s="2">
        <v>1</v>
      </c>
      <c r="CO53" s="4">
        <v>0.98</v>
      </c>
      <c r="CP53" s="8">
        <f t="shared" si="10"/>
        <v>0</v>
      </c>
      <c r="CR53" s="2" t="s">
        <v>56</v>
      </c>
      <c r="CS53" s="2">
        <v>176</v>
      </c>
      <c r="CT53" s="2">
        <v>173</v>
      </c>
      <c r="CU53" s="2">
        <v>2</v>
      </c>
      <c r="CV53" s="2">
        <v>1</v>
      </c>
      <c r="CW53" s="4">
        <v>0.98</v>
      </c>
      <c r="CX53" s="8">
        <f t="shared" si="11"/>
        <v>0</v>
      </c>
      <c r="CZ53" s="2" t="s">
        <v>56</v>
      </c>
      <c r="DA53" s="2">
        <v>176</v>
      </c>
      <c r="DB53" s="2">
        <v>174</v>
      </c>
      <c r="DC53" s="2">
        <v>2</v>
      </c>
      <c r="DD53" s="2">
        <v>0</v>
      </c>
      <c r="DE53" s="4">
        <v>0.99</v>
      </c>
      <c r="DF53" s="8">
        <f t="shared" si="12"/>
        <v>1.0000000000000009E-2</v>
      </c>
      <c r="DH53" s="2" t="s">
        <v>56</v>
      </c>
      <c r="DI53" s="2">
        <v>176</v>
      </c>
      <c r="DJ53" s="2">
        <v>174</v>
      </c>
      <c r="DK53" s="2">
        <v>2</v>
      </c>
      <c r="DL53" s="6">
        <v>0</v>
      </c>
      <c r="DM53" s="4">
        <f>DJ53/DI53</f>
        <v>0.98863636363636365</v>
      </c>
      <c r="DN53" s="8">
        <f t="shared" si="13"/>
        <v>-1.3636363636363447E-3</v>
      </c>
      <c r="DO53" s="7" t="s">
        <v>89</v>
      </c>
      <c r="DP53" s="2" t="s">
        <v>56</v>
      </c>
      <c r="DQ53" s="2">
        <v>176</v>
      </c>
      <c r="DR53" s="2">
        <v>174</v>
      </c>
      <c r="DS53" s="2">
        <v>2</v>
      </c>
      <c r="DT53" s="2">
        <v>0</v>
      </c>
      <c r="DU53" s="4">
        <v>0.99</v>
      </c>
      <c r="DV53" s="8">
        <f t="shared" si="14"/>
        <v>1.3636363636363447E-3</v>
      </c>
      <c r="DX53" s="2" t="s">
        <v>56</v>
      </c>
      <c r="DY53" s="2">
        <v>176</v>
      </c>
      <c r="DZ53" s="2">
        <v>174</v>
      </c>
      <c r="EA53" s="2">
        <v>2</v>
      </c>
      <c r="EB53" s="2">
        <v>0</v>
      </c>
      <c r="EC53" s="4">
        <v>0.99</v>
      </c>
      <c r="ED53" s="8">
        <f t="shared" si="15"/>
        <v>0</v>
      </c>
      <c r="EF53" s="2" t="s">
        <v>56</v>
      </c>
      <c r="EG53" s="2">
        <v>176</v>
      </c>
      <c r="EH53" s="2">
        <v>174</v>
      </c>
      <c r="EI53" s="2">
        <v>2</v>
      </c>
      <c r="EJ53" s="2">
        <v>0</v>
      </c>
      <c r="EK53" s="4">
        <v>0.99</v>
      </c>
      <c r="EL53" s="8">
        <f t="shared" si="16"/>
        <v>0</v>
      </c>
      <c r="EN53" s="2" t="s">
        <v>56</v>
      </c>
      <c r="EO53" s="2">
        <v>176</v>
      </c>
      <c r="EP53" s="2">
        <v>174</v>
      </c>
      <c r="EQ53" s="2">
        <v>2</v>
      </c>
      <c r="ER53" s="2">
        <v>0</v>
      </c>
      <c r="ES53" s="4">
        <v>0.99</v>
      </c>
      <c r="ET53" s="8">
        <f t="shared" si="17"/>
        <v>0</v>
      </c>
      <c r="EV53" s="2" t="s">
        <v>56</v>
      </c>
      <c r="EW53" s="2">
        <v>176</v>
      </c>
      <c r="EX53" s="2">
        <v>174</v>
      </c>
      <c r="EY53" s="2">
        <v>2</v>
      </c>
      <c r="EZ53" s="2">
        <v>0</v>
      </c>
      <c r="FA53" s="4">
        <v>0.99</v>
      </c>
      <c r="FB53" s="8">
        <f t="shared" si="18"/>
        <v>0</v>
      </c>
      <c r="FD53" s="2" t="s">
        <v>56</v>
      </c>
      <c r="FE53" s="2">
        <v>176</v>
      </c>
      <c r="FF53" s="2">
        <v>174</v>
      </c>
      <c r="FG53" s="2">
        <v>2</v>
      </c>
      <c r="FH53" s="2">
        <v>0</v>
      </c>
      <c r="FI53" s="4">
        <v>0.99</v>
      </c>
      <c r="FJ53" s="8">
        <f t="shared" si="19"/>
        <v>0</v>
      </c>
      <c r="FL53" s="2" t="s">
        <v>56</v>
      </c>
      <c r="FM53" s="2">
        <v>176</v>
      </c>
      <c r="FN53" s="2">
        <v>174</v>
      </c>
      <c r="FO53" s="2">
        <v>2</v>
      </c>
      <c r="FP53" s="2">
        <v>0</v>
      </c>
      <c r="FQ53" s="4">
        <v>0.99</v>
      </c>
      <c r="FR53" s="8">
        <f t="shared" si="20"/>
        <v>0</v>
      </c>
      <c r="FT53" t="s">
        <v>56</v>
      </c>
      <c r="FU53">
        <v>176</v>
      </c>
      <c r="FV53">
        <v>174</v>
      </c>
      <c r="FW53">
        <v>2</v>
      </c>
      <c r="FX53">
        <v>0</v>
      </c>
      <c r="FY53" s="38">
        <v>0.99</v>
      </c>
      <c r="FZ53" s="8">
        <f t="shared" si="21"/>
        <v>0</v>
      </c>
      <c r="GB53" s="2" t="s">
        <v>56</v>
      </c>
      <c r="GC53" s="2">
        <v>176</v>
      </c>
      <c r="GD53" s="2">
        <v>174</v>
      </c>
      <c r="GE53" s="2">
        <v>2</v>
      </c>
      <c r="GF53" s="2">
        <v>0</v>
      </c>
      <c r="GG53" s="4">
        <v>0.99</v>
      </c>
      <c r="GH53" s="8">
        <f t="shared" si="22"/>
        <v>0</v>
      </c>
      <c r="GJ53" t="s">
        <v>56</v>
      </c>
      <c r="GK53">
        <v>176</v>
      </c>
      <c r="GL53">
        <v>173</v>
      </c>
      <c r="GM53">
        <v>2</v>
      </c>
      <c r="GN53" s="40">
        <v>1</v>
      </c>
      <c r="GO53" s="38">
        <v>0.98</v>
      </c>
      <c r="GP53" s="8">
        <f t="shared" si="23"/>
        <v>-1.0000000000000009E-2</v>
      </c>
      <c r="GQ53" s="7" t="s">
        <v>137</v>
      </c>
      <c r="GR53" s="2" t="s">
        <v>56</v>
      </c>
      <c r="GS53" s="2">
        <v>176</v>
      </c>
      <c r="GT53" s="2">
        <v>166</v>
      </c>
      <c r="GU53" s="2">
        <v>2</v>
      </c>
      <c r="GV53" s="6">
        <v>8</v>
      </c>
      <c r="GW53" s="4">
        <v>0.94</v>
      </c>
      <c r="GX53" s="8">
        <f t="shared" si="24"/>
        <v>-4.0000000000000036E-2</v>
      </c>
      <c r="GY53" s="7" t="s">
        <v>116</v>
      </c>
      <c r="GZ53" s="2" t="s">
        <v>56</v>
      </c>
      <c r="HA53" s="2">
        <v>176</v>
      </c>
      <c r="HB53" s="2">
        <v>174</v>
      </c>
      <c r="HC53" s="2">
        <v>2</v>
      </c>
      <c r="HD53" s="2">
        <v>0</v>
      </c>
      <c r="HE53" s="4">
        <v>0.99</v>
      </c>
      <c r="HF53" s="8">
        <f t="shared" si="77"/>
        <v>-7.01</v>
      </c>
      <c r="HH53" s="2" t="s">
        <v>56</v>
      </c>
      <c r="HI53" s="2">
        <v>176</v>
      </c>
      <c r="HJ53" s="2">
        <v>174</v>
      </c>
      <c r="HK53" s="2">
        <v>2</v>
      </c>
      <c r="HL53" s="2">
        <v>0</v>
      </c>
      <c r="HM53" s="4">
        <v>0.99</v>
      </c>
      <c r="HN53" s="8">
        <f t="shared" si="25"/>
        <v>0</v>
      </c>
      <c r="HP53" s="2" t="s">
        <v>56</v>
      </c>
      <c r="HQ53" s="2">
        <v>176</v>
      </c>
      <c r="HR53" s="2">
        <v>174</v>
      </c>
      <c r="HS53" s="2">
        <v>2</v>
      </c>
      <c r="HT53" s="2">
        <v>0</v>
      </c>
      <c r="HU53" s="4">
        <v>0.99</v>
      </c>
      <c r="HV53" s="8">
        <f t="shared" si="26"/>
        <v>0</v>
      </c>
      <c r="HX53" s="2" t="s">
        <v>56</v>
      </c>
      <c r="HY53" s="2">
        <v>176</v>
      </c>
      <c r="HZ53" s="2">
        <v>174</v>
      </c>
      <c r="IA53" s="2">
        <v>2</v>
      </c>
      <c r="IB53" s="2">
        <v>0</v>
      </c>
      <c r="IC53" s="4">
        <v>0.99</v>
      </c>
      <c r="ID53" s="8">
        <f t="shared" si="27"/>
        <v>0</v>
      </c>
      <c r="IF53" s="63" t="s">
        <v>56</v>
      </c>
      <c r="IG53" s="64">
        <v>176</v>
      </c>
      <c r="IH53" s="64">
        <v>174</v>
      </c>
      <c r="II53" s="64">
        <v>2</v>
      </c>
      <c r="IJ53" s="64">
        <v>0</v>
      </c>
      <c r="IK53" s="65">
        <v>0.99</v>
      </c>
      <c r="IL53" s="65">
        <v>0.99</v>
      </c>
      <c r="IM53" s="65">
        <v>0</v>
      </c>
      <c r="IN53" s="63"/>
      <c r="IO53" s="63" t="s">
        <v>56</v>
      </c>
      <c r="IP53" s="63">
        <v>176</v>
      </c>
      <c r="IQ53" s="63">
        <v>173</v>
      </c>
      <c r="IR53" s="63">
        <v>2</v>
      </c>
      <c r="IS53" s="63">
        <v>1</v>
      </c>
      <c r="IT53" s="71">
        <v>0.98</v>
      </c>
      <c r="IU53" s="67">
        <v>-1.0000000000000009E-2</v>
      </c>
      <c r="IV53" s="66" t="s">
        <v>89</v>
      </c>
      <c r="IW53" s="73" t="s">
        <v>56</v>
      </c>
      <c r="IX53" s="73">
        <v>176</v>
      </c>
      <c r="IY53" s="73">
        <v>173</v>
      </c>
      <c r="IZ53" s="73">
        <v>2</v>
      </c>
      <c r="JA53" s="73">
        <v>1</v>
      </c>
      <c r="JB53" s="77">
        <v>0.98</v>
      </c>
      <c r="JC53" s="67">
        <f t="shared" si="28"/>
        <v>0</v>
      </c>
      <c r="JD53" s="66"/>
      <c r="JE53" s="73" t="s">
        <v>56</v>
      </c>
      <c r="JF53" s="73">
        <v>176</v>
      </c>
      <c r="JG53" s="73">
        <v>174</v>
      </c>
      <c r="JH53" s="73">
        <v>2</v>
      </c>
      <c r="JI53" s="73">
        <v>0</v>
      </c>
      <c r="JJ53" s="77">
        <f t="shared" si="78"/>
        <v>0.98863636363636365</v>
      </c>
      <c r="JK53" s="67">
        <f t="shared" si="29"/>
        <v>8.6363636363636642E-3</v>
      </c>
      <c r="JL53" s="66"/>
      <c r="JM53" s="73" t="s">
        <v>56</v>
      </c>
      <c r="JN53" s="73">
        <v>176</v>
      </c>
      <c r="JO53" s="73">
        <v>174</v>
      </c>
      <c r="JP53" s="73">
        <v>2</v>
      </c>
      <c r="JQ53" s="73">
        <v>0</v>
      </c>
      <c r="JR53" s="77">
        <v>0.99</v>
      </c>
      <c r="JS53" s="67">
        <f t="shared" si="30"/>
        <v>1.3636363636363447E-3</v>
      </c>
      <c r="JT53" s="66"/>
      <c r="JU53" s="73" t="s">
        <v>56</v>
      </c>
      <c r="JV53" s="73">
        <v>176</v>
      </c>
      <c r="JW53" s="73">
        <v>174</v>
      </c>
      <c r="JX53" s="73">
        <v>2</v>
      </c>
      <c r="JY53" s="73">
        <v>0</v>
      </c>
      <c r="JZ53" s="77">
        <v>0.99</v>
      </c>
      <c r="KA53" s="67">
        <f t="shared" si="31"/>
        <v>0</v>
      </c>
      <c r="KB53" s="66"/>
      <c r="KC53" s="73" t="s">
        <v>56</v>
      </c>
      <c r="KD53" s="73">
        <v>176</v>
      </c>
      <c r="KE53" s="73">
        <v>174</v>
      </c>
      <c r="KF53" s="73">
        <v>2</v>
      </c>
      <c r="KG53" s="73">
        <v>0</v>
      </c>
      <c r="KH53" s="77">
        <v>0.99</v>
      </c>
      <c r="KI53" s="67">
        <f t="shared" si="32"/>
        <v>0</v>
      </c>
      <c r="KK53" s="74" t="s">
        <v>56</v>
      </c>
      <c r="KL53" s="74">
        <v>176</v>
      </c>
      <c r="KM53" s="74">
        <v>174</v>
      </c>
      <c r="KN53" s="74">
        <v>2</v>
      </c>
      <c r="KO53" s="74">
        <v>0</v>
      </c>
      <c r="KP53" s="75">
        <f t="shared" si="33"/>
        <v>0.98863636363636365</v>
      </c>
      <c r="KQ53" s="67">
        <f t="shared" si="34"/>
        <v>-1.3636363636363447E-3</v>
      </c>
      <c r="KS53" s="74" t="s">
        <v>56</v>
      </c>
      <c r="KT53" s="74">
        <v>176</v>
      </c>
      <c r="KU53" s="74">
        <v>174</v>
      </c>
      <c r="KV53" s="74">
        <v>2</v>
      </c>
      <c r="KW53" s="74">
        <v>0</v>
      </c>
      <c r="KX53" s="75">
        <f t="shared" si="35"/>
        <v>0.98863636363636365</v>
      </c>
      <c r="KY53" s="67">
        <f t="shared" si="36"/>
        <v>0</v>
      </c>
      <c r="LA53" s="74" t="s">
        <v>56</v>
      </c>
      <c r="LB53" s="74">
        <v>176</v>
      </c>
      <c r="LC53" s="74">
        <v>174</v>
      </c>
      <c r="LD53" s="74">
        <v>2</v>
      </c>
      <c r="LE53" s="74">
        <v>0</v>
      </c>
      <c r="LF53" s="75">
        <f t="shared" si="37"/>
        <v>0.98863636363636365</v>
      </c>
      <c r="LG53" s="67">
        <f t="shared" si="38"/>
        <v>0</v>
      </c>
      <c r="LI53" s="74" t="s">
        <v>56</v>
      </c>
      <c r="LJ53" s="74">
        <v>176</v>
      </c>
      <c r="LK53" s="74">
        <v>174</v>
      </c>
      <c r="LL53" s="74">
        <v>2</v>
      </c>
      <c r="LM53" s="74">
        <v>0</v>
      </c>
      <c r="LN53" s="75">
        <f t="shared" si="39"/>
        <v>0.98863636363636365</v>
      </c>
      <c r="LO53" s="67">
        <f t="shared" si="40"/>
        <v>0</v>
      </c>
      <c r="LQ53" s="74" t="s">
        <v>56</v>
      </c>
      <c r="LR53" s="74">
        <v>176</v>
      </c>
      <c r="LS53" s="74">
        <v>172</v>
      </c>
      <c r="LT53" s="74">
        <v>2</v>
      </c>
      <c r="LU53" s="74">
        <v>2</v>
      </c>
      <c r="LV53" s="75">
        <f t="shared" si="41"/>
        <v>0.97727272727272729</v>
      </c>
      <c r="LW53" s="67">
        <f t="shared" si="42"/>
        <v>-1.1363636363636354E-2</v>
      </c>
      <c r="LY53" s="74" t="s">
        <v>56</v>
      </c>
      <c r="LZ53" s="74">
        <v>176</v>
      </c>
      <c r="MA53" s="74">
        <v>172</v>
      </c>
      <c r="MB53" s="74">
        <v>2</v>
      </c>
      <c r="MC53" s="74">
        <v>2</v>
      </c>
      <c r="MD53" s="75">
        <f t="shared" si="43"/>
        <v>0.97727272727272729</v>
      </c>
      <c r="ME53" s="67">
        <f t="shared" si="44"/>
        <v>0</v>
      </c>
      <c r="MG53" s="49" t="s">
        <v>56</v>
      </c>
      <c r="MH53" s="49">
        <v>176</v>
      </c>
      <c r="MI53" s="49">
        <v>172</v>
      </c>
      <c r="MJ53" s="49">
        <v>2</v>
      </c>
      <c r="MK53" s="49">
        <v>2</v>
      </c>
      <c r="ML53" s="75">
        <f t="shared" si="45"/>
        <v>0.97727272727272729</v>
      </c>
      <c r="MM53" s="67">
        <f t="shared" si="46"/>
        <v>0</v>
      </c>
      <c r="MO53" s="74" t="s">
        <v>56</v>
      </c>
      <c r="MP53" s="74">
        <v>176</v>
      </c>
      <c r="MQ53" s="74">
        <v>173</v>
      </c>
      <c r="MR53" s="74">
        <v>2</v>
      </c>
      <c r="MS53" s="74">
        <v>1</v>
      </c>
      <c r="MT53" s="75">
        <f t="shared" si="47"/>
        <v>0.98295454545454541</v>
      </c>
      <c r="MU53" s="67">
        <f t="shared" si="48"/>
        <v>5.6818181818181213E-3</v>
      </c>
      <c r="MW53" s="74" t="s">
        <v>56</v>
      </c>
      <c r="MX53" s="74">
        <v>176</v>
      </c>
      <c r="MY53" s="74">
        <v>173</v>
      </c>
      <c r="MZ53" s="74">
        <v>2</v>
      </c>
      <c r="NA53" s="74">
        <v>1</v>
      </c>
      <c r="NB53" s="75">
        <f t="shared" si="49"/>
        <v>0.98295454545454541</v>
      </c>
      <c r="NC53" s="67">
        <f t="shared" si="50"/>
        <v>0</v>
      </c>
      <c r="NE53" s="74" t="s">
        <v>56</v>
      </c>
      <c r="NF53" s="74">
        <v>176</v>
      </c>
      <c r="NG53" s="74">
        <v>173</v>
      </c>
      <c r="NH53" s="74">
        <v>2</v>
      </c>
      <c r="NI53" s="74">
        <v>1</v>
      </c>
      <c r="NJ53" s="75">
        <f t="shared" si="51"/>
        <v>0.98295454545454541</v>
      </c>
      <c r="NK53" s="67">
        <f t="shared" si="52"/>
        <v>0</v>
      </c>
      <c r="NM53" s="74" t="s">
        <v>56</v>
      </c>
      <c r="NN53" s="74">
        <v>176</v>
      </c>
      <c r="NO53" s="74">
        <v>173</v>
      </c>
      <c r="NP53" s="74">
        <v>2</v>
      </c>
      <c r="NQ53" s="74">
        <v>1</v>
      </c>
      <c r="NR53" s="75">
        <f t="shared" si="53"/>
        <v>0.98295454545454541</v>
      </c>
      <c r="NS53" s="67">
        <f t="shared" si="54"/>
        <v>0</v>
      </c>
      <c r="NU53" s="74" t="s">
        <v>56</v>
      </c>
      <c r="NV53" s="74">
        <v>176</v>
      </c>
      <c r="NW53" s="74">
        <v>173</v>
      </c>
      <c r="NX53" s="74">
        <v>2</v>
      </c>
      <c r="NY53" s="74">
        <v>1</v>
      </c>
      <c r="NZ53" s="75">
        <f t="shared" si="55"/>
        <v>0.98295454545454541</v>
      </c>
      <c r="OA53" s="67">
        <f t="shared" si="56"/>
        <v>0</v>
      </c>
      <c r="OC53" s="74" t="s">
        <v>56</v>
      </c>
      <c r="OD53" s="74">
        <v>176</v>
      </c>
      <c r="OE53" s="74">
        <v>173</v>
      </c>
      <c r="OF53" s="74">
        <v>2</v>
      </c>
      <c r="OG53" s="74">
        <v>1</v>
      </c>
      <c r="OH53" s="75">
        <f t="shared" si="79"/>
        <v>0.98295454545454541</v>
      </c>
      <c r="OI53" s="67">
        <f t="shared" si="80"/>
        <v>0</v>
      </c>
      <c r="OK53" s="74" t="s">
        <v>56</v>
      </c>
      <c r="OL53" s="74">
        <v>176</v>
      </c>
      <c r="OM53" s="74">
        <v>173</v>
      </c>
      <c r="ON53" s="74">
        <v>2</v>
      </c>
      <c r="OO53" s="74">
        <v>1</v>
      </c>
      <c r="OP53" s="75">
        <f t="shared" si="59"/>
        <v>0.98295454545454541</v>
      </c>
      <c r="OQ53" s="67">
        <f t="shared" si="60"/>
        <v>0</v>
      </c>
      <c r="OS53" s="74" t="s">
        <v>56</v>
      </c>
      <c r="OT53" s="74">
        <v>176</v>
      </c>
      <c r="OU53" s="74">
        <v>173</v>
      </c>
      <c r="OV53" s="74">
        <v>2</v>
      </c>
      <c r="OW53" s="74">
        <v>1</v>
      </c>
      <c r="OX53" s="75">
        <f t="shared" si="61"/>
        <v>0.98295454545454541</v>
      </c>
      <c r="OY53" s="67">
        <f t="shared" si="62"/>
        <v>0</v>
      </c>
      <c r="PA53" s="74" t="s">
        <v>56</v>
      </c>
      <c r="PB53" s="74">
        <v>176</v>
      </c>
      <c r="PC53" s="74">
        <v>173</v>
      </c>
      <c r="PD53" s="74">
        <v>2</v>
      </c>
      <c r="PE53" s="74">
        <v>1</v>
      </c>
      <c r="PF53" s="75">
        <f t="shared" si="63"/>
        <v>0.98295454545454541</v>
      </c>
      <c r="PG53" s="67">
        <f t="shared" si="64"/>
        <v>0</v>
      </c>
      <c r="PI53" s="74" t="s">
        <v>56</v>
      </c>
      <c r="PJ53" s="74">
        <v>176</v>
      </c>
      <c r="PK53" s="74">
        <v>173</v>
      </c>
      <c r="PL53" s="74">
        <v>2</v>
      </c>
      <c r="PM53" s="74">
        <v>1</v>
      </c>
      <c r="PN53" s="75">
        <f t="shared" si="65"/>
        <v>0.98295454545454541</v>
      </c>
      <c r="PO53" s="67">
        <f t="shared" si="66"/>
        <v>0</v>
      </c>
      <c r="PQ53" s="74" t="s">
        <v>56</v>
      </c>
      <c r="PR53" s="74">
        <v>176</v>
      </c>
      <c r="PS53" s="74">
        <v>174</v>
      </c>
      <c r="PT53" s="74">
        <v>2</v>
      </c>
      <c r="PU53" s="74">
        <v>0</v>
      </c>
      <c r="PV53" s="75">
        <f t="shared" si="67"/>
        <v>0.98863636363636365</v>
      </c>
      <c r="PW53" s="67">
        <f t="shared" si="68"/>
        <v>5.6818181818182323E-3</v>
      </c>
      <c r="PY53" s="74" t="s">
        <v>56</v>
      </c>
      <c r="PZ53" s="74">
        <v>176</v>
      </c>
      <c r="QA53" s="74">
        <v>174</v>
      </c>
      <c r="QB53" s="74">
        <v>2</v>
      </c>
      <c r="QC53" s="74">
        <v>0</v>
      </c>
      <c r="QD53" s="75">
        <f t="shared" si="69"/>
        <v>0.98863636363636365</v>
      </c>
      <c r="QE53" s="67">
        <f t="shared" si="70"/>
        <v>0</v>
      </c>
      <c r="QG53" s="74" t="s">
        <v>56</v>
      </c>
      <c r="QH53" s="74">
        <v>176</v>
      </c>
      <c r="QI53" s="74">
        <v>174</v>
      </c>
      <c r="QJ53" s="74">
        <v>2</v>
      </c>
      <c r="QK53" s="74">
        <v>0</v>
      </c>
      <c r="QL53" s="75">
        <f t="shared" si="71"/>
        <v>0.98863636363636365</v>
      </c>
      <c r="QM53" s="67">
        <f t="shared" si="72"/>
        <v>0</v>
      </c>
      <c r="QO53" s="74" t="s">
        <v>56</v>
      </c>
      <c r="QP53" s="74">
        <v>176</v>
      </c>
      <c r="QQ53" s="74">
        <v>174</v>
      </c>
      <c r="QR53" s="74">
        <v>2</v>
      </c>
      <c r="QS53" s="74">
        <v>0</v>
      </c>
      <c r="QT53" s="75">
        <f t="shared" si="73"/>
        <v>0.98863636363636365</v>
      </c>
      <c r="QU53" s="67">
        <f t="shared" si="74"/>
        <v>0</v>
      </c>
      <c r="QW53" s="74" t="s">
        <v>56</v>
      </c>
      <c r="QX53" s="74">
        <v>176</v>
      </c>
      <c r="QY53" s="74">
        <v>174</v>
      </c>
      <c r="QZ53" s="74">
        <v>2</v>
      </c>
      <c r="RA53" s="74">
        <v>0</v>
      </c>
      <c r="RB53" s="75">
        <f t="shared" si="75"/>
        <v>0.98863636363636365</v>
      </c>
      <c r="RC53" s="67">
        <f t="shared" si="76"/>
        <v>0</v>
      </c>
    </row>
    <row r="54" spans="1:471" ht="1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8">
        <f t="shared" si="5"/>
        <v>0</v>
      </c>
      <c r="BD54" s="2" t="s">
        <v>57</v>
      </c>
      <c r="BE54" s="2">
        <v>231</v>
      </c>
      <c r="BF54" s="2">
        <v>223</v>
      </c>
      <c r="BG54" s="2">
        <v>7</v>
      </c>
      <c r="BH54" s="2">
        <v>1</v>
      </c>
      <c r="BI54" s="4">
        <v>0.97</v>
      </c>
      <c r="BJ54" s="8">
        <f t="shared" si="6"/>
        <v>0</v>
      </c>
      <c r="BL54" s="2" t="s">
        <v>57</v>
      </c>
      <c r="BM54" s="2">
        <v>231</v>
      </c>
      <c r="BN54" s="2">
        <v>223</v>
      </c>
      <c r="BO54" s="2">
        <v>7</v>
      </c>
      <c r="BP54" s="2">
        <v>1</v>
      </c>
      <c r="BQ54" s="8">
        <v>0.97</v>
      </c>
      <c r="BR54" s="8">
        <f t="shared" si="7"/>
        <v>0</v>
      </c>
      <c r="BT54" s="2" t="s">
        <v>57</v>
      </c>
      <c r="BU54" s="2">
        <v>231</v>
      </c>
      <c r="BV54" s="2">
        <v>223</v>
      </c>
      <c r="BW54" s="2">
        <v>7</v>
      </c>
      <c r="BX54" s="2">
        <v>1</v>
      </c>
      <c r="BY54" s="4">
        <v>0.97</v>
      </c>
      <c r="BZ54" s="8">
        <f t="shared" si="8"/>
        <v>0</v>
      </c>
      <c r="CB54" s="2" t="s">
        <v>57</v>
      </c>
      <c r="CC54" s="2">
        <v>231</v>
      </c>
      <c r="CD54" s="2">
        <v>223</v>
      </c>
      <c r="CE54" s="2">
        <v>7</v>
      </c>
      <c r="CF54" s="2">
        <v>1</v>
      </c>
      <c r="CG54" s="4">
        <v>0.97</v>
      </c>
      <c r="CH54" s="8">
        <f t="shared" si="9"/>
        <v>0</v>
      </c>
      <c r="CJ54" s="2" t="s">
        <v>57</v>
      </c>
      <c r="CK54" s="2">
        <v>231</v>
      </c>
      <c r="CL54" s="2">
        <v>223</v>
      </c>
      <c r="CM54" s="2">
        <v>7</v>
      </c>
      <c r="CN54" s="2">
        <v>1</v>
      </c>
      <c r="CO54" s="4">
        <v>0.97</v>
      </c>
      <c r="CP54" s="8">
        <f t="shared" si="10"/>
        <v>0</v>
      </c>
      <c r="CR54" s="2" t="s">
        <v>57</v>
      </c>
      <c r="CS54" s="2">
        <v>231</v>
      </c>
      <c r="CT54" s="2">
        <v>223</v>
      </c>
      <c r="CU54" s="2">
        <v>7</v>
      </c>
      <c r="CV54" s="2">
        <v>1</v>
      </c>
      <c r="CW54" s="4">
        <v>0.97</v>
      </c>
      <c r="CX54" s="8">
        <f t="shared" si="11"/>
        <v>0</v>
      </c>
      <c r="CZ54" s="2" t="s">
        <v>57</v>
      </c>
      <c r="DA54" s="2">
        <v>231</v>
      </c>
      <c r="DB54" s="2">
        <v>223</v>
      </c>
      <c r="DC54" s="2">
        <v>7</v>
      </c>
      <c r="DD54" s="2">
        <v>1</v>
      </c>
      <c r="DE54" s="4">
        <v>0.97</v>
      </c>
      <c r="DF54" s="8">
        <f t="shared" si="12"/>
        <v>0</v>
      </c>
      <c r="DH54" s="2" t="s">
        <v>57</v>
      </c>
      <c r="DI54" s="2">
        <v>231</v>
      </c>
      <c r="DJ54" s="2">
        <v>223</v>
      </c>
      <c r="DK54" s="2">
        <v>7</v>
      </c>
      <c r="DL54" s="2">
        <v>1</v>
      </c>
      <c r="DM54" s="4">
        <v>0.97</v>
      </c>
      <c r="DN54" s="8">
        <f t="shared" si="13"/>
        <v>0</v>
      </c>
      <c r="DP54" s="2" t="s">
        <v>57</v>
      </c>
      <c r="DQ54" s="2">
        <v>231</v>
      </c>
      <c r="DR54" s="2">
        <v>223</v>
      </c>
      <c r="DS54" s="2">
        <v>7</v>
      </c>
      <c r="DT54" s="2">
        <v>1</v>
      </c>
      <c r="DU54" s="4">
        <v>0.97</v>
      </c>
      <c r="DV54" s="8">
        <f t="shared" si="14"/>
        <v>0</v>
      </c>
      <c r="DX54" s="2" t="s">
        <v>57</v>
      </c>
      <c r="DY54" s="2">
        <v>231</v>
      </c>
      <c r="DZ54" s="2">
        <v>223</v>
      </c>
      <c r="EA54" s="2">
        <v>7</v>
      </c>
      <c r="EB54" s="2">
        <v>1</v>
      </c>
      <c r="EC54" s="4">
        <v>0.97</v>
      </c>
      <c r="ED54" s="8">
        <f t="shared" si="15"/>
        <v>0</v>
      </c>
      <c r="EF54" s="2" t="s">
        <v>57</v>
      </c>
      <c r="EG54" s="2">
        <v>231</v>
      </c>
      <c r="EH54" s="2">
        <v>223</v>
      </c>
      <c r="EI54" s="2">
        <v>7</v>
      </c>
      <c r="EJ54" s="2">
        <v>1</v>
      </c>
      <c r="EK54" s="4">
        <v>0.97</v>
      </c>
      <c r="EL54" s="8">
        <f t="shared" si="16"/>
        <v>0</v>
      </c>
      <c r="EN54" s="2" t="s">
        <v>57</v>
      </c>
      <c r="EO54" s="2">
        <v>231</v>
      </c>
      <c r="EP54" s="2">
        <v>223</v>
      </c>
      <c r="EQ54" s="2">
        <v>7</v>
      </c>
      <c r="ER54" s="2">
        <v>1</v>
      </c>
      <c r="ES54" s="4">
        <v>0.97</v>
      </c>
      <c r="ET54" s="8">
        <f t="shared" si="17"/>
        <v>0</v>
      </c>
      <c r="EV54" s="2" t="s">
        <v>57</v>
      </c>
      <c r="EW54" s="2">
        <v>231</v>
      </c>
      <c r="EX54" s="2">
        <v>223</v>
      </c>
      <c r="EY54" s="2">
        <v>7</v>
      </c>
      <c r="EZ54" s="2">
        <v>1</v>
      </c>
      <c r="FA54" s="4">
        <v>0.97</v>
      </c>
      <c r="FB54" s="8">
        <f t="shared" si="18"/>
        <v>0</v>
      </c>
      <c r="FD54" s="2" t="s">
        <v>57</v>
      </c>
      <c r="FE54" s="2">
        <v>231</v>
      </c>
      <c r="FF54" s="2">
        <v>223</v>
      </c>
      <c r="FG54" s="2">
        <v>7</v>
      </c>
      <c r="FH54" s="2">
        <v>1</v>
      </c>
      <c r="FI54" s="4">
        <v>0.97</v>
      </c>
      <c r="FJ54" s="8">
        <f t="shared" si="19"/>
        <v>0</v>
      </c>
      <c r="FL54" s="2" t="s">
        <v>57</v>
      </c>
      <c r="FM54" s="2">
        <v>231</v>
      </c>
      <c r="FN54" s="2">
        <v>223</v>
      </c>
      <c r="FO54" s="2">
        <v>7</v>
      </c>
      <c r="FP54" s="2">
        <v>1</v>
      </c>
      <c r="FQ54" s="4">
        <v>0.97</v>
      </c>
      <c r="FR54" s="8">
        <f t="shared" si="20"/>
        <v>0</v>
      </c>
      <c r="FT54" t="s">
        <v>57</v>
      </c>
      <c r="FU54">
        <v>231</v>
      </c>
      <c r="FV54">
        <v>223</v>
      </c>
      <c r="FW54">
        <v>7</v>
      </c>
      <c r="FX54">
        <v>1</v>
      </c>
      <c r="FY54" s="38">
        <v>0.97</v>
      </c>
      <c r="FZ54" s="8">
        <f t="shared" si="21"/>
        <v>0</v>
      </c>
      <c r="GB54" s="2" t="s">
        <v>57</v>
      </c>
      <c r="GC54" s="2">
        <v>231</v>
      </c>
      <c r="GD54" s="2">
        <v>223</v>
      </c>
      <c r="GE54" s="2">
        <v>7</v>
      </c>
      <c r="GF54" s="2">
        <v>1</v>
      </c>
      <c r="GG54" s="4">
        <v>0.97</v>
      </c>
      <c r="GH54" s="8">
        <f t="shared" si="22"/>
        <v>0</v>
      </c>
      <c r="GJ54" t="s">
        <v>57</v>
      </c>
      <c r="GK54">
        <v>231</v>
      </c>
      <c r="GL54">
        <v>223</v>
      </c>
      <c r="GM54">
        <v>7</v>
      </c>
      <c r="GN54">
        <v>1</v>
      </c>
      <c r="GO54" s="38">
        <v>0.97</v>
      </c>
      <c r="GP54" s="8">
        <f t="shared" si="23"/>
        <v>0</v>
      </c>
      <c r="GR54" s="2" t="s">
        <v>57</v>
      </c>
      <c r="GS54" s="2">
        <v>231</v>
      </c>
      <c r="GT54" s="2">
        <v>223</v>
      </c>
      <c r="GU54" s="2">
        <v>7</v>
      </c>
      <c r="GV54" s="2">
        <v>1</v>
      </c>
      <c r="GW54" s="4">
        <v>0.97</v>
      </c>
      <c r="GX54" s="8">
        <f t="shared" si="24"/>
        <v>0</v>
      </c>
      <c r="GZ54" s="2" t="s">
        <v>57</v>
      </c>
      <c r="HA54" s="2">
        <v>231</v>
      </c>
      <c r="HB54" s="2">
        <v>223</v>
      </c>
      <c r="HC54" s="2">
        <v>7</v>
      </c>
      <c r="HD54" s="2">
        <v>1</v>
      </c>
      <c r="HE54" s="4">
        <v>0.97</v>
      </c>
      <c r="HF54" s="8">
        <f t="shared" si="77"/>
        <v>-3.0000000000000027E-2</v>
      </c>
      <c r="HH54" s="2" t="s">
        <v>57</v>
      </c>
      <c r="HI54" s="2">
        <v>231</v>
      </c>
      <c r="HJ54" s="2">
        <v>223</v>
      </c>
      <c r="HK54" s="2">
        <v>7</v>
      </c>
      <c r="HL54" s="2">
        <v>1</v>
      </c>
      <c r="HM54" s="4">
        <v>0.97</v>
      </c>
      <c r="HN54" s="8">
        <f t="shared" si="25"/>
        <v>0</v>
      </c>
      <c r="HP54" s="2" t="s">
        <v>57</v>
      </c>
      <c r="HQ54" s="2">
        <v>231</v>
      </c>
      <c r="HR54" s="2">
        <v>223</v>
      </c>
      <c r="HS54" s="2">
        <v>7</v>
      </c>
      <c r="HT54" s="2">
        <v>1</v>
      </c>
      <c r="HU54" s="4">
        <v>0.97</v>
      </c>
      <c r="HV54" s="8">
        <f t="shared" si="26"/>
        <v>0</v>
      </c>
      <c r="HX54" s="2" t="s">
        <v>57</v>
      </c>
      <c r="HY54" s="2">
        <v>231</v>
      </c>
      <c r="HZ54" s="2">
        <v>223</v>
      </c>
      <c r="IA54" s="2">
        <v>7</v>
      </c>
      <c r="IB54" s="2">
        <v>1</v>
      </c>
      <c r="IC54" s="4">
        <v>0.97</v>
      </c>
      <c r="ID54" s="8">
        <f t="shared" si="27"/>
        <v>0</v>
      </c>
      <c r="IF54" s="63" t="s">
        <v>57</v>
      </c>
      <c r="IG54" s="64">
        <v>231</v>
      </c>
      <c r="IH54" s="64">
        <v>223</v>
      </c>
      <c r="II54" s="64">
        <v>7</v>
      </c>
      <c r="IJ54" s="64">
        <v>1</v>
      </c>
      <c r="IK54" s="65">
        <v>0.97</v>
      </c>
      <c r="IL54" s="65">
        <v>0.97</v>
      </c>
      <c r="IM54" s="65">
        <v>0</v>
      </c>
      <c r="IN54" s="63"/>
      <c r="IO54" s="63" t="s">
        <v>57</v>
      </c>
      <c r="IP54" s="63">
        <v>231</v>
      </c>
      <c r="IQ54" s="63">
        <v>223</v>
      </c>
      <c r="IR54" s="63">
        <v>7</v>
      </c>
      <c r="IS54" s="63">
        <v>1</v>
      </c>
      <c r="IT54" s="71">
        <v>0.97</v>
      </c>
      <c r="IU54" s="67">
        <v>0</v>
      </c>
      <c r="IV54" s="63"/>
      <c r="IW54" s="73" t="s">
        <v>57</v>
      </c>
      <c r="IX54" s="73">
        <v>231</v>
      </c>
      <c r="IY54" s="73">
        <v>223</v>
      </c>
      <c r="IZ54" s="73">
        <v>7</v>
      </c>
      <c r="JA54" s="73">
        <v>1</v>
      </c>
      <c r="JB54" s="77">
        <v>0.97</v>
      </c>
      <c r="JC54" s="67">
        <f t="shared" si="28"/>
        <v>0</v>
      </c>
      <c r="JD54" s="66"/>
      <c r="JE54" s="73" t="s">
        <v>57</v>
      </c>
      <c r="JF54" s="73">
        <v>231</v>
      </c>
      <c r="JG54" s="73">
        <v>223</v>
      </c>
      <c r="JH54" s="73">
        <v>7</v>
      </c>
      <c r="JI54" s="73">
        <v>1</v>
      </c>
      <c r="JJ54" s="77">
        <f t="shared" si="78"/>
        <v>0.96536796536796532</v>
      </c>
      <c r="JK54" s="67">
        <f t="shared" si="29"/>
        <v>-4.6320346320346539E-3</v>
      </c>
      <c r="JL54" s="66"/>
      <c r="JM54" s="73" t="s">
        <v>57</v>
      </c>
      <c r="JN54" s="73">
        <v>231</v>
      </c>
      <c r="JO54" s="73">
        <v>223</v>
      </c>
      <c r="JP54" s="73">
        <v>7</v>
      </c>
      <c r="JQ54" s="73">
        <v>1</v>
      </c>
      <c r="JR54" s="77">
        <v>0.97</v>
      </c>
      <c r="JS54" s="67">
        <f t="shared" si="30"/>
        <v>4.6320346320346539E-3</v>
      </c>
      <c r="JT54" s="66"/>
      <c r="JU54" s="73" t="s">
        <v>57</v>
      </c>
      <c r="JV54" s="73">
        <v>231</v>
      </c>
      <c r="JW54" s="73">
        <v>223</v>
      </c>
      <c r="JX54" s="73">
        <v>7</v>
      </c>
      <c r="JY54" s="73">
        <v>1</v>
      </c>
      <c r="JZ54" s="77">
        <v>0.97</v>
      </c>
      <c r="KA54" s="67">
        <f t="shared" si="31"/>
        <v>0</v>
      </c>
      <c r="KB54" s="66"/>
      <c r="KC54" s="73" t="s">
        <v>57</v>
      </c>
      <c r="KD54" s="73">
        <v>231</v>
      </c>
      <c r="KE54" s="73">
        <v>223</v>
      </c>
      <c r="KF54" s="73">
        <v>7</v>
      </c>
      <c r="KG54" s="73">
        <v>1</v>
      </c>
      <c r="KH54" s="77">
        <v>0.97</v>
      </c>
      <c r="KI54" s="67">
        <f t="shared" si="32"/>
        <v>0</v>
      </c>
      <c r="KK54" s="74" t="s">
        <v>57</v>
      </c>
      <c r="KL54" s="74">
        <v>231</v>
      </c>
      <c r="KM54" s="74">
        <v>223</v>
      </c>
      <c r="KN54" s="74">
        <v>7</v>
      </c>
      <c r="KO54" s="74">
        <v>1</v>
      </c>
      <c r="KP54" s="75">
        <f t="shared" si="33"/>
        <v>0.96536796536796532</v>
      </c>
      <c r="KQ54" s="67">
        <f t="shared" si="34"/>
        <v>-4.6320346320346539E-3</v>
      </c>
      <c r="KS54" s="74" t="s">
        <v>57</v>
      </c>
      <c r="KT54" s="74">
        <v>231</v>
      </c>
      <c r="KU54" s="74">
        <v>223</v>
      </c>
      <c r="KV54" s="74">
        <v>7</v>
      </c>
      <c r="KW54" s="74">
        <v>1</v>
      </c>
      <c r="KX54" s="75">
        <f t="shared" si="35"/>
        <v>0.96536796536796532</v>
      </c>
      <c r="KY54" s="67">
        <f t="shared" si="36"/>
        <v>0</v>
      </c>
      <c r="LA54" s="74" t="s">
        <v>57</v>
      </c>
      <c r="LB54" s="74">
        <v>231</v>
      </c>
      <c r="LC54" s="74">
        <v>223</v>
      </c>
      <c r="LD54" s="74">
        <v>7</v>
      </c>
      <c r="LE54" s="74">
        <v>1</v>
      </c>
      <c r="LF54" s="75">
        <f t="shared" si="37"/>
        <v>0.96536796536796532</v>
      </c>
      <c r="LG54" s="67">
        <f t="shared" si="38"/>
        <v>0</v>
      </c>
      <c r="LI54" s="74" t="s">
        <v>57</v>
      </c>
      <c r="LJ54" s="74">
        <v>231</v>
      </c>
      <c r="LK54" s="74">
        <v>223</v>
      </c>
      <c r="LL54" s="74">
        <v>7</v>
      </c>
      <c r="LM54" s="74">
        <v>1</v>
      </c>
      <c r="LN54" s="75">
        <f t="shared" si="39"/>
        <v>0.96536796536796532</v>
      </c>
      <c r="LO54" s="67">
        <f t="shared" si="40"/>
        <v>0</v>
      </c>
      <c r="LQ54" s="74" t="s">
        <v>57</v>
      </c>
      <c r="LR54" s="74">
        <v>231</v>
      </c>
      <c r="LS54" s="74">
        <v>223</v>
      </c>
      <c r="LT54" s="74">
        <v>7</v>
      </c>
      <c r="LU54" s="74">
        <v>1</v>
      </c>
      <c r="LV54" s="75">
        <f t="shared" si="41"/>
        <v>0.96536796536796532</v>
      </c>
      <c r="LW54" s="67">
        <f t="shared" si="42"/>
        <v>0</v>
      </c>
      <c r="LY54" s="74" t="s">
        <v>57</v>
      </c>
      <c r="LZ54" s="74">
        <v>231</v>
      </c>
      <c r="MA54" s="74">
        <v>223</v>
      </c>
      <c r="MB54" s="74">
        <v>7</v>
      </c>
      <c r="MC54" s="74">
        <v>1</v>
      </c>
      <c r="MD54" s="75">
        <f t="shared" si="43"/>
        <v>0.96536796536796532</v>
      </c>
      <c r="ME54" s="67">
        <f t="shared" si="44"/>
        <v>0</v>
      </c>
      <c r="MG54" s="74" t="s">
        <v>57</v>
      </c>
      <c r="MH54" s="74">
        <v>231</v>
      </c>
      <c r="MI54" s="74">
        <v>223</v>
      </c>
      <c r="MJ54" s="74">
        <v>7</v>
      </c>
      <c r="MK54" s="74">
        <v>1</v>
      </c>
      <c r="ML54" s="75">
        <f t="shared" si="45"/>
        <v>0.96536796536796532</v>
      </c>
      <c r="MM54" s="67">
        <f t="shared" si="46"/>
        <v>0</v>
      </c>
      <c r="MO54" s="74" t="s">
        <v>57</v>
      </c>
      <c r="MP54" s="74">
        <v>231</v>
      </c>
      <c r="MQ54" s="74">
        <v>223</v>
      </c>
      <c r="MR54" s="74">
        <v>7</v>
      </c>
      <c r="MS54" s="74">
        <v>1</v>
      </c>
      <c r="MT54" s="75">
        <f t="shared" si="47"/>
        <v>0.96536796536796532</v>
      </c>
      <c r="MU54" s="67">
        <f t="shared" si="48"/>
        <v>0</v>
      </c>
      <c r="MW54" s="74" t="s">
        <v>57</v>
      </c>
      <c r="MX54" s="74">
        <v>231</v>
      </c>
      <c r="MY54" s="74">
        <v>223</v>
      </c>
      <c r="MZ54" s="74">
        <v>7</v>
      </c>
      <c r="NA54" s="74">
        <v>1</v>
      </c>
      <c r="NB54" s="75">
        <f t="shared" si="49"/>
        <v>0.96536796536796532</v>
      </c>
      <c r="NC54" s="67">
        <f t="shared" si="50"/>
        <v>0</v>
      </c>
      <c r="NE54" s="74" t="s">
        <v>57</v>
      </c>
      <c r="NF54" s="74">
        <v>231</v>
      </c>
      <c r="NG54" s="74">
        <v>223</v>
      </c>
      <c r="NH54" s="74">
        <v>7</v>
      </c>
      <c r="NI54" s="74">
        <v>1</v>
      </c>
      <c r="NJ54" s="75">
        <f t="shared" si="51"/>
        <v>0.96536796536796532</v>
      </c>
      <c r="NK54" s="67">
        <f t="shared" si="52"/>
        <v>0</v>
      </c>
      <c r="NM54" s="74" t="s">
        <v>57</v>
      </c>
      <c r="NN54" s="74">
        <v>231</v>
      </c>
      <c r="NO54" s="74">
        <v>223</v>
      </c>
      <c r="NP54" s="74">
        <v>7</v>
      </c>
      <c r="NQ54" s="74">
        <v>1</v>
      </c>
      <c r="NR54" s="75">
        <f t="shared" si="53"/>
        <v>0.96536796536796532</v>
      </c>
      <c r="NS54" s="67">
        <f t="shared" si="54"/>
        <v>0</v>
      </c>
      <c r="NU54" s="74" t="s">
        <v>57</v>
      </c>
      <c r="NV54" s="74">
        <v>231</v>
      </c>
      <c r="NW54" s="74">
        <v>223</v>
      </c>
      <c r="NX54" s="74">
        <v>7</v>
      </c>
      <c r="NY54" s="74">
        <v>1</v>
      </c>
      <c r="NZ54" s="75">
        <f t="shared" si="55"/>
        <v>0.96536796536796532</v>
      </c>
      <c r="OA54" s="67">
        <f t="shared" si="56"/>
        <v>0</v>
      </c>
      <c r="OC54" s="74" t="s">
        <v>57</v>
      </c>
      <c r="OD54" s="74">
        <v>231</v>
      </c>
      <c r="OE54" s="74">
        <v>223</v>
      </c>
      <c r="OF54" s="74">
        <v>7</v>
      </c>
      <c r="OG54" s="74">
        <v>1</v>
      </c>
      <c r="OH54" s="75">
        <f t="shared" si="79"/>
        <v>0.96536796536796532</v>
      </c>
      <c r="OI54" s="67">
        <f t="shared" si="80"/>
        <v>0</v>
      </c>
      <c r="OK54" s="74" t="s">
        <v>57</v>
      </c>
      <c r="OL54" s="74">
        <v>231</v>
      </c>
      <c r="OM54" s="74">
        <v>223</v>
      </c>
      <c r="ON54" s="74">
        <v>7</v>
      </c>
      <c r="OO54" s="74">
        <v>1</v>
      </c>
      <c r="OP54" s="75">
        <f t="shared" si="59"/>
        <v>0.96536796536796532</v>
      </c>
      <c r="OQ54" s="67">
        <f t="shared" si="60"/>
        <v>0</v>
      </c>
      <c r="OS54" s="74" t="s">
        <v>57</v>
      </c>
      <c r="OT54" s="74">
        <v>231</v>
      </c>
      <c r="OU54" s="74">
        <v>223</v>
      </c>
      <c r="OV54" s="74">
        <v>7</v>
      </c>
      <c r="OW54" s="74">
        <v>1</v>
      </c>
      <c r="OX54" s="75">
        <f t="shared" si="61"/>
        <v>0.96536796536796532</v>
      </c>
      <c r="OY54" s="67">
        <f t="shared" si="62"/>
        <v>0</v>
      </c>
      <c r="PA54" s="74" t="s">
        <v>57</v>
      </c>
      <c r="PB54" s="74">
        <v>270</v>
      </c>
      <c r="PC54" s="74">
        <v>260</v>
      </c>
      <c r="PD54" s="74">
        <v>8</v>
      </c>
      <c r="PE54" s="74">
        <v>2</v>
      </c>
      <c r="PF54" s="75">
        <f t="shared" si="63"/>
        <v>0.96296296296296291</v>
      </c>
      <c r="PG54" s="67">
        <f t="shared" si="64"/>
        <v>-2.4050024050024099E-3</v>
      </c>
      <c r="PI54" s="74" t="s">
        <v>57</v>
      </c>
      <c r="PJ54" s="74">
        <v>270</v>
      </c>
      <c r="PK54" s="74">
        <v>260</v>
      </c>
      <c r="PL54" s="74">
        <v>8</v>
      </c>
      <c r="PM54" s="74">
        <v>2</v>
      </c>
      <c r="PN54" s="75">
        <f t="shared" si="65"/>
        <v>0.96296296296296291</v>
      </c>
      <c r="PO54" s="67">
        <f t="shared" si="66"/>
        <v>0</v>
      </c>
      <c r="PQ54" s="74" t="s">
        <v>57</v>
      </c>
      <c r="PR54" s="74">
        <v>270</v>
      </c>
      <c r="PS54" s="74">
        <v>260</v>
      </c>
      <c r="PT54" s="74">
        <v>8</v>
      </c>
      <c r="PU54" s="74">
        <v>2</v>
      </c>
      <c r="PV54" s="75">
        <f t="shared" si="67"/>
        <v>0.96296296296296291</v>
      </c>
      <c r="PW54" s="67">
        <f t="shared" si="68"/>
        <v>0</v>
      </c>
      <c r="PY54" s="74" t="s">
        <v>57</v>
      </c>
      <c r="PZ54" s="74">
        <v>270</v>
      </c>
      <c r="QA54" s="74">
        <v>260</v>
      </c>
      <c r="QB54" s="74">
        <v>8</v>
      </c>
      <c r="QC54" s="74">
        <v>2</v>
      </c>
      <c r="QD54" s="75">
        <f t="shared" si="69"/>
        <v>0.96296296296296291</v>
      </c>
      <c r="QE54" s="67">
        <f t="shared" si="70"/>
        <v>0</v>
      </c>
      <c r="QG54" s="74" t="s">
        <v>57</v>
      </c>
      <c r="QH54" s="74">
        <v>270</v>
      </c>
      <c r="QI54" s="74">
        <v>260</v>
      </c>
      <c r="QJ54" s="74">
        <v>8</v>
      </c>
      <c r="QK54" s="74">
        <v>2</v>
      </c>
      <c r="QL54" s="75">
        <f t="shared" si="71"/>
        <v>0.96296296296296291</v>
      </c>
      <c r="QM54" s="67">
        <f t="shared" si="72"/>
        <v>0</v>
      </c>
      <c r="QO54" s="74" t="s">
        <v>57</v>
      </c>
      <c r="QP54" s="74">
        <v>270</v>
      </c>
      <c r="QQ54" s="74">
        <v>260</v>
      </c>
      <c r="QR54" s="74">
        <v>8</v>
      </c>
      <c r="QS54" s="74">
        <v>2</v>
      </c>
      <c r="QT54" s="75">
        <f t="shared" si="73"/>
        <v>0.96296296296296291</v>
      </c>
      <c r="QU54" s="67">
        <f t="shared" si="74"/>
        <v>0</v>
      </c>
      <c r="QW54" s="74" t="s">
        <v>57</v>
      </c>
      <c r="QX54" s="74">
        <v>270</v>
      </c>
      <c r="QY54" s="74">
        <v>260</v>
      </c>
      <c r="QZ54" s="74">
        <v>8</v>
      </c>
      <c r="RA54" s="74">
        <v>2</v>
      </c>
      <c r="RB54" s="75">
        <f t="shared" si="75"/>
        <v>0.96296296296296291</v>
      </c>
      <c r="RC54" s="67">
        <f t="shared" si="76"/>
        <v>0</v>
      </c>
    </row>
    <row r="55" spans="1:471" ht="15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8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8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8">
        <f t="shared" si="4"/>
        <v>0</v>
      </c>
      <c r="AV55" s="14" t="s">
        <v>58</v>
      </c>
      <c r="AW55" s="2">
        <v>192</v>
      </c>
      <c r="AX55" s="2">
        <v>185</v>
      </c>
      <c r="AY55" s="2">
        <v>7</v>
      </c>
      <c r="AZ55" s="2">
        <v>0</v>
      </c>
      <c r="BA55" s="4">
        <v>0.96</v>
      </c>
      <c r="BB55" s="8">
        <f t="shared" si="5"/>
        <v>0</v>
      </c>
      <c r="BD55" s="14" t="s">
        <v>58</v>
      </c>
      <c r="BE55" s="2">
        <v>192</v>
      </c>
      <c r="BF55" s="2">
        <v>185</v>
      </c>
      <c r="BG55" s="2">
        <v>7</v>
      </c>
      <c r="BH55" s="2">
        <v>0</v>
      </c>
      <c r="BI55" s="4">
        <v>0.96</v>
      </c>
      <c r="BJ55" s="8">
        <f t="shared" si="6"/>
        <v>0</v>
      </c>
      <c r="BL55" s="14" t="s">
        <v>58</v>
      </c>
      <c r="BM55" s="2">
        <v>192</v>
      </c>
      <c r="BN55" s="2">
        <v>185</v>
      </c>
      <c r="BO55" s="2">
        <v>7</v>
      </c>
      <c r="BP55" s="2">
        <v>0</v>
      </c>
      <c r="BQ55" s="4">
        <v>0.96</v>
      </c>
      <c r="BR55" s="8">
        <f t="shared" si="7"/>
        <v>0</v>
      </c>
      <c r="BT55" s="14" t="s">
        <v>58</v>
      </c>
      <c r="BU55" s="2">
        <v>192</v>
      </c>
      <c r="BV55" s="2">
        <v>185</v>
      </c>
      <c r="BW55" s="2">
        <v>7</v>
      </c>
      <c r="BX55" s="2">
        <v>0</v>
      </c>
      <c r="BY55" s="4">
        <f>BV55/BU55</f>
        <v>0.96354166666666663</v>
      </c>
      <c r="BZ55" s="8">
        <f t="shared" si="8"/>
        <v>3.5416666666666652E-3</v>
      </c>
      <c r="CB55" s="14" t="s">
        <v>58</v>
      </c>
      <c r="CC55" s="2">
        <v>192</v>
      </c>
      <c r="CD55" s="2">
        <v>185</v>
      </c>
      <c r="CE55" s="2">
        <v>7</v>
      </c>
      <c r="CF55" s="2">
        <v>0</v>
      </c>
      <c r="CG55" s="4">
        <f>CD55/CC55</f>
        <v>0.96354166666666663</v>
      </c>
      <c r="CH55" s="8">
        <f t="shared" si="9"/>
        <v>0</v>
      </c>
      <c r="CJ55" s="14" t="s">
        <v>58</v>
      </c>
      <c r="CK55" s="2">
        <v>192</v>
      </c>
      <c r="CL55" s="2">
        <v>185</v>
      </c>
      <c r="CM55" s="2">
        <v>7</v>
      </c>
      <c r="CN55" s="2">
        <v>0</v>
      </c>
      <c r="CO55" s="4">
        <f>CL55/CK55</f>
        <v>0.96354166666666663</v>
      </c>
      <c r="CP55" s="8">
        <f t="shared" si="10"/>
        <v>0</v>
      </c>
      <c r="CR55" s="14" t="s">
        <v>58</v>
      </c>
      <c r="CS55" s="2">
        <v>192</v>
      </c>
      <c r="CT55" s="2">
        <v>185</v>
      </c>
      <c r="CU55" s="2">
        <v>7</v>
      </c>
      <c r="CV55" s="2">
        <v>0</v>
      </c>
      <c r="CW55" s="4">
        <f>CT55/CS55</f>
        <v>0.96354166666666663</v>
      </c>
      <c r="CX55" s="8">
        <f t="shared" si="11"/>
        <v>0</v>
      </c>
      <c r="CZ55" s="14" t="s">
        <v>58</v>
      </c>
      <c r="DA55" s="2">
        <v>192</v>
      </c>
      <c r="DB55" s="2">
        <v>185</v>
      </c>
      <c r="DC55" s="2">
        <v>7</v>
      </c>
      <c r="DD55" s="2">
        <v>0</v>
      </c>
      <c r="DE55" s="4">
        <f>DB55/DA55</f>
        <v>0.96354166666666663</v>
      </c>
      <c r="DF55" s="8">
        <f t="shared" si="12"/>
        <v>0</v>
      </c>
      <c r="DH55" s="14" t="s">
        <v>58</v>
      </c>
      <c r="DI55" s="2">
        <v>192</v>
      </c>
      <c r="DJ55" s="2">
        <v>185</v>
      </c>
      <c r="DK55" s="2">
        <v>7</v>
      </c>
      <c r="DL55" s="2">
        <v>0</v>
      </c>
      <c r="DM55" s="4">
        <f>DJ55/DI55</f>
        <v>0.96354166666666663</v>
      </c>
      <c r="DN55" s="8">
        <f t="shared" si="13"/>
        <v>0</v>
      </c>
      <c r="DP55" s="14" t="s">
        <v>58</v>
      </c>
      <c r="DQ55" s="2">
        <v>192</v>
      </c>
      <c r="DR55" s="2">
        <v>185</v>
      </c>
      <c r="DS55" s="2">
        <v>7</v>
      </c>
      <c r="DT55" s="2">
        <v>0</v>
      </c>
      <c r="DU55" s="4">
        <f>DR55/DQ55</f>
        <v>0.96354166666666663</v>
      </c>
      <c r="DV55" s="8">
        <f t="shared" si="14"/>
        <v>0</v>
      </c>
      <c r="DX55" s="14" t="s">
        <v>58</v>
      </c>
      <c r="DY55" s="2">
        <v>192</v>
      </c>
      <c r="DZ55" s="2">
        <v>185</v>
      </c>
      <c r="EA55" s="2">
        <v>7</v>
      </c>
      <c r="EB55" s="2">
        <v>0</v>
      </c>
      <c r="EC55" s="4">
        <f>DZ55/DY55</f>
        <v>0.96354166666666663</v>
      </c>
      <c r="ED55" s="8">
        <f t="shared" si="15"/>
        <v>0</v>
      </c>
      <c r="EF55" s="14" t="s">
        <v>58</v>
      </c>
      <c r="EG55" s="2">
        <v>192</v>
      </c>
      <c r="EH55" s="2">
        <v>185</v>
      </c>
      <c r="EI55" s="2">
        <v>7</v>
      </c>
      <c r="EJ55" s="2">
        <v>0</v>
      </c>
      <c r="EK55" s="4">
        <f>EH55/EG55</f>
        <v>0.96354166666666663</v>
      </c>
      <c r="EL55" s="8">
        <f t="shared" si="16"/>
        <v>0</v>
      </c>
      <c r="EN55" s="14" t="s">
        <v>58</v>
      </c>
      <c r="EO55" s="2">
        <v>192</v>
      </c>
      <c r="EP55" s="2">
        <v>185</v>
      </c>
      <c r="EQ55" s="2">
        <v>7</v>
      </c>
      <c r="ER55" s="2">
        <v>0</v>
      </c>
      <c r="ES55" s="4">
        <f>EP55/EO55</f>
        <v>0.96354166666666663</v>
      </c>
      <c r="ET55" s="8">
        <f t="shared" si="17"/>
        <v>0</v>
      </c>
      <c r="EV55" s="14" t="s">
        <v>58</v>
      </c>
      <c r="EW55" s="2">
        <v>192</v>
      </c>
      <c r="EX55" s="2">
        <v>185</v>
      </c>
      <c r="EY55" s="2">
        <v>7</v>
      </c>
      <c r="EZ55" s="2">
        <v>0</v>
      </c>
      <c r="FA55" s="4">
        <f>EX55/EW55</f>
        <v>0.96354166666666663</v>
      </c>
      <c r="FB55" s="8">
        <f t="shared" si="18"/>
        <v>0</v>
      </c>
      <c r="FD55" s="37" t="s">
        <v>58</v>
      </c>
      <c r="FE55" s="2">
        <v>192</v>
      </c>
      <c r="FF55" s="2">
        <v>185</v>
      </c>
      <c r="FG55" s="2">
        <v>7</v>
      </c>
      <c r="FH55" s="2">
        <v>0</v>
      </c>
      <c r="FI55" s="4">
        <f>FF55/FE55</f>
        <v>0.96354166666666663</v>
      </c>
      <c r="FJ55" s="8">
        <f t="shared" si="19"/>
        <v>0</v>
      </c>
      <c r="FL55" s="37" t="s">
        <v>58</v>
      </c>
      <c r="FM55" s="2">
        <v>192</v>
      </c>
      <c r="FN55" s="2">
        <v>185</v>
      </c>
      <c r="FO55" s="2">
        <v>7</v>
      </c>
      <c r="FP55" s="2">
        <v>0</v>
      </c>
      <c r="FQ55" s="4">
        <f>FN55/FM55</f>
        <v>0.96354166666666663</v>
      </c>
      <c r="FR55" s="8">
        <f t="shared" si="20"/>
        <v>0</v>
      </c>
      <c r="FT55" s="39" t="s">
        <v>58</v>
      </c>
      <c r="FU55" s="2">
        <v>192</v>
      </c>
      <c r="FV55" s="2">
        <v>185</v>
      </c>
      <c r="FW55" s="2">
        <v>7</v>
      </c>
      <c r="FX55" s="2">
        <v>0</v>
      </c>
      <c r="FY55" s="4">
        <f>FV55/FU55</f>
        <v>0.96354166666666663</v>
      </c>
      <c r="FZ55" s="8">
        <f t="shared" si="21"/>
        <v>0</v>
      </c>
      <c r="GB55" s="37" t="s">
        <v>58</v>
      </c>
      <c r="GC55" s="2">
        <v>192</v>
      </c>
      <c r="GD55" s="2">
        <v>185</v>
      </c>
      <c r="GE55" s="2">
        <v>7</v>
      </c>
      <c r="GF55" s="2">
        <v>0</v>
      </c>
      <c r="GG55" s="4">
        <f>GD55/GC55</f>
        <v>0.96354166666666663</v>
      </c>
      <c r="GH55" s="8">
        <f t="shared" si="22"/>
        <v>0</v>
      </c>
      <c r="GJ55" s="39" t="s">
        <v>58</v>
      </c>
      <c r="GK55" s="2">
        <v>192</v>
      </c>
      <c r="GL55" s="2">
        <v>185</v>
      </c>
      <c r="GM55" s="2">
        <v>7</v>
      </c>
      <c r="GN55" s="2">
        <v>0</v>
      </c>
      <c r="GO55" s="38">
        <v>0.96</v>
      </c>
      <c r="GP55" s="8">
        <f t="shared" si="23"/>
        <v>-3.5416666666666652E-3</v>
      </c>
      <c r="GR55" s="37" t="s">
        <v>58</v>
      </c>
      <c r="GS55" s="2">
        <v>192</v>
      </c>
      <c r="GT55" s="2">
        <v>185</v>
      </c>
      <c r="GU55" s="2">
        <v>7</v>
      </c>
      <c r="GV55" s="2">
        <v>0</v>
      </c>
      <c r="GW55" s="38">
        <v>0.96</v>
      </c>
      <c r="GX55" s="8">
        <f t="shared" si="24"/>
        <v>0</v>
      </c>
      <c r="GZ55" s="37" t="s">
        <v>58</v>
      </c>
      <c r="HA55" s="2">
        <v>192</v>
      </c>
      <c r="HB55" s="2">
        <v>184</v>
      </c>
      <c r="HC55" s="2">
        <v>7</v>
      </c>
      <c r="HD55" s="2">
        <v>1</v>
      </c>
      <c r="HE55" s="4">
        <v>0.95</v>
      </c>
      <c r="HF55" s="8">
        <f t="shared" si="77"/>
        <v>0.95</v>
      </c>
      <c r="HG55" s="7" t="s">
        <v>89</v>
      </c>
      <c r="HH55" s="37" t="s">
        <v>58</v>
      </c>
      <c r="HI55" s="2">
        <v>192</v>
      </c>
      <c r="HJ55" s="2">
        <v>185</v>
      </c>
      <c r="HK55" s="2">
        <v>7</v>
      </c>
      <c r="HL55" s="2">
        <v>0</v>
      </c>
      <c r="HM55" s="4">
        <v>0.96</v>
      </c>
      <c r="HN55" s="8">
        <f t="shared" si="25"/>
        <v>1.0000000000000009E-2</v>
      </c>
      <c r="HP55" s="37" t="s">
        <v>58</v>
      </c>
      <c r="HQ55" s="2">
        <v>192</v>
      </c>
      <c r="HR55" s="2">
        <v>185</v>
      </c>
      <c r="HS55" s="2">
        <v>7</v>
      </c>
      <c r="HT55" s="2">
        <v>0</v>
      </c>
      <c r="HU55" s="4">
        <v>0.96</v>
      </c>
      <c r="HV55" s="8">
        <f t="shared" si="26"/>
        <v>0</v>
      </c>
      <c r="HX55" s="37" t="s">
        <v>58</v>
      </c>
      <c r="HY55" s="2">
        <v>192</v>
      </c>
      <c r="HZ55" s="2">
        <v>185</v>
      </c>
      <c r="IA55" s="2">
        <v>7</v>
      </c>
      <c r="IB55" s="2">
        <v>0</v>
      </c>
      <c r="IC55" s="4">
        <v>0.96</v>
      </c>
      <c r="ID55" s="8">
        <f t="shared" si="27"/>
        <v>0</v>
      </c>
      <c r="IF55" s="72" t="s">
        <v>58</v>
      </c>
      <c r="IG55" s="64">
        <v>192</v>
      </c>
      <c r="IH55" s="64">
        <v>185</v>
      </c>
      <c r="II55" s="64">
        <v>7</v>
      </c>
      <c r="IJ55" s="70">
        <v>0</v>
      </c>
      <c r="IK55" s="65">
        <v>0.96</v>
      </c>
      <c r="IL55" s="65">
        <v>0.96</v>
      </c>
      <c r="IM55" s="65">
        <v>0</v>
      </c>
      <c r="IN55" s="66" t="s">
        <v>89</v>
      </c>
      <c r="IO55" s="72" t="s">
        <v>58</v>
      </c>
      <c r="IP55" s="63">
        <v>192</v>
      </c>
      <c r="IQ55" s="63">
        <v>185</v>
      </c>
      <c r="IR55" s="63">
        <v>7</v>
      </c>
      <c r="IS55" s="63">
        <v>0</v>
      </c>
      <c r="IT55" s="71">
        <v>0.95</v>
      </c>
      <c r="IU55" s="67">
        <v>-1.0000000000000009E-2</v>
      </c>
      <c r="IV55" s="66" t="s">
        <v>89</v>
      </c>
      <c r="IW55" s="78" t="s">
        <v>58</v>
      </c>
      <c r="IX55" s="73">
        <v>192</v>
      </c>
      <c r="IY55" s="73">
        <v>185</v>
      </c>
      <c r="IZ55" s="73">
        <v>7</v>
      </c>
      <c r="JA55" s="73">
        <v>0</v>
      </c>
      <c r="JB55" s="77">
        <v>0.96</v>
      </c>
      <c r="JC55" s="67">
        <f t="shared" si="28"/>
        <v>1.0000000000000009E-2</v>
      </c>
      <c r="JD55" s="66"/>
      <c r="JE55" s="78" t="s">
        <v>58</v>
      </c>
      <c r="JF55" s="73">
        <v>192</v>
      </c>
      <c r="JG55" s="73">
        <v>185</v>
      </c>
      <c r="JH55" s="73">
        <v>7</v>
      </c>
      <c r="JI55" s="73">
        <v>0</v>
      </c>
      <c r="JJ55" s="77">
        <f t="shared" si="78"/>
        <v>0.96354166666666663</v>
      </c>
      <c r="JK55" s="67">
        <f t="shared" si="29"/>
        <v>3.5416666666666652E-3</v>
      </c>
      <c r="JL55" s="66"/>
      <c r="JM55" s="78" t="s">
        <v>58</v>
      </c>
      <c r="JN55" s="73">
        <v>192</v>
      </c>
      <c r="JO55" s="73">
        <v>185</v>
      </c>
      <c r="JP55" s="73">
        <v>7</v>
      </c>
      <c r="JQ55" s="73">
        <v>0</v>
      </c>
      <c r="JR55" s="77">
        <f>JO55/JN55</f>
        <v>0.96354166666666663</v>
      </c>
      <c r="JS55" s="67">
        <f t="shared" si="30"/>
        <v>0</v>
      </c>
      <c r="JT55" s="66"/>
      <c r="JU55" s="78" t="s">
        <v>58</v>
      </c>
      <c r="JV55" s="73">
        <v>192</v>
      </c>
      <c r="JW55" s="73">
        <v>185</v>
      </c>
      <c r="JX55" s="73">
        <v>7</v>
      </c>
      <c r="JY55" s="73">
        <v>0</v>
      </c>
      <c r="JZ55" s="77">
        <f>JW55/JV55</f>
        <v>0.96354166666666663</v>
      </c>
      <c r="KA55" s="67">
        <f t="shared" si="31"/>
        <v>0</v>
      </c>
      <c r="KB55" s="66"/>
      <c r="KC55" s="78" t="s">
        <v>58</v>
      </c>
      <c r="KD55" s="73">
        <v>192</v>
      </c>
      <c r="KE55" s="73">
        <v>185</v>
      </c>
      <c r="KF55" s="73">
        <v>7</v>
      </c>
      <c r="KG55" s="73">
        <v>0</v>
      </c>
      <c r="KH55" s="77">
        <f>KE55/KD55</f>
        <v>0.96354166666666663</v>
      </c>
      <c r="KI55" s="67">
        <f t="shared" si="32"/>
        <v>0</v>
      </c>
      <c r="KK55" s="78" t="s">
        <v>58</v>
      </c>
      <c r="KL55" s="73">
        <v>192</v>
      </c>
      <c r="KM55" s="73">
        <v>185</v>
      </c>
      <c r="KN55" s="73">
        <v>7</v>
      </c>
      <c r="KO55" s="73">
        <v>0</v>
      </c>
      <c r="KP55" s="75">
        <f t="shared" si="33"/>
        <v>0.96354166666666663</v>
      </c>
      <c r="KQ55" s="67">
        <f t="shared" si="34"/>
        <v>0</v>
      </c>
      <c r="KS55" s="78" t="s">
        <v>58</v>
      </c>
      <c r="KT55" s="73">
        <v>192</v>
      </c>
      <c r="KU55" s="73">
        <v>185</v>
      </c>
      <c r="KV55" s="73">
        <v>7</v>
      </c>
      <c r="KW55" s="73">
        <v>0</v>
      </c>
      <c r="KX55" s="75">
        <f t="shared" si="35"/>
        <v>0.96354166666666663</v>
      </c>
      <c r="KY55" s="67">
        <f t="shared" si="36"/>
        <v>0</v>
      </c>
      <c r="LA55" s="78" t="s">
        <v>58</v>
      </c>
      <c r="LB55" s="73">
        <v>192</v>
      </c>
      <c r="LC55" s="73">
        <v>185</v>
      </c>
      <c r="LD55" s="73">
        <v>7</v>
      </c>
      <c r="LE55" s="73">
        <v>0</v>
      </c>
      <c r="LF55" s="75">
        <f t="shared" si="37"/>
        <v>0.96354166666666663</v>
      </c>
      <c r="LG55" s="67">
        <f t="shared" si="38"/>
        <v>0</v>
      </c>
      <c r="LI55" s="78" t="s">
        <v>58</v>
      </c>
      <c r="LJ55" s="74">
        <v>192</v>
      </c>
      <c r="LK55" s="74">
        <v>185</v>
      </c>
      <c r="LL55" s="74">
        <v>7</v>
      </c>
      <c r="LM55" s="74">
        <v>0</v>
      </c>
      <c r="LN55" s="75">
        <f t="shared" si="39"/>
        <v>0.96354166666666663</v>
      </c>
      <c r="LO55" s="67">
        <f t="shared" si="40"/>
        <v>0</v>
      </c>
      <c r="LQ55" s="78" t="s">
        <v>58</v>
      </c>
      <c r="LR55" s="74">
        <v>192</v>
      </c>
      <c r="LS55" s="74">
        <v>185</v>
      </c>
      <c r="LT55" s="74">
        <v>7</v>
      </c>
      <c r="LU55" s="74">
        <v>0</v>
      </c>
      <c r="LV55" s="75">
        <f t="shared" si="41"/>
        <v>0.96354166666666663</v>
      </c>
      <c r="LW55" s="67">
        <f t="shared" si="42"/>
        <v>0</v>
      </c>
      <c r="LY55" s="78" t="s">
        <v>58</v>
      </c>
      <c r="LZ55" s="74">
        <v>192</v>
      </c>
      <c r="MA55" s="74">
        <v>185</v>
      </c>
      <c r="MB55" s="74">
        <v>7</v>
      </c>
      <c r="MC55" s="74">
        <v>0</v>
      </c>
      <c r="MD55" s="75">
        <f t="shared" si="43"/>
        <v>0.96354166666666663</v>
      </c>
      <c r="ME55" s="67">
        <f t="shared" si="44"/>
        <v>0</v>
      </c>
      <c r="MG55" s="78" t="s">
        <v>58</v>
      </c>
      <c r="MH55" s="74">
        <v>192</v>
      </c>
      <c r="MI55" s="74">
        <v>185</v>
      </c>
      <c r="MJ55" s="74">
        <v>7</v>
      </c>
      <c r="MK55" s="74">
        <v>0</v>
      </c>
      <c r="ML55" s="75">
        <f t="shared" si="45"/>
        <v>0.96354166666666663</v>
      </c>
      <c r="MM55" s="67">
        <f t="shared" si="46"/>
        <v>0</v>
      </c>
      <c r="MO55" s="78" t="s">
        <v>58</v>
      </c>
      <c r="MP55" s="49">
        <v>192</v>
      </c>
      <c r="MQ55" s="49">
        <v>185</v>
      </c>
      <c r="MR55" s="49">
        <v>7</v>
      </c>
      <c r="MS55" s="49">
        <v>0</v>
      </c>
      <c r="MT55" s="75">
        <f t="shared" si="47"/>
        <v>0.96354166666666663</v>
      </c>
      <c r="MU55" s="67">
        <f t="shared" si="48"/>
        <v>0</v>
      </c>
      <c r="MW55" s="78" t="s">
        <v>58</v>
      </c>
      <c r="MX55" s="74">
        <v>192</v>
      </c>
      <c r="MY55" s="74">
        <v>185</v>
      </c>
      <c r="MZ55" s="74">
        <v>7</v>
      </c>
      <c r="NA55" s="74">
        <v>0</v>
      </c>
      <c r="NB55" s="75">
        <f t="shared" si="49"/>
        <v>0.96354166666666663</v>
      </c>
      <c r="NC55" s="67">
        <f t="shared" si="50"/>
        <v>0</v>
      </c>
      <c r="NE55" s="78" t="s">
        <v>58</v>
      </c>
      <c r="NF55" s="74">
        <v>192</v>
      </c>
      <c r="NG55" s="74">
        <v>185</v>
      </c>
      <c r="NH55" s="74">
        <v>7</v>
      </c>
      <c r="NI55" s="74">
        <v>0</v>
      </c>
      <c r="NJ55" s="75">
        <f t="shared" si="51"/>
        <v>0.96354166666666663</v>
      </c>
      <c r="NK55" s="67">
        <f t="shared" si="52"/>
        <v>0</v>
      </c>
      <c r="NM55" s="78" t="s">
        <v>58</v>
      </c>
      <c r="NN55" s="74">
        <v>192</v>
      </c>
      <c r="NO55" s="74">
        <v>185</v>
      </c>
      <c r="NP55" s="74">
        <v>7</v>
      </c>
      <c r="NQ55" s="74">
        <v>0</v>
      </c>
      <c r="NR55" s="75">
        <f t="shared" si="53"/>
        <v>0.96354166666666663</v>
      </c>
      <c r="NS55" s="67">
        <f t="shared" si="54"/>
        <v>0</v>
      </c>
      <c r="NU55" s="78" t="s">
        <v>58</v>
      </c>
      <c r="NV55" s="74">
        <v>192</v>
      </c>
      <c r="NW55" s="74">
        <v>185</v>
      </c>
      <c r="NX55" s="74">
        <v>7</v>
      </c>
      <c r="NY55" s="74">
        <v>0</v>
      </c>
      <c r="NZ55" s="75">
        <f t="shared" si="55"/>
        <v>0.96354166666666663</v>
      </c>
      <c r="OA55" s="67">
        <f t="shared" si="56"/>
        <v>0</v>
      </c>
      <c r="OC55" s="78" t="s">
        <v>58</v>
      </c>
      <c r="OD55" s="74">
        <v>192</v>
      </c>
      <c r="OE55" s="74">
        <v>185</v>
      </c>
      <c r="OF55" s="74">
        <v>7</v>
      </c>
      <c r="OG55" s="74">
        <v>0</v>
      </c>
      <c r="OH55" s="75">
        <f t="shared" si="79"/>
        <v>0.96354166666666663</v>
      </c>
      <c r="OI55" s="67">
        <f t="shared" si="80"/>
        <v>0</v>
      </c>
      <c r="OK55" s="78" t="s">
        <v>58</v>
      </c>
      <c r="OL55" s="74">
        <v>192</v>
      </c>
      <c r="OM55" s="74">
        <v>185</v>
      </c>
      <c r="ON55" s="74">
        <v>7</v>
      </c>
      <c r="OO55" s="74">
        <v>0</v>
      </c>
      <c r="OP55" s="75">
        <f t="shared" si="59"/>
        <v>0.96354166666666663</v>
      </c>
      <c r="OQ55" s="67">
        <f t="shared" si="60"/>
        <v>0</v>
      </c>
      <c r="OS55" s="78" t="s">
        <v>58</v>
      </c>
      <c r="OT55" s="74">
        <v>192</v>
      </c>
      <c r="OU55" s="74">
        <v>185</v>
      </c>
      <c r="OV55" s="74">
        <v>7</v>
      </c>
      <c r="OW55" s="74">
        <v>0</v>
      </c>
      <c r="OX55" s="75">
        <f t="shared" si="61"/>
        <v>0.96354166666666663</v>
      </c>
      <c r="OY55" s="67">
        <f t="shared" si="62"/>
        <v>0</v>
      </c>
      <c r="PA55" s="78" t="s">
        <v>58</v>
      </c>
      <c r="PB55" s="74">
        <v>194</v>
      </c>
      <c r="PC55" s="74">
        <v>187</v>
      </c>
      <c r="PD55" s="74">
        <v>7</v>
      </c>
      <c r="PE55" s="74">
        <v>0</v>
      </c>
      <c r="PF55" s="75">
        <f t="shared" si="63"/>
        <v>0.96391752577319589</v>
      </c>
      <c r="PG55" s="67">
        <f t="shared" si="64"/>
        <v>3.758591065292638E-4</v>
      </c>
      <c r="PI55" s="78" t="s">
        <v>58</v>
      </c>
      <c r="PJ55" s="74">
        <v>194</v>
      </c>
      <c r="PK55" s="74">
        <v>187</v>
      </c>
      <c r="PL55" s="74">
        <v>7</v>
      </c>
      <c r="PM55" s="74">
        <v>0</v>
      </c>
      <c r="PN55" s="75">
        <f t="shared" si="65"/>
        <v>0.96391752577319589</v>
      </c>
      <c r="PO55" s="67">
        <f t="shared" si="66"/>
        <v>0</v>
      </c>
      <c r="PQ55" s="78" t="s">
        <v>58</v>
      </c>
      <c r="PR55" s="74">
        <v>194</v>
      </c>
      <c r="PS55" s="74">
        <v>187</v>
      </c>
      <c r="PT55" s="74">
        <v>7</v>
      </c>
      <c r="PU55" s="74">
        <v>0</v>
      </c>
      <c r="PV55" s="75">
        <f t="shared" si="67"/>
        <v>0.96391752577319589</v>
      </c>
      <c r="PW55" s="67">
        <f t="shared" si="68"/>
        <v>0</v>
      </c>
      <c r="PY55" s="78" t="s">
        <v>58</v>
      </c>
      <c r="PZ55" s="74">
        <v>194</v>
      </c>
      <c r="QA55" s="74">
        <v>187</v>
      </c>
      <c r="QB55" s="74">
        <v>7</v>
      </c>
      <c r="QC55" s="74">
        <v>0</v>
      </c>
      <c r="QD55" s="75">
        <f t="shared" si="69"/>
        <v>0.96391752577319589</v>
      </c>
      <c r="QE55" s="67">
        <f t="shared" si="70"/>
        <v>0</v>
      </c>
      <c r="QG55" s="78" t="s">
        <v>58</v>
      </c>
      <c r="QH55" s="74">
        <v>194</v>
      </c>
      <c r="QI55" s="74">
        <v>187</v>
      </c>
      <c r="QJ55" s="74">
        <v>7</v>
      </c>
      <c r="QK55" s="74">
        <v>0</v>
      </c>
      <c r="QL55" s="75">
        <f t="shared" si="71"/>
        <v>0.96391752577319589</v>
      </c>
      <c r="QM55" s="67">
        <f t="shared" si="72"/>
        <v>0</v>
      </c>
      <c r="QO55" s="78" t="s">
        <v>58</v>
      </c>
      <c r="QP55" s="74">
        <v>194</v>
      </c>
      <c r="QQ55" s="74">
        <v>187</v>
      </c>
      <c r="QR55" s="74">
        <v>7</v>
      </c>
      <c r="QS55" s="74">
        <v>0</v>
      </c>
      <c r="QT55" s="75">
        <f t="shared" si="73"/>
        <v>0.96391752577319589</v>
      </c>
      <c r="QU55" s="67">
        <f t="shared" si="74"/>
        <v>0</v>
      </c>
      <c r="QW55" s="78" t="s">
        <v>58</v>
      </c>
      <c r="QX55" s="74">
        <v>194</v>
      </c>
      <c r="QY55" s="74">
        <v>183</v>
      </c>
      <c r="QZ55" s="74">
        <v>11</v>
      </c>
      <c r="RA55" s="74">
        <v>0</v>
      </c>
      <c r="RB55" s="75">
        <f t="shared" si="75"/>
        <v>0.94329896907216493</v>
      </c>
      <c r="RC55" s="67">
        <f t="shared" si="76"/>
        <v>-2.0618556701030966E-2</v>
      </c>
    </row>
    <row r="56" spans="1:471" ht="1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  <c r="AV56" s="2" t="s">
        <v>59</v>
      </c>
      <c r="AW56" s="2">
        <v>85</v>
      </c>
      <c r="AX56" s="2">
        <v>54</v>
      </c>
      <c r="AY56" s="2">
        <v>2</v>
      </c>
      <c r="AZ56" s="2">
        <v>29</v>
      </c>
      <c r="BA56" s="4">
        <v>0.64</v>
      </c>
      <c r="BB56" s="8">
        <f t="shared" si="5"/>
        <v>0</v>
      </c>
      <c r="BD56" s="2" t="s">
        <v>59</v>
      </c>
      <c r="BE56" s="2">
        <v>85</v>
      </c>
      <c r="BF56" s="2">
        <v>54</v>
      </c>
      <c r="BG56" s="2">
        <v>2</v>
      </c>
      <c r="BH56" s="2">
        <v>29</v>
      </c>
      <c r="BI56" s="4">
        <v>0.64</v>
      </c>
      <c r="BJ56" s="8">
        <f t="shared" si="6"/>
        <v>0</v>
      </c>
      <c r="BL56" s="2" t="s">
        <v>59</v>
      </c>
      <c r="BM56" s="2">
        <v>85</v>
      </c>
      <c r="BN56" s="2">
        <v>54</v>
      </c>
      <c r="BO56" s="2">
        <v>2</v>
      </c>
      <c r="BP56" s="2">
        <v>29</v>
      </c>
      <c r="BQ56" s="4">
        <v>0.64</v>
      </c>
      <c r="BR56" s="8">
        <f t="shared" si="7"/>
        <v>0</v>
      </c>
      <c r="BT56" s="2" t="s">
        <v>59</v>
      </c>
      <c r="BU56" s="2">
        <v>85</v>
      </c>
      <c r="BV56" s="2">
        <v>54</v>
      </c>
      <c r="BW56" s="2">
        <v>2</v>
      </c>
      <c r="BX56" s="2">
        <v>29</v>
      </c>
      <c r="BY56" s="4">
        <v>0.64</v>
      </c>
      <c r="BZ56" s="8">
        <f t="shared" si="8"/>
        <v>0</v>
      </c>
      <c r="CB56" s="2" t="s">
        <v>59</v>
      </c>
      <c r="CC56" s="2">
        <v>85</v>
      </c>
      <c r="CD56" s="2">
        <v>54</v>
      </c>
      <c r="CE56" s="2">
        <v>2</v>
      </c>
      <c r="CF56" s="2">
        <v>29</v>
      </c>
      <c r="CG56" s="4">
        <v>0.64</v>
      </c>
      <c r="CH56" s="8">
        <f t="shared" si="9"/>
        <v>0</v>
      </c>
      <c r="CJ56" s="2" t="s">
        <v>59</v>
      </c>
      <c r="CK56" s="2">
        <v>85</v>
      </c>
      <c r="CL56" s="2">
        <v>54</v>
      </c>
      <c r="CM56" s="2">
        <v>2</v>
      </c>
      <c r="CN56" s="2">
        <v>29</v>
      </c>
      <c r="CO56" s="4">
        <v>0.64</v>
      </c>
      <c r="CP56" s="8">
        <f t="shared" si="10"/>
        <v>0</v>
      </c>
      <c r="CR56" s="2" t="s">
        <v>59</v>
      </c>
      <c r="CS56" s="2">
        <v>85</v>
      </c>
      <c r="CT56" s="2">
        <v>54</v>
      </c>
      <c r="CU56" s="2">
        <v>2</v>
      </c>
      <c r="CV56" s="2">
        <v>29</v>
      </c>
      <c r="CW56" s="4">
        <v>0.64</v>
      </c>
      <c r="CX56" s="8">
        <f t="shared" si="11"/>
        <v>0</v>
      </c>
      <c r="CZ56" s="2" t="s">
        <v>59</v>
      </c>
      <c r="DA56" s="2">
        <v>85</v>
      </c>
      <c r="DB56" s="2">
        <v>54</v>
      </c>
      <c r="DC56" s="2">
        <v>2</v>
      </c>
      <c r="DD56" s="2">
        <v>29</v>
      </c>
      <c r="DE56" s="4">
        <v>0.64</v>
      </c>
      <c r="DF56" s="8">
        <f t="shared" si="12"/>
        <v>0</v>
      </c>
      <c r="DH56" s="2" t="s">
        <v>59</v>
      </c>
      <c r="DI56" s="2">
        <v>85</v>
      </c>
      <c r="DJ56" s="2">
        <v>54</v>
      </c>
      <c r="DK56" s="2">
        <v>2</v>
      </c>
      <c r="DL56" s="2">
        <v>29</v>
      </c>
      <c r="DM56" s="4">
        <v>0.64</v>
      </c>
      <c r="DN56" s="8">
        <f t="shared" si="13"/>
        <v>0</v>
      </c>
      <c r="DP56" s="2" t="s">
        <v>59</v>
      </c>
      <c r="DQ56" s="2">
        <v>85</v>
      </c>
      <c r="DR56" s="2">
        <v>54</v>
      </c>
      <c r="DS56" s="2">
        <v>2</v>
      </c>
      <c r="DT56" s="2">
        <v>29</v>
      </c>
      <c r="DU56" s="4">
        <v>0.64</v>
      </c>
      <c r="DV56" s="8">
        <f t="shared" si="14"/>
        <v>0</v>
      </c>
      <c r="DX56" s="2" t="s">
        <v>59</v>
      </c>
      <c r="DY56" s="2">
        <v>85</v>
      </c>
      <c r="DZ56" s="2">
        <v>54</v>
      </c>
      <c r="EA56" s="2">
        <v>2</v>
      </c>
      <c r="EB56" s="2">
        <v>29</v>
      </c>
      <c r="EC56" s="4">
        <v>0.64</v>
      </c>
      <c r="ED56" s="8">
        <f t="shared" si="15"/>
        <v>0</v>
      </c>
      <c r="EF56" s="2" t="s">
        <v>59</v>
      </c>
      <c r="EG56" s="2">
        <v>85</v>
      </c>
      <c r="EH56" s="2">
        <v>54</v>
      </c>
      <c r="EI56" s="2">
        <v>2</v>
      </c>
      <c r="EJ56" s="2">
        <v>29</v>
      </c>
      <c r="EK56" s="4">
        <v>0.64</v>
      </c>
      <c r="EL56" s="8">
        <f t="shared" si="16"/>
        <v>0</v>
      </c>
      <c r="EN56" s="2" t="s">
        <v>59</v>
      </c>
      <c r="EO56" s="2">
        <v>85</v>
      </c>
      <c r="EP56" s="2">
        <v>54</v>
      </c>
      <c r="EQ56" s="2">
        <v>2</v>
      </c>
      <c r="ER56" s="2">
        <v>29</v>
      </c>
      <c r="ES56" s="4">
        <v>0.64</v>
      </c>
      <c r="ET56" s="8">
        <f t="shared" si="17"/>
        <v>0</v>
      </c>
      <c r="EV56" s="2" t="s">
        <v>59</v>
      </c>
      <c r="EW56" s="2">
        <v>85</v>
      </c>
      <c r="EX56" s="2">
        <v>54</v>
      </c>
      <c r="EY56" s="2">
        <v>2</v>
      </c>
      <c r="EZ56" s="2">
        <v>29</v>
      </c>
      <c r="FA56" s="4">
        <v>0.64</v>
      </c>
      <c r="FB56" s="8">
        <f t="shared" si="18"/>
        <v>0</v>
      </c>
      <c r="FD56" s="2" t="s">
        <v>59</v>
      </c>
      <c r="FE56" s="2">
        <v>85</v>
      </c>
      <c r="FF56" s="2">
        <v>54</v>
      </c>
      <c r="FG56" s="2">
        <v>2</v>
      </c>
      <c r="FH56" s="2">
        <v>29</v>
      </c>
      <c r="FI56" s="4">
        <v>0.64</v>
      </c>
      <c r="FJ56" s="8">
        <f t="shared" si="19"/>
        <v>0</v>
      </c>
      <c r="FL56" s="2" t="s">
        <v>59</v>
      </c>
      <c r="FM56" s="2">
        <v>85</v>
      </c>
      <c r="FN56" s="2">
        <v>54</v>
      </c>
      <c r="FO56" s="2">
        <v>2</v>
      </c>
      <c r="FP56" s="2">
        <v>29</v>
      </c>
      <c r="FQ56" s="4">
        <v>0.64</v>
      </c>
      <c r="FR56" s="8">
        <f t="shared" si="20"/>
        <v>0</v>
      </c>
      <c r="FT56" t="s">
        <v>59</v>
      </c>
      <c r="FU56">
        <v>85</v>
      </c>
      <c r="FV56">
        <v>54</v>
      </c>
      <c r="FW56">
        <v>2</v>
      </c>
      <c r="FX56">
        <v>29</v>
      </c>
      <c r="FY56" s="38">
        <v>0.64</v>
      </c>
      <c r="FZ56" s="8">
        <f t="shared" si="21"/>
        <v>0</v>
      </c>
      <c r="GB56" s="2" t="s">
        <v>59</v>
      </c>
      <c r="GC56" s="2">
        <v>85</v>
      </c>
      <c r="GD56" s="2">
        <v>54</v>
      </c>
      <c r="GE56" s="2">
        <v>2</v>
      </c>
      <c r="GF56" s="2">
        <v>29</v>
      </c>
      <c r="GG56" s="4">
        <v>0.64</v>
      </c>
      <c r="GH56" s="8">
        <f t="shared" si="22"/>
        <v>0</v>
      </c>
      <c r="GJ56" t="s">
        <v>59</v>
      </c>
      <c r="GK56">
        <v>85</v>
      </c>
      <c r="GL56">
        <v>54</v>
      </c>
      <c r="GM56">
        <v>2</v>
      </c>
      <c r="GN56">
        <v>29</v>
      </c>
      <c r="GO56" s="38">
        <v>0.64</v>
      </c>
      <c r="GP56" s="8">
        <f t="shared" si="23"/>
        <v>0</v>
      </c>
      <c r="GR56" s="2" t="s">
        <v>59</v>
      </c>
      <c r="GS56" s="2">
        <v>85</v>
      </c>
      <c r="GT56" s="2">
        <v>54</v>
      </c>
      <c r="GU56" s="2">
        <v>2</v>
      </c>
      <c r="GV56" s="2">
        <v>29</v>
      </c>
      <c r="GW56" s="4">
        <v>0.64</v>
      </c>
      <c r="GX56" s="8">
        <f t="shared" si="24"/>
        <v>0</v>
      </c>
      <c r="GZ56" s="2" t="s">
        <v>59</v>
      </c>
      <c r="HA56" s="2">
        <v>85</v>
      </c>
      <c r="HB56" s="2">
        <v>54</v>
      </c>
      <c r="HC56" s="2">
        <v>2</v>
      </c>
      <c r="HD56" s="2">
        <v>29</v>
      </c>
      <c r="HE56" s="4">
        <v>0.64</v>
      </c>
      <c r="HF56" s="8">
        <f t="shared" si="77"/>
        <v>-28.36</v>
      </c>
      <c r="HH56" s="2" t="s">
        <v>59</v>
      </c>
      <c r="HI56" s="2">
        <v>85</v>
      </c>
      <c r="HJ56" s="2">
        <v>54</v>
      </c>
      <c r="HK56" s="2">
        <v>2</v>
      </c>
      <c r="HL56" s="2">
        <v>29</v>
      </c>
      <c r="HM56" s="4">
        <v>0.64</v>
      </c>
      <c r="HN56" s="8">
        <f t="shared" si="25"/>
        <v>0</v>
      </c>
      <c r="HP56" s="2" t="s">
        <v>59</v>
      </c>
      <c r="HQ56" s="2">
        <v>85</v>
      </c>
      <c r="HR56" s="2">
        <v>54</v>
      </c>
      <c r="HS56" s="2">
        <v>2</v>
      </c>
      <c r="HT56" s="2">
        <v>29</v>
      </c>
      <c r="HU56" s="4">
        <v>0.64</v>
      </c>
      <c r="HV56" s="8">
        <f t="shared" si="26"/>
        <v>0</v>
      </c>
      <c r="HX56" s="2" t="s">
        <v>59</v>
      </c>
      <c r="HY56" s="2">
        <v>85</v>
      </c>
      <c r="HZ56" s="2">
        <v>54</v>
      </c>
      <c r="IA56" s="2">
        <v>2</v>
      </c>
      <c r="IB56" s="2">
        <v>29</v>
      </c>
      <c r="IC56" s="4">
        <v>0.64</v>
      </c>
      <c r="ID56" s="8">
        <f t="shared" si="27"/>
        <v>0</v>
      </c>
      <c r="IF56" s="63" t="s">
        <v>59</v>
      </c>
      <c r="IG56" s="64">
        <v>85</v>
      </c>
      <c r="IH56" s="64">
        <v>54</v>
      </c>
      <c r="II56" s="64">
        <v>2</v>
      </c>
      <c r="IJ56" s="64">
        <v>29</v>
      </c>
      <c r="IK56" s="65">
        <v>0.64</v>
      </c>
      <c r="IL56" s="65">
        <v>0.64</v>
      </c>
      <c r="IM56" s="65">
        <v>0</v>
      </c>
      <c r="IN56" s="63"/>
      <c r="IO56" s="63" t="s">
        <v>59</v>
      </c>
      <c r="IP56" s="63">
        <v>85</v>
      </c>
      <c r="IQ56" s="63">
        <v>54</v>
      </c>
      <c r="IR56" s="63">
        <v>2</v>
      </c>
      <c r="IS56" s="63">
        <v>29</v>
      </c>
      <c r="IT56" s="71">
        <v>0.64</v>
      </c>
      <c r="IU56" s="67">
        <v>0</v>
      </c>
      <c r="IV56" s="63"/>
      <c r="IW56" s="73" t="s">
        <v>59</v>
      </c>
      <c r="IX56" s="73">
        <v>85</v>
      </c>
      <c r="IY56" s="73">
        <v>54</v>
      </c>
      <c r="IZ56" s="73">
        <v>2</v>
      </c>
      <c r="JA56" s="73">
        <v>29</v>
      </c>
      <c r="JB56" s="77">
        <v>0.64</v>
      </c>
      <c r="JC56" s="67">
        <f t="shared" si="28"/>
        <v>0</v>
      </c>
      <c r="JD56" s="66"/>
      <c r="JE56" s="73" t="s">
        <v>59</v>
      </c>
      <c r="JF56" s="73">
        <v>85</v>
      </c>
      <c r="JG56" s="73">
        <v>54</v>
      </c>
      <c r="JH56" s="73">
        <v>2</v>
      </c>
      <c r="JI56" s="73">
        <v>29</v>
      </c>
      <c r="JJ56" s="77">
        <f t="shared" si="78"/>
        <v>0.63529411764705879</v>
      </c>
      <c r="JK56" s="67">
        <f t="shared" si="29"/>
        <v>-4.7058823529412264E-3</v>
      </c>
      <c r="JL56" s="66"/>
      <c r="JM56" s="73" t="s">
        <v>59</v>
      </c>
      <c r="JN56" s="73">
        <v>85</v>
      </c>
      <c r="JO56" s="73">
        <v>54</v>
      </c>
      <c r="JP56" s="73">
        <v>2</v>
      </c>
      <c r="JQ56" s="73">
        <v>29</v>
      </c>
      <c r="JR56" s="77">
        <v>0.64</v>
      </c>
      <c r="JS56" s="67">
        <f t="shared" si="30"/>
        <v>4.7058823529412264E-3</v>
      </c>
      <c r="JT56" s="66"/>
      <c r="JU56" s="73" t="s">
        <v>59</v>
      </c>
      <c r="JV56" s="73">
        <v>85</v>
      </c>
      <c r="JW56" s="73">
        <v>54</v>
      </c>
      <c r="JX56" s="73">
        <v>2</v>
      </c>
      <c r="JY56" s="73">
        <v>29</v>
      </c>
      <c r="JZ56" s="77">
        <v>0.64</v>
      </c>
      <c r="KA56" s="67">
        <f t="shared" si="31"/>
        <v>0</v>
      </c>
      <c r="KB56" s="66"/>
      <c r="KC56" s="73" t="s">
        <v>59</v>
      </c>
      <c r="KD56" s="73">
        <v>85</v>
      </c>
      <c r="KE56" s="73">
        <v>54</v>
      </c>
      <c r="KF56" s="73">
        <v>2</v>
      </c>
      <c r="KG56" s="73">
        <v>29</v>
      </c>
      <c r="KH56" s="77">
        <v>0.64</v>
      </c>
      <c r="KI56" s="67">
        <f t="shared" si="32"/>
        <v>0</v>
      </c>
      <c r="KK56" s="74" t="s">
        <v>59</v>
      </c>
      <c r="KL56" s="74">
        <v>85</v>
      </c>
      <c r="KM56" s="74">
        <v>54</v>
      </c>
      <c r="KN56" s="74">
        <v>2</v>
      </c>
      <c r="KO56" s="74">
        <v>29</v>
      </c>
      <c r="KP56" s="75">
        <f t="shared" si="33"/>
        <v>0.63529411764705879</v>
      </c>
      <c r="KQ56" s="67">
        <f t="shared" si="34"/>
        <v>-4.7058823529412264E-3</v>
      </c>
      <c r="KS56" s="74" t="s">
        <v>59</v>
      </c>
      <c r="KT56" s="74">
        <v>85</v>
      </c>
      <c r="KU56" s="74">
        <v>53</v>
      </c>
      <c r="KV56" s="74">
        <v>3</v>
      </c>
      <c r="KW56" s="74">
        <v>29</v>
      </c>
      <c r="KX56" s="75">
        <f t="shared" si="35"/>
        <v>0.62352941176470589</v>
      </c>
      <c r="KY56" s="67">
        <f t="shared" si="36"/>
        <v>-1.1764705882352899E-2</v>
      </c>
      <c r="LA56" s="74" t="s">
        <v>59</v>
      </c>
      <c r="LB56" s="74">
        <v>85</v>
      </c>
      <c r="LC56" s="74">
        <v>54</v>
      </c>
      <c r="LD56" s="74">
        <v>2</v>
      </c>
      <c r="LE56" s="74">
        <v>29</v>
      </c>
      <c r="LF56" s="75">
        <f t="shared" si="37"/>
        <v>0.63529411764705879</v>
      </c>
      <c r="LG56" s="67">
        <f t="shared" si="38"/>
        <v>1.1764705882352899E-2</v>
      </c>
      <c r="LI56" s="74" t="s">
        <v>59</v>
      </c>
      <c r="LJ56" s="74">
        <v>85</v>
      </c>
      <c r="LK56" s="74">
        <v>54</v>
      </c>
      <c r="LL56" s="74">
        <v>2</v>
      </c>
      <c r="LM56" s="74">
        <v>29</v>
      </c>
      <c r="LN56" s="75">
        <f t="shared" si="39"/>
        <v>0.63529411764705879</v>
      </c>
      <c r="LO56" s="67">
        <f t="shared" si="40"/>
        <v>0</v>
      </c>
      <c r="LQ56" s="74" t="s">
        <v>59</v>
      </c>
      <c r="LR56" s="74">
        <v>85</v>
      </c>
      <c r="LS56" s="74">
        <v>54</v>
      </c>
      <c r="LT56" s="74">
        <v>2</v>
      </c>
      <c r="LU56" s="74">
        <v>29</v>
      </c>
      <c r="LV56" s="75">
        <f t="shared" si="41"/>
        <v>0.63529411764705879</v>
      </c>
      <c r="LW56" s="67">
        <f t="shared" si="42"/>
        <v>0</v>
      </c>
      <c r="LY56" s="74" t="s">
        <v>59</v>
      </c>
      <c r="LZ56" s="74">
        <v>85</v>
      </c>
      <c r="MA56" s="74">
        <v>54</v>
      </c>
      <c r="MB56" s="74">
        <v>2</v>
      </c>
      <c r="MC56" s="74">
        <v>29</v>
      </c>
      <c r="MD56" s="75">
        <f t="shared" si="43"/>
        <v>0.63529411764705879</v>
      </c>
      <c r="ME56" s="67">
        <f t="shared" si="44"/>
        <v>0</v>
      </c>
      <c r="MG56" s="49" t="s">
        <v>59</v>
      </c>
      <c r="MH56" s="49">
        <v>85</v>
      </c>
      <c r="MI56" s="49">
        <v>54</v>
      </c>
      <c r="MJ56" s="49">
        <v>2</v>
      </c>
      <c r="MK56" s="49">
        <v>29</v>
      </c>
      <c r="ML56" s="75">
        <f t="shared" si="45"/>
        <v>0.63529411764705879</v>
      </c>
      <c r="MM56" s="67">
        <f t="shared" si="46"/>
        <v>0</v>
      </c>
      <c r="MO56" s="74" t="s">
        <v>59</v>
      </c>
      <c r="MP56" s="74">
        <v>85</v>
      </c>
      <c r="MQ56" s="74">
        <v>54</v>
      </c>
      <c r="MR56" s="74">
        <v>2</v>
      </c>
      <c r="MS56" s="74">
        <v>29</v>
      </c>
      <c r="MT56" s="75">
        <f t="shared" si="47"/>
        <v>0.63529411764705879</v>
      </c>
      <c r="MU56" s="67">
        <f t="shared" si="48"/>
        <v>0</v>
      </c>
      <c r="MW56" s="74" t="s">
        <v>59</v>
      </c>
      <c r="MX56" s="74">
        <v>85</v>
      </c>
      <c r="MY56" s="74">
        <v>54</v>
      </c>
      <c r="MZ56" s="74">
        <v>2</v>
      </c>
      <c r="NA56" s="74">
        <v>29</v>
      </c>
      <c r="NB56" s="75">
        <f t="shared" si="49"/>
        <v>0.63529411764705879</v>
      </c>
      <c r="NC56" s="67">
        <f t="shared" si="50"/>
        <v>0</v>
      </c>
      <c r="NE56" s="74" t="s">
        <v>59</v>
      </c>
      <c r="NF56" s="74">
        <v>85</v>
      </c>
      <c r="NG56" s="74">
        <v>54</v>
      </c>
      <c r="NH56" s="74">
        <v>2</v>
      </c>
      <c r="NI56" s="74">
        <v>29</v>
      </c>
      <c r="NJ56" s="75">
        <f t="shared" si="51"/>
        <v>0.63529411764705879</v>
      </c>
      <c r="NK56" s="67">
        <f t="shared" si="52"/>
        <v>0</v>
      </c>
      <c r="NM56" s="74" t="s">
        <v>59</v>
      </c>
      <c r="NN56" s="74">
        <v>85</v>
      </c>
      <c r="NO56" s="74">
        <v>54</v>
      </c>
      <c r="NP56" s="74">
        <v>2</v>
      </c>
      <c r="NQ56" s="74">
        <v>29</v>
      </c>
      <c r="NR56" s="75">
        <f t="shared" si="53"/>
        <v>0.63529411764705879</v>
      </c>
      <c r="NS56" s="67">
        <f t="shared" si="54"/>
        <v>0</v>
      </c>
      <c r="NU56" s="74" t="s">
        <v>59</v>
      </c>
      <c r="NV56" s="74">
        <v>85</v>
      </c>
      <c r="NW56" s="74">
        <v>54</v>
      </c>
      <c r="NX56" s="74">
        <v>2</v>
      </c>
      <c r="NY56" s="74">
        <v>29</v>
      </c>
      <c r="NZ56" s="75">
        <f t="shared" si="55"/>
        <v>0.63529411764705879</v>
      </c>
      <c r="OA56" s="67">
        <f t="shared" si="56"/>
        <v>0</v>
      </c>
      <c r="OC56" s="74" t="s">
        <v>59</v>
      </c>
      <c r="OD56" s="74">
        <v>85</v>
      </c>
      <c r="OE56" s="74">
        <v>54</v>
      </c>
      <c r="OF56" s="74">
        <v>2</v>
      </c>
      <c r="OG56" s="74">
        <v>29</v>
      </c>
      <c r="OH56" s="75">
        <f t="shared" si="79"/>
        <v>0.63529411764705879</v>
      </c>
      <c r="OI56" s="67">
        <f t="shared" si="80"/>
        <v>0</v>
      </c>
      <c r="OK56" s="74" t="s">
        <v>59</v>
      </c>
      <c r="OL56" s="74">
        <v>85</v>
      </c>
      <c r="OM56" s="74">
        <v>54</v>
      </c>
      <c r="ON56" s="74">
        <v>2</v>
      </c>
      <c r="OO56" s="74">
        <v>29</v>
      </c>
      <c r="OP56" s="75">
        <f t="shared" si="59"/>
        <v>0.63529411764705879</v>
      </c>
      <c r="OQ56" s="67">
        <f t="shared" si="60"/>
        <v>0</v>
      </c>
      <c r="OS56" s="74" t="s">
        <v>59</v>
      </c>
      <c r="OT56" s="74">
        <v>85</v>
      </c>
      <c r="OU56" s="74">
        <v>54</v>
      </c>
      <c r="OV56" s="74">
        <v>2</v>
      </c>
      <c r="OW56" s="74">
        <v>29</v>
      </c>
      <c r="OX56" s="75">
        <f t="shared" si="61"/>
        <v>0.63529411764705879</v>
      </c>
      <c r="OY56" s="67">
        <f t="shared" si="62"/>
        <v>0</v>
      </c>
      <c r="PA56" s="74" t="s">
        <v>59</v>
      </c>
      <c r="PB56" s="74">
        <v>85</v>
      </c>
      <c r="PC56" s="74">
        <v>54</v>
      </c>
      <c r="PD56" s="74">
        <v>2</v>
      </c>
      <c r="PE56" s="74">
        <v>29</v>
      </c>
      <c r="PF56" s="75">
        <f t="shared" si="63"/>
        <v>0.63529411764705879</v>
      </c>
      <c r="PG56" s="67">
        <f t="shared" si="64"/>
        <v>0</v>
      </c>
      <c r="PI56" s="74" t="s">
        <v>59</v>
      </c>
      <c r="PJ56" s="74">
        <v>85</v>
      </c>
      <c r="PK56" s="74">
        <v>54</v>
      </c>
      <c r="PL56" s="74">
        <v>2</v>
      </c>
      <c r="PM56" s="74">
        <v>29</v>
      </c>
      <c r="PN56" s="75">
        <f t="shared" si="65"/>
        <v>0.63529411764705879</v>
      </c>
      <c r="PO56" s="67">
        <f t="shared" si="66"/>
        <v>0</v>
      </c>
      <c r="PQ56" s="74" t="s">
        <v>59</v>
      </c>
      <c r="PR56" s="74">
        <v>85</v>
      </c>
      <c r="PS56" s="74">
        <v>54</v>
      </c>
      <c r="PT56" s="74">
        <v>2</v>
      </c>
      <c r="PU56" s="74">
        <v>29</v>
      </c>
      <c r="PV56" s="75">
        <f t="shared" si="67"/>
        <v>0.63529411764705879</v>
      </c>
      <c r="PW56" s="67">
        <f t="shared" si="68"/>
        <v>0</v>
      </c>
      <c r="PY56" s="74" t="s">
        <v>59</v>
      </c>
      <c r="PZ56" s="74">
        <v>85</v>
      </c>
      <c r="QA56" s="74">
        <v>54</v>
      </c>
      <c r="QB56" s="74">
        <v>2</v>
      </c>
      <c r="QC56" s="74">
        <v>29</v>
      </c>
      <c r="QD56" s="75">
        <f t="shared" si="69"/>
        <v>0.63529411764705879</v>
      </c>
      <c r="QE56" s="67">
        <f t="shared" si="70"/>
        <v>0</v>
      </c>
      <c r="QG56" s="74" t="s">
        <v>59</v>
      </c>
      <c r="QH56" s="74">
        <v>85</v>
      </c>
      <c r="QI56" s="74">
        <v>54</v>
      </c>
      <c r="QJ56" s="74">
        <v>2</v>
      </c>
      <c r="QK56" s="74">
        <v>29</v>
      </c>
      <c r="QL56" s="75">
        <f t="shared" si="71"/>
        <v>0.63529411764705879</v>
      </c>
      <c r="QM56" s="67">
        <f t="shared" si="72"/>
        <v>0</v>
      </c>
      <c r="QO56" s="74" t="s">
        <v>59</v>
      </c>
      <c r="QP56" s="74">
        <v>85</v>
      </c>
      <c r="QQ56" s="74">
        <v>54</v>
      </c>
      <c r="QR56" s="74">
        <v>2</v>
      </c>
      <c r="QS56" s="74">
        <v>29</v>
      </c>
      <c r="QT56" s="75">
        <f t="shared" si="73"/>
        <v>0.63529411764705879</v>
      </c>
      <c r="QU56" s="67">
        <f t="shared" si="74"/>
        <v>0</v>
      </c>
      <c r="QW56" s="74" t="s">
        <v>59</v>
      </c>
      <c r="QX56" s="74">
        <v>85</v>
      </c>
      <c r="QY56" s="74">
        <v>54</v>
      </c>
      <c r="QZ56" s="74">
        <v>2</v>
      </c>
      <c r="RA56" s="74">
        <v>29</v>
      </c>
      <c r="RB56" s="75">
        <f t="shared" si="75"/>
        <v>0.63529411764705879</v>
      </c>
      <c r="RC56" s="67">
        <f t="shared" si="76"/>
        <v>0</v>
      </c>
    </row>
    <row r="57" spans="1:471" ht="15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8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8">
        <f t="shared" si="4"/>
        <v>0</v>
      </c>
      <c r="AV57" s="2" t="s">
        <v>60</v>
      </c>
      <c r="AW57" s="2">
        <v>234</v>
      </c>
      <c r="AX57" s="2">
        <v>214</v>
      </c>
      <c r="AY57" s="2">
        <v>18</v>
      </c>
      <c r="AZ57" s="2">
        <v>2</v>
      </c>
      <c r="BA57" s="4">
        <v>0.91</v>
      </c>
      <c r="BB57" s="8">
        <f t="shared" si="5"/>
        <v>0</v>
      </c>
      <c r="BD57" s="2" t="s">
        <v>60</v>
      </c>
      <c r="BE57" s="2">
        <v>234</v>
      </c>
      <c r="BF57" s="2">
        <v>214</v>
      </c>
      <c r="BG57" s="2">
        <v>18</v>
      </c>
      <c r="BH57" s="2">
        <v>2</v>
      </c>
      <c r="BI57" s="4">
        <v>0.91</v>
      </c>
      <c r="BJ57" s="8">
        <f t="shared" si="6"/>
        <v>0</v>
      </c>
      <c r="BL57" s="2" t="s">
        <v>60</v>
      </c>
      <c r="BM57" s="2">
        <v>234</v>
      </c>
      <c r="BN57" s="2">
        <v>214</v>
      </c>
      <c r="BO57" s="2">
        <v>18</v>
      </c>
      <c r="BP57" s="2">
        <v>2</v>
      </c>
      <c r="BQ57" s="8">
        <v>0.91</v>
      </c>
      <c r="BR57" s="8">
        <f t="shared" si="7"/>
        <v>0</v>
      </c>
      <c r="BT57" s="2" t="s">
        <v>60</v>
      </c>
      <c r="BU57" s="2">
        <v>234</v>
      </c>
      <c r="BV57" s="2">
        <v>214</v>
      </c>
      <c r="BW57" s="2">
        <v>18</v>
      </c>
      <c r="BX57" s="2">
        <v>2</v>
      </c>
      <c r="BY57" s="4">
        <v>0.91</v>
      </c>
      <c r="BZ57" s="8">
        <f t="shared" si="8"/>
        <v>0</v>
      </c>
      <c r="CB57" s="2" t="s">
        <v>60</v>
      </c>
      <c r="CC57" s="2">
        <v>234</v>
      </c>
      <c r="CD57" s="2">
        <v>214</v>
      </c>
      <c r="CE57" s="2">
        <v>18</v>
      </c>
      <c r="CF57" s="2">
        <v>2</v>
      </c>
      <c r="CG57" s="4">
        <v>0.91</v>
      </c>
      <c r="CH57" s="8">
        <f t="shared" si="9"/>
        <v>0</v>
      </c>
      <c r="CJ57" s="2" t="s">
        <v>60</v>
      </c>
      <c r="CK57" s="2">
        <v>234</v>
      </c>
      <c r="CL57" s="2">
        <v>214</v>
      </c>
      <c r="CM57" s="2">
        <v>18</v>
      </c>
      <c r="CN57" s="2">
        <v>2</v>
      </c>
      <c r="CO57" s="4">
        <v>0.91</v>
      </c>
      <c r="CP57" s="8">
        <f t="shared" si="10"/>
        <v>0</v>
      </c>
      <c r="CR57" s="2" t="s">
        <v>60</v>
      </c>
      <c r="CS57" s="2">
        <v>234</v>
      </c>
      <c r="CT57" s="2">
        <v>214</v>
      </c>
      <c r="CU57" s="2">
        <v>18</v>
      </c>
      <c r="CV57" s="2">
        <v>2</v>
      </c>
      <c r="CW57" s="4">
        <v>0.91</v>
      </c>
      <c r="CX57" s="8">
        <f t="shared" si="11"/>
        <v>0</v>
      </c>
      <c r="CZ57" s="2" t="s">
        <v>60</v>
      </c>
      <c r="DA57" s="2">
        <v>234</v>
      </c>
      <c r="DB57" s="2">
        <v>214</v>
      </c>
      <c r="DC57" s="2">
        <v>18</v>
      </c>
      <c r="DD57" s="2">
        <v>2</v>
      </c>
      <c r="DE57" s="4">
        <v>0.91</v>
      </c>
      <c r="DF57" s="8">
        <f t="shared" si="12"/>
        <v>0</v>
      </c>
      <c r="DH57" s="2" t="s">
        <v>60</v>
      </c>
      <c r="DI57" s="2">
        <v>234</v>
      </c>
      <c r="DJ57" s="2">
        <v>214</v>
      </c>
      <c r="DK57" s="2">
        <v>18</v>
      </c>
      <c r="DL57" s="2">
        <v>2</v>
      </c>
      <c r="DM57" s="4">
        <v>0.91</v>
      </c>
      <c r="DN57" s="8">
        <f t="shared" si="13"/>
        <v>0</v>
      </c>
      <c r="DP57" s="2" t="s">
        <v>60</v>
      </c>
      <c r="DQ57" s="2">
        <v>234</v>
      </c>
      <c r="DR57" s="2">
        <v>214</v>
      </c>
      <c r="DS57" s="2">
        <v>18</v>
      </c>
      <c r="DT57" s="2">
        <v>2</v>
      </c>
      <c r="DU57" s="4">
        <v>0.91</v>
      </c>
      <c r="DV57" s="8">
        <f t="shared" si="14"/>
        <v>0</v>
      </c>
      <c r="DX57" s="2" t="s">
        <v>60</v>
      </c>
      <c r="DY57" s="2">
        <v>281</v>
      </c>
      <c r="DZ57" s="2">
        <v>214</v>
      </c>
      <c r="EA57" s="2">
        <v>18</v>
      </c>
      <c r="EB57" s="6">
        <v>49</v>
      </c>
      <c r="EC57" s="4">
        <v>0.76</v>
      </c>
      <c r="ED57" s="8">
        <f t="shared" si="15"/>
        <v>-0.15000000000000002</v>
      </c>
      <c r="EF57" s="2" t="s">
        <v>60</v>
      </c>
      <c r="EG57" s="2">
        <v>281</v>
      </c>
      <c r="EH57" s="2">
        <v>214</v>
      </c>
      <c r="EI57" s="2">
        <v>18</v>
      </c>
      <c r="EJ57" s="2">
        <v>49</v>
      </c>
      <c r="EK57" s="4">
        <v>0.76</v>
      </c>
      <c r="EL57" s="8">
        <f t="shared" si="16"/>
        <v>0</v>
      </c>
      <c r="EN57" s="2" t="s">
        <v>60</v>
      </c>
      <c r="EO57" s="2">
        <v>281</v>
      </c>
      <c r="EP57" s="2">
        <v>214</v>
      </c>
      <c r="EQ57" s="2">
        <v>18</v>
      </c>
      <c r="ER57" s="2">
        <v>49</v>
      </c>
      <c r="ES57" s="4">
        <v>0.76</v>
      </c>
      <c r="ET57" s="8">
        <f t="shared" si="17"/>
        <v>0</v>
      </c>
      <c r="EV57" s="2" t="s">
        <v>60</v>
      </c>
      <c r="EW57" s="2">
        <v>281</v>
      </c>
      <c r="EX57" s="2">
        <v>261</v>
      </c>
      <c r="EY57" s="2">
        <v>18</v>
      </c>
      <c r="EZ57" s="2">
        <v>2</v>
      </c>
      <c r="FA57" s="4">
        <v>0.93</v>
      </c>
      <c r="FB57" s="8">
        <f t="shared" si="18"/>
        <v>0.17000000000000004</v>
      </c>
      <c r="FD57" s="2" t="s">
        <v>60</v>
      </c>
      <c r="FE57" s="2">
        <v>281</v>
      </c>
      <c r="FF57" s="2">
        <v>261</v>
      </c>
      <c r="FG57" s="2">
        <v>18</v>
      </c>
      <c r="FH57" s="2">
        <v>2</v>
      </c>
      <c r="FI57" s="4">
        <v>0.93</v>
      </c>
      <c r="FJ57" s="8">
        <f t="shared" si="19"/>
        <v>0</v>
      </c>
      <c r="FL57" s="2" t="s">
        <v>60</v>
      </c>
      <c r="FM57" s="2">
        <v>281</v>
      </c>
      <c r="FN57" s="2">
        <v>261</v>
      </c>
      <c r="FO57" s="2">
        <v>18</v>
      </c>
      <c r="FP57" s="2">
        <v>2</v>
      </c>
      <c r="FQ57" s="4">
        <v>0.93</v>
      </c>
      <c r="FR57" s="8">
        <f t="shared" si="20"/>
        <v>0</v>
      </c>
      <c r="FT57" t="s">
        <v>60</v>
      </c>
      <c r="FU57">
        <v>281</v>
      </c>
      <c r="FV57">
        <v>261</v>
      </c>
      <c r="FW57">
        <v>18</v>
      </c>
      <c r="FX57">
        <v>2</v>
      </c>
      <c r="FY57" s="38">
        <v>0.93</v>
      </c>
      <c r="FZ57" s="8">
        <f t="shared" si="21"/>
        <v>0</v>
      </c>
      <c r="GB57" s="2" t="s">
        <v>60</v>
      </c>
      <c r="GC57" s="2">
        <v>281</v>
      </c>
      <c r="GD57" s="2">
        <v>261</v>
      </c>
      <c r="GE57" s="2">
        <v>18</v>
      </c>
      <c r="GF57" s="2">
        <v>2</v>
      </c>
      <c r="GG57" s="4">
        <v>0.93</v>
      </c>
      <c r="GH57" s="8">
        <f t="shared" si="22"/>
        <v>0</v>
      </c>
      <c r="GJ57" t="s">
        <v>60</v>
      </c>
      <c r="GK57">
        <v>281</v>
      </c>
      <c r="GL57">
        <v>261</v>
      </c>
      <c r="GM57">
        <v>18</v>
      </c>
      <c r="GN57">
        <v>2</v>
      </c>
      <c r="GO57" s="38">
        <v>0.93</v>
      </c>
      <c r="GP57" s="8">
        <f t="shared" si="23"/>
        <v>0</v>
      </c>
      <c r="GR57" s="2" t="s">
        <v>60</v>
      </c>
      <c r="GS57" s="2">
        <v>281</v>
      </c>
      <c r="GT57" s="2">
        <v>261</v>
      </c>
      <c r="GU57" s="2">
        <v>18</v>
      </c>
      <c r="GV57" s="2">
        <v>2</v>
      </c>
      <c r="GW57" s="4">
        <v>0.93</v>
      </c>
      <c r="GX57" s="8">
        <f t="shared" si="24"/>
        <v>0</v>
      </c>
      <c r="GZ57" s="2" t="s">
        <v>60</v>
      </c>
      <c r="HA57" s="2">
        <v>291</v>
      </c>
      <c r="HB57" s="2">
        <v>263</v>
      </c>
      <c r="HC57" s="2">
        <v>26</v>
      </c>
      <c r="HD57" s="2">
        <v>2</v>
      </c>
      <c r="HE57" s="4">
        <v>0.9</v>
      </c>
      <c r="HF57" s="8">
        <f t="shared" si="77"/>
        <v>-1.1000000000000001</v>
      </c>
      <c r="HG57" s="7" t="s">
        <v>89</v>
      </c>
      <c r="HH57" s="2" t="s">
        <v>60</v>
      </c>
      <c r="HI57" s="2">
        <v>291</v>
      </c>
      <c r="HJ57" s="2">
        <v>263</v>
      </c>
      <c r="HK57" s="2">
        <v>26</v>
      </c>
      <c r="HL57" s="2">
        <v>2</v>
      </c>
      <c r="HM57" s="4">
        <v>0.9</v>
      </c>
      <c r="HN57" s="8">
        <f t="shared" si="25"/>
        <v>0</v>
      </c>
      <c r="HP57" s="2" t="s">
        <v>60</v>
      </c>
      <c r="HQ57" s="2">
        <v>291</v>
      </c>
      <c r="HR57" s="2">
        <v>263</v>
      </c>
      <c r="HS57" s="2">
        <v>26</v>
      </c>
      <c r="HT57" s="2">
        <v>2</v>
      </c>
      <c r="HU57" s="4">
        <v>0.9</v>
      </c>
      <c r="HV57" s="8">
        <f t="shared" si="26"/>
        <v>0</v>
      </c>
      <c r="HX57" s="2" t="s">
        <v>60</v>
      </c>
      <c r="HY57" s="2">
        <v>291</v>
      </c>
      <c r="HZ57" s="2">
        <v>263</v>
      </c>
      <c r="IA57" s="2">
        <v>26</v>
      </c>
      <c r="IB57" s="2">
        <v>2</v>
      </c>
      <c r="IC57" s="4">
        <v>0.9</v>
      </c>
      <c r="ID57" s="8">
        <f t="shared" si="27"/>
        <v>0</v>
      </c>
      <c r="IF57" s="63" t="s">
        <v>60</v>
      </c>
      <c r="IG57" s="64">
        <v>291</v>
      </c>
      <c r="IH57" s="64">
        <v>263</v>
      </c>
      <c r="II57" s="64">
        <v>26</v>
      </c>
      <c r="IJ57" s="64">
        <v>2</v>
      </c>
      <c r="IK57" s="65">
        <v>0.9</v>
      </c>
      <c r="IL57" s="65">
        <v>0.9</v>
      </c>
      <c r="IM57" s="65">
        <v>0</v>
      </c>
      <c r="IN57" s="63"/>
      <c r="IO57" s="63" t="s">
        <v>60</v>
      </c>
      <c r="IP57" s="63">
        <v>291</v>
      </c>
      <c r="IQ57" s="63">
        <v>263</v>
      </c>
      <c r="IR57" s="63">
        <v>26</v>
      </c>
      <c r="IS57" s="63">
        <v>2</v>
      </c>
      <c r="IT57" s="71">
        <v>0.9</v>
      </c>
      <c r="IU57" s="67">
        <v>0</v>
      </c>
      <c r="IV57" s="63"/>
      <c r="IW57" s="73" t="s">
        <v>60</v>
      </c>
      <c r="IX57" s="73">
        <v>291</v>
      </c>
      <c r="IY57" s="73">
        <v>263</v>
      </c>
      <c r="IZ57" s="73">
        <v>26</v>
      </c>
      <c r="JA57" s="73">
        <v>2</v>
      </c>
      <c r="JB57" s="77">
        <v>0.9</v>
      </c>
      <c r="JC57" s="67">
        <f t="shared" si="28"/>
        <v>0</v>
      </c>
      <c r="JD57" s="66"/>
      <c r="JE57" s="73" t="s">
        <v>60</v>
      </c>
      <c r="JF57" s="73">
        <v>291</v>
      </c>
      <c r="JG57" s="73">
        <v>254</v>
      </c>
      <c r="JH57" s="73">
        <v>26</v>
      </c>
      <c r="JI57" s="73">
        <v>11</v>
      </c>
      <c r="JJ57" s="77">
        <f t="shared" si="78"/>
        <v>0.87285223367697595</v>
      </c>
      <c r="JK57" s="67">
        <f t="shared" si="29"/>
        <v>-2.714776632302407E-2</v>
      </c>
      <c r="JL57" s="66" t="s">
        <v>89</v>
      </c>
      <c r="JM57" s="73" t="s">
        <v>60</v>
      </c>
      <c r="JN57" s="73">
        <v>291</v>
      </c>
      <c r="JO57" s="73">
        <v>263</v>
      </c>
      <c r="JP57" s="73">
        <v>26</v>
      </c>
      <c r="JQ57" s="73">
        <v>2</v>
      </c>
      <c r="JR57" s="77">
        <v>0.9</v>
      </c>
      <c r="JS57" s="67">
        <f t="shared" si="30"/>
        <v>2.714776632302407E-2</v>
      </c>
      <c r="JT57" s="66"/>
      <c r="JU57" s="73" t="s">
        <v>60</v>
      </c>
      <c r="JV57" s="73">
        <v>291</v>
      </c>
      <c r="JW57" s="73">
        <v>263</v>
      </c>
      <c r="JX57" s="73">
        <v>26</v>
      </c>
      <c r="JY57" s="73">
        <v>2</v>
      </c>
      <c r="JZ57" s="77">
        <v>0.9</v>
      </c>
      <c r="KA57" s="67">
        <f t="shared" si="31"/>
        <v>0</v>
      </c>
      <c r="KB57" s="66"/>
      <c r="KC57" s="73" t="s">
        <v>60</v>
      </c>
      <c r="KD57" s="73">
        <v>291</v>
      </c>
      <c r="KE57" s="73">
        <v>260</v>
      </c>
      <c r="KF57" s="73">
        <v>26</v>
      </c>
      <c r="KG57" s="73">
        <v>5</v>
      </c>
      <c r="KH57" s="77">
        <v>0.89</v>
      </c>
      <c r="KI57" s="67">
        <f t="shared" si="32"/>
        <v>-1.0000000000000009E-2</v>
      </c>
      <c r="KK57" s="74" t="s">
        <v>60</v>
      </c>
      <c r="KL57" s="74">
        <v>291</v>
      </c>
      <c r="KM57" s="74">
        <v>263</v>
      </c>
      <c r="KN57" s="74">
        <v>26</v>
      </c>
      <c r="KO57" s="74">
        <v>2</v>
      </c>
      <c r="KP57" s="75">
        <f t="shared" si="33"/>
        <v>0.90378006872852235</v>
      </c>
      <c r="KQ57" s="67">
        <f t="shared" si="34"/>
        <v>1.3780068728522332E-2</v>
      </c>
      <c r="KS57" s="74" t="s">
        <v>60</v>
      </c>
      <c r="KT57" s="74">
        <v>291</v>
      </c>
      <c r="KU57" s="74">
        <v>262</v>
      </c>
      <c r="KV57" s="74">
        <v>27</v>
      </c>
      <c r="KW57" s="74">
        <v>2</v>
      </c>
      <c r="KX57" s="75">
        <f t="shared" si="35"/>
        <v>0.90034364261168387</v>
      </c>
      <c r="KY57" s="67">
        <f t="shared" si="36"/>
        <v>-3.4364261168384758E-3</v>
      </c>
      <c r="LA57" s="74" t="s">
        <v>60</v>
      </c>
      <c r="LB57" s="74">
        <v>291</v>
      </c>
      <c r="LC57" s="74">
        <v>263</v>
      </c>
      <c r="LD57" s="74">
        <v>26</v>
      </c>
      <c r="LE57" s="74">
        <v>2</v>
      </c>
      <c r="LF57" s="75">
        <f t="shared" si="37"/>
        <v>0.90378006872852235</v>
      </c>
      <c r="LG57" s="67">
        <f t="shared" si="38"/>
        <v>3.4364261168384758E-3</v>
      </c>
      <c r="LI57" s="74" t="s">
        <v>60</v>
      </c>
      <c r="LJ57" s="74">
        <v>291</v>
      </c>
      <c r="LK57" s="74">
        <v>263</v>
      </c>
      <c r="LL57" s="74">
        <v>26</v>
      </c>
      <c r="LM57" s="74">
        <v>2</v>
      </c>
      <c r="LN57" s="75">
        <f t="shared" si="39"/>
        <v>0.90378006872852235</v>
      </c>
      <c r="LO57" s="67">
        <f t="shared" si="40"/>
        <v>0</v>
      </c>
      <c r="LQ57" s="74" t="s">
        <v>60</v>
      </c>
      <c r="LR57" s="74">
        <v>291</v>
      </c>
      <c r="LS57" s="74">
        <v>262</v>
      </c>
      <c r="LT57" s="74">
        <v>27</v>
      </c>
      <c r="LU57" s="74">
        <v>2</v>
      </c>
      <c r="LV57" s="75">
        <f t="shared" si="41"/>
        <v>0.90034364261168387</v>
      </c>
      <c r="LW57" s="67">
        <f t="shared" si="42"/>
        <v>-3.4364261168384758E-3</v>
      </c>
      <c r="LY57" s="74" t="s">
        <v>60</v>
      </c>
      <c r="LZ57" s="74">
        <v>291</v>
      </c>
      <c r="MA57" s="74">
        <v>263</v>
      </c>
      <c r="MB57" s="74">
        <v>26</v>
      </c>
      <c r="MC57" s="74">
        <v>2</v>
      </c>
      <c r="MD57" s="75">
        <f t="shared" si="43"/>
        <v>0.90378006872852235</v>
      </c>
      <c r="ME57" s="67">
        <f t="shared" si="44"/>
        <v>3.4364261168384758E-3</v>
      </c>
      <c r="MG57" s="74" t="s">
        <v>60</v>
      </c>
      <c r="MH57" s="74">
        <v>291</v>
      </c>
      <c r="MI57" s="74">
        <v>263</v>
      </c>
      <c r="MJ57" s="74">
        <v>26</v>
      </c>
      <c r="MK57" s="74">
        <v>2</v>
      </c>
      <c r="ML57" s="75">
        <f t="shared" si="45"/>
        <v>0.90378006872852235</v>
      </c>
      <c r="MM57" s="67">
        <f t="shared" si="46"/>
        <v>0</v>
      </c>
      <c r="MO57" s="74" t="s">
        <v>60</v>
      </c>
      <c r="MP57" s="74">
        <v>291</v>
      </c>
      <c r="MQ57" s="74">
        <v>263</v>
      </c>
      <c r="MR57" s="74">
        <v>26</v>
      </c>
      <c r="MS57" s="74">
        <v>2</v>
      </c>
      <c r="MT57" s="75">
        <f t="shared" si="47"/>
        <v>0.90378006872852235</v>
      </c>
      <c r="MU57" s="67">
        <f t="shared" si="48"/>
        <v>0</v>
      </c>
      <c r="MW57" s="74" t="s">
        <v>60</v>
      </c>
      <c r="MX57" s="74">
        <v>291</v>
      </c>
      <c r="MY57" s="74">
        <v>263</v>
      </c>
      <c r="MZ57" s="74">
        <v>26</v>
      </c>
      <c r="NA57" s="74">
        <v>2</v>
      </c>
      <c r="NB57" s="75">
        <f t="shared" si="49"/>
        <v>0.90378006872852235</v>
      </c>
      <c r="NC57" s="67">
        <f t="shared" si="50"/>
        <v>0</v>
      </c>
      <c r="NE57" s="74" t="s">
        <v>60</v>
      </c>
      <c r="NF57" s="74">
        <v>291</v>
      </c>
      <c r="NG57" s="74">
        <v>263</v>
      </c>
      <c r="NH57" s="74">
        <v>26</v>
      </c>
      <c r="NI57" s="74">
        <v>2</v>
      </c>
      <c r="NJ57" s="75">
        <f t="shared" si="51"/>
        <v>0.90378006872852235</v>
      </c>
      <c r="NK57" s="67">
        <f t="shared" si="52"/>
        <v>0</v>
      </c>
      <c r="NM57" s="74" t="s">
        <v>60</v>
      </c>
      <c r="NN57" s="74">
        <v>291</v>
      </c>
      <c r="NO57" s="74">
        <v>263</v>
      </c>
      <c r="NP57" s="74">
        <v>26</v>
      </c>
      <c r="NQ57" s="74">
        <v>2</v>
      </c>
      <c r="NR57" s="75">
        <f t="shared" si="53"/>
        <v>0.90378006872852235</v>
      </c>
      <c r="NS57" s="67">
        <f t="shared" si="54"/>
        <v>0</v>
      </c>
      <c r="NU57" s="74" t="s">
        <v>60</v>
      </c>
      <c r="NV57" s="74">
        <v>291</v>
      </c>
      <c r="NW57" s="74">
        <v>263</v>
      </c>
      <c r="NX57" s="74">
        <v>26</v>
      </c>
      <c r="NY57" s="74">
        <v>2</v>
      </c>
      <c r="NZ57" s="75">
        <f t="shared" si="55"/>
        <v>0.90378006872852235</v>
      </c>
      <c r="OA57" s="67">
        <f t="shared" si="56"/>
        <v>0</v>
      </c>
      <c r="OC57" s="74" t="s">
        <v>60</v>
      </c>
      <c r="OD57" s="74">
        <v>291</v>
      </c>
      <c r="OE57" s="74">
        <v>262</v>
      </c>
      <c r="OF57" s="74">
        <v>26</v>
      </c>
      <c r="OG57" s="74">
        <v>3</v>
      </c>
      <c r="OH57" s="75">
        <f t="shared" si="79"/>
        <v>0.90034364261168387</v>
      </c>
      <c r="OI57" s="67">
        <f t="shared" si="80"/>
        <v>-3.4364261168384758E-3</v>
      </c>
      <c r="OK57" s="74" t="s">
        <v>60</v>
      </c>
      <c r="OL57" s="74">
        <v>291</v>
      </c>
      <c r="OM57" s="74">
        <v>263</v>
      </c>
      <c r="ON57" s="74">
        <v>26</v>
      </c>
      <c r="OO57" s="74">
        <v>2</v>
      </c>
      <c r="OP57" s="75">
        <f t="shared" si="59"/>
        <v>0.90378006872852235</v>
      </c>
      <c r="OQ57" s="67">
        <f t="shared" si="60"/>
        <v>3.4364261168384758E-3</v>
      </c>
      <c r="OS57" s="74" t="s">
        <v>60</v>
      </c>
      <c r="OT57" s="74">
        <v>291</v>
      </c>
      <c r="OU57" s="74">
        <v>262</v>
      </c>
      <c r="OV57" s="74">
        <v>27</v>
      </c>
      <c r="OW57" s="74">
        <v>2</v>
      </c>
      <c r="OX57" s="75">
        <f t="shared" si="61"/>
        <v>0.90034364261168387</v>
      </c>
      <c r="OY57" s="67">
        <f t="shared" si="62"/>
        <v>-3.4364261168384758E-3</v>
      </c>
      <c r="PA57" s="74" t="s">
        <v>60</v>
      </c>
      <c r="PB57" s="74">
        <v>291</v>
      </c>
      <c r="PC57" s="74">
        <v>262</v>
      </c>
      <c r="PD57" s="74">
        <v>27</v>
      </c>
      <c r="PE57" s="74">
        <v>2</v>
      </c>
      <c r="PF57" s="75">
        <f t="shared" si="63"/>
        <v>0.90034364261168387</v>
      </c>
      <c r="PG57" s="67">
        <f t="shared" si="64"/>
        <v>0</v>
      </c>
      <c r="PI57" s="74" t="s">
        <v>60</v>
      </c>
      <c r="PJ57" s="74">
        <v>291</v>
      </c>
      <c r="PK57" s="74">
        <v>262</v>
      </c>
      <c r="PL57" s="74">
        <v>27</v>
      </c>
      <c r="PM57" s="74">
        <v>2</v>
      </c>
      <c r="PN57" s="75">
        <f t="shared" si="65"/>
        <v>0.90034364261168387</v>
      </c>
      <c r="PO57" s="67">
        <f t="shared" si="66"/>
        <v>0</v>
      </c>
      <c r="PQ57" s="74" t="s">
        <v>60</v>
      </c>
      <c r="PR57" s="74">
        <v>291</v>
      </c>
      <c r="PS57" s="74">
        <v>263</v>
      </c>
      <c r="PT57" s="74">
        <v>26</v>
      </c>
      <c r="PU57" s="74">
        <v>2</v>
      </c>
      <c r="PV57" s="75">
        <f t="shared" si="67"/>
        <v>0.90378006872852235</v>
      </c>
      <c r="PW57" s="67">
        <f t="shared" si="68"/>
        <v>3.4364261168384758E-3</v>
      </c>
      <c r="PY57" s="74" t="s">
        <v>60</v>
      </c>
      <c r="PZ57" s="74">
        <v>291</v>
      </c>
      <c r="QA57" s="74">
        <v>263</v>
      </c>
      <c r="QB57" s="74">
        <v>26</v>
      </c>
      <c r="QC57" s="74">
        <v>2</v>
      </c>
      <c r="QD57" s="75">
        <f t="shared" si="69"/>
        <v>0.90378006872852235</v>
      </c>
      <c r="QE57" s="67">
        <f t="shared" si="70"/>
        <v>0</v>
      </c>
      <c r="QG57" s="74" t="s">
        <v>60</v>
      </c>
      <c r="QH57" s="74">
        <v>291</v>
      </c>
      <c r="QI57" s="74">
        <v>263</v>
      </c>
      <c r="QJ57" s="74">
        <v>26</v>
      </c>
      <c r="QK57" s="74">
        <v>2</v>
      </c>
      <c r="QL57" s="75">
        <f t="shared" si="71"/>
        <v>0.90378006872852235</v>
      </c>
      <c r="QM57" s="67">
        <f t="shared" si="72"/>
        <v>0</v>
      </c>
      <c r="QO57" s="74" t="s">
        <v>60</v>
      </c>
      <c r="QP57" s="74">
        <v>291</v>
      </c>
      <c r="QQ57" s="74">
        <v>262</v>
      </c>
      <c r="QR57" s="74">
        <v>26</v>
      </c>
      <c r="QS57" s="74">
        <v>3</v>
      </c>
      <c r="QT57" s="75">
        <f t="shared" si="73"/>
        <v>0.90034364261168387</v>
      </c>
      <c r="QU57" s="67">
        <f t="shared" si="74"/>
        <v>-3.4364261168384758E-3</v>
      </c>
      <c r="QW57" s="74" t="s">
        <v>60</v>
      </c>
      <c r="QX57" s="74">
        <v>291</v>
      </c>
      <c r="QY57" s="74">
        <v>263</v>
      </c>
      <c r="QZ57" s="74">
        <v>26</v>
      </c>
      <c r="RA57" s="74">
        <v>2</v>
      </c>
      <c r="RB57" s="75">
        <f t="shared" si="75"/>
        <v>0.90378006872852235</v>
      </c>
      <c r="RC57" s="67">
        <f t="shared" si="76"/>
        <v>3.4364261168384758E-3</v>
      </c>
    </row>
    <row r="58" spans="1:471" ht="15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8">
        <f t="shared" si="5"/>
        <v>0</v>
      </c>
      <c r="BD58" s="2" t="s">
        <v>61</v>
      </c>
      <c r="BE58" s="2">
        <v>7</v>
      </c>
      <c r="BF58" s="2">
        <v>2</v>
      </c>
      <c r="BG58" s="2">
        <v>5</v>
      </c>
      <c r="BH58" s="2">
        <v>0</v>
      </c>
      <c r="BI58" s="4">
        <v>0.28999999999999998</v>
      </c>
      <c r="BJ58" s="8">
        <f t="shared" si="6"/>
        <v>0</v>
      </c>
      <c r="BL58" s="2" t="s">
        <v>61</v>
      </c>
      <c r="BM58" s="2">
        <v>7</v>
      </c>
      <c r="BN58" s="2">
        <v>2</v>
      </c>
      <c r="BO58" s="2">
        <v>5</v>
      </c>
      <c r="BP58" s="2">
        <v>0</v>
      </c>
      <c r="BQ58" s="4">
        <v>0.28999999999999998</v>
      </c>
      <c r="BR58" s="8">
        <f t="shared" si="7"/>
        <v>0</v>
      </c>
      <c r="BT58" s="2" t="s">
        <v>61</v>
      </c>
      <c r="BU58" s="2">
        <v>7</v>
      </c>
      <c r="BV58" s="2">
        <v>2</v>
      </c>
      <c r="BW58" s="2">
        <v>5</v>
      </c>
      <c r="BX58" s="2">
        <v>0</v>
      </c>
      <c r="BY58" s="4">
        <v>0.28999999999999998</v>
      </c>
      <c r="BZ58" s="8">
        <f t="shared" si="8"/>
        <v>0</v>
      </c>
      <c r="CB58" s="2" t="s">
        <v>61</v>
      </c>
      <c r="CC58" s="2">
        <v>7</v>
      </c>
      <c r="CD58" s="2">
        <v>2</v>
      </c>
      <c r="CE58" s="2">
        <v>5</v>
      </c>
      <c r="CF58" s="2">
        <v>0</v>
      </c>
      <c r="CG58" s="4">
        <v>0.28999999999999998</v>
      </c>
      <c r="CH58" s="8">
        <f t="shared" si="9"/>
        <v>0</v>
      </c>
      <c r="CJ58" s="2" t="s">
        <v>61</v>
      </c>
      <c r="CK58" s="2">
        <v>7</v>
      </c>
      <c r="CL58" s="2">
        <v>2</v>
      </c>
      <c r="CM58" s="2">
        <v>5</v>
      </c>
      <c r="CN58" s="2">
        <v>0</v>
      </c>
      <c r="CO58" s="4">
        <v>0.28999999999999998</v>
      </c>
      <c r="CP58" s="8">
        <f t="shared" si="10"/>
        <v>0</v>
      </c>
      <c r="CR58" s="2" t="s">
        <v>61</v>
      </c>
      <c r="CS58" s="2">
        <v>7</v>
      </c>
      <c r="CT58" s="2">
        <v>2</v>
      </c>
      <c r="CU58" s="2">
        <v>5</v>
      </c>
      <c r="CV58" s="2">
        <v>0</v>
      </c>
      <c r="CW58" s="4">
        <v>0.28999999999999998</v>
      </c>
      <c r="CX58" s="8">
        <f t="shared" si="11"/>
        <v>0</v>
      </c>
      <c r="CZ58" s="2" t="s">
        <v>61</v>
      </c>
      <c r="DA58" s="2">
        <v>7</v>
      </c>
      <c r="DB58" s="2">
        <v>2</v>
      </c>
      <c r="DC58" s="2">
        <v>5</v>
      </c>
      <c r="DD58" s="2">
        <v>0</v>
      </c>
      <c r="DE58" s="4">
        <v>0.28999999999999998</v>
      </c>
      <c r="DF58" s="8">
        <f t="shared" si="12"/>
        <v>0</v>
      </c>
      <c r="DH58" s="2" t="s">
        <v>61</v>
      </c>
      <c r="DI58" s="2">
        <v>7</v>
      </c>
      <c r="DJ58" s="2">
        <v>2</v>
      </c>
      <c r="DK58" s="2">
        <v>5</v>
      </c>
      <c r="DL58" s="2">
        <v>0</v>
      </c>
      <c r="DM58" s="4">
        <v>0.28999999999999998</v>
      </c>
      <c r="DN58" s="8">
        <f t="shared" si="13"/>
        <v>0</v>
      </c>
      <c r="DP58" s="2" t="s">
        <v>61</v>
      </c>
      <c r="DQ58" s="2">
        <v>7</v>
      </c>
      <c r="DR58" s="2">
        <v>2</v>
      </c>
      <c r="DS58" s="2">
        <v>5</v>
      </c>
      <c r="DT58" s="2">
        <v>0</v>
      </c>
      <c r="DU58" s="4">
        <v>0.28999999999999998</v>
      </c>
      <c r="DV58" s="8">
        <f t="shared" si="14"/>
        <v>0</v>
      </c>
      <c r="DX58" s="2" t="s">
        <v>61</v>
      </c>
      <c r="DY58" s="2">
        <v>7</v>
      </c>
      <c r="DZ58" s="2">
        <v>2</v>
      </c>
      <c r="EA58" s="2">
        <v>5</v>
      </c>
      <c r="EB58" s="2">
        <v>0</v>
      </c>
      <c r="EC58" s="4">
        <v>0.28999999999999998</v>
      </c>
      <c r="ED58" s="8">
        <f t="shared" si="15"/>
        <v>0</v>
      </c>
      <c r="EF58" s="2" t="s">
        <v>61</v>
      </c>
      <c r="EG58" s="2">
        <v>7</v>
      </c>
      <c r="EH58" s="2">
        <v>2</v>
      </c>
      <c r="EI58" s="2">
        <v>5</v>
      </c>
      <c r="EJ58" s="2">
        <v>0</v>
      </c>
      <c r="EK58" s="4">
        <v>0.28999999999999998</v>
      </c>
      <c r="EL58" s="8">
        <f t="shared" si="16"/>
        <v>0</v>
      </c>
      <c r="EN58" s="2" t="s">
        <v>61</v>
      </c>
      <c r="EO58" s="2">
        <v>7</v>
      </c>
      <c r="EP58" s="2">
        <v>2</v>
      </c>
      <c r="EQ58" s="2">
        <v>5</v>
      </c>
      <c r="ER58" s="2">
        <v>0</v>
      </c>
      <c r="ES58" s="4">
        <v>0.28999999999999998</v>
      </c>
      <c r="ET58" s="8">
        <f t="shared" si="17"/>
        <v>0</v>
      </c>
      <c r="EV58" s="2" t="s">
        <v>61</v>
      </c>
      <c r="EW58" s="2">
        <v>7</v>
      </c>
      <c r="EX58" s="2">
        <v>2</v>
      </c>
      <c r="EY58" s="2">
        <v>5</v>
      </c>
      <c r="EZ58" s="2">
        <v>0</v>
      </c>
      <c r="FA58" s="4">
        <v>0.28999999999999998</v>
      </c>
      <c r="FB58" s="8">
        <f t="shared" si="18"/>
        <v>0</v>
      </c>
      <c r="FD58" s="2" t="s">
        <v>61</v>
      </c>
      <c r="FE58" s="2">
        <v>7</v>
      </c>
      <c r="FF58" s="2">
        <v>2</v>
      </c>
      <c r="FG58" s="2">
        <v>5</v>
      </c>
      <c r="FH58" s="2">
        <v>0</v>
      </c>
      <c r="FI58" s="4">
        <v>0.28999999999999998</v>
      </c>
      <c r="FJ58" s="8">
        <f t="shared" si="19"/>
        <v>0</v>
      </c>
      <c r="FL58" s="2" t="s">
        <v>61</v>
      </c>
      <c r="FM58" s="2">
        <v>7</v>
      </c>
      <c r="FN58" s="2">
        <v>2</v>
      </c>
      <c r="FO58" s="2">
        <v>5</v>
      </c>
      <c r="FP58" s="2">
        <v>0</v>
      </c>
      <c r="FQ58" s="4">
        <v>0.28999999999999998</v>
      </c>
      <c r="FR58" s="8">
        <f t="shared" si="20"/>
        <v>0</v>
      </c>
      <c r="FT58" t="s">
        <v>61</v>
      </c>
      <c r="FU58">
        <v>7</v>
      </c>
      <c r="FV58">
        <v>2</v>
      </c>
      <c r="FW58">
        <v>5</v>
      </c>
      <c r="FX58">
        <v>0</v>
      </c>
      <c r="FY58" s="38">
        <v>0.28999999999999998</v>
      </c>
      <c r="FZ58" s="8">
        <f t="shared" si="21"/>
        <v>0</v>
      </c>
      <c r="GB58" s="2" t="s">
        <v>61</v>
      </c>
      <c r="GC58" s="2">
        <v>7</v>
      </c>
      <c r="GD58" s="2">
        <v>6</v>
      </c>
      <c r="GE58" s="2">
        <v>1</v>
      </c>
      <c r="GF58" s="2">
        <v>0</v>
      </c>
      <c r="GG58" s="4">
        <v>0.86</v>
      </c>
      <c r="GH58" s="8">
        <f t="shared" si="22"/>
        <v>0.57000000000000006</v>
      </c>
      <c r="GJ58" t="s">
        <v>61</v>
      </c>
      <c r="GK58">
        <v>7</v>
      </c>
      <c r="GL58">
        <v>2</v>
      </c>
      <c r="GM58" s="40">
        <v>5</v>
      </c>
      <c r="GN58">
        <v>0</v>
      </c>
      <c r="GO58" s="38">
        <v>0.28999999999999998</v>
      </c>
      <c r="GP58" s="8">
        <f t="shared" si="23"/>
        <v>-0.57000000000000006</v>
      </c>
      <c r="GQ58" s="7" t="s">
        <v>137</v>
      </c>
      <c r="GR58" s="2" t="s">
        <v>61</v>
      </c>
      <c r="GS58" s="2">
        <v>7</v>
      </c>
      <c r="GT58" s="2">
        <v>2</v>
      </c>
      <c r="GU58" s="2">
        <v>5</v>
      </c>
      <c r="GV58" s="2">
        <v>0</v>
      </c>
      <c r="GW58" s="4">
        <v>0.28999999999999998</v>
      </c>
      <c r="GX58" s="8">
        <f t="shared" si="24"/>
        <v>0</v>
      </c>
      <c r="GZ58" s="2" t="s">
        <v>61</v>
      </c>
      <c r="HA58" s="2">
        <v>7</v>
      </c>
      <c r="HB58" s="2">
        <v>2</v>
      </c>
      <c r="HC58" s="2">
        <v>5</v>
      </c>
      <c r="HD58" s="2">
        <v>0</v>
      </c>
      <c r="HE58" s="4">
        <v>0.28999999999999998</v>
      </c>
      <c r="HF58" s="8">
        <f t="shared" si="77"/>
        <v>0.28999999999999998</v>
      </c>
      <c r="HH58" s="2" t="s">
        <v>61</v>
      </c>
      <c r="HI58" s="2">
        <v>7</v>
      </c>
      <c r="HJ58" s="2">
        <v>2</v>
      </c>
      <c r="HK58" s="2">
        <v>5</v>
      </c>
      <c r="HL58" s="2">
        <v>0</v>
      </c>
      <c r="HM58" s="4">
        <v>0.28999999999999998</v>
      </c>
      <c r="HN58" s="8">
        <f t="shared" si="25"/>
        <v>0</v>
      </c>
      <c r="HP58" s="2" t="s">
        <v>61</v>
      </c>
      <c r="HQ58" s="2">
        <v>7</v>
      </c>
      <c r="HR58" s="2">
        <v>2</v>
      </c>
      <c r="HS58" s="2">
        <v>5</v>
      </c>
      <c r="HT58" s="2">
        <v>0</v>
      </c>
      <c r="HU58" s="4">
        <v>0.28999999999999998</v>
      </c>
      <c r="HV58" s="8">
        <f t="shared" si="26"/>
        <v>0</v>
      </c>
      <c r="HX58" s="2" t="s">
        <v>61</v>
      </c>
      <c r="HY58" s="2">
        <v>7</v>
      </c>
      <c r="HZ58" s="2">
        <v>2</v>
      </c>
      <c r="IA58" s="2">
        <v>5</v>
      </c>
      <c r="IB58" s="2">
        <v>0</v>
      </c>
      <c r="IC58" s="4">
        <v>0.28999999999999998</v>
      </c>
      <c r="ID58" s="8">
        <f t="shared" si="27"/>
        <v>0</v>
      </c>
      <c r="IF58" s="63" t="s">
        <v>61</v>
      </c>
      <c r="IG58" s="64">
        <v>7</v>
      </c>
      <c r="IH58" s="64">
        <v>2</v>
      </c>
      <c r="II58" s="64">
        <v>5</v>
      </c>
      <c r="IJ58" s="64">
        <v>0</v>
      </c>
      <c r="IK58" s="65">
        <v>0.28999999999999998</v>
      </c>
      <c r="IL58" s="65">
        <v>0.28999999999999998</v>
      </c>
      <c r="IM58" s="65">
        <v>0</v>
      </c>
      <c r="IN58" s="63"/>
      <c r="IO58" s="63" t="s">
        <v>61</v>
      </c>
      <c r="IP58" s="63">
        <v>7</v>
      </c>
      <c r="IQ58" s="63">
        <v>2</v>
      </c>
      <c r="IR58" s="63">
        <v>5</v>
      </c>
      <c r="IS58" s="63">
        <v>0</v>
      </c>
      <c r="IT58" s="71">
        <v>0.28999999999999998</v>
      </c>
      <c r="IU58" s="67">
        <v>0</v>
      </c>
      <c r="IV58" s="63"/>
      <c r="IW58" s="73" t="s">
        <v>61</v>
      </c>
      <c r="IX58" s="73">
        <v>7</v>
      </c>
      <c r="IY58" s="73">
        <v>2</v>
      </c>
      <c r="IZ58" s="73">
        <v>5</v>
      </c>
      <c r="JA58" s="73">
        <v>0</v>
      </c>
      <c r="JB58" s="77">
        <v>0.28999999999999998</v>
      </c>
      <c r="JC58" s="67">
        <f t="shared" si="28"/>
        <v>0</v>
      </c>
      <c r="JD58" s="66"/>
      <c r="JE58" s="73" t="s">
        <v>156</v>
      </c>
      <c r="JF58" s="73">
        <v>7</v>
      </c>
      <c r="JG58" s="73">
        <v>2</v>
      </c>
      <c r="JH58" s="73">
        <v>5</v>
      </c>
      <c r="JI58" s="73">
        <v>0</v>
      </c>
      <c r="JJ58" s="77">
        <f t="shared" si="78"/>
        <v>0.2857142857142857</v>
      </c>
      <c r="JK58" s="67">
        <f t="shared" si="29"/>
        <v>-4.2857142857142816E-3</v>
      </c>
      <c r="JL58" s="66"/>
      <c r="JM58" s="73" t="s">
        <v>156</v>
      </c>
      <c r="JN58" s="73">
        <v>7</v>
      </c>
      <c r="JO58" s="73">
        <v>2</v>
      </c>
      <c r="JP58" s="73">
        <v>5</v>
      </c>
      <c r="JQ58" s="73">
        <v>0</v>
      </c>
      <c r="JR58" s="77">
        <v>0.28999999999999998</v>
      </c>
      <c r="JS58" s="67">
        <f t="shared" si="30"/>
        <v>4.2857142857142816E-3</v>
      </c>
      <c r="JT58" s="66"/>
      <c r="JU58" s="73" t="s">
        <v>156</v>
      </c>
      <c r="JV58" s="73">
        <v>7</v>
      </c>
      <c r="JW58" s="73">
        <v>2</v>
      </c>
      <c r="JX58" s="73">
        <v>5</v>
      </c>
      <c r="JY58" s="73">
        <v>0</v>
      </c>
      <c r="JZ58" s="77">
        <v>0.28999999999999998</v>
      </c>
      <c r="KA58" s="67">
        <f t="shared" si="31"/>
        <v>0</v>
      </c>
      <c r="KB58" s="66"/>
      <c r="KC58" s="73" t="s">
        <v>156</v>
      </c>
      <c r="KD58" s="73">
        <v>7</v>
      </c>
      <c r="KE58" s="73">
        <v>2</v>
      </c>
      <c r="KF58" s="73">
        <v>5</v>
      </c>
      <c r="KG58" s="73">
        <v>0</v>
      </c>
      <c r="KH58" s="77">
        <v>0.28999999999999998</v>
      </c>
      <c r="KI58" s="67">
        <f t="shared" si="32"/>
        <v>0</v>
      </c>
      <c r="KK58" s="74" t="s">
        <v>156</v>
      </c>
      <c r="KL58" s="74">
        <v>7</v>
      </c>
      <c r="KM58" s="74">
        <v>2</v>
      </c>
      <c r="KN58" s="74">
        <v>5</v>
      </c>
      <c r="KO58" s="74">
        <v>0</v>
      </c>
      <c r="KP58" s="75">
        <f t="shared" si="33"/>
        <v>0.2857142857142857</v>
      </c>
      <c r="KQ58" s="67">
        <f t="shared" si="34"/>
        <v>-4.2857142857142816E-3</v>
      </c>
      <c r="KS58" s="74" t="s">
        <v>156</v>
      </c>
      <c r="KT58" s="74">
        <v>7</v>
      </c>
      <c r="KU58" s="74">
        <v>2</v>
      </c>
      <c r="KV58" s="74">
        <v>5</v>
      </c>
      <c r="KW58" s="74">
        <v>0</v>
      </c>
      <c r="KX58" s="75">
        <f t="shared" si="35"/>
        <v>0.2857142857142857</v>
      </c>
      <c r="KY58" s="67">
        <f t="shared" si="36"/>
        <v>0</v>
      </c>
      <c r="LA58" s="74" t="s">
        <v>156</v>
      </c>
      <c r="LB58" s="74">
        <v>7</v>
      </c>
      <c r="LC58" s="74">
        <v>2</v>
      </c>
      <c r="LD58" s="74">
        <v>5</v>
      </c>
      <c r="LE58" s="74">
        <v>0</v>
      </c>
      <c r="LF58" s="75">
        <f t="shared" si="37"/>
        <v>0.2857142857142857</v>
      </c>
      <c r="LG58" s="67">
        <f t="shared" si="38"/>
        <v>0</v>
      </c>
      <c r="LI58" s="74" t="s">
        <v>156</v>
      </c>
      <c r="LJ58" s="74">
        <v>7</v>
      </c>
      <c r="LK58" s="74">
        <v>2</v>
      </c>
      <c r="LL58" s="74">
        <v>5</v>
      </c>
      <c r="LM58" s="74">
        <v>0</v>
      </c>
      <c r="LN58" s="75">
        <f t="shared" si="39"/>
        <v>0.2857142857142857</v>
      </c>
      <c r="LO58" s="67">
        <f t="shared" si="40"/>
        <v>0</v>
      </c>
      <c r="LQ58" s="74" t="s">
        <v>156</v>
      </c>
      <c r="LR58" s="74">
        <v>7</v>
      </c>
      <c r="LS58" s="74">
        <v>2</v>
      </c>
      <c r="LT58" s="74">
        <v>5</v>
      </c>
      <c r="LU58" s="74">
        <v>0</v>
      </c>
      <c r="LV58" s="75">
        <f t="shared" si="41"/>
        <v>0.2857142857142857</v>
      </c>
      <c r="LW58" s="67">
        <f t="shared" si="42"/>
        <v>0</v>
      </c>
      <c r="LY58" s="74" t="s">
        <v>156</v>
      </c>
      <c r="LZ58" s="74">
        <v>7</v>
      </c>
      <c r="MA58" s="74">
        <v>2</v>
      </c>
      <c r="MB58" s="74">
        <v>5</v>
      </c>
      <c r="MC58" s="74">
        <v>0</v>
      </c>
      <c r="MD58" s="75">
        <f t="shared" si="43"/>
        <v>0.2857142857142857</v>
      </c>
      <c r="ME58" s="67">
        <f t="shared" si="44"/>
        <v>0</v>
      </c>
      <c r="MG58" s="74" t="s">
        <v>156</v>
      </c>
      <c r="MH58" s="74">
        <v>7</v>
      </c>
      <c r="MI58" s="74">
        <v>2</v>
      </c>
      <c r="MJ58" s="74">
        <v>5</v>
      </c>
      <c r="MK58" s="74">
        <v>0</v>
      </c>
      <c r="ML58" s="75">
        <f t="shared" si="45"/>
        <v>0.2857142857142857</v>
      </c>
      <c r="MM58" s="67">
        <f t="shared" si="46"/>
        <v>0</v>
      </c>
      <c r="MO58" s="74" t="s">
        <v>156</v>
      </c>
      <c r="MP58" s="74">
        <v>7</v>
      </c>
      <c r="MQ58" s="74">
        <v>2</v>
      </c>
      <c r="MR58" s="74">
        <v>5</v>
      </c>
      <c r="MS58" s="74">
        <v>0</v>
      </c>
      <c r="MT58" s="75">
        <f t="shared" si="47"/>
        <v>0.2857142857142857</v>
      </c>
      <c r="MU58" s="67">
        <f t="shared" si="48"/>
        <v>0</v>
      </c>
      <c r="MW58" s="74" t="s">
        <v>156</v>
      </c>
      <c r="MX58" s="74">
        <v>7</v>
      </c>
      <c r="MY58" s="74">
        <v>2</v>
      </c>
      <c r="MZ58" s="74">
        <v>5</v>
      </c>
      <c r="NA58" s="74">
        <v>0</v>
      </c>
      <c r="NB58" s="75">
        <f t="shared" si="49"/>
        <v>0.2857142857142857</v>
      </c>
      <c r="NC58" s="67">
        <f t="shared" si="50"/>
        <v>0</v>
      </c>
      <c r="NE58" s="74" t="s">
        <v>156</v>
      </c>
      <c r="NF58" s="74">
        <v>7</v>
      </c>
      <c r="NG58" s="74">
        <v>2</v>
      </c>
      <c r="NH58" s="74">
        <v>5</v>
      </c>
      <c r="NI58" s="74">
        <v>0</v>
      </c>
      <c r="NJ58" s="75">
        <f t="shared" si="51"/>
        <v>0.2857142857142857</v>
      </c>
      <c r="NK58" s="67">
        <f t="shared" si="52"/>
        <v>0</v>
      </c>
      <c r="NM58" s="74" t="s">
        <v>156</v>
      </c>
      <c r="NN58" s="74">
        <v>7</v>
      </c>
      <c r="NO58" s="74">
        <v>2</v>
      </c>
      <c r="NP58" s="74">
        <v>5</v>
      </c>
      <c r="NQ58" s="74">
        <v>0</v>
      </c>
      <c r="NR58" s="75">
        <f t="shared" si="53"/>
        <v>0.2857142857142857</v>
      </c>
      <c r="NS58" s="67">
        <f t="shared" si="54"/>
        <v>0</v>
      </c>
      <c r="NU58" s="74" t="s">
        <v>156</v>
      </c>
      <c r="NV58" s="74">
        <v>7</v>
      </c>
      <c r="NW58" s="74">
        <v>2</v>
      </c>
      <c r="NX58" s="74">
        <v>5</v>
      </c>
      <c r="NY58" s="74">
        <v>0</v>
      </c>
      <c r="NZ58" s="75">
        <f t="shared" si="55"/>
        <v>0.2857142857142857</v>
      </c>
      <c r="OA58" s="67">
        <f t="shared" si="56"/>
        <v>0</v>
      </c>
      <c r="OC58" s="74" t="s">
        <v>156</v>
      </c>
      <c r="OD58" s="74">
        <v>7</v>
      </c>
      <c r="OE58" s="74">
        <v>2</v>
      </c>
      <c r="OF58" s="74">
        <v>5</v>
      </c>
      <c r="OG58" s="74">
        <v>0</v>
      </c>
      <c r="OH58" s="75">
        <f t="shared" si="79"/>
        <v>0.2857142857142857</v>
      </c>
      <c r="OI58" s="67">
        <f t="shared" si="80"/>
        <v>0</v>
      </c>
      <c r="OK58" s="74" t="s">
        <v>156</v>
      </c>
      <c r="OL58" s="74">
        <v>7</v>
      </c>
      <c r="OM58" s="74">
        <v>2</v>
      </c>
      <c r="ON58" s="74">
        <v>5</v>
      </c>
      <c r="OO58" s="74">
        <v>0</v>
      </c>
      <c r="OP58" s="75">
        <f t="shared" si="59"/>
        <v>0.2857142857142857</v>
      </c>
      <c r="OQ58" s="67">
        <f t="shared" si="60"/>
        <v>0</v>
      </c>
      <c r="OS58" s="74" t="s">
        <v>156</v>
      </c>
      <c r="OT58" s="74">
        <v>7</v>
      </c>
      <c r="OU58" s="74">
        <v>2</v>
      </c>
      <c r="OV58" s="74">
        <v>5</v>
      </c>
      <c r="OW58" s="74">
        <v>0</v>
      </c>
      <c r="OX58" s="75">
        <f t="shared" si="61"/>
        <v>0.2857142857142857</v>
      </c>
      <c r="OY58" s="67">
        <f t="shared" si="62"/>
        <v>0</v>
      </c>
      <c r="PA58" s="74" t="s">
        <v>156</v>
      </c>
      <c r="PB58" s="74">
        <v>7</v>
      </c>
      <c r="PC58" s="74">
        <v>2</v>
      </c>
      <c r="PD58" s="74">
        <v>5</v>
      </c>
      <c r="PE58" s="74">
        <v>0</v>
      </c>
      <c r="PF58" s="75">
        <f t="shared" si="63"/>
        <v>0.2857142857142857</v>
      </c>
      <c r="PG58" s="67">
        <f t="shared" si="64"/>
        <v>0</v>
      </c>
      <c r="PI58" s="74" t="s">
        <v>156</v>
      </c>
      <c r="PJ58" s="74">
        <v>7</v>
      </c>
      <c r="PK58" s="74">
        <v>2</v>
      </c>
      <c r="PL58" s="74">
        <v>5</v>
      </c>
      <c r="PM58" s="74">
        <v>0</v>
      </c>
      <c r="PN58" s="75">
        <f t="shared" si="65"/>
        <v>0.2857142857142857</v>
      </c>
      <c r="PO58" s="67">
        <f t="shared" si="66"/>
        <v>0</v>
      </c>
      <c r="PQ58" s="74" t="s">
        <v>156</v>
      </c>
      <c r="PR58" s="74">
        <v>7</v>
      </c>
      <c r="PS58" s="74">
        <v>2</v>
      </c>
      <c r="PT58" s="74">
        <v>5</v>
      </c>
      <c r="PU58" s="74">
        <v>0</v>
      </c>
      <c r="PV58" s="75">
        <f t="shared" si="67"/>
        <v>0.2857142857142857</v>
      </c>
      <c r="PW58" s="67">
        <f t="shared" si="68"/>
        <v>0</v>
      </c>
      <c r="PY58" s="74" t="s">
        <v>156</v>
      </c>
      <c r="PZ58" s="74">
        <v>7</v>
      </c>
      <c r="QA58" s="74">
        <v>2</v>
      </c>
      <c r="QB58" s="74">
        <v>5</v>
      </c>
      <c r="QC58" s="74">
        <v>0</v>
      </c>
      <c r="QD58" s="75">
        <f t="shared" si="69"/>
        <v>0.2857142857142857</v>
      </c>
      <c r="QE58" s="67">
        <f t="shared" si="70"/>
        <v>0</v>
      </c>
      <c r="QG58" s="74" t="s">
        <v>156</v>
      </c>
      <c r="QH58" s="74">
        <v>7</v>
      </c>
      <c r="QI58" s="74">
        <v>2</v>
      </c>
      <c r="QJ58" s="74">
        <v>5</v>
      </c>
      <c r="QK58" s="74">
        <v>0</v>
      </c>
      <c r="QL58" s="75">
        <f t="shared" si="71"/>
        <v>0.2857142857142857</v>
      </c>
      <c r="QM58" s="67">
        <f t="shared" si="72"/>
        <v>0</v>
      </c>
      <c r="QO58" s="74" t="s">
        <v>156</v>
      </c>
      <c r="QP58" s="74">
        <v>7</v>
      </c>
      <c r="QQ58" s="74">
        <v>2</v>
      </c>
      <c r="QR58" s="74">
        <v>5</v>
      </c>
      <c r="QS58" s="74">
        <v>0</v>
      </c>
      <c r="QT58" s="75">
        <f t="shared" si="73"/>
        <v>0.2857142857142857</v>
      </c>
      <c r="QU58" s="67">
        <f t="shared" si="74"/>
        <v>0</v>
      </c>
      <c r="QW58" s="74" t="s">
        <v>156</v>
      </c>
      <c r="QX58" s="74">
        <v>7</v>
      </c>
      <c r="QY58" s="74">
        <v>2</v>
      </c>
      <c r="QZ58" s="74">
        <v>5</v>
      </c>
      <c r="RA58" s="74">
        <v>0</v>
      </c>
      <c r="RB58" s="75">
        <f t="shared" si="75"/>
        <v>0.2857142857142857</v>
      </c>
      <c r="RC58" s="67">
        <f t="shared" si="76"/>
        <v>0</v>
      </c>
    </row>
    <row r="59" spans="1:471" ht="15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  <c r="AV59" s="2" t="s">
        <v>94</v>
      </c>
      <c r="AW59" s="2">
        <v>144</v>
      </c>
      <c r="AX59" s="2">
        <v>134</v>
      </c>
      <c r="AY59" s="2">
        <v>8</v>
      </c>
      <c r="AZ59" s="2">
        <v>2</v>
      </c>
      <c r="BA59" s="4">
        <v>0.93</v>
      </c>
      <c r="BD59" s="2" t="s">
        <v>94</v>
      </c>
      <c r="BE59" s="2">
        <v>144</v>
      </c>
      <c r="BF59" s="2">
        <v>134</v>
      </c>
      <c r="BG59" s="2">
        <v>8</v>
      </c>
      <c r="BH59" s="2">
        <v>2</v>
      </c>
      <c r="BI59" s="4">
        <v>0.93</v>
      </c>
      <c r="BJ59" s="8">
        <f t="shared" si="6"/>
        <v>0</v>
      </c>
      <c r="BL59" s="2" t="s">
        <v>94</v>
      </c>
      <c r="BM59" s="2">
        <v>144</v>
      </c>
      <c r="BN59" s="2">
        <v>134</v>
      </c>
      <c r="BO59" s="2">
        <v>8</v>
      </c>
      <c r="BP59" s="2">
        <v>2</v>
      </c>
      <c r="BQ59" s="4">
        <v>0.93</v>
      </c>
      <c r="BR59" s="8">
        <f t="shared" si="7"/>
        <v>0</v>
      </c>
      <c r="BT59" s="2" t="s">
        <v>94</v>
      </c>
      <c r="BU59" s="2">
        <v>144</v>
      </c>
      <c r="BV59" s="2">
        <v>133</v>
      </c>
      <c r="BW59" s="2">
        <v>8</v>
      </c>
      <c r="BX59" s="6">
        <v>3</v>
      </c>
      <c r="BY59" s="4">
        <v>0.92</v>
      </c>
      <c r="BZ59" s="8">
        <f t="shared" si="8"/>
        <v>-1.0000000000000009E-2</v>
      </c>
      <c r="CB59" s="2" t="s">
        <v>94</v>
      </c>
      <c r="CC59" s="2">
        <v>144</v>
      </c>
      <c r="CD59" s="2">
        <v>131</v>
      </c>
      <c r="CE59" s="2">
        <v>8</v>
      </c>
      <c r="CF59" s="6">
        <v>5</v>
      </c>
      <c r="CG59" s="4">
        <v>0.91</v>
      </c>
      <c r="CH59" s="8">
        <f t="shared" si="9"/>
        <v>-1.0000000000000009E-2</v>
      </c>
      <c r="CJ59" s="2" t="s">
        <v>94</v>
      </c>
      <c r="CK59" s="2">
        <v>144</v>
      </c>
      <c r="CL59" s="2">
        <v>131</v>
      </c>
      <c r="CM59" s="2">
        <v>9</v>
      </c>
      <c r="CN59" s="2">
        <v>4</v>
      </c>
      <c r="CO59" s="4">
        <v>0.91</v>
      </c>
      <c r="CP59" s="8">
        <f t="shared" si="10"/>
        <v>0</v>
      </c>
      <c r="CR59" s="2" t="s">
        <v>94</v>
      </c>
      <c r="CS59" s="2">
        <v>144</v>
      </c>
      <c r="CT59" s="2">
        <v>132</v>
      </c>
      <c r="CU59" s="2">
        <v>8</v>
      </c>
      <c r="CV59" s="2">
        <v>4</v>
      </c>
      <c r="CW59" s="4">
        <v>0.92</v>
      </c>
      <c r="CX59" s="8">
        <f t="shared" si="11"/>
        <v>1.0000000000000009E-2</v>
      </c>
      <c r="CZ59" s="2" t="s">
        <v>94</v>
      </c>
      <c r="DA59" s="2">
        <v>144</v>
      </c>
      <c r="DB59" s="2">
        <v>133</v>
      </c>
      <c r="DC59" s="2">
        <v>8</v>
      </c>
      <c r="DD59" s="2">
        <v>3</v>
      </c>
      <c r="DE59" s="4">
        <v>0.92</v>
      </c>
      <c r="DF59" s="8">
        <f t="shared" si="12"/>
        <v>0</v>
      </c>
      <c r="DH59" s="2" t="s">
        <v>94</v>
      </c>
      <c r="DI59" s="2">
        <v>144</v>
      </c>
      <c r="DJ59" s="2">
        <v>132</v>
      </c>
      <c r="DK59" s="2">
        <v>8</v>
      </c>
      <c r="DL59" s="2">
        <v>4</v>
      </c>
      <c r="DM59" s="4">
        <v>0.92</v>
      </c>
      <c r="DN59" s="8">
        <f t="shared" si="13"/>
        <v>0</v>
      </c>
      <c r="DP59" s="2" t="s">
        <v>94</v>
      </c>
      <c r="DQ59" s="2">
        <v>144</v>
      </c>
      <c r="DR59" s="2">
        <v>132</v>
      </c>
      <c r="DS59" s="2">
        <v>8</v>
      </c>
      <c r="DT59" s="2">
        <v>4</v>
      </c>
      <c r="DU59" s="4">
        <v>0.92</v>
      </c>
      <c r="DV59" s="8">
        <f t="shared" si="14"/>
        <v>0</v>
      </c>
      <c r="DX59" s="2" t="s">
        <v>94</v>
      </c>
      <c r="DY59" s="2">
        <v>144</v>
      </c>
      <c r="DZ59" s="2">
        <v>132</v>
      </c>
      <c r="EA59" s="2">
        <v>8</v>
      </c>
      <c r="EB59" s="2">
        <v>4</v>
      </c>
      <c r="EC59" s="4">
        <v>0.92</v>
      </c>
      <c r="ED59" s="8">
        <f t="shared" si="15"/>
        <v>0</v>
      </c>
      <c r="EF59" s="2" t="s">
        <v>94</v>
      </c>
      <c r="EG59" s="2">
        <v>144</v>
      </c>
      <c r="EH59" s="2">
        <v>132</v>
      </c>
      <c r="EI59" s="2">
        <v>8</v>
      </c>
      <c r="EJ59" s="2">
        <v>4</v>
      </c>
      <c r="EK59" s="4">
        <v>0.92</v>
      </c>
      <c r="EL59" s="8">
        <f t="shared" si="16"/>
        <v>0</v>
      </c>
      <c r="EN59" s="2" t="s">
        <v>94</v>
      </c>
      <c r="EO59" s="2">
        <v>144</v>
      </c>
      <c r="EP59" s="2">
        <v>133</v>
      </c>
      <c r="EQ59" s="2">
        <v>8</v>
      </c>
      <c r="ER59" s="2">
        <v>3</v>
      </c>
      <c r="ES59" s="4">
        <v>0.92</v>
      </c>
      <c r="ET59" s="8">
        <f t="shared" si="17"/>
        <v>0</v>
      </c>
      <c r="EV59" s="2" t="s">
        <v>94</v>
      </c>
      <c r="EW59" s="2">
        <v>144</v>
      </c>
      <c r="EX59" s="2">
        <v>133</v>
      </c>
      <c r="EY59" s="2">
        <v>8</v>
      </c>
      <c r="EZ59" s="2">
        <v>3</v>
      </c>
      <c r="FA59" s="4">
        <v>0.92</v>
      </c>
      <c r="FB59" s="8">
        <f t="shared" si="18"/>
        <v>0</v>
      </c>
      <c r="FD59" s="2" t="s">
        <v>94</v>
      </c>
      <c r="FE59" s="2">
        <v>144</v>
      </c>
      <c r="FF59" s="2">
        <v>133</v>
      </c>
      <c r="FG59" s="2">
        <v>8</v>
      </c>
      <c r="FH59" s="2">
        <v>3</v>
      </c>
      <c r="FI59" s="4">
        <v>0.92</v>
      </c>
      <c r="FJ59" s="8">
        <f t="shared" si="19"/>
        <v>0</v>
      </c>
      <c r="FL59" s="2" t="s">
        <v>94</v>
      </c>
      <c r="FM59" s="2">
        <v>144</v>
      </c>
      <c r="FN59" s="2">
        <v>133</v>
      </c>
      <c r="FO59" s="2">
        <v>8</v>
      </c>
      <c r="FP59" s="2">
        <v>3</v>
      </c>
      <c r="FQ59" s="4">
        <v>0.92</v>
      </c>
      <c r="FR59" s="8">
        <f t="shared" si="20"/>
        <v>0</v>
      </c>
      <c r="FS59" s="7" t="s">
        <v>119</v>
      </c>
      <c r="FT59" s="2" t="s">
        <v>94</v>
      </c>
      <c r="FU59" s="2">
        <v>144</v>
      </c>
      <c r="FV59" s="2">
        <v>133</v>
      </c>
      <c r="FW59" s="2">
        <v>8</v>
      </c>
      <c r="FX59" s="2">
        <v>3</v>
      </c>
      <c r="FY59" s="4">
        <v>0.92</v>
      </c>
      <c r="FZ59" s="8">
        <f t="shared" si="21"/>
        <v>0</v>
      </c>
      <c r="GA59" s="7" t="s">
        <v>116</v>
      </c>
      <c r="GB59" s="2" t="s">
        <v>94</v>
      </c>
      <c r="GC59" s="2">
        <v>144</v>
      </c>
      <c r="GD59" s="2">
        <v>134</v>
      </c>
      <c r="GE59" s="2">
        <v>8</v>
      </c>
      <c r="GF59" s="2">
        <v>2</v>
      </c>
      <c r="GG59" s="4">
        <v>0.93</v>
      </c>
      <c r="GH59" s="8">
        <f t="shared" si="22"/>
        <v>1.0000000000000009E-2</v>
      </c>
      <c r="GJ59" t="s">
        <v>94</v>
      </c>
      <c r="GK59">
        <v>144</v>
      </c>
      <c r="GL59">
        <v>133</v>
      </c>
      <c r="GM59">
        <v>8</v>
      </c>
      <c r="GN59" s="40">
        <v>3</v>
      </c>
      <c r="GO59" s="38">
        <v>0.92</v>
      </c>
      <c r="GP59" s="8">
        <f t="shared" si="23"/>
        <v>-1.0000000000000009E-2</v>
      </c>
      <c r="GQ59" s="7" t="s">
        <v>137</v>
      </c>
      <c r="GR59" s="2" t="s">
        <v>94</v>
      </c>
      <c r="GS59" s="2">
        <v>144</v>
      </c>
      <c r="GT59" s="2">
        <v>134</v>
      </c>
      <c r="GU59" s="2">
        <v>8</v>
      </c>
      <c r="GV59" s="2">
        <v>2</v>
      </c>
      <c r="GW59" s="4">
        <v>0.93</v>
      </c>
      <c r="GX59" s="8">
        <f t="shared" si="24"/>
        <v>1.0000000000000009E-2</v>
      </c>
      <c r="GZ59" s="2" t="s">
        <v>94</v>
      </c>
      <c r="HA59" s="2">
        <v>144</v>
      </c>
      <c r="HB59" s="2">
        <v>134</v>
      </c>
      <c r="HC59" s="2">
        <v>8</v>
      </c>
      <c r="HD59" s="2">
        <v>2</v>
      </c>
      <c r="HE59" s="4">
        <v>0.93</v>
      </c>
      <c r="HF59" s="8">
        <f t="shared" si="77"/>
        <v>-1.0699999999999998</v>
      </c>
      <c r="HH59" s="2" t="s">
        <v>94</v>
      </c>
      <c r="HI59" s="2">
        <v>144</v>
      </c>
      <c r="HJ59" s="2">
        <v>131</v>
      </c>
      <c r="HK59" s="2">
        <v>8</v>
      </c>
      <c r="HL59" s="2">
        <v>5</v>
      </c>
      <c r="HM59" s="4">
        <v>0.91</v>
      </c>
      <c r="HN59" s="8">
        <f t="shared" si="25"/>
        <v>-2.0000000000000018E-2</v>
      </c>
      <c r="HO59" s="7" t="s">
        <v>89</v>
      </c>
      <c r="HP59" s="2" t="s">
        <v>94</v>
      </c>
      <c r="HQ59" s="2">
        <v>144</v>
      </c>
      <c r="HR59" s="2">
        <v>131</v>
      </c>
      <c r="HS59" s="2">
        <v>8</v>
      </c>
      <c r="HT59" s="2">
        <v>5</v>
      </c>
      <c r="HU59" s="4">
        <v>0.91</v>
      </c>
      <c r="HV59" s="8">
        <f t="shared" si="26"/>
        <v>0</v>
      </c>
      <c r="HX59" s="2" t="s">
        <v>94</v>
      </c>
      <c r="HY59" s="2">
        <v>144</v>
      </c>
      <c r="HZ59" s="2">
        <v>134</v>
      </c>
      <c r="IA59" s="2">
        <v>8</v>
      </c>
      <c r="IB59" s="2">
        <v>2</v>
      </c>
      <c r="IC59" s="4">
        <v>0.93</v>
      </c>
      <c r="ID59" s="8">
        <f t="shared" si="27"/>
        <v>2.0000000000000018E-2</v>
      </c>
      <c r="IF59" s="63" t="s">
        <v>94</v>
      </c>
      <c r="IG59" s="64">
        <v>144</v>
      </c>
      <c r="IH59" s="64">
        <v>132</v>
      </c>
      <c r="II59" s="64">
        <v>8</v>
      </c>
      <c r="IJ59" s="64">
        <v>4</v>
      </c>
      <c r="IK59" s="65">
        <v>0.92</v>
      </c>
      <c r="IL59" s="65">
        <v>0.92</v>
      </c>
      <c r="IM59" s="65">
        <v>1.0000000000000009E-2</v>
      </c>
      <c r="IN59" s="63"/>
      <c r="IO59" s="63" t="s">
        <v>94</v>
      </c>
      <c r="IP59" s="63">
        <v>144</v>
      </c>
      <c r="IQ59" s="63">
        <v>132</v>
      </c>
      <c r="IR59" s="63">
        <v>8</v>
      </c>
      <c r="IS59" s="63">
        <v>4</v>
      </c>
      <c r="IT59" s="71">
        <v>0.92</v>
      </c>
      <c r="IU59" s="67">
        <v>0</v>
      </c>
      <c r="IV59" s="63"/>
      <c r="IW59" s="73" t="s">
        <v>94</v>
      </c>
      <c r="IX59" s="73">
        <v>144</v>
      </c>
      <c r="IY59" s="73">
        <v>132</v>
      </c>
      <c r="IZ59" s="73">
        <v>8</v>
      </c>
      <c r="JA59" s="73">
        <v>4</v>
      </c>
      <c r="JB59" s="77">
        <v>0.92</v>
      </c>
      <c r="JC59" s="67">
        <f t="shared" si="28"/>
        <v>0</v>
      </c>
      <c r="JD59" s="66"/>
      <c r="JE59" s="73" t="s">
        <v>157</v>
      </c>
      <c r="JF59" s="73">
        <v>144</v>
      </c>
      <c r="JG59" s="73">
        <v>131</v>
      </c>
      <c r="JH59" s="73">
        <v>9</v>
      </c>
      <c r="JI59" s="73">
        <v>4</v>
      </c>
      <c r="JJ59" s="77">
        <f t="shared" si="78"/>
        <v>0.90972222222222221</v>
      </c>
      <c r="JK59" s="67">
        <f t="shared" si="29"/>
        <v>-1.027777777777783E-2</v>
      </c>
      <c r="JL59" s="66" t="s">
        <v>89</v>
      </c>
      <c r="JM59" s="73" t="s">
        <v>157</v>
      </c>
      <c r="JN59" s="73">
        <v>144</v>
      </c>
      <c r="JO59" s="73">
        <v>132</v>
      </c>
      <c r="JP59" s="73">
        <v>8</v>
      </c>
      <c r="JQ59" s="73">
        <v>4</v>
      </c>
      <c r="JR59" s="77">
        <v>0.92</v>
      </c>
      <c r="JS59" s="67">
        <f t="shared" si="30"/>
        <v>1.027777777777783E-2</v>
      </c>
      <c r="JT59" s="66"/>
      <c r="JU59" s="73" t="s">
        <v>157</v>
      </c>
      <c r="JV59" s="73">
        <v>144</v>
      </c>
      <c r="JW59" s="73">
        <v>131</v>
      </c>
      <c r="JX59" s="73">
        <v>8</v>
      </c>
      <c r="JY59" s="73">
        <v>5</v>
      </c>
      <c r="JZ59" s="77">
        <v>0.91</v>
      </c>
      <c r="KA59" s="67">
        <f t="shared" si="31"/>
        <v>-1.0000000000000009E-2</v>
      </c>
      <c r="KB59" s="66" t="s">
        <v>89</v>
      </c>
      <c r="KC59" s="73" t="s">
        <v>157</v>
      </c>
      <c r="KD59" s="73">
        <v>144</v>
      </c>
      <c r="KE59" s="73">
        <v>129</v>
      </c>
      <c r="KF59" s="73">
        <v>8</v>
      </c>
      <c r="KG59" s="73">
        <v>7</v>
      </c>
      <c r="KH59" s="77">
        <v>0.9</v>
      </c>
      <c r="KI59" s="67">
        <f t="shared" si="32"/>
        <v>-1.0000000000000009E-2</v>
      </c>
      <c r="KK59" s="74" t="s">
        <v>157</v>
      </c>
      <c r="KL59" s="74">
        <v>144</v>
      </c>
      <c r="KM59" s="74">
        <v>128</v>
      </c>
      <c r="KN59" s="74">
        <v>7</v>
      </c>
      <c r="KO59" s="74">
        <v>9</v>
      </c>
      <c r="KP59" s="75">
        <f t="shared" si="33"/>
        <v>0.88888888888888884</v>
      </c>
      <c r="KQ59" s="67">
        <f t="shared" si="34"/>
        <v>-1.1111111111111183E-2</v>
      </c>
      <c r="KS59" s="74" t="s">
        <v>157</v>
      </c>
      <c r="KT59" s="74">
        <v>144</v>
      </c>
      <c r="KU59" s="74">
        <v>128</v>
      </c>
      <c r="KV59" s="74">
        <v>8</v>
      </c>
      <c r="KW59" s="74">
        <v>8</v>
      </c>
      <c r="KX59" s="75">
        <f t="shared" si="35"/>
        <v>0.88888888888888884</v>
      </c>
      <c r="KY59" s="67">
        <f t="shared" si="36"/>
        <v>0</v>
      </c>
      <c r="LA59" s="74" t="s">
        <v>157</v>
      </c>
      <c r="LB59" s="74">
        <v>144</v>
      </c>
      <c r="LC59" s="74">
        <v>128</v>
      </c>
      <c r="LD59" s="74">
        <v>8</v>
      </c>
      <c r="LE59" s="74">
        <v>8</v>
      </c>
      <c r="LF59" s="75">
        <f t="shared" si="37"/>
        <v>0.88888888888888884</v>
      </c>
      <c r="LG59" s="67">
        <f t="shared" si="38"/>
        <v>0</v>
      </c>
      <c r="LI59" s="74" t="s">
        <v>157</v>
      </c>
      <c r="LJ59" s="74">
        <v>144</v>
      </c>
      <c r="LK59" s="74">
        <v>129</v>
      </c>
      <c r="LL59" s="74">
        <v>7</v>
      </c>
      <c r="LM59" s="74">
        <v>8</v>
      </c>
      <c r="LN59" s="75">
        <f t="shared" si="39"/>
        <v>0.89583333333333337</v>
      </c>
      <c r="LO59" s="67">
        <f t="shared" si="40"/>
        <v>6.9444444444445308E-3</v>
      </c>
      <c r="LQ59" s="74" t="s">
        <v>157</v>
      </c>
      <c r="LR59" s="74">
        <v>144</v>
      </c>
      <c r="LS59" s="74">
        <v>129</v>
      </c>
      <c r="LT59" s="74">
        <v>7</v>
      </c>
      <c r="LU59" s="74">
        <v>8</v>
      </c>
      <c r="LV59" s="75">
        <f t="shared" si="41"/>
        <v>0.89583333333333337</v>
      </c>
      <c r="LW59" s="67">
        <f t="shared" si="42"/>
        <v>0</v>
      </c>
      <c r="LY59" s="74" t="s">
        <v>157</v>
      </c>
      <c r="LZ59" s="74">
        <v>144</v>
      </c>
      <c r="MA59" s="74">
        <v>131</v>
      </c>
      <c r="MB59" s="74">
        <v>6</v>
      </c>
      <c r="MC59" s="74">
        <v>7</v>
      </c>
      <c r="MD59" s="75">
        <f t="shared" si="43"/>
        <v>0.90972222222222221</v>
      </c>
      <c r="ME59" s="67">
        <f t="shared" si="44"/>
        <v>1.388888888888884E-2</v>
      </c>
      <c r="MG59" s="49" t="s">
        <v>157</v>
      </c>
      <c r="MH59" s="49">
        <v>144</v>
      </c>
      <c r="MI59" s="49">
        <v>131</v>
      </c>
      <c r="MJ59" s="49">
        <v>6</v>
      </c>
      <c r="MK59" s="49">
        <v>7</v>
      </c>
      <c r="ML59" s="75">
        <f t="shared" si="45"/>
        <v>0.90972222222222221</v>
      </c>
      <c r="MM59" s="67">
        <f t="shared" si="46"/>
        <v>0</v>
      </c>
      <c r="MO59" s="49" t="s">
        <v>157</v>
      </c>
      <c r="MP59" s="49">
        <v>144</v>
      </c>
      <c r="MQ59" s="49">
        <v>131</v>
      </c>
      <c r="MR59" s="49">
        <v>6</v>
      </c>
      <c r="MS59" s="49">
        <v>7</v>
      </c>
      <c r="MT59" s="75">
        <f t="shared" si="47"/>
        <v>0.90972222222222221</v>
      </c>
      <c r="MU59" s="67">
        <f t="shared" si="48"/>
        <v>0</v>
      </c>
      <c r="MW59" s="74" t="s">
        <v>157</v>
      </c>
      <c r="MX59" s="74">
        <v>144</v>
      </c>
      <c r="MY59" s="74">
        <v>131</v>
      </c>
      <c r="MZ59" s="74">
        <v>6</v>
      </c>
      <c r="NA59" s="74">
        <v>7</v>
      </c>
      <c r="NB59" s="75">
        <f t="shared" si="49"/>
        <v>0.90972222222222221</v>
      </c>
      <c r="NC59" s="67">
        <f t="shared" si="50"/>
        <v>0</v>
      </c>
      <c r="NE59" s="74" t="s">
        <v>157</v>
      </c>
      <c r="NF59" s="74">
        <v>144</v>
      </c>
      <c r="NG59" s="74">
        <v>131</v>
      </c>
      <c r="NH59" s="74">
        <v>7</v>
      </c>
      <c r="NI59" s="74">
        <v>6</v>
      </c>
      <c r="NJ59" s="75">
        <f t="shared" si="51"/>
        <v>0.90972222222222221</v>
      </c>
      <c r="NK59" s="67">
        <f t="shared" si="52"/>
        <v>0</v>
      </c>
      <c r="NM59" s="74" t="s">
        <v>157</v>
      </c>
      <c r="NN59" s="74">
        <v>144</v>
      </c>
      <c r="NO59" s="74">
        <v>131</v>
      </c>
      <c r="NP59" s="74">
        <v>7</v>
      </c>
      <c r="NQ59" s="74">
        <v>6</v>
      </c>
      <c r="NR59" s="75">
        <f t="shared" si="53"/>
        <v>0.90972222222222221</v>
      </c>
      <c r="NS59" s="67">
        <f t="shared" si="54"/>
        <v>0</v>
      </c>
      <c r="NU59" s="74" t="s">
        <v>157</v>
      </c>
      <c r="NV59" s="74">
        <v>144</v>
      </c>
      <c r="NW59" s="74">
        <v>131</v>
      </c>
      <c r="NX59" s="74">
        <v>7</v>
      </c>
      <c r="NY59" s="74">
        <v>6</v>
      </c>
      <c r="NZ59" s="75">
        <f t="shared" si="55"/>
        <v>0.90972222222222221</v>
      </c>
      <c r="OA59" s="67">
        <f t="shared" si="56"/>
        <v>0</v>
      </c>
      <c r="OC59" s="74" t="s">
        <v>157</v>
      </c>
      <c r="OD59" s="74">
        <v>144</v>
      </c>
      <c r="OE59" s="74">
        <v>131</v>
      </c>
      <c r="OF59" s="74">
        <v>7</v>
      </c>
      <c r="OG59" s="74">
        <v>6</v>
      </c>
      <c r="OH59" s="75">
        <f t="shared" si="79"/>
        <v>0.90972222222222221</v>
      </c>
      <c r="OI59" s="67">
        <f t="shared" si="80"/>
        <v>0</v>
      </c>
      <c r="OK59" s="74" t="s">
        <v>157</v>
      </c>
      <c r="OL59" s="74">
        <v>144</v>
      </c>
      <c r="OM59" s="74">
        <v>131</v>
      </c>
      <c r="ON59" s="74">
        <v>7</v>
      </c>
      <c r="OO59" s="74">
        <v>6</v>
      </c>
      <c r="OP59" s="75">
        <f t="shared" si="59"/>
        <v>0.90972222222222221</v>
      </c>
      <c r="OQ59" s="67">
        <f t="shared" si="60"/>
        <v>0</v>
      </c>
      <c r="OS59" s="74" t="s">
        <v>157</v>
      </c>
      <c r="OT59" s="74">
        <v>144</v>
      </c>
      <c r="OU59" s="74">
        <v>131</v>
      </c>
      <c r="OV59" s="74">
        <v>7</v>
      </c>
      <c r="OW59" s="74">
        <v>6</v>
      </c>
      <c r="OX59" s="75">
        <f t="shared" si="61"/>
        <v>0.90972222222222221</v>
      </c>
      <c r="OY59" s="67">
        <f t="shared" si="62"/>
        <v>0</v>
      </c>
      <c r="PA59" s="74" t="s">
        <v>157</v>
      </c>
      <c r="PB59" s="74">
        <v>144</v>
      </c>
      <c r="PC59" s="74">
        <v>131</v>
      </c>
      <c r="PD59" s="74">
        <v>7</v>
      </c>
      <c r="PE59" s="74">
        <v>6</v>
      </c>
      <c r="PF59" s="75">
        <f t="shared" si="63"/>
        <v>0.90972222222222221</v>
      </c>
      <c r="PG59" s="67">
        <f t="shared" si="64"/>
        <v>0</v>
      </c>
      <c r="PI59" s="74" t="s">
        <v>157</v>
      </c>
      <c r="PJ59" s="74">
        <v>144</v>
      </c>
      <c r="PK59" s="74">
        <v>131</v>
      </c>
      <c r="PL59" s="74">
        <v>7</v>
      </c>
      <c r="PM59" s="74">
        <v>6</v>
      </c>
      <c r="PN59" s="75">
        <f t="shared" si="65"/>
        <v>0.90972222222222221</v>
      </c>
      <c r="PO59" s="67">
        <f t="shared" si="66"/>
        <v>0</v>
      </c>
      <c r="PQ59" s="74" t="s">
        <v>157</v>
      </c>
      <c r="PR59" s="74">
        <v>144</v>
      </c>
      <c r="PS59" s="74">
        <v>131</v>
      </c>
      <c r="PT59" s="74">
        <v>7</v>
      </c>
      <c r="PU59" s="74">
        <v>6</v>
      </c>
      <c r="PV59" s="75">
        <f t="shared" si="67"/>
        <v>0.90972222222222221</v>
      </c>
      <c r="PW59" s="67">
        <f t="shared" si="68"/>
        <v>0</v>
      </c>
      <c r="PY59" s="74" t="s">
        <v>157</v>
      </c>
      <c r="PZ59" s="74">
        <v>144</v>
      </c>
      <c r="QA59" s="74">
        <v>131</v>
      </c>
      <c r="QB59" s="74">
        <v>7</v>
      </c>
      <c r="QC59" s="74">
        <v>6</v>
      </c>
      <c r="QD59" s="75">
        <f t="shared" si="69"/>
        <v>0.90972222222222221</v>
      </c>
      <c r="QE59" s="67">
        <f t="shared" si="70"/>
        <v>0</v>
      </c>
      <c r="QG59" s="74" t="s">
        <v>157</v>
      </c>
      <c r="QH59" s="74">
        <v>144</v>
      </c>
      <c r="QI59" s="74">
        <v>133</v>
      </c>
      <c r="QJ59" s="74">
        <v>9</v>
      </c>
      <c r="QK59" s="74">
        <v>2</v>
      </c>
      <c r="QL59" s="75">
        <f t="shared" si="71"/>
        <v>0.92361111111111116</v>
      </c>
      <c r="QM59" s="67">
        <f t="shared" si="72"/>
        <v>1.3888888888888951E-2</v>
      </c>
      <c r="QO59" s="74" t="s">
        <v>157</v>
      </c>
      <c r="QP59" s="74">
        <v>144</v>
      </c>
      <c r="QQ59" s="74">
        <v>133</v>
      </c>
      <c r="QR59" s="74">
        <v>9</v>
      </c>
      <c r="QS59" s="74">
        <v>2</v>
      </c>
      <c r="QT59" s="75">
        <f t="shared" si="73"/>
        <v>0.92361111111111116</v>
      </c>
      <c r="QU59" s="67">
        <f t="shared" si="74"/>
        <v>0</v>
      </c>
      <c r="QW59" s="74" t="s">
        <v>157</v>
      </c>
      <c r="QX59" s="74">
        <v>144</v>
      </c>
      <c r="QY59" s="74">
        <v>133</v>
      </c>
      <c r="QZ59" s="74">
        <v>8</v>
      </c>
      <c r="RA59" s="74">
        <v>3</v>
      </c>
      <c r="RB59" s="75">
        <f t="shared" si="75"/>
        <v>0.92361111111111116</v>
      </c>
      <c r="RC59" s="67">
        <f t="shared" si="76"/>
        <v>0</v>
      </c>
    </row>
    <row r="60" spans="1:471" ht="15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  <c r="AV60" s="2" t="s">
        <v>62</v>
      </c>
      <c r="AW60" s="2">
        <v>68</v>
      </c>
      <c r="AX60" s="2">
        <v>68</v>
      </c>
      <c r="AY60" s="2">
        <v>0</v>
      </c>
      <c r="AZ60" s="2">
        <v>0</v>
      </c>
      <c r="BA60" s="4">
        <v>1</v>
      </c>
      <c r="BD60" s="2" t="s">
        <v>62</v>
      </c>
      <c r="BE60" s="2">
        <v>68</v>
      </c>
      <c r="BF60" s="2">
        <v>68</v>
      </c>
      <c r="BG60" s="2">
        <v>0</v>
      </c>
      <c r="BH60" s="2">
        <v>0</v>
      </c>
      <c r="BI60" s="4">
        <v>1</v>
      </c>
      <c r="BJ60" s="8">
        <f t="shared" si="6"/>
        <v>0</v>
      </c>
      <c r="BL60" s="2" t="s">
        <v>62</v>
      </c>
      <c r="BM60" s="2">
        <v>68</v>
      </c>
      <c r="BN60" s="2">
        <v>68</v>
      </c>
      <c r="BO60" s="2">
        <v>0</v>
      </c>
      <c r="BP60" s="2">
        <v>0</v>
      </c>
      <c r="BQ60" s="4">
        <v>1</v>
      </c>
      <c r="BR60" s="8">
        <f t="shared" si="7"/>
        <v>0</v>
      </c>
      <c r="BT60" s="2" t="s">
        <v>62</v>
      </c>
      <c r="BU60" s="2">
        <v>68</v>
      </c>
      <c r="BV60" s="2">
        <v>68</v>
      </c>
      <c r="BW60" s="2">
        <v>0</v>
      </c>
      <c r="BX60" s="2">
        <v>0</v>
      </c>
      <c r="BY60" s="4">
        <v>1</v>
      </c>
      <c r="BZ60" s="8">
        <f t="shared" si="8"/>
        <v>0</v>
      </c>
      <c r="CB60" s="2" t="s">
        <v>62</v>
      </c>
      <c r="CC60" s="2">
        <v>68</v>
      </c>
      <c r="CD60" s="2">
        <v>68</v>
      </c>
      <c r="CE60" s="2">
        <v>0</v>
      </c>
      <c r="CF60" s="2">
        <v>0</v>
      </c>
      <c r="CG60" s="4">
        <v>1</v>
      </c>
      <c r="CH60" s="8">
        <f t="shared" si="9"/>
        <v>0</v>
      </c>
      <c r="CJ60" s="2" t="s">
        <v>62</v>
      </c>
      <c r="CK60" s="2">
        <v>68</v>
      </c>
      <c r="CL60" s="2">
        <v>68</v>
      </c>
      <c r="CM60" s="2">
        <v>0</v>
      </c>
      <c r="CN60" s="2">
        <v>0</v>
      </c>
      <c r="CO60" s="4">
        <v>1</v>
      </c>
      <c r="CP60" s="8">
        <f t="shared" si="10"/>
        <v>0</v>
      </c>
      <c r="CR60" s="2" t="s">
        <v>62</v>
      </c>
      <c r="CS60" s="2">
        <v>68</v>
      </c>
      <c r="CT60" s="2">
        <v>68</v>
      </c>
      <c r="CU60" s="2">
        <v>0</v>
      </c>
      <c r="CV60" s="2">
        <v>0</v>
      </c>
      <c r="CW60" s="4">
        <v>1</v>
      </c>
      <c r="CX60" s="8">
        <f t="shared" si="11"/>
        <v>0</v>
      </c>
      <c r="CZ60" s="2" t="s">
        <v>62</v>
      </c>
      <c r="DA60" s="2">
        <v>68</v>
      </c>
      <c r="DB60" s="2">
        <v>68</v>
      </c>
      <c r="DC60" s="2">
        <v>0</v>
      </c>
      <c r="DD60" s="2">
        <v>0</v>
      </c>
      <c r="DE60" s="4">
        <v>1</v>
      </c>
      <c r="DF60" s="8">
        <f t="shared" si="12"/>
        <v>0</v>
      </c>
      <c r="DH60" s="2" t="s">
        <v>62</v>
      </c>
      <c r="DI60" s="2">
        <v>68</v>
      </c>
      <c r="DJ60" s="2">
        <v>68</v>
      </c>
      <c r="DK60" s="2">
        <v>0</v>
      </c>
      <c r="DL60" s="2">
        <v>0</v>
      </c>
      <c r="DM60" s="4">
        <v>1</v>
      </c>
      <c r="DN60" s="8">
        <f t="shared" si="13"/>
        <v>0</v>
      </c>
      <c r="DP60" s="2" t="s">
        <v>62</v>
      </c>
      <c r="DQ60" s="2">
        <v>68</v>
      </c>
      <c r="DR60" s="2">
        <v>68</v>
      </c>
      <c r="DS60" s="2">
        <v>0</v>
      </c>
      <c r="DT60" s="2">
        <v>0</v>
      </c>
      <c r="DU60" s="4">
        <v>1</v>
      </c>
      <c r="DV60" s="8">
        <f t="shared" si="14"/>
        <v>0</v>
      </c>
      <c r="DX60" s="2" t="s">
        <v>62</v>
      </c>
      <c r="DY60" s="2">
        <v>68</v>
      </c>
      <c r="DZ60" s="2">
        <v>68</v>
      </c>
      <c r="EA60" s="2">
        <v>0</v>
      </c>
      <c r="EB60" s="2">
        <v>0</v>
      </c>
      <c r="EC60" s="4">
        <v>1</v>
      </c>
      <c r="ED60" s="8">
        <f t="shared" si="15"/>
        <v>0</v>
      </c>
      <c r="EF60" s="2" t="s">
        <v>62</v>
      </c>
      <c r="EG60" s="2">
        <v>68</v>
      </c>
      <c r="EH60" s="2">
        <v>68</v>
      </c>
      <c r="EI60" s="2">
        <v>0</v>
      </c>
      <c r="EJ60" s="2">
        <v>0</v>
      </c>
      <c r="EK60" s="4">
        <v>1</v>
      </c>
      <c r="EL60" s="8">
        <f t="shared" si="16"/>
        <v>0</v>
      </c>
      <c r="EN60" s="2" t="s">
        <v>62</v>
      </c>
      <c r="EO60" s="2">
        <v>68</v>
      </c>
      <c r="EP60" s="2">
        <v>68</v>
      </c>
      <c r="EQ60" s="2">
        <v>0</v>
      </c>
      <c r="ER60" s="2">
        <v>0</v>
      </c>
      <c r="ES60" s="4">
        <v>1</v>
      </c>
      <c r="ET60" s="8">
        <f t="shared" si="17"/>
        <v>0</v>
      </c>
      <c r="EV60" s="2" t="s">
        <v>62</v>
      </c>
      <c r="EW60" s="2">
        <v>68</v>
      </c>
      <c r="EX60" s="2">
        <v>68</v>
      </c>
      <c r="EY60" s="2">
        <v>0</v>
      </c>
      <c r="EZ60" s="2">
        <v>0</v>
      </c>
      <c r="FA60" s="4">
        <v>1</v>
      </c>
      <c r="FB60" s="8">
        <f t="shared" si="18"/>
        <v>0</v>
      </c>
      <c r="FD60" s="2" t="s">
        <v>62</v>
      </c>
      <c r="FE60" s="2">
        <v>68</v>
      </c>
      <c r="FF60" s="2">
        <v>68</v>
      </c>
      <c r="FG60" s="2">
        <v>0</v>
      </c>
      <c r="FH60" s="2">
        <v>0</v>
      </c>
      <c r="FI60" s="4">
        <v>1</v>
      </c>
      <c r="FJ60" s="8">
        <f t="shared" si="19"/>
        <v>0</v>
      </c>
      <c r="FL60" s="2" t="s">
        <v>62</v>
      </c>
      <c r="FM60" s="2">
        <v>68</v>
      </c>
      <c r="FN60" s="2">
        <v>68</v>
      </c>
      <c r="FO60" s="2">
        <v>0</v>
      </c>
      <c r="FP60" s="2">
        <v>0</v>
      </c>
      <c r="FQ60" s="4">
        <v>1</v>
      </c>
      <c r="FR60" s="8">
        <f t="shared" si="20"/>
        <v>0</v>
      </c>
      <c r="FT60" t="s">
        <v>62</v>
      </c>
      <c r="FU60">
        <v>68</v>
      </c>
      <c r="FV60">
        <v>68</v>
      </c>
      <c r="FW60">
        <v>0</v>
      </c>
      <c r="FX60">
        <v>0</v>
      </c>
      <c r="FY60" s="38">
        <v>1</v>
      </c>
      <c r="FZ60" s="8">
        <f t="shared" si="21"/>
        <v>0</v>
      </c>
      <c r="GB60" s="2" t="s">
        <v>62</v>
      </c>
      <c r="GC60" s="2">
        <v>68</v>
      </c>
      <c r="GD60" s="2">
        <v>68</v>
      </c>
      <c r="GE60" s="2">
        <v>0</v>
      </c>
      <c r="GF60" s="2">
        <v>0</v>
      </c>
      <c r="GG60" s="4">
        <v>1</v>
      </c>
      <c r="GH60" s="8">
        <f t="shared" si="22"/>
        <v>0</v>
      </c>
      <c r="GJ60" t="s">
        <v>62</v>
      </c>
      <c r="GK60">
        <v>68</v>
      </c>
      <c r="GL60">
        <v>68</v>
      </c>
      <c r="GM60">
        <v>0</v>
      </c>
      <c r="GN60">
        <v>0</v>
      </c>
      <c r="GO60" s="38">
        <v>1</v>
      </c>
      <c r="GP60" s="8">
        <f t="shared" si="23"/>
        <v>0</v>
      </c>
      <c r="GR60" s="2" t="s">
        <v>62</v>
      </c>
      <c r="GS60" s="2">
        <v>68</v>
      </c>
      <c r="GT60" s="2">
        <v>68</v>
      </c>
      <c r="GU60" s="2">
        <v>0</v>
      </c>
      <c r="GV60" s="2">
        <v>0</v>
      </c>
      <c r="GW60" s="4">
        <v>1</v>
      </c>
      <c r="GX60" s="8">
        <f t="shared" si="24"/>
        <v>0</v>
      </c>
      <c r="GZ60" s="2" t="s">
        <v>62</v>
      </c>
      <c r="HA60" s="2">
        <v>68</v>
      </c>
      <c r="HB60" s="2">
        <v>68</v>
      </c>
      <c r="HC60" s="2">
        <v>0</v>
      </c>
      <c r="HD60" s="2">
        <v>0</v>
      </c>
      <c r="HE60" s="4">
        <v>1</v>
      </c>
      <c r="HF60" s="8">
        <f t="shared" si="77"/>
        <v>1</v>
      </c>
      <c r="HH60" s="2" t="s">
        <v>62</v>
      </c>
      <c r="HI60" s="2">
        <v>68</v>
      </c>
      <c r="HJ60" s="2">
        <v>68</v>
      </c>
      <c r="HK60" s="2">
        <v>0</v>
      </c>
      <c r="HL60" s="2">
        <v>0</v>
      </c>
      <c r="HM60" s="4">
        <v>1</v>
      </c>
      <c r="HN60" s="8">
        <f t="shared" si="25"/>
        <v>0</v>
      </c>
      <c r="HP60" s="2" t="s">
        <v>62</v>
      </c>
      <c r="HQ60" s="2">
        <v>68</v>
      </c>
      <c r="HR60" s="2">
        <v>68</v>
      </c>
      <c r="HS60" s="2">
        <v>0</v>
      </c>
      <c r="HT60" s="2">
        <v>0</v>
      </c>
      <c r="HU60" s="4">
        <v>1</v>
      </c>
      <c r="HV60" s="8">
        <f t="shared" si="26"/>
        <v>0</v>
      </c>
      <c r="HX60" s="2" t="s">
        <v>62</v>
      </c>
      <c r="HY60" s="2">
        <v>68</v>
      </c>
      <c r="HZ60" s="2">
        <v>68</v>
      </c>
      <c r="IA60" s="2">
        <v>0</v>
      </c>
      <c r="IB60" s="2">
        <v>0</v>
      </c>
      <c r="IC60" s="4">
        <v>1</v>
      </c>
      <c r="ID60" s="8">
        <f t="shared" si="27"/>
        <v>0</v>
      </c>
      <c r="IF60" s="63" t="s">
        <v>62</v>
      </c>
      <c r="IG60" s="64">
        <v>68</v>
      </c>
      <c r="IH60" s="64">
        <v>68</v>
      </c>
      <c r="II60" s="64">
        <v>0</v>
      </c>
      <c r="IJ60" s="64">
        <v>0</v>
      </c>
      <c r="IK60" s="65">
        <v>1</v>
      </c>
      <c r="IL60" s="65">
        <v>1</v>
      </c>
      <c r="IM60" s="65">
        <v>0</v>
      </c>
      <c r="IN60" s="63"/>
      <c r="IO60" s="63" t="s">
        <v>62</v>
      </c>
      <c r="IP60" s="63">
        <v>68</v>
      </c>
      <c r="IQ60" s="63">
        <v>68</v>
      </c>
      <c r="IR60" s="63">
        <v>0</v>
      </c>
      <c r="IS60" s="63">
        <v>0</v>
      </c>
      <c r="IT60" s="71">
        <v>1</v>
      </c>
      <c r="IU60" s="67">
        <v>0</v>
      </c>
      <c r="IV60" s="63"/>
      <c r="IW60" s="73" t="s">
        <v>62</v>
      </c>
      <c r="IX60" s="73">
        <v>68</v>
      </c>
      <c r="IY60" s="73">
        <v>68</v>
      </c>
      <c r="IZ60" s="73">
        <v>0</v>
      </c>
      <c r="JA60" s="73">
        <v>0</v>
      </c>
      <c r="JB60" s="77">
        <v>1</v>
      </c>
      <c r="JC60" s="67">
        <f t="shared" si="28"/>
        <v>0</v>
      </c>
      <c r="JD60" s="66"/>
      <c r="JE60" s="73" t="s">
        <v>158</v>
      </c>
      <c r="JF60" s="73">
        <v>68</v>
      </c>
      <c r="JG60" s="73">
        <v>68</v>
      </c>
      <c r="JH60" s="73">
        <v>0</v>
      </c>
      <c r="JI60" s="73">
        <v>0</v>
      </c>
      <c r="JJ60" s="77">
        <f t="shared" si="78"/>
        <v>1</v>
      </c>
      <c r="JK60" s="67">
        <f t="shared" si="29"/>
        <v>0</v>
      </c>
      <c r="JL60" s="66"/>
      <c r="JM60" s="73" t="s">
        <v>158</v>
      </c>
      <c r="JN60" s="73">
        <v>68</v>
      </c>
      <c r="JO60" s="73">
        <v>68</v>
      </c>
      <c r="JP60" s="73">
        <v>0</v>
      </c>
      <c r="JQ60" s="73">
        <v>0</v>
      </c>
      <c r="JR60" s="77">
        <v>1</v>
      </c>
      <c r="JS60" s="67">
        <f t="shared" si="30"/>
        <v>0</v>
      </c>
      <c r="JT60" s="66"/>
      <c r="JU60" s="73" t="s">
        <v>158</v>
      </c>
      <c r="JV60" s="73">
        <v>68</v>
      </c>
      <c r="JW60" s="73">
        <v>68</v>
      </c>
      <c r="JX60" s="73">
        <v>0</v>
      </c>
      <c r="JY60" s="73">
        <v>0</v>
      </c>
      <c r="JZ60" s="77">
        <v>1</v>
      </c>
      <c r="KA60" s="67">
        <f t="shared" si="31"/>
        <v>0</v>
      </c>
      <c r="KB60" s="66"/>
      <c r="KC60" s="73" t="s">
        <v>158</v>
      </c>
      <c r="KD60" s="73">
        <v>68</v>
      </c>
      <c r="KE60" s="73">
        <v>68</v>
      </c>
      <c r="KF60" s="73">
        <v>0</v>
      </c>
      <c r="KG60" s="73">
        <v>0</v>
      </c>
      <c r="KH60" s="77">
        <v>1</v>
      </c>
      <c r="KI60" s="67">
        <f t="shared" si="32"/>
        <v>0</v>
      </c>
      <c r="KK60" s="74" t="s">
        <v>158</v>
      </c>
      <c r="KL60" s="74">
        <v>68</v>
      </c>
      <c r="KM60" s="74">
        <v>68</v>
      </c>
      <c r="KN60" s="74">
        <v>0</v>
      </c>
      <c r="KO60" s="74">
        <v>0</v>
      </c>
      <c r="KP60" s="75">
        <f t="shared" si="33"/>
        <v>1</v>
      </c>
      <c r="KQ60" s="67">
        <f t="shared" si="34"/>
        <v>0</v>
      </c>
      <c r="KS60" s="74" t="s">
        <v>158</v>
      </c>
      <c r="KT60" s="74">
        <v>68</v>
      </c>
      <c r="KU60" s="74">
        <v>68</v>
      </c>
      <c r="KV60" s="74">
        <v>0</v>
      </c>
      <c r="KW60" s="74">
        <v>0</v>
      </c>
      <c r="KX60" s="75">
        <f t="shared" si="35"/>
        <v>1</v>
      </c>
      <c r="KY60" s="67">
        <f t="shared" si="36"/>
        <v>0</v>
      </c>
      <c r="LA60" s="74" t="s">
        <v>158</v>
      </c>
      <c r="LB60" s="74">
        <v>68</v>
      </c>
      <c r="LC60" s="74">
        <v>68</v>
      </c>
      <c r="LD60" s="74">
        <v>0</v>
      </c>
      <c r="LE60" s="74">
        <v>0</v>
      </c>
      <c r="LF60" s="75">
        <f t="shared" si="37"/>
        <v>1</v>
      </c>
      <c r="LG60" s="67">
        <f t="shared" si="38"/>
        <v>0</v>
      </c>
      <c r="LI60" s="74" t="s">
        <v>158</v>
      </c>
      <c r="LJ60" s="74">
        <v>68</v>
      </c>
      <c r="LK60" s="74">
        <v>68</v>
      </c>
      <c r="LL60" s="74">
        <v>0</v>
      </c>
      <c r="LM60" s="74">
        <v>0</v>
      </c>
      <c r="LN60" s="75">
        <f t="shared" si="39"/>
        <v>1</v>
      </c>
      <c r="LO60" s="67">
        <f t="shared" si="40"/>
        <v>0</v>
      </c>
      <c r="LQ60" s="74" t="s">
        <v>158</v>
      </c>
      <c r="LR60" s="74">
        <v>68</v>
      </c>
      <c r="LS60" s="74">
        <v>68</v>
      </c>
      <c r="LT60" s="74">
        <v>0</v>
      </c>
      <c r="LU60" s="74">
        <v>0</v>
      </c>
      <c r="LV60" s="75">
        <f t="shared" si="41"/>
        <v>1</v>
      </c>
      <c r="LW60" s="67">
        <f t="shared" si="42"/>
        <v>0</v>
      </c>
      <c r="LY60" s="74" t="s">
        <v>158</v>
      </c>
      <c r="LZ60" s="74">
        <v>68</v>
      </c>
      <c r="MA60" s="74">
        <v>68</v>
      </c>
      <c r="MB60" s="74">
        <v>0</v>
      </c>
      <c r="MC60" s="74">
        <v>0</v>
      </c>
      <c r="MD60" s="75">
        <f t="shared" si="43"/>
        <v>1</v>
      </c>
      <c r="ME60" s="67">
        <f t="shared" si="44"/>
        <v>0</v>
      </c>
      <c r="MG60" s="74" t="s">
        <v>158</v>
      </c>
      <c r="MH60" s="74">
        <v>68</v>
      </c>
      <c r="MI60" s="74">
        <v>68</v>
      </c>
      <c r="MJ60" s="74">
        <v>0</v>
      </c>
      <c r="MK60" s="74">
        <v>0</v>
      </c>
      <c r="ML60" s="75">
        <f t="shared" si="45"/>
        <v>1</v>
      </c>
      <c r="MM60" s="67">
        <f t="shared" si="46"/>
        <v>0</v>
      </c>
      <c r="MO60" s="74" t="s">
        <v>158</v>
      </c>
      <c r="MP60" s="74">
        <v>68</v>
      </c>
      <c r="MQ60" s="74">
        <v>68</v>
      </c>
      <c r="MR60" s="74">
        <v>0</v>
      </c>
      <c r="MS60" s="74">
        <v>0</v>
      </c>
      <c r="MT60" s="75">
        <f t="shared" si="47"/>
        <v>1</v>
      </c>
      <c r="MU60" s="67">
        <f t="shared" si="48"/>
        <v>0</v>
      </c>
      <c r="MW60" s="74" t="s">
        <v>158</v>
      </c>
      <c r="MX60" s="74">
        <v>68</v>
      </c>
      <c r="MY60" s="74">
        <v>68</v>
      </c>
      <c r="MZ60" s="74">
        <v>0</v>
      </c>
      <c r="NA60" s="74">
        <v>0</v>
      </c>
      <c r="NB60" s="75">
        <f t="shared" si="49"/>
        <v>1</v>
      </c>
      <c r="NC60" s="67">
        <f t="shared" si="50"/>
        <v>0</v>
      </c>
      <c r="NE60" s="74" t="s">
        <v>158</v>
      </c>
      <c r="NF60" s="74">
        <v>68</v>
      </c>
      <c r="NG60" s="74">
        <v>68</v>
      </c>
      <c r="NH60" s="74">
        <v>0</v>
      </c>
      <c r="NI60" s="74">
        <v>0</v>
      </c>
      <c r="NJ60" s="75">
        <f t="shared" si="51"/>
        <v>1</v>
      </c>
      <c r="NK60" s="67">
        <f t="shared" si="52"/>
        <v>0</v>
      </c>
      <c r="NM60" s="74" t="s">
        <v>158</v>
      </c>
      <c r="NN60" s="74">
        <v>68</v>
      </c>
      <c r="NO60" s="74">
        <v>68</v>
      </c>
      <c r="NP60" s="74">
        <v>0</v>
      </c>
      <c r="NQ60" s="74">
        <v>0</v>
      </c>
      <c r="NR60" s="75">
        <f t="shared" si="53"/>
        <v>1</v>
      </c>
      <c r="NS60" s="67">
        <f t="shared" si="54"/>
        <v>0</v>
      </c>
      <c r="NU60" s="74" t="s">
        <v>158</v>
      </c>
      <c r="NV60" s="74">
        <v>68</v>
      </c>
      <c r="NW60" s="74">
        <v>68</v>
      </c>
      <c r="NX60" s="74">
        <v>0</v>
      </c>
      <c r="NY60" s="74">
        <v>0</v>
      </c>
      <c r="NZ60" s="75">
        <f t="shared" si="55"/>
        <v>1</v>
      </c>
      <c r="OA60" s="67">
        <f t="shared" si="56"/>
        <v>0</v>
      </c>
      <c r="OC60" s="74" t="s">
        <v>158</v>
      </c>
      <c r="OD60" s="74">
        <v>68</v>
      </c>
      <c r="OE60" s="74">
        <v>68</v>
      </c>
      <c r="OF60" s="74">
        <v>0</v>
      </c>
      <c r="OG60" s="74">
        <v>0</v>
      </c>
      <c r="OH60" s="75">
        <f t="shared" si="79"/>
        <v>1</v>
      </c>
      <c r="OI60" s="67">
        <f t="shared" si="80"/>
        <v>0</v>
      </c>
      <c r="OK60" s="74" t="s">
        <v>158</v>
      </c>
      <c r="OL60" s="74">
        <v>68</v>
      </c>
      <c r="OM60" s="74">
        <v>68</v>
      </c>
      <c r="ON60" s="74">
        <v>0</v>
      </c>
      <c r="OO60" s="74">
        <v>0</v>
      </c>
      <c r="OP60" s="75">
        <f t="shared" si="59"/>
        <v>1</v>
      </c>
      <c r="OQ60" s="67">
        <f t="shared" si="60"/>
        <v>0</v>
      </c>
      <c r="OS60" s="74" t="s">
        <v>158</v>
      </c>
      <c r="OT60" s="74">
        <v>68</v>
      </c>
      <c r="OU60" s="74">
        <v>68</v>
      </c>
      <c r="OV60" s="74">
        <v>0</v>
      </c>
      <c r="OW60" s="74">
        <v>0</v>
      </c>
      <c r="OX60" s="75">
        <f t="shared" si="61"/>
        <v>1</v>
      </c>
      <c r="OY60" s="67">
        <f t="shared" si="62"/>
        <v>0</v>
      </c>
      <c r="PA60" s="74" t="s">
        <v>158</v>
      </c>
      <c r="PB60" s="74">
        <v>68</v>
      </c>
      <c r="PC60" s="74">
        <v>68</v>
      </c>
      <c r="PD60" s="74">
        <v>0</v>
      </c>
      <c r="PE60" s="74">
        <v>0</v>
      </c>
      <c r="PF60" s="75">
        <f t="shared" si="63"/>
        <v>1</v>
      </c>
      <c r="PG60" s="67">
        <f t="shared" si="64"/>
        <v>0</v>
      </c>
      <c r="PI60" s="74" t="s">
        <v>158</v>
      </c>
      <c r="PJ60" s="74">
        <v>68</v>
      </c>
      <c r="PK60" s="74">
        <v>68</v>
      </c>
      <c r="PL60" s="74">
        <v>0</v>
      </c>
      <c r="PM60" s="74">
        <v>0</v>
      </c>
      <c r="PN60" s="75">
        <f t="shared" si="65"/>
        <v>1</v>
      </c>
      <c r="PO60" s="67">
        <f t="shared" si="66"/>
        <v>0</v>
      </c>
      <c r="PQ60" s="74" t="s">
        <v>158</v>
      </c>
      <c r="PR60" s="74">
        <v>68</v>
      </c>
      <c r="PS60" s="74">
        <v>68</v>
      </c>
      <c r="PT60" s="74">
        <v>0</v>
      </c>
      <c r="PU60" s="74">
        <v>0</v>
      </c>
      <c r="PV60" s="75">
        <f t="shared" si="67"/>
        <v>1</v>
      </c>
      <c r="PW60" s="67">
        <f t="shared" si="68"/>
        <v>0</v>
      </c>
      <c r="PY60" s="74" t="s">
        <v>158</v>
      </c>
      <c r="PZ60" s="74">
        <v>68</v>
      </c>
      <c r="QA60" s="74">
        <v>68</v>
      </c>
      <c r="QB60" s="74">
        <v>0</v>
      </c>
      <c r="QC60" s="74">
        <v>0</v>
      </c>
      <c r="QD60" s="75">
        <f t="shared" si="69"/>
        <v>1</v>
      </c>
      <c r="QE60" s="67">
        <f t="shared" si="70"/>
        <v>0</v>
      </c>
      <c r="QG60" s="74" t="s">
        <v>158</v>
      </c>
      <c r="QH60" s="74">
        <v>68</v>
      </c>
      <c r="QI60" s="74">
        <v>68</v>
      </c>
      <c r="QJ60" s="74">
        <v>0</v>
      </c>
      <c r="QK60" s="74">
        <v>0</v>
      </c>
      <c r="QL60" s="75">
        <f t="shared" si="71"/>
        <v>1</v>
      </c>
      <c r="QM60" s="67">
        <f t="shared" si="72"/>
        <v>0</v>
      </c>
      <c r="QO60" s="74" t="s">
        <v>158</v>
      </c>
      <c r="QP60" s="74">
        <v>68</v>
      </c>
      <c r="QQ60" s="74">
        <v>68</v>
      </c>
      <c r="QR60" s="74">
        <v>0</v>
      </c>
      <c r="QS60" s="74">
        <v>0</v>
      </c>
      <c r="QT60" s="75">
        <f t="shared" si="73"/>
        <v>1</v>
      </c>
      <c r="QU60" s="67">
        <f t="shared" si="74"/>
        <v>0</v>
      </c>
      <c r="QW60" s="74" t="s">
        <v>158</v>
      </c>
      <c r="QX60" s="74">
        <v>68</v>
      </c>
      <c r="QY60" s="74">
        <v>68</v>
      </c>
      <c r="QZ60" s="74">
        <v>0</v>
      </c>
      <c r="RA60" s="74">
        <v>0</v>
      </c>
      <c r="RB60" s="75">
        <f t="shared" si="75"/>
        <v>1</v>
      </c>
      <c r="RC60" s="67">
        <f t="shared" si="76"/>
        <v>0</v>
      </c>
    </row>
    <row r="61" spans="1:471" ht="15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  <c r="AV61" s="2" t="s">
        <v>95</v>
      </c>
      <c r="AW61" s="2">
        <v>3</v>
      </c>
      <c r="AX61" s="2">
        <v>3</v>
      </c>
      <c r="AY61" s="2">
        <v>0</v>
      </c>
      <c r="AZ61" s="2">
        <v>0</v>
      </c>
      <c r="BA61" s="4">
        <v>1</v>
      </c>
      <c r="BD61" s="2" t="s">
        <v>95</v>
      </c>
      <c r="BE61" s="2">
        <v>3</v>
      </c>
      <c r="BF61" s="2">
        <v>3</v>
      </c>
      <c r="BG61" s="2">
        <v>0</v>
      </c>
      <c r="BH61" s="2">
        <v>0</v>
      </c>
      <c r="BI61" s="4">
        <v>1</v>
      </c>
      <c r="BJ61" s="8">
        <f t="shared" si="6"/>
        <v>0</v>
      </c>
      <c r="BL61" s="2" t="s">
        <v>95</v>
      </c>
      <c r="BM61" s="2">
        <v>3</v>
      </c>
      <c r="BN61" s="2">
        <v>3</v>
      </c>
      <c r="BO61" s="2">
        <v>0</v>
      </c>
      <c r="BP61" s="2">
        <v>0</v>
      </c>
      <c r="BQ61" s="4">
        <v>1</v>
      </c>
      <c r="BR61" s="8">
        <f t="shared" si="7"/>
        <v>0</v>
      </c>
      <c r="BT61" s="2" t="s">
        <v>95</v>
      </c>
      <c r="BU61" s="2">
        <v>3</v>
      </c>
      <c r="BV61" s="2">
        <v>3</v>
      </c>
      <c r="BW61" s="2">
        <v>0</v>
      </c>
      <c r="BX61" s="2">
        <v>0</v>
      </c>
      <c r="BY61" s="4">
        <v>1</v>
      </c>
      <c r="BZ61" s="8">
        <f t="shared" si="8"/>
        <v>0</v>
      </c>
      <c r="CB61" s="2" t="s">
        <v>95</v>
      </c>
      <c r="CC61" s="2">
        <v>3</v>
      </c>
      <c r="CD61" s="2">
        <v>3</v>
      </c>
      <c r="CE61" s="2">
        <v>0</v>
      </c>
      <c r="CF61" s="2">
        <v>0</v>
      </c>
      <c r="CG61" s="4">
        <v>1</v>
      </c>
      <c r="CH61" s="8">
        <f t="shared" si="9"/>
        <v>0</v>
      </c>
      <c r="CJ61" s="2" t="s">
        <v>95</v>
      </c>
      <c r="CK61" s="2">
        <v>3</v>
      </c>
      <c r="CL61" s="2">
        <v>3</v>
      </c>
      <c r="CM61" s="2">
        <v>0</v>
      </c>
      <c r="CN61" s="2">
        <v>0</v>
      </c>
      <c r="CO61" s="4">
        <v>1</v>
      </c>
      <c r="CP61" s="8">
        <f t="shared" si="10"/>
        <v>0</v>
      </c>
      <c r="CR61" s="2" t="s">
        <v>95</v>
      </c>
      <c r="CS61" s="2">
        <v>3</v>
      </c>
      <c r="CT61" s="2">
        <v>3</v>
      </c>
      <c r="CU61" s="2">
        <v>0</v>
      </c>
      <c r="CV61" s="2">
        <v>0</v>
      </c>
      <c r="CW61" s="4">
        <v>1</v>
      </c>
      <c r="CX61" s="8">
        <f t="shared" si="11"/>
        <v>0</v>
      </c>
      <c r="CZ61" s="2" t="s">
        <v>95</v>
      </c>
      <c r="DA61" s="2">
        <v>3</v>
      </c>
      <c r="DB61" s="2">
        <v>3</v>
      </c>
      <c r="DC61" s="2">
        <v>0</v>
      </c>
      <c r="DD61" s="2">
        <v>0</v>
      </c>
      <c r="DE61" s="4">
        <v>1</v>
      </c>
      <c r="DF61" s="8">
        <f t="shared" si="12"/>
        <v>0</v>
      </c>
      <c r="DH61" s="2" t="s">
        <v>95</v>
      </c>
      <c r="DI61" s="2">
        <v>3</v>
      </c>
      <c r="DJ61" s="2">
        <v>3</v>
      </c>
      <c r="DK61" s="2">
        <v>0</v>
      </c>
      <c r="DL61" s="2">
        <v>0</v>
      </c>
      <c r="DM61" s="4">
        <v>1</v>
      </c>
      <c r="DN61" s="8">
        <f t="shared" si="13"/>
        <v>0</v>
      </c>
      <c r="DP61" s="2" t="s">
        <v>95</v>
      </c>
      <c r="DQ61" s="2">
        <v>3</v>
      </c>
      <c r="DR61" s="2">
        <v>3</v>
      </c>
      <c r="DS61" s="2">
        <v>0</v>
      </c>
      <c r="DT61" s="2">
        <v>0</v>
      </c>
      <c r="DU61" s="4">
        <v>1</v>
      </c>
      <c r="DV61" s="8">
        <f t="shared" si="14"/>
        <v>0</v>
      </c>
      <c r="DX61" s="2" t="s">
        <v>95</v>
      </c>
      <c r="DY61" s="2">
        <v>3</v>
      </c>
      <c r="DZ61" s="2">
        <v>3</v>
      </c>
      <c r="EA61" s="2">
        <v>0</v>
      </c>
      <c r="EB61" s="2">
        <v>0</v>
      </c>
      <c r="EC61" s="4">
        <v>1</v>
      </c>
      <c r="ED61" s="8">
        <f t="shared" si="15"/>
        <v>0</v>
      </c>
      <c r="EF61" s="2" t="s">
        <v>95</v>
      </c>
      <c r="EG61" s="2">
        <v>3</v>
      </c>
      <c r="EH61" s="2">
        <v>3</v>
      </c>
      <c r="EI61" s="2">
        <v>0</v>
      </c>
      <c r="EJ61" s="2">
        <v>0</v>
      </c>
      <c r="EK61" s="4">
        <v>1</v>
      </c>
      <c r="EL61" s="8">
        <f t="shared" si="16"/>
        <v>0</v>
      </c>
      <c r="EN61" s="2" t="s">
        <v>95</v>
      </c>
      <c r="EO61" s="2">
        <v>3</v>
      </c>
      <c r="EP61" s="2">
        <v>3</v>
      </c>
      <c r="EQ61" s="2">
        <v>0</v>
      </c>
      <c r="ER61" s="2">
        <v>0</v>
      </c>
      <c r="ES61" s="4">
        <v>1</v>
      </c>
      <c r="ET61" s="8">
        <f t="shared" si="17"/>
        <v>0</v>
      </c>
      <c r="EV61" s="2" t="s">
        <v>95</v>
      </c>
      <c r="EW61" s="2">
        <v>3</v>
      </c>
      <c r="EX61" s="2">
        <v>3</v>
      </c>
      <c r="EY61" s="2">
        <v>0</v>
      </c>
      <c r="EZ61" s="2">
        <v>0</v>
      </c>
      <c r="FA61" s="4">
        <v>1</v>
      </c>
      <c r="FB61" s="8">
        <f t="shared" si="18"/>
        <v>0</v>
      </c>
      <c r="FD61" s="2" t="s">
        <v>95</v>
      </c>
      <c r="FE61" s="2">
        <v>3</v>
      </c>
      <c r="FF61" s="2">
        <v>3</v>
      </c>
      <c r="FG61" s="2">
        <v>0</v>
      </c>
      <c r="FH61" s="2">
        <v>0</v>
      </c>
      <c r="FI61" s="4">
        <v>1</v>
      </c>
      <c r="FJ61" s="8">
        <f t="shared" si="19"/>
        <v>0</v>
      </c>
      <c r="FL61" s="2" t="s">
        <v>95</v>
      </c>
      <c r="FM61" s="2">
        <v>3</v>
      </c>
      <c r="FN61" s="2">
        <v>3</v>
      </c>
      <c r="FO61" s="2">
        <v>0</v>
      </c>
      <c r="FP61" s="2">
        <v>0</v>
      </c>
      <c r="FQ61" s="4">
        <v>1</v>
      </c>
      <c r="FR61" s="8">
        <f t="shared" si="20"/>
        <v>0</v>
      </c>
      <c r="FT61" t="s">
        <v>95</v>
      </c>
      <c r="FU61">
        <v>3</v>
      </c>
      <c r="FV61">
        <v>3</v>
      </c>
      <c r="FW61">
        <v>0</v>
      </c>
      <c r="FX61">
        <v>0</v>
      </c>
      <c r="FY61" s="38">
        <v>1</v>
      </c>
      <c r="FZ61" s="8">
        <f t="shared" si="21"/>
        <v>0</v>
      </c>
      <c r="GB61" s="2" t="s">
        <v>95</v>
      </c>
      <c r="GC61" s="2">
        <v>3</v>
      </c>
      <c r="GD61" s="2">
        <v>3</v>
      </c>
      <c r="GE61" s="2">
        <v>0</v>
      </c>
      <c r="GF61" s="2">
        <v>0</v>
      </c>
      <c r="GG61" s="4">
        <v>1</v>
      </c>
      <c r="GH61" s="8">
        <f t="shared" si="22"/>
        <v>0</v>
      </c>
      <c r="GJ61" t="s">
        <v>95</v>
      </c>
      <c r="GK61">
        <v>3</v>
      </c>
      <c r="GL61">
        <v>3</v>
      </c>
      <c r="GM61">
        <v>0</v>
      </c>
      <c r="GN61">
        <v>0</v>
      </c>
      <c r="GO61" s="38">
        <v>1</v>
      </c>
      <c r="GP61" s="8">
        <f t="shared" si="23"/>
        <v>0</v>
      </c>
      <c r="GR61" s="2" t="s">
        <v>95</v>
      </c>
      <c r="GS61" s="2">
        <v>3</v>
      </c>
      <c r="GT61" s="2">
        <v>3</v>
      </c>
      <c r="GU61" s="2">
        <v>0</v>
      </c>
      <c r="GV61" s="2">
        <v>0</v>
      </c>
      <c r="GW61" s="4">
        <v>1</v>
      </c>
      <c r="GX61" s="8">
        <f t="shared" si="24"/>
        <v>0</v>
      </c>
      <c r="GZ61" s="2" t="s">
        <v>95</v>
      </c>
      <c r="HA61" s="2">
        <v>3</v>
      </c>
      <c r="HB61" s="2">
        <v>3</v>
      </c>
      <c r="HC61" s="2">
        <v>0</v>
      </c>
      <c r="HD61" s="2">
        <v>0</v>
      </c>
      <c r="HE61" s="4">
        <v>1</v>
      </c>
      <c r="HF61" s="8">
        <f t="shared" si="77"/>
        <v>1</v>
      </c>
      <c r="HH61" s="2" t="s">
        <v>95</v>
      </c>
      <c r="HI61" s="2">
        <v>3</v>
      </c>
      <c r="HJ61" s="2">
        <v>3</v>
      </c>
      <c r="HK61" s="2">
        <v>0</v>
      </c>
      <c r="HL61" s="2">
        <v>0</v>
      </c>
      <c r="HM61" s="4">
        <v>1</v>
      </c>
      <c r="HN61" s="8">
        <f t="shared" si="25"/>
        <v>0</v>
      </c>
      <c r="HP61" s="2" t="s">
        <v>95</v>
      </c>
      <c r="HQ61" s="2">
        <v>3</v>
      </c>
      <c r="HR61" s="2">
        <v>3</v>
      </c>
      <c r="HS61" s="2">
        <v>0</v>
      </c>
      <c r="HT61" s="2">
        <v>0</v>
      </c>
      <c r="HU61" s="4">
        <v>1</v>
      </c>
      <c r="HV61" s="8">
        <f t="shared" si="26"/>
        <v>0</v>
      </c>
      <c r="HX61" s="2" t="s">
        <v>95</v>
      </c>
      <c r="HY61" s="2">
        <v>3</v>
      </c>
      <c r="HZ61" s="2">
        <v>3</v>
      </c>
      <c r="IA61" s="2">
        <v>0</v>
      </c>
      <c r="IB61" s="2">
        <v>0</v>
      </c>
      <c r="IC61" s="4">
        <v>1</v>
      </c>
      <c r="ID61" s="8">
        <f t="shared" si="27"/>
        <v>0</v>
      </c>
      <c r="IF61" s="63" t="s">
        <v>95</v>
      </c>
      <c r="IG61" s="64">
        <v>3</v>
      </c>
      <c r="IH61" s="64">
        <v>3</v>
      </c>
      <c r="II61" s="64">
        <v>0</v>
      </c>
      <c r="IJ61" s="64">
        <v>0</v>
      </c>
      <c r="IK61" s="65">
        <v>1</v>
      </c>
      <c r="IL61" s="65">
        <v>1</v>
      </c>
      <c r="IM61" s="65">
        <v>0</v>
      </c>
      <c r="IN61" s="63"/>
      <c r="IO61" s="63" t="s">
        <v>95</v>
      </c>
      <c r="IP61" s="63">
        <v>3</v>
      </c>
      <c r="IQ61" s="63">
        <v>3</v>
      </c>
      <c r="IR61" s="63">
        <v>0</v>
      </c>
      <c r="IS61" s="63">
        <v>0</v>
      </c>
      <c r="IT61" s="71">
        <v>1</v>
      </c>
      <c r="IU61" s="67">
        <v>0</v>
      </c>
      <c r="IV61" s="63"/>
      <c r="IW61" s="73" t="s">
        <v>95</v>
      </c>
      <c r="IX61" s="73">
        <v>3</v>
      </c>
      <c r="IY61" s="73">
        <v>3</v>
      </c>
      <c r="IZ61" s="73">
        <v>0</v>
      </c>
      <c r="JA61" s="73">
        <v>0</v>
      </c>
      <c r="JB61" s="77">
        <v>1</v>
      </c>
      <c r="JC61" s="67">
        <f t="shared" si="28"/>
        <v>0</v>
      </c>
      <c r="JD61" s="66"/>
      <c r="JE61" s="73" t="s">
        <v>95</v>
      </c>
      <c r="JF61" s="73">
        <v>3</v>
      </c>
      <c r="JG61" s="73">
        <v>3</v>
      </c>
      <c r="JH61" s="73">
        <v>0</v>
      </c>
      <c r="JI61" s="73">
        <v>0</v>
      </c>
      <c r="JJ61" s="77">
        <f t="shared" si="78"/>
        <v>1</v>
      </c>
      <c r="JK61" s="67">
        <f t="shared" si="29"/>
        <v>0</v>
      </c>
      <c r="JL61" s="66"/>
      <c r="JM61" s="73" t="s">
        <v>95</v>
      </c>
      <c r="JN61" s="73">
        <v>3</v>
      </c>
      <c r="JO61" s="73">
        <v>3</v>
      </c>
      <c r="JP61" s="73">
        <v>0</v>
      </c>
      <c r="JQ61" s="73">
        <v>0</v>
      </c>
      <c r="JR61" s="77">
        <v>1</v>
      </c>
      <c r="JS61" s="67">
        <f t="shared" si="30"/>
        <v>0</v>
      </c>
      <c r="JT61" s="66"/>
      <c r="JU61" s="73" t="s">
        <v>95</v>
      </c>
      <c r="JV61" s="73">
        <v>3</v>
      </c>
      <c r="JW61" s="73">
        <v>3</v>
      </c>
      <c r="JX61" s="73">
        <v>0</v>
      </c>
      <c r="JY61" s="73">
        <v>0</v>
      </c>
      <c r="JZ61" s="77">
        <v>1</v>
      </c>
      <c r="KA61" s="67">
        <f t="shared" si="31"/>
        <v>0</v>
      </c>
      <c r="KB61" s="66"/>
      <c r="KC61" s="73" t="s">
        <v>95</v>
      </c>
      <c r="KD61" s="73">
        <v>3</v>
      </c>
      <c r="KE61" s="73">
        <v>3</v>
      </c>
      <c r="KF61" s="73">
        <v>0</v>
      </c>
      <c r="KG61" s="73">
        <v>0</v>
      </c>
      <c r="KH61" s="77">
        <v>1</v>
      </c>
      <c r="KI61" s="67">
        <f t="shared" si="32"/>
        <v>0</v>
      </c>
      <c r="KK61" s="74" t="s">
        <v>95</v>
      </c>
      <c r="KL61" s="74">
        <v>3</v>
      </c>
      <c r="KM61" s="74">
        <v>3</v>
      </c>
      <c r="KN61" s="74">
        <v>0</v>
      </c>
      <c r="KO61" s="74">
        <v>0</v>
      </c>
      <c r="KP61" s="75">
        <f t="shared" si="33"/>
        <v>1</v>
      </c>
      <c r="KQ61" s="67">
        <f t="shared" si="34"/>
        <v>0</v>
      </c>
      <c r="KS61" s="74" t="s">
        <v>95</v>
      </c>
      <c r="KT61" s="74">
        <v>3</v>
      </c>
      <c r="KU61" s="74">
        <v>3</v>
      </c>
      <c r="KV61" s="74">
        <v>0</v>
      </c>
      <c r="KW61" s="74">
        <v>0</v>
      </c>
      <c r="KX61" s="75">
        <f t="shared" si="35"/>
        <v>1</v>
      </c>
      <c r="KY61" s="67">
        <f t="shared" si="36"/>
        <v>0</v>
      </c>
      <c r="LA61" s="74" t="s">
        <v>95</v>
      </c>
      <c r="LB61" s="74">
        <v>3</v>
      </c>
      <c r="LC61" s="74">
        <v>3</v>
      </c>
      <c r="LD61" s="74">
        <v>0</v>
      </c>
      <c r="LE61" s="74">
        <v>0</v>
      </c>
      <c r="LF61" s="75">
        <f t="shared" si="37"/>
        <v>1</v>
      </c>
      <c r="LG61" s="67">
        <f t="shared" si="38"/>
        <v>0</v>
      </c>
      <c r="LI61" s="74" t="s">
        <v>95</v>
      </c>
      <c r="LJ61" s="74">
        <v>3</v>
      </c>
      <c r="LK61" s="74">
        <v>3</v>
      </c>
      <c r="LL61" s="74">
        <v>0</v>
      </c>
      <c r="LM61" s="74">
        <v>0</v>
      </c>
      <c r="LN61" s="75">
        <f t="shared" si="39"/>
        <v>1</v>
      </c>
      <c r="LO61" s="67">
        <f t="shared" si="40"/>
        <v>0</v>
      </c>
      <c r="LQ61" s="74" t="s">
        <v>95</v>
      </c>
      <c r="LR61" s="74">
        <v>3</v>
      </c>
      <c r="LS61" s="74">
        <v>3</v>
      </c>
      <c r="LT61" s="74">
        <v>0</v>
      </c>
      <c r="LU61" s="74">
        <v>0</v>
      </c>
      <c r="LV61" s="75">
        <f t="shared" si="41"/>
        <v>1</v>
      </c>
      <c r="LW61" s="67">
        <f t="shared" si="42"/>
        <v>0</v>
      </c>
      <c r="LY61" s="74" t="s">
        <v>95</v>
      </c>
      <c r="LZ61" s="74">
        <v>3</v>
      </c>
      <c r="MA61" s="74">
        <v>3</v>
      </c>
      <c r="MB61" s="74">
        <v>0</v>
      </c>
      <c r="MC61" s="74">
        <v>0</v>
      </c>
      <c r="MD61" s="75">
        <f t="shared" si="43"/>
        <v>1</v>
      </c>
      <c r="ME61" s="67">
        <f t="shared" si="44"/>
        <v>0</v>
      </c>
      <c r="MG61" s="74" t="s">
        <v>95</v>
      </c>
      <c r="MH61" s="74">
        <v>3</v>
      </c>
      <c r="MI61" s="74">
        <v>3</v>
      </c>
      <c r="MJ61" s="74">
        <v>0</v>
      </c>
      <c r="MK61" s="74">
        <v>0</v>
      </c>
      <c r="ML61" s="75">
        <f t="shared" si="45"/>
        <v>1</v>
      </c>
      <c r="MM61" s="67">
        <f t="shared" si="46"/>
        <v>0</v>
      </c>
      <c r="MO61" s="74" t="s">
        <v>95</v>
      </c>
      <c r="MP61" s="74">
        <v>3</v>
      </c>
      <c r="MQ61" s="74">
        <v>3</v>
      </c>
      <c r="MR61" s="74">
        <v>0</v>
      </c>
      <c r="MS61" s="74">
        <v>0</v>
      </c>
      <c r="MT61" s="75">
        <f t="shared" si="47"/>
        <v>1</v>
      </c>
      <c r="MU61" s="67">
        <f t="shared" si="48"/>
        <v>0</v>
      </c>
      <c r="MW61" s="74" t="s">
        <v>95</v>
      </c>
      <c r="MX61" s="74">
        <v>3</v>
      </c>
      <c r="MY61" s="74">
        <v>3</v>
      </c>
      <c r="MZ61" s="74">
        <v>0</v>
      </c>
      <c r="NA61" s="74">
        <v>0</v>
      </c>
      <c r="NB61" s="75">
        <f t="shared" si="49"/>
        <v>1</v>
      </c>
      <c r="NC61" s="67">
        <f t="shared" si="50"/>
        <v>0</v>
      </c>
      <c r="NE61" s="74" t="s">
        <v>95</v>
      </c>
      <c r="NF61" s="74">
        <v>3</v>
      </c>
      <c r="NG61" s="74">
        <v>3</v>
      </c>
      <c r="NH61" s="74">
        <v>0</v>
      </c>
      <c r="NI61" s="74">
        <v>0</v>
      </c>
      <c r="NJ61" s="75">
        <f t="shared" si="51"/>
        <v>1</v>
      </c>
      <c r="NK61" s="67">
        <f t="shared" si="52"/>
        <v>0</v>
      </c>
      <c r="NM61" s="74" t="s">
        <v>95</v>
      </c>
      <c r="NN61" s="74">
        <v>3</v>
      </c>
      <c r="NO61" s="74">
        <v>3</v>
      </c>
      <c r="NP61" s="74">
        <v>0</v>
      </c>
      <c r="NQ61" s="74">
        <v>0</v>
      </c>
      <c r="NR61" s="75">
        <f t="shared" si="53"/>
        <v>1</v>
      </c>
      <c r="NS61" s="67">
        <f t="shared" si="54"/>
        <v>0</v>
      </c>
      <c r="NU61" s="74" t="s">
        <v>95</v>
      </c>
      <c r="NV61" s="74">
        <v>3</v>
      </c>
      <c r="NW61" s="74">
        <v>3</v>
      </c>
      <c r="NX61" s="74">
        <v>0</v>
      </c>
      <c r="NY61" s="74">
        <v>0</v>
      </c>
      <c r="NZ61" s="75">
        <f t="shared" si="55"/>
        <v>1</v>
      </c>
      <c r="OA61" s="67">
        <f t="shared" si="56"/>
        <v>0</v>
      </c>
      <c r="OC61" s="74" t="s">
        <v>95</v>
      </c>
      <c r="OD61" s="74">
        <v>3</v>
      </c>
      <c r="OE61" s="74">
        <v>3</v>
      </c>
      <c r="OF61" s="74">
        <v>0</v>
      </c>
      <c r="OG61" s="74">
        <v>0</v>
      </c>
      <c r="OH61" s="75">
        <f t="shared" si="79"/>
        <v>1</v>
      </c>
      <c r="OI61" s="67">
        <f t="shared" si="80"/>
        <v>0</v>
      </c>
      <c r="OK61" s="74" t="s">
        <v>95</v>
      </c>
      <c r="OL61" s="74">
        <v>3</v>
      </c>
      <c r="OM61" s="74">
        <v>3</v>
      </c>
      <c r="ON61" s="74">
        <v>0</v>
      </c>
      <c r="OO61" s="74">
        <v>0</v>
      </c>
      <c r="OP61" s="75">
        <f t="shared" si="59"/>
        <v>1</v>
      </c>
      <c r="OQ61" s="67">
        <f t="shared" si="60"/>
        <v>0</v>
      </c>
      <c r="OS61" s="74" t="s">
        <v>95</v>
      </c>
      <c r="OT61" s="74">
        <v>3</v>
      </c>
      <c r="OU61" s="74">
        <v>3</v>
      </c>
      <c r="OV61" s="74">
        <v>0</v>
      </c>
      <c r="OW61" s="74">
        <v>0</v>
      </c>
      <c r="OX61" s="75">
        <f t="shared" si="61"/>
        <v>1</v>
      </c>
      <c r="OY61" s="67">
        <f t="shared" si="62"/>
        <v>0</v>
      </c>
      <c r="PA61" s="74" t="s">
        <v>95</v>
      </c>
      <c r="PB61" s="74">
        <v>3</v>
      </c>
      <c r="PC61" s="74">
        <v>3</v>
      </c>
      <c r="PD61" s="74">
        <v>0</v>
      </c>
      <c r="PE61" s="74">
        <v>0</v>
      </c>
      <c r="PF61" s="75">
        <f t="shared" si="63"/>
        <v>1</v>
      </c>
      <c r="PG61" s="67">
        <f t="shared" si="64"/>
        <v>0</v>
      </c>
      <c r="PI61" s="74" t="s">
        <v>95</v>
      </c>
      <c r="PJ61" s="74">
        <v>3</v>
      </c>
      <c r="PK61" s="74">
        <v>3</v>
      </c>
      <c r="PL61" s="74">
        <v>0</v>
      </c>
      <c r="PM61" s="74">
        <v>0</v>
      </c>
      <c r="PN61" s="75">
        <f t="shared" si="65"/>
        <v>1</v>
      </c>
      <c r="PO61" s="67">
        <f t="shared" si="66"/>
        <v>0</v>
      </c>
      <c r="PQ61" s="74" t="s">
        <v>95</v>
      </c>
      <c r="PR61" s="74">
        <v>3</v>
      </c>
      <c r="PS61" s="74">
        <v>3</v>
      </c>
      <c r="PT61" s="74">
        <v>0</v>
      </c>
      <c r="PU61" s="74">
        <v>0</v>
      </c>
      <c r="PV61" s="75">
        <f t="shared" si="67"/>
        <v>1</v>
      </c>
      <c r="PW61" s="67">
        <f t="shared" si="68"/>
        <v>0</v>
      </c>
      <c r="PY61" s="74" t="s">
        <v>95</v>
      </c>
      <c r="PZ61" s="74">
        <v>3</v>
      </c>
      <c r="QA61" s="74">
        <v>3</v>
      </c>
      <c r="QB61" s="74">
        <v>0</v>
      </c>
      <c r="QC61" s="74">
        <v>0</v>
      </c>
      <c r="QD61" s="75">
        <f t="shared" si="69"/>
        <v>1</v>
      </c>
      <c r="QE61" s="67">
        <f t="shared" si="70"/>
        <v>0</v>
      </c>
      <c r="QG61" s="74" t="s">
        <v>95</v>
      </c>
      <c r="QH61" s="74">
        <v>3</v>
      </c>
      <c r="QI61" s="74">
        <v>3</v>
      </c>
      <c r="QJ61" s="74">
        <v>0</v>
      </c>
      <c r="QK61" s="74">
        <v>0</v>
      </c>
      <c r="QL61" s="75">
        <f t="shared" si="71"/>
        <v>1</v>
      </c>
      <c r="QM61" s="67">
        <f t="shared" si="72"/>
        <v>0</v>
      </c>
      <c r="QO61" s="74" t="s">
        <v>95</v>
      </c>
      <c r="QP61" s="74">
        <v>3</v>
      </c>
      <c r="QQ61" s="74">
        <v>3</v>
      </c>
      <c r="QR61" s="74">
        <v>0</v>
      </c>
      <c r="QS61" s="74">
        <v>0</v>
      </c>
      <c r="QT61" s="75">
        <f t="shared" si="73"/>
        <v>1</v>
      </c>
      <c r="QU61" s="67">
        <f t="shared" si="74"/>
        <v>0</v>
      </c>
      <c r="QW61" s="74" t="s">
        <v>95</v>
      </c>
      <c r="QX61" s="74">
        <v>3</v>
      </c>
      <c r="QY61" s="74">
        <v>3</v>
      </c>
      <c r="QZ61" s="74">
        <v>0</v>
      </c>
      <c r="RA61" s="74">
        <v>0</v>
      </c>
      <c r="RB61" s="75">
        <f t="shared" si="75"/>
        <v>1</v>
      </c>
      <c r="RC61" s="67">
        <f t="shared" si="76"/>
        <v>0</v>
      </c>
    </row>
    <row r="62" spans="1:471" ht="15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  <c r="AV62" s="2" t="s">
        <v>63</v>
      </c>
      <c r="AW62" s="2">
        <v>7</v>
      </c>
      <c r="AX62" s="2">
        <v>6</v>
      </c>
      <c r="AY62" s="2">
        <v>1</v>
      </c>
      <c r="AZ62" s="2">
        <v>0</v>
      </c>
      <c r="BA62" s="4">
        <v>0.86</v>
      </c>
      <c r="BB62" s="8">
        <f>BA62-AS60</f>
        <v>0</v>
      </c>
      <c r="BD62" s="2" t="s">
        <v>63</v>
      </c>
      <c r="BE62" s="2">
        <v>7</v>
      </c>
      <c r="BF62" s="2">
        <v>6</v>
      </c>
      <c r="BG62" s="2">
        <v>1</v>
      </c>
      <c r="BH62" s="2">
        <v>0</v>
      </c>
      <c r="BI62" s="4">
        <v>0.86</v>
      </c>
      <c r="BJ62" s="8">
        <f t="shared" si="6"/>
        <v>0</v>
      </c>
      <c r="BL62" s="2" t="s">
        <v>63</v>
      </c>
      <c r="BM62" s="2">
        <v>7</v>
      </c>
      <c r="BN62" s="2">
        <v>6</v>
      </c>
      <c r="BO62" s="2">
        <v>1</v>
      </c>
      <c r="BP62" s="2">
        <v>0</v>
      </c>
      <c r="BQ62" s="4">
        <v>0.86</v>
      </c>
      <c r="BR62" s="8">
        <f t="shared" si="7"/>
        <v>0</v>
      </c>
      <c r="BT62" s="2" t="s">
        <v>63</v>
      </c>
      <c r="BU62" s="2">
        <v>7</v>
      </c>
      <c r="BV62" s="2">
        <v>6</v>
      </c>
      <c r="BW62" s="2">
        <v>1</v>
      </c>
      <c r="BX62" s="2">
        <v>0</v>
      </c>
      <c r="BY62" s="4">
        <v>0.86</v>
      </c>
      <c r="BZ62" s="8">
        <f t="shared" si="8"/>
        <v>0</v>
      </c>
      <c r="CB62" s="2" t="s">
        <v>63</v>
      </c>
      <c r="CC62" s="2">
        <v>7</v>
      </c>
      <c r="CD62" s="2">
        <v>6</v>
      </c>
      <c r="CE62" s="2">
        <v>1</v>
      </c>
      <c r="CF62" s="2">
        <v>0</v>
      </c>
      <c r="CG62" s="4">
        <v>0.86</v>
      </c>
      <c r="CH62" s="8">
        <f t="shared" si="9"/>
        <v>0</v>
      </c>
      <c r="CJ62" s="2" t="s">
        <v>63</v>
      </c>
      <c r="CK62" s="2">
        <v>7</v>
      </c>
      <c r="CL62" s="2">
        <v>6</v>
      </c>
      <c r="CM62" s="2">
        <v>1</v>
      </c>
      <c r="CN62" s="2">
        <v>0</v>
      </c>
      <c r="CO62" s="4">
        <v>0.86</v>
      </c>
      <c r="CP62" s="8">
        <f t="shared" si="10"/>
        <v>0</v>
      </c>
      <c r="CR62" s="2" t="s">
        <v>63</v>
      </c>
      <c r="CS62" s="2">
        <v>7</v>
      </c>
      <c r="CT62" s="2">
        <v>6</v>
      </c>
      <c r="CU62" s="2">
        <v>1</v>
      </c>
      <c r="CV62" s="2">
        <v>0</v>
      </c>
      <c r="CW62" s="4">
        <v>0.86</v>
      </c>
      <c r="CX62" s="8">
        <f t="shared" si="11"/>
        <v>0</v>
      </c>
      <c r="CZ62" s="2" t="s">
        <v>63</v>
      </c>
      <c r="DA62" s="2">
        <v>7</v>
      </c>
      <c r="DB62" s="2">
        <v>6</v>
      </c>
      <c r="DC62" s="2">
        <v>1</v>
      </c>
      <c r="DD62" s="2">
        <v>0</v>
      </c>
      <c r="DE62" s="4">
        <v>0.86</v>
      </c>
      <c r="DF62" s="8">
        <f t="shared" si="12"/>
        <v>0</v>
      </c>
      <c r="DH62" s="2" t="s">
        <v>63</v>
      </c>
      <c r="DI62" s="2">
        <v>7</v>
      </c>
      <c r="DJ62" s="2">
        <v>6</v>
      </c>
      <c r="DK62" s="2">
        <v>1</v>
      </c>
      <c r="DL62" s="2">
        <v>0</v>
      </c>
      <c r="DM62" s="4">
        <v>0.86</v>
      </c>
      <c r="DN62" s="8">
        <f t="shared" si="13"/>
        <v>0</v>
      </c>
      <c r="DP62" s="2" t="s">
        <v>63</v>
      </c>
      <c r="DQ62" s="2">
        <v>7</v>
      </c>
      <c r="DR62" s="2">
        <v>6</v>
      </c>
      <c r="DS62" s="2">
        <v>1</v>
      </c>
      <c r="DT62" s="2">
        <v>0</v>
      </c>
      <c r="DU62" s="4">
        <v>0.86</v>
      </c>
      <c r="DV62" s="8">
        <f t="shared" si="14"/>
        <v>0</v>
      </c>
      <c r="DX62" s="2" t="s">
        <v>63</v>
      </c>
      <c r="DY62" s="2">
        <v>7</v>
      </c>
      <c r="DZ62" s="2">
        <v>6</v>
      </c>
      <c r="EA62" s="2">
        <v>1</v>
      </c>
      <c r="EB62" s="2">
        <v>0</v>
      </c>
      <c r="EC62" s="4">
        <v>0.86</v>
      </c>
      <c r="ED62" s="8">
        <f t="shared" si="15"/>
        <v>0</v>
      </c>
      <c r="EF62" s="2" t="s">
        <v>63</v>
      </c>
      <c r="EG62" s="2">
        <v>7</v>
      </c>
      <c r="EH62" s="2">
        <v>6</v>
      </c>
      <c r="EI62" s="2">
        <v>1</v>
      </c>
      <c r="EJ62" s="2">
        <v>0</v>
      </c>
      <c r="EK62" s="4">
        <v>0.86</v>
      </c>
      <c r="EL62" s="8">
        <f t="shared" si="16"/>
        <v>0</v>
      </c>
      <c r="EN62" s="2" t="s">
        <v>63</v>
      </c>
      <c r="EO62" s="2">
        <v>7</v>
      </c>
      <c r="EP62" s="2">
        <v>6</v>
      </c>
      <c r="EQ62" s="2">
        <v>1</v>
      </c>
      <c r="ER62" s="2">
        <v>0</v>
      </c>
      <c r="ES62" s="4">
        <v>0.86</v>
      </c>
      <c r="ET62" s="8">
        <f t="shared" si="17"/>
        <v>0</v>
      </c>
      <c r="EV62" s="2" t="s">
        <v>63</v>
      </c>
      <c r="EW62" s="2">
        <v>7</v>
      </c>
      <c r="EX62" s="2">
        <v>6</v>
      </c>
      <c r="EY62" s="2">
        <v>1</v>
      </c>
      <c r="EZ62" s="2">
        <v>0</v>
      </c>
      <c r="FA62" s="4">
        <v>0.86</v>
      </c>
      <c r="FB62" s="8">
        <f t="shared" si="18"/>
        <v>0</v>
      </c>
      <c r="FD62" s="2" t="s">
        <v>63</v>
      </c>
      <c r="FE62" s="2">
        <v>7</v>
      </c>
      <c r="FF62" s="2">
        <v>6</v>
      </c>
      <c r="FG62" s="2">
        <v>1</v>
      </c>
      <c r="FH62" s="2">
        <v>0</v>
      </c>
      <c r="FI62" s="4">
        <v>0.86</v>
      </c>
      <c r="FJ62" s="8">
        <f t="shared" si="19"/>
        <v>0</v>
      </c>
      <c r="FL62" s="2" t="s">
        <v>63</v>
      </c>
      <c r="FM62" s="2">
        <v>7</v>
      </c>
      <c r="FN62" s="2">
        <v>6</v>
      </c>
      <c r="FO62" s="2">
        <v>1</v>
      </c>
      <c r="FP62" s="2">
        <v>0</v>
      </c>
      <c r="FQ62" s="4">
        <v>0.86</v>
      </c>
      <c r="FR62" s="8">
        <f t="shared" si="20"/>
        <v>0</v>
      </c>
      <c r="FT62" t="s">
        <v>63</v>
      </c>
      <c r="FU62">
        <v>7</v>
      </c>
      <c r="FV62">
        <v>6</v>
      </c>
      <c r="FW62">
        <v>1</v>
      </c>
      <c r="FX62">
        <v>0</v>
      </c>
      <c r="FY62" s="38">
        <v>0.86</v>
      </c>
      <c r="FZ62" s="8">
        <f t="shared" si="21"/>
        <v>0</v>
      </c>
      <c r="GB62" s="2" t="s">
        <v>63</v>
      </c>
      <c r="GC62" s="2">
        <v>7</v>
      </c>
      <c r="GD62" s="2">
        <v>6</v>
      </c>
      <c r="GE62" s="2">
        <v>1</v>
      </c>
      <c r="GF62" s="2">
        <v>0</v>
      </c>
      <c r="GG62" s="4">
        <v>0.86</v>
      </c>
      <c r="GH62" s="8">
        <f t="shared" si="22"/>
        <v>0</v>
      </c>
      <c r="GJ62" t="s">
        <v>63</v>
      </c>
      <c r="GK62">
        <v>7</v>
      </c>
      <c r="GL62">
        <v>6</v>
      </c>
      <c r="GM62">
        <v>1</v>
      </c>
      <c r="GN62">
        <v>0</v>
      </c>
      <c r="GO62" s="38">
        <v>0.86</v>
      </c>
      <c r="GP62" s="8">
        <f t="shared" si="23"/>
        <v>0</v>
      </c>
      <c r="GR62" s="2" t="s">
        <v>63</v>
      </c>
      <c r="GS62" s="2">
        <v>7</v>
      </c>
      <c r="GT62" s="2">
        <v>6</v>
      </c>
      <c r="GU62" s="2">
        <v>1</v>
      </c>
      <c r="GV62" s="2">
        <v>0</v>
      </c>
      <c r="GW62" s="4">
        <v>0.86</v>
      </c>
      <c r="GX62" s="8">
        <f t="shared" si="24"/>
        <v>0</v>
      </c>
      <c r="GZ62" s="2" t="s">
        <v>63</v>
      </c>
      <c r="HA62" s="2">
        <v>7</v>
      </c>
      <c r="HB62" s="2">
        <v>6</v>
      </c>
      <c r="HC62" s="2">
        <v>1</v>
      </c>
      <c r="HD62" s="2">
        <v>0</v>
      </c>
      <c r="HE62" s="4">
        <v>0.86</v>
      </c>
      <c r="HF62" s="8">
        <f t="shared" si="77"/>
        <v>0.86</v>
      </c>
      <c r="HH62" s="2" t="s">
        <v>63</v>
      </c>
      <c r="HI62" s="2">
        <v>7</v>
      </c>
      <c r="HJ62" s="2">
        <v>6</v>
      </c>
      <c r="HK62" s="2">
        <v>1</v>
      </c>
      <c r="HL62" s="2">
        <v>0</v>
      </c>
      <c r="HM62" s="4">
        <v>0.86</v>
      </c>
      <c r="HN62" s="8">
        <f t="shared" si="25"/>
        <v>0</v>
      </c>
      <c r="HP62" s="2" t="s">
        <v>63</v>
      </c>
      <c r="HQ62" s="2">
        <v>7</v>
      </c>
      <c r="HR62" s="2">
        <v>6</v>
      </c>
      <c r="HS62" s="2">
        <v>1</v>
      </c>
      <c r="HT62" s="2">
        <v>0</v>
      </c>
      <c r="HU62" s="4">
        <v>0.86</v>
      </c>
      <c r="HV62" s="8">
        <f t="shared" si="26"/>
        <v>0</v>
      </c>
      <c r="HX62" s="2" t="s">
        <v>63</v>
      </c>
      <c r="HY62" s="2">
        <v>7</v>
      </c>
      <c r="HZ62" s="2">
        <v>6</v>
      </c>
      <c r="IA62" s="2">
        <v>1</v>
      </c>
      <c r="IB62" s="2">
        <v>0</v>
      </c>
      <c r="IC62" s="4">
        <v>0.86</v>
      </c>
      <c r="ID62" s="8">
        <f t="shared" si="27"/>
        <v>0</v>
      </c>
      <c r="IF62" s="63" t="s">
        <v>63</v>
      </c>
      <c r="IG62" s="64">
        <v>7</v>
      </c>
      <c r="IH62" s="64">
        <v>6</v>
      </c>
      <c r="II62" s="64">
        <v>1</v>
      </c>
      <c r="IJ62" s="64">
        <v>0</v>
      </c>
      <c r="IK62" s="65">
        <v>0.86</v>
      </c>
      <c r="IL62" s="65">
        <v>0.86</v>
      </c>
      <c r="IM62" s="65">
        <v>0</v>
      </c>
      <c r="IN62" s="63"/>
      <c r="IO62" s="63" t="s">
        <v>63</v>
      </c>
      <c r="IP62" s="63">
        <v>7</v>
      </c>
      <c r="IQ62" s="63">
        <v>6</v>
      </c>
      <c r="IR62" s="63">
        <v>1</v>
      </c>
      <c r="IS62" s="63">
        <v>0</v>
      </c>
      <c r="IT62" s="71">
        <v>0.86</v>
      </c>
      <c r="IU62" s="67">
        <v>0</v>
      </c>
      <c r="IV62" s="63"/>
      <c r="IW62" s="73" t="s">
        <v>63</v>
      </c>
      <c r="IX62" s="73">
        <v>7</v>
      </c>
      <c r="IY62" s="73">
        <v>6</v>
      </c>
      <c r="IZ62" s="73">
        <v>1</v>
      </c>
      <c r="JA62" s="73">
        <v>0</v>
      </c>
      <c r="JB62" s="77">
        <v>0.86</v>
      </c>
      <c r="JC62" s="67">
        <f t="shared" si="28"/>
        <v>0</v>
      </c>
      <c r="JD62" s="66"/>
      <c r="JE62" s="73" t="s">
        <v>63</v>
      </c>
      <c r="JF62" s="73">
        <v>7</v>
      </c>
      <c r="JG62" s="73">
        <v>6</v>
      </c>
      <c r="JH62" s="73">
        <v>1</v>
      </c>
      <c r="JI62" s="73">
        <v>0</v>
      </c>
      <c r="JJ62" s="77">
        <f t="shared" si="78"/>
        <v>0.8571428571428571</v>
      </c>
      <c r="JK62" s="67">
        <f t="shared" si="29"/>
        <v>-2.8571428571428914E-3</v>
      </c>
      <c r="JL62" s="66"/>
      <c r="JM62" s="73" t="s">
        <v>63</v>
      </c>
      <c r="JN62" s="73">
        <v>7</v>
      </c>
      <c r="JO62" s="73">
        <v>6</v>
      </c>
      <c r="JP62" s="73">
        <v>1</v>
      </c>
      <c r="JQ62" s="73">
        <v>0</v>
      </c>
      <c r="JR62" s="77">
        <v>0.86</v>
      </c>
      <c r="JS62" s="67">
        <f t="shared" si="30"/>
        <v>2.8571428571428914E-3</v>
      </c>
      <c r="JT62" s="66"/>
      <c r="JU62" s="73" t="s">
        <v>63</v>
      </c>
      <c r="JV62" s="73">
        <v>7</v>
      </c>
      <c r="JW62" s="73">
        <v>6</v>
      </c>
      <c r="JX62" s="73">
        <v>1</v>
      </c>
      <c r="JY62" s="73">
        <v>0</v>
      </c>
      <c r="JZ62" s="77">
        <v>0.86</v>
      </c>
      <c r="KA62" s="67">
        <f t="shared" si="31"/>
        <v>0</v>
      </c>
      <c r="KB62" s="66"/>
      <c r="KC62" s="73" t="s">
        <v>63</v>
      </c>
      <c r="KD62" s="73">
        <v>7</v>
      </c>
      <c r="KE62" s="73">
        <v>6</v>
      </c>
      <c r="KF62" s="73">
        <v>1</v>
      </c>
      <c r="KG62" s="73">
        <v>0</v>
      </c>
      <c r="KH62" s="77">
        <v>0.86</v>
      </c>
      <c r="KI62" s="67">
        <f t="shared" si="32"/>
        <v>0</v>
      </c>
      <c r="KK62" s="74" t="s">
        <v>63</v>
      </c>
      <c r="KL62" s="74">
        <v>7</v>
      </c>
      <c r="KM62" s="74">
        <v>6</v>
      </c>
      <c r="KN62" s="74">
        <v>1</v>
      </c>
      <c r="KO62" s="74">
        <v>0</v>
      </c>
      <c r="KP62" s="75">
        <f t="shared" si="33"/>
        <v>0.8571428571428571</v>
      </c>
      <c r="KQ62" s="67">
        <f t="shared" si="34"/>
        <v>-2.8571428571428914E-3</v>
      </c>
      <c r="KS62" s="74" t="s">
        <v>63</v>
      </c>
      <c r="KT62" s="74">
        <v>7</v>
      </c>
      <c r="KU62" s="74">
        <v>6</v>
      </c>
      <c r="KV62" s="74">
        <v>1</v>
      </c>
      <c r="KW62" s="74">
        <v>0</v>
      </c>
      <c r="KX62" s="75">
        <f t="shared" si="35"/>
        <v>0.8571428571428571</v>
      </c>
      <c r="KY62" s="67">
        <f t="shared" si="36"/>
        <v>0</v>
      </c>
      <c r="LA62" s="74" t="s">
        <v>63</v>
      </c>
      <c r="LB62" s="74">
        <v>7</v>
      </c>
      <c r="LC62" s="74">
        <v>6</v>
      </c>
      <c r="LD62" s="74">
        <v>1</v>
      </c>
      <c r="LE62" s="74">
        <v>0</v>
      </c>
      <c r="LF62" s="75">
        <f t="shared" si="37"/>
        <v>0.8571428571428571</v>
      </c>
      <c r="LG62" s="67">
        <f t="shared" si="38"/>
        <v>0</v>
      </c>
      <c r="LI62" s="74" t="s">
        <v>63</v>
      </c>
      <c r="LJ62" s="74">
        <v>7</v>
      </c>
      <c r="LK62" s="74">
        <v>6</v>
      </c>
      <c r="LL62" s="74">
        <v>1</v>
      </c>
      <c r="LM62" s="74">
        <v>0</v>
      </c>
      <c r="LN62" s="75">
        <f t="shared" si="39"/>
        <v>0.8571428571428571</v>
      </c>
      <c r="LO62" s="67">
        <f t="shared" si="40"/>
        <v>0</v>
      </c>
      <c r="LQ62" s="74" t="s">
        <v>63</v>
      </c>
      <c r="LR62" s="74">
        <v>7</v>
      </c>
      <c r="LS62" s="74">
        <v>6</v>
      </c>
      <c r="LT62" s="74">
        <v>1</v>
      </c>
      <c r="LU62" s="74">
        <v>0</v>
      </c>
      <c r="LV62" s="75">
        <f t="shared" si="41"/>
        <v>0.8571428571428571</v>
      </c>
      <c r="LW62" s="67">
        <f t="shared" si="42"/>
        <v>0</v>
      </c>
      <c r="LY62" s="74" t="s">
        <v>63</v>
      </c>
      <c r="LZ62" s="74">
        <v>7</v>
      </c>
      <c r="MA62" s="74">
        <v>6</v>
      </c>
      <c r="MB62" s="74">
        <v>1</v>
      </c>
      <c r="MC62" s="74">
        <v>0</v>
      </c>
      <c r="MD62" s="75">
        <f t="shared" si="43"/>
        <v>0.8571428571428571</v>
      </c>
      <c r="ME62" s="67">
        <f t="shared" si="44"/>
        <v>0</v>
      </c>
      <c r="MG62" s="74" t="s">
        <v>63</v>
      </c>
      <c r="MH62" s="74">
        <v>7</v>
      </c>
      <c r="MI62" s="74">
        <v>6</v>
      </c>
      <c r="MJ62" s="74">
        <v>1</v>
      </c>
      <c r="MK62" s="74">
        <v>0</v>
      </c>
      <c r="ML62" s="75">
        <f t="shared" si="45"/>
        <v>0.8571428571428571</v>
      </c>
      <c r="MM62" s="67">
        <f t="shared" si="46"/>
        <v>0</v>
      </c>
      <c r="MO62" s="74" t="s">
        <v>63</v>
      </c>
      <c r="MP62" s="74">
        <v>7</v>
      </c>
      <c r="MQ62" s="74">
        <v>6</v>
      </c>
      <c r="MR62" s="74">
        <v>1</v>
      </c>
      <c r="MS62" s="74">
        <v>0</v>
      </c>
      <c r="MT62" s="75">
        <f t="shared" si="47"/>
        <v>0.8571428571428571</v>
      </c>
      <c r="MU62" s="67">
        <f t="shared" si="48"/>
        <v>0</v>
      </c>
      <c r="MW62" s="74" t="s">
        <v>63</v>
      </c>
      <c r="MX62" s="74">
        <v>7</v>
      </c>
      <c r="MY62" s="74">
        <v>6</v>
      </c>
      <c r="MZ62" s="74">
        <v>1</v>
      </c>
      <c r="NA62" s="74">
        <v>0</v>
      </c>
      <c r="NB62" s="75">
        <f t="shared" si="49"/>
        <v>0.8571428571428571</v>
      </c>
      <c r="NC62" s="67">
        <f t="shared" si="50"/>
        <v>0</v>
      </c>
      <c r="NE62" s="74" t="s">
        <v>63</v>
      </c>
      <c r="NF62" s="74">
        <v>7</v>
      </c>
      <c r="NG62" s="74">
        <v>6</v>
      </c>
      <c r="NH62" s="74">
        <v>1</v>
      </c>
      <c r="NI62" s="74">
        <v>0</v>
      </c>
      <c r="NJ62" s="75">
        <f t="shared" si="51"/>
        <v>0.8571428571428571</v>
      </c>
      <c r="NK62" s="67">
        <f t="shared" si="52"/>
        <v>0</v>
      </c>
      <c r="NM62" s="74" t="s">
        <v>63</v>
      </c>
      <c r="NN62" s="74">
        <v>7</v>
      </c>
      <c r="NO62" s="74">
        <v>6</v>
      </c>
      <c r="NP62" s="74">
        <v>1</v>
      </c>
      <c r="NQ62" s="74">
        <v>0</v>
      </c>
      <c r="NR62" s="75">
        <f t="shared" si="53"/>
        <v>0.8571428571428571</v>
      </c>
      <c r="NS62" s="67">
        <f t="shared" si="54"/>
        <v>0</v>
      </c>
      <c r="NU62" s="74" t="s">
        <v>63</v>
      </c>
      <c r="NV62" s="74">
        <v>7</v>
      </c>
      <c r="NW62" s="74">
        <v>6</v>
      </c>
      <c r="NX62" s="74">
        <v>1</v>
      </c>
      <c r="NY62" s="74">
        <v>0</v>
      </c>
      <c r="NZ62" s="75">
        <f t="shared" si="55"/>
        <v>0.8571428571428571</v>
      </c>
      <c r="OA62" s="67">
        <f t="shared" si="56"/>
        <v>0</v>
      </c>
      <c r="OC62" s="74" t="s">
        <v>63</v>
      </c>
      <c r="OD62" s="74">
        <v>7</v>
      </c>
      <c r="OE62" s="74">
        <v>6</v>
      </c>
      <c r="OF62" s="74">
        <v>1</v>
      </c>
      <c r="OG62" s="74">
        <v>0</v>
      </c>
      <c r="OH62" s="75">
        <f t="shared" si="79"/>
        <v>0.8571428571428571</v>
      </c>
      <c r="OI62" s="67">
        <f t="shared" si="80"/>
        <v>0</v>
      </c>
      <c r="OK62" s="74" t="s">
        <v>63</v>
      </c>
      <c r="OL62" s="74">
        <v>7</v>
      </c>
      <c r="OM62" s="74">
        <v>6</v>
      </c>
      <c r="ON62" s="74">
        <v>1</v>
      </c>
      <c r="OO62" s="74">
        <v>0</v>
      </c>
      <c r="OP62" s="75">
        <f t="shared" si="59"/>
        <v>0.8571428571428571</v>
      </c>
      <c r="OQ62" s="67">
        <f t="shared" si="60"/>
        <v>0</v>
      </c>
      <c r="OS62" s="74" t="s">
        <v>63</v>
      </c>
      <c r="OT62" s="74">
        <v>7</v>
      </c>
      <c r="OU62" s="74">
        <v>6</v>
      </c>
      <c r="OV62" s="74">
        <v>1</v>
      </c>
      <c r="OW62" s="74">
        <v>0</v>
      </c>
      <c r="OX62" s="75">
        <f t="shared" si="61"/>
        <v>0.8571428571428571</v>
      </c>
      <c r="OY62" s="67">
        <f t="shared" si="62"/>
        <v>0</v>
      </c>
      <c r="PA62" s="74" t="s">
        <v>63</v>
      </c>
      <c r="PB62" s="74">
        <v>7</v>
      </c>
      <c r="PC62" s="74">
        <v>6</v>
      </c>
      <c r="PD62" s="74">
        <v>1</v>
      </c>
      <c r="PE62" s="74">
        <v>0</v>
      </c>
      <c r="PF62" s="75">
        <f t="shared" si="63"/>
        <v>0.8571428571428571</v>
      </c>
      <c r="PG62" s="67">
        <f t="shared" si="64"/>
        <v>0</v>
      </c>
      <c r="PI62" s="74" t="s">
        <v>63</v>
      </c>
      <c r="PJ62" s="74">
        <v>7</v>
      </c>
      <c r="PK62" s="74">
        <v>6</v>
      </c>
      <c r="PL62" s="74">
        <v>1</v>
      </c>
      <c r="PM62" s="74">
        <v>0</v>
      </c>
      <c r="PN62" s="75">
        <f t="shared" si="65"/>
        <v>0.8571428571428571</v>
      </c>
      <c r="PO62" s="67">
        <f t="shared" si="66"/>
        <v>0</v>
      </c>
      <c r="PQ62" s="74" t="s">
        <v>63</v>
      </c>
      <c r="PR62" s="74">
        <v>7</v>
      </c>
      <c r="PS62" s="74">
        <v>6</v>
      </c>
      <c r="PT62" s="74">
        <v>1</v>
      </c>
      <c r="PU62" s="74">
        <v>0</v>
      </c>
      <c r="PV62" s="75">
        <f t="shared" si="67"/>
        <v>0.8571428571428571</v>
      </c>
      <c r="PW62" s="67">
        <f t="shared" si="68"/>
        <v>0</v>
      </c>
      <c r="PY62" s="74" t="s">
        <v>63</v>
      </c>
      <c r="PZ62" s="74">
        <v>7</v>
      </c>
      <c r="QA62" s="74">
        <v>6</v>
      </c>
      <c r="QB62" s="74">
        <v>1</v>
      </c>
      <c r="QC62" s="74">
        <v>0</v>
      </c>
      <c r="QD62" s="75">
        <f t="shared" si="69"/>
        <v>0.8571428571428571</v>
      </c>
      <c r="QE62" s="67">
        <f t="shared" si="70"/>
        <v>0</v>
      </c>
      <c r="QG62" s="74" t="s">
        <v>63</v>
      </c>
      <c r="QH62" s="74">
        <v>7</v>
      </c>
      <c r="QI62" s="74">
        <v>6</v>
      </c>
      <c r="QJ62" s="74">
        <v>1</v>
      </c>
      <c r="QK62" s="74">
        <v>0</v>
      </c>
      <c r="QL62" s="75">
        <f t="shared" si="71"/>
        <v>0.8571428571428571</v>
      </c>
      <c r="QM62" s="67">
        <f t="shared" si="72"/>
        <v>0</v>
      </c>
      <c r="QO62" s="74" t="s">
        <v>63</v>
      </c>
      <c r="QP62" s="74">
        <v>7</v>
      </c>
      <c r="QQ62" s="74">
        <v>6</v>
      </c>
      <c r="QR62" s="74">
        <v>1</v>
      </c>
      <c r="QS62" s="74">
        <v>0</v>
      </c>
      <c r="QT62" s="75">
        <f t="shared" si="73"/>
        <v>0.8571428571428571</v>
      </c>
      <c r="QU62" s="67">
        <f t="shared" si="74"/>
        <v>0</v>
      </c>
      <c r="QW62" s="74" t="s">
        <v>63</v>
      </c>
      <c r="QX62" s="74">
        <v>7</v>
      </c>
      <c r="QY62" s="74">
        <v>6</v>
      </c>
      <c r="QZ62" s="74">
        <v>1</v>
      </c>
      <c r="RA62" s="74">
        <v>0</v>
      </c>
      <c r="RB62" s="75">
        <f t="shared" si="75"/>
        <v>0.8571428571428571</v>
      </c>
      <c r="RC62" s="67">
        <f t="shared" si="76"/>
        <v>0</v>
      </c>
    </row>
    <row r="63" spans="1:471" ht="15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  <c r="AV63" s="2" t="s">
        <v>64</v>
      </c>
      <c r="AW63" s="2">
        <v>32</v>
      </c>
      <c r="AX63" s="2">
        <v>31</v>
      </c>
      <c r="AY63" s="2">
        <v>1</v>
      </c>
      <c r="AZ63" s="2">
        <v>0</v>
      </c>
      <c r="BA63" s="4">
        <v>0.97</v>
      </c>
      <c r="BB63" s="8">
        <f>BA63-AS61</f>
        <v>0</v>
      </c>
      <c r="BD63" s="2" t="s">
        <v>64</v>
      </c>
      <c r="BE63" s="2">
        <v>32</v>
      </c>
      <c r="BF63" s="2">
        <v>31</v>
      </c>
      <c r="BG63" s="2">
        <v>1</v>
      </c>
      <c r="BH63" s="2">
        <v>0</v>
      </c>
      <c r="BI63" s="4">
        <v>0.97</v>
      </c>
      <c r="BJ63" s="8">
        <f t="shared" si="6"/>
        <v>0</v>
      </c>
      <c r="BL63" s="2" t="s">
        <v>64</v>
      </c>
      <c r="BM63" s="2">
        <v>32</v>
      </c>
      <c r="BN63" s="2">
        <v>31</v>
      </c>
      <c r="BO63" s="2">
        <v>1</v>
      </c>
      <c r="BP63" s="2">
        <v>0</v>
      </c>
      <c r="BQ63" s="4">
        <v>0.97</v>
      </c>
      <c r="BR63" s="8">
        <f t="shared" si="7"/>
        <v>0</v>
      </c>
      <c r="BT63" s="2" t="s">
        <v>64</v>
      </c>
      <c r="BU63" s="2">
        <v>32</v>
      </c>
      <c r="BV63" s="2">
        <v>31</v>
      </c>
      <c r="BW63" s="2">
        <v>1</v>
      </c>
      <c r="BX63" s="2">
        <v>0</v>
      </c>
      <c r="BY63" s="4">
        <v>0.97</v>
      </c>
      <c r="BZ63" s="8">
        <f t="shared" si="8"/>
        <v>0</v>
      </c>
      <c r="CB63" s="2" t="s">
        <v>64</v>
      </c>
      <c r="CC63" s="2">
        <v>32</v>
      </c>
      <c r="CD63" s="2">
        <v>31</v>
      </c>
      <c r="CE63" s="2">
        <v>1</v>
      </c>
      <c r="CF63" s="2">
        <v>0</v>
      </c>
      <c r="CG63" s="4">
        <v>0.97</v>
      </c>
      <c r="CH63" s="8">
        <f t="shared" si="9"/>
        <v>0</v>
      </c>
      <c r="CJ63" s="2" t="s">
        <v>64</v>
      </c>
      <c r="CK63" s="2">
        <v>32</v>
      </c>
      <c r="CL63" s="2">
        <v>31</v>
      </c>
      <c r="CM63" s="2">
        <v>1</v>
      </c>
      <c r="CN63" s="2">
        <v>0</v>
      </c>
      <c r="CO63" s="4">
        <v>0.97</v>
      </c>
      <c r="CP63" s="8">
        <f t="shared" si="10"/>
        <v>0</v>
      </c>
      <c r="CR63" s="2" t="s">
        <v>64</v>
      </c>
      <c r="CS63" s="2">
        <v>32</v>
      </c>
      <c r="CT63" s="2">
        <v>31</v>
      </c>
      <c r="CU63" s="2">
        <v>1</v>
      </c>
      <c r="CV63" s="2">
        <v>0</v>
      </c>
      <c r="CW63" s="4">
        <v>0.97</v>
      </c>
      <c r="CX63" s="8">
        <f t="shared" si="11"/>
        <v>0</v>
      </c>
      <c r="CZ63" s="2" t="s">
        <v>64</v>
      </c>
      <c r="DA63" s="2">
        <v>32</v>
      </c>
      <c r="DB63" s="2">
        <v>31</v>
      </c>
      <c r="DC63" s="2">
        <v>1</v>
      </c>
      <c r="DD63" s="2">
        <v>0</v>
      </c>
      <c r="DE63" s="4">
        <v>0.97</v>
      </c>
      <c r="DF63" s="8">
        <f t="shared" si="12"/>
        <v>0</v>
      </c>
      <c r="DH63" s="2" t="s">
        <v>64</v>
      </c>
      <c r="DI63" s="2">
        <v>32</v>
      </c>
      <c r="DJ63" s="2">
        <v>31</v>
      </c>
      <c r="DK63" s="2">
        <v>1</v>
      </c>
      <c r="DL63" s="2">
        <v>0</v>
      </c>
      <c r="DM63" s="4">
        <v>0.97</v>
      </c>
      <c r="DN63" s="8">
        <f t="shared" si="13"/>
        <v>0</v>
      </c>
      <c r="DP63" s="2" t="s">
        <v>64</v>
      </c>
      <c r="DQ63" s="2">
        <v>32</v>
      </c>
      <c r="DR63" s="2">
        <v>31</v>
      </c>
      <c r="DS63" s="2">
        <v>1</v>
      </c>
      <c r="DT63" s="2">
        <v>0</v>
      </c>
      <c r="DU63" s="4">
        <v>0.97</v>
      </c>
      <c r="DV63" s="8">
        <f t="shared" si="14"/>
        <v>0</v>
      </c>
      <c r="DX63" s="2" t="s">
        <v>64</v>
      </c>
      <c r="DY63" s="2">
        <v>32</v>
      </c>
      <c r="DZ63" s="2">
        <v>31</v>
      </c>
      <c r="EA63" s="2">
        <v>1</v>
      </c>
      <c r="EB63" s="2">
        <v>0</v>
      </c>
      <c r="EC63" s="4">
        <v>0.97</v>
      </c>
      <c r="ED63" s="8">
        <f t="shared" si="15"/>
        <v>0</v>
      </c>
      <c r="EF63" s="2" t="s">
        <v>64</v>
      </c>
      <c r="EG63" s="2">
        <v>32</v>
      </c>
      <c r="EH63" s="2">
        <v>31</v>
      </c>
      <c r="EI63" s="2">
        <v>1</v>
      </c>
      <c r="EJ63" s="2">
        <v>0</v>
      </c>
      <c r="EK63" s="4">
        <v>0.97</v>
      </c>
      <c r="EL63" s="8">
        <f t="shared" si="16"/>
        <v>0</v>
      </c>
      <c r="EN63" s="2" t="s">
        <v>64</v>
      </c>
      <c r="EO63" s="2">
        <v>32</v>
      </c>
      <c r="EP63" s="2">
        <v>31</v>
      </c>
      <c r="EQ63" s="2">
        <v>1</v>
      </c>
      <c r="ER63" s="2">
        <v>0</v>
      </c>
      <c r="ES63" s="4">
        <v>0.97</v>
      </c>
      <c r="ET63" s="8">
        <f t="shared" si="17"/>
        <v>0</v>
      </c>
      <c r="EV63" s="2" t="s">
        <v>64</v>
      </c>
      <c r="EW63" s="2">
        <v>32</v>
      </c>
      <c r="EX63" s="2">
        <v>31</v>
      </c>
      <c r="EY63" s="2">
        <v>1</v>
      </c>
      <c r="EZ63" s="2">
        <v>0</v>
      </c>
      <c r="FA63" s="4">
        <v>0.97</v>
      </c>
      <c r="FB63" s="8">
        <f t="shared" si="18"/>
        <v>0</v>
      </c>
      <c r="FD63" s="2" t="s">
        <v>64</v>
      </c>
      <c r="FE63" s="2">
        <v>32</v>
      </c>
      <c r="FF63" s="2">
        <v>31</v>
      </c>
      <c r="FG63" s="2">
        <v>1</v>
      </c>
      <c r="FH63" s="2">
        <v>0</v>
      </c>
      <c r="FI63" s="4">
        <v>0.97</v>
      </c>
      <c r="FJ63" s="8">
        <f t="shared" si="19"/>
        <v>0</v>
      </c>
      <c r="FL63" s="2" t="s">
        <v>64</v>
      </c>
      <c r="FM63" s="2">
        <v>32</v>
      </c>
      <c r="FN63" s="2">
        <v>31</v>
      </c>
      <c r="FO63" s="2">
        <v>1</v>
      </c>
      <c r="FP63" s="2">
        <v>0</v>
      </c>
      <c r="FQ63" s="4">
        <v>0.97</v>
      </c>
      <c r="FR63" s="8">
        <f t="shared" si="20"/>
        <v>0</v>
      </c>
      <c r="FT63" t="s">
        <v>64</v>
      </c>
      <c r="FU63">
        <v>32</v>
      </c>
      <c r="FV63">
        <v>31</v>
      </c>
      <c r="FW63">
        <v>1</v>
      </c>
      <c r="FX63">
        <v>0</v>
      </c>
      <c r="FY63" s="38">
        <v>0.97</v>
      </c>
      <c r="FZ63" s="8">
        <f t="shared" si="21"/>
        <v>0</v>
      </c>
      <c r="GB63" s="2" t="s">
        <v>64</v>
      </c>
      <c r="GC63" s="2">
        <v>32</v>
      </c>
      <c r="GD63" s="2">
        <v>31</v>
      </c>
      <c r="GE63" s="2">
        <v>1</v>
      </c>
      <c r="GF63" s="2">
        <v>0</v>
      </c>
      <c r="GG63" s="4">
        <v>0.97</v>
      </c>
      <c r="GH63" s="8">
        <f t="shared" si="22"/>
        <v>0</v>
      </c>
      <c r="GJ63" t="s">
        <v>64</v>
      </c>
      <c r="GK63">
        <v>32</v>
      </c>
      <c r="GL63">
        <v>31</v>
      </c>
      <c r="GM63">
        <v>1</v>
      </c>
      <c r="GN63">
        <v>0</v>
      </c>
      <c r="GO63" s="38">
        <v>0.97</v>
      </c>
      <c r="GP63" s="8">
        <f t="shared" si="23"/>
        <v>0</v>
      </c>
      <c r="GR63" s="2" t="s">
        <v>64</v>
      </c>
      <c r="GS63" s="2">
        <v>32</v>
      </c>
      <c r="GT63" s="2">
        <v>31</v>
      </c>
      <c r="GU63" s="2">
        <v>1</v>
      </c>
      <c r="GV63" s="2">
        <v>0</v>
      </c>
      <c r="GW63" s="4">
        <v>0.97</v>
      </c>
      <c r="GX63" s="8">
        <f t="shared" si="24"/>
        <v>0</v>
      </c>
      <c r="GZ63" s="2" t="s">
        <v>64</v>
      </c>
      <c r="HA63" s="2">
        <v>32</v>
      </c>
      <c r="HB63" s="2">
        <v>31</v>
      </c>
      <c r="HC63" s="2">
        <v>1</v>
      </c>
      <c r="HD63" s="2">
        <v>0</v>
      </c>
      <c r="HE63" s="4">
        <v>0.97</v>
      </c>
      <c r="HF63" s="8">
        <f t="shared" si="77"/>
        <v>0.97</v>
      </c>
      <c r="HH63" s="2" t="s">
        <v>64</v>
      </c>
      <c r="HI63" s="2">
        <v>32</v>
      </c>
      <c r="HJ63" s="2">
        <v>31</v>
      </c>
      <c r="HK63" s="2">
        <v>1</v>
      </c>
      <c r="HL63" s="2">
        <v>0</v>
      </c>
      <c r="HM63" s="4">
        <v>0.97</v>
      </c>
      <c r="HN63" s="8">
        <f t="shared" si="25"/>
        <v>0</v>
      </c>
      <c r="HP63" s="2" t="s">
        <v>64</v>
      </c>
      <c r="HQ63" s="2">
        <v>32</v>
      </c>
      <c r="HR63" s="2">
        <v>31</v>
      </c>
      <c r="HS63" s="2">
        <v>1</v>
      </c>
      <c r="HT63" s="2">
        <v>0</v>
      </c>
      <c r="HU63" s="4">
        <v>0.97</v>
      </c>
      <c r="HV63" s="8">
        <f t="shared" si="26"/>
        <v>0</v>
      </c>
      <c r="HX63" s="2" t="s">
        <v>64</v>
      </c>
      <c r="HY63" s="2">
        <v>32</v>
      </c>
      <c r="HZ63" s="2">
        <v>31</v>
      </c>
      <c r="IA63" s="2">
        <v>1</v>
      </c>
      <c r="IB63" s="2">
        <v>0</v>
      </c>
      <c r="IC63" s="4">
        <v>0.97</v>
      </c>
      <c r="ID63" s="8">
        <f t="shared" si="27"/>
        <v>0</v>
      </c>
      <c r="IF63" s="63" t="s">
        <v>64</v>
      </c>
      <c r="IG63" s="64">
        <v>32</v>
      </c>
      <c r="IH63" s="64">
        <v>31</v>
      </c>
      <c r="II63" s="64">
        <v>1</v>
      </c>
      <c r="IJ63" s="64">
        <v>0</v>
      </c>
      <c r="IK63" s="65">
        <v>0.97</v>
      </c>
      <c r="IL63" s="65">
        <v>0.97</v>
      </c>
      <c r="IM63" s="65">
        <v>0</v>
      </c>
      <c r="IN63" s="63"/>
      <c r="IO63" s="63" t="s">
        <v>64</v>
      </c>
      <c r="IP63" s="63">
        <v>32</v>
      </c>
      <c r="IQ63" s="63">
        <v>31</v>
      </c>
      <c r="IR63" s="63">
        <v>1</v>
      </c>
      <c r="IS63" s="63">
        <v>0</v>
      </c>
      <c r="IT63" s="71">
        <v>0.97</v>
      </c>
      <c r="IU63" s="67">
        <v>0</v>
      </c>
      <c r="IV63" s="63"/>
      <c r="IW63" s="73" t="s">
        <v>64</v>
      </c>
      <c r="IX63" s="73">
        <v>32</v>
      </c>
      <c r="IY63" s="73">
        <v>31</v>
      </c>
      <c r="IZ63" s="73">
        <v>1</v>
      </c>
      <c r="JA63" s="73">
        <v>0</v>
      </c>
      <c r="JB63" s="77">
        <v>0.97</v>
      </c>
      <c r="JC63" s="67">
        <f t="shared" si="28"/>
        <v>0</v>
      </c>
      <c r="JD63" s="66"/>
      <c r="JE63" s="73" t="s">
        <v>64</v>
      </c>
      <c r="JF63" s="73">
        <v>32</v>
      </c>
      <c r="JG63" s="73">
        <v>31</v>
      </c>
      <c r="JH63" s="73">
        <v>1</v>
      </c>
      <c r="JI63" s="73">
        <v>0</v>
      </c>
      <c r="JJ63" s="77">
        <f t="shared" si="78"/>
        <v>0.96875</v>
      </c>
      <c r="JK63" s="67">
        <f t="shared" si="29"/>
        <v>-1.2499999999999734E-3</v>
      </c>
      <c r="JL63" s="66"/>
      <c r="JM63" s="73" t="s">
        <v>64</v>
      </c>
      <c r="JN63" s="73">
        <v>32</v>
      </c>
      <c r="JO63" s="73">
        <v>31</v>
      </c>
      <c r="JP63" s="73">
        <v>1</v>
      </c>
      <c r="JQ63" s="73">
        <v>0</v>
      </c>
      <c r="JR63" s="77">
        <v>0.97</v>
      </c>
      <c r="JS63" s="67">
        <f t="shared" si="30"/>
        <v>1.2499999999999734E-3</v>
      </c>
      <c r="JT63" s="66"/>
      <c r="JU63" s="73" t="s">
        <v>64</v>
      </c>
      <c r="JV63" s="73">
        <v>32</v>
      </c>
      <c r="JW63" s="73">
        <v>31</v>
      </c>
      <c r="JX63" s="73">
        <v>1</v>
      </c>
      <c r="JY63" s="73">
        <v>0</v>
      </c>
      <c r="JZ63" s="77">
        <v>0.97</v>
      </c>
      <c r="KA63" s="67">
        <f t="shared" si="31"/>
        <v>0</v>
      </c>
      <c r="KB63" s="66"/>
      <c r="KC63" s="73" t="s">
        <v>64</v>
      </c>
      <c r="KD63" s="73">
        <v>32</v>
      </c>
      <c r="KE63" s="73">
        <v>31</v>
      </c>
      <c r="KF63" s="73">
        <v>1</v>
      </c>
      <c r="KG63" s="73">
        <v>0</v>
      </c>
      <c r="KH63" s="77">
        <v>0.97</v>
      </c>
      <c r="KI63" s="67">
        <f t="shared" si="32"/>
        <v>0</v>
      </c>
      <c r="KK63" s="74" t="s">
        <v>64</v>
      </c>
      <c r="KL63" s="74">
        <v>32</v>
      </c>
      <c r="KM63" s="74">
        <v>31</v>
      </c>
      <c r="KN63" s="74">
        <v>1</v>
      </c>
      <c r="KO63" s="74">
        <v>0</v>
      </c>
      <c r="KP63" s="75">
        <f t="shared" si="33"/>
        <v>0.96875</v>
      </c>
      <c r="KQ63" s="67">
        <f t="shared" si="34"/>
        <v>-1.2499999999999734E-3</v>
      </c>
      <c r="KS63" s="74" t="s">
        <v>64</v>
      </c>
      <c r="KT63" s="74">
        <v>32</v>
      </c>
      <c r="KU63" s="74">
        <v>31</v>
      </c>
      <c r="KV63" s="74">
        <v>1</v>
      </c>
      <c r="KW63" s="74">
        <v>0</v>
      </c>
      <c r="KX63" s="75">
        <f t="shared" si="35"/>
        <v>0.96875</v>
      </c>
      <c r="KY63" s="67">
        <f t="shared" si="36"/>
        <v>0</v>
      </c>
      <c r="LA63" s="74" t="s">
        <v>64</v>
      </c>
      <c r="LB63" s="74">
        <v>32</v>
      </c>
      <c r="LC63" s="74">
        <v>31</v>
      </c>
      <c r="LD63" s="74">
        <v>1</v>
      </c>
      <c r="LE63" s="74">
        <v>0</v>
      </c>
      <c r="LF63" s="75">
        <f t="shared" si="37"/>
        <v>0.96875</v>
      </c>
      <c r="LG63" s="67">
        <f t="shared" si="38"/>
        <v>0</v>
      </c>
      <c r="LI63" s="74" t="s">
        <v>64</v>
      </c>
      <c r="LJ63" s="74">
        <v>32</v>
      </c>
      <c r="LK63" s="74">
        <v>31</v>
      </c>
      <c r="LL63" s="74">
        <v>1</v>
      </c>
      <c r="LM63" s="74">
        <v>0</v>
      </c>
      <c r="LN63" s="75">
        <f t="shared" si="39"/>
        <v>0.96875</v>
      </c>
      <c r="LO63" s="67">
        <f t="shared" si="40"/>
        <v>0</v>
      </c>
      <c r="LQ63" s="74" t="s">
        <v>64</v>
      </c>
      <c r="LR63" s="74">
        <v>32</v>
      </c>
      <c r="LS63" s="74">
        <v>31</v>
      </c>
      <c r="LT63" s="74">
        <v>1</v>
      </c>
      <c r="LU63" s="74">
        <v>0</v>
      </c>
      <c r="LV63" s="75">
        <f t="shared" si="41"/>
        <v>0.96875</v>
      </c>
      <c r="LW63" s="67">
        <f t="shared" si="42"/>
        <v>0</v>
      </c>
      <c r="LY63" s="74" t="s">
        <v>64</v>
      </c>
      <c r="LZ63" s="74">
        <v>32</v>
      </c>
      <c r="MA63" s="74">
        <v>31</v>
      </c>
      <c r="MB63" s="74">
        <v>1</v>
      </c>
      <c r="MC63" s="74">
        <v>0</v>
      </c>
      <c r="MD63" s="75">
        <f t="shared" si="43"/>
        <v>0.96875</v>
      </c>
      <c r="ME63" s="67">
        <f t="shared" si="44"/>
        <v>0</v>
      </c>
      <c r="MG63" s="74" t="s">
        <v>64</v>
      </c>
      <c r="MH63" s="74">
        <v>32</v>
      </c>
      <c r="MI63" s="74">
        <v>31</v>
      </c>
      <c r="MJ63" s="74">
        <v>1</v>
      </c>
      <c r="MK63" s="74">
        <v>0</v>
      </c>
      <c r="ML63" s="75">
        <f t="shared" si="45"/>
        <v>0.96875</v>
      </c>
      <c r="MM63" s="67">
        <f t="shared" si="46"/>
        <v>0</v>
      </c>
      <c r="MO63" s="74" t="s">
        <v>64</v>
      </c>
      <c r="MP63" s="74">
        <v>32</v>
      </c>
      <c r="MQ63" s="74">
        <v>31</v>
      </c>
      <c r="MR63" s="74">
        <v>1</v>
      </c>
      <c r="MS63" s="74">
        <v>0</v>
      </c>
      <c r="MT63" s="75">
        <f t="shared" si="47"/>
        <v>0.96875</v>
      </c>
      <c r="MU63" s="67">
        <f t="shared" si="48"/>
        <v>0</v>
      </c>
      <c r="MW63" s="74" t="s">
        <v>64</v>
      </c>
      <c r="MX63" s="74">
        <v>32</v>
      </c>
      <c r="MY63" s="74">
        <v>31</v>
      </c>
      <c r="MZ63" s="74">
        <v>1</v>
      </c>
      <c r="NA63" s="74">
        <v>0</v>
      </c>
      <c r="NB63" s="75">
        <f t="shared" si="49"/>
        <v>0.96875</v>
      </c>
      <c r="NC63" s="67">
        <f t="shared" si="50"/>
        <v>0</v>
      </c>
      <c r="NE63" s="74" t="s">
        <v>64</v>
      </c>
      <c r="NF63" s="74">
        <v>32</v>
      </c>
      <c r="NG63" s="74">
        <v>31</v>
      </c>
      <c r="NH63" s="74">
        <v>1</v>
      </c>
      <c r="NI63" s="74">
        <v>0</v>
      </c>
      <c r="NJ63" s="75">
        <f t="shared" si="51"/>
        <v>0.96875</v>
      </c>
      <c r="NK63" s="67">
        <f t="shared" si="52"/>
        <v>0</v>
      </c>
      <c r="NM63" s="74" t="s">
        <v>64</v>
      </c>
      <c r="NN63" s="74">
        <v>32</v>
      </c>
      <c r="NO63" s="74">
        <v>31</v>
      </c>
      <c r="NP63" s="74">
        <v>1</v>
      </c>
      <c r="NQ63" s="74">
        <v>0</v>
      </c>
      <c r="NR63" s="75">
        <f t="shared" si="53"/>
        <v>0.96875</v>
      </c>
      <c r="NS63" s="67">
        <f t="shared" si="54"/>
        <v>0</v>
      </c>
      <c r="NU63" s="74" t="s">
        <v>64</v>
      </c>
      <c r="NV63" s="74">
        <v>32</v>
      </c>
      <c r="NW63" s="74">
        <v>31</v>
      </c>
      <c r="NX63" s="74">
        <v>1</v>
      </c>
      <c r="NY63" s="74">
        <v>0</v>
      </c>
      <c r="NZ63" s="75">
        <f t="shared" si="55"/>
        <v>0.96875</v>
      </c>
      <c r="OA63" s="67">
        <f t="shared" si="56"/>
        <v>0</v>
      </c>
      <c r="OC63" s="74" t="s">
        <v>64</v>
      </c>
      <c r="OD63" s="74">
        <v>32</v>
      </c>
      <c r="OE63" s="74">
        <v>31</v>
      </c>
      <c r="OF63" s="74">
        <v>1</v>
      </c>
      <c r="OG63" s="74">
        <v>0</v>
      </c>
      <c r="OH63" s="75">
        <f t="shared" si="79"/>
        <v>0.96875</v>
      </c>
      <c r="OI63" s="67">
        <f t="shared" si="80"/>
        <v>0</v>
      </c>
      <c r="OK63" s="74" t="s">
        <v>64</v>
      </c>
      <c r="OL63" s="74">
        <v>32</v>
      </c>
      <c r="OM63" s="74">
        <v>31</v>
      </c>
      <c r="ON63" s="74">
        <v>1</v>
      </c>
      <c r="OO63" s="74">
        <v>0</v>
      </c>
      <c r="OP63" s="75">
        <f t="shared" si="59"/>
        <v>0.96875</v>
      </c>
      <c r="OQ63" s="67">
        <f t="shared" si="60"/>
        <v>0</v>
      </c>
      <c r="OS63" s="74" t="s">
        <v>64</v>
      </c>
      <c r="OT63" s="74">
        <v>32</v>
      </c>
      <c r="OU63" s="74">
        <v>31</v>
      </c>
      <c r="OV63" s="74">
        <v>1</v>
      </c>
      <c r="OW63" s="74">
        <v>0</v>
      </c>
      <c r="OX63" s="75">
        <f t="shared" si="61"/>
        <v>0.96875</v>
      </c>
      <c r="OY63" s="67">
        <f t="shared" si="62"/>
        <v>0</v>
      </c>
      <c r="PA63" s="74" t="s">
        <v>64</v>
      </c>
      <c r="PB63" s="74">
        <v>32</v>
      </c>
      <c r="PC63" s="74">
        <v>31</v>
      </c>
      <c r="PD63" s="74">
        <v>1</v>
      </c>
      <c r="PE63" s="74">
        <v>0</v>
      </c>
      <c r="PF63" s="75">
        <f t="shared" si="63"/>
        <v>0.96875</v>
      </c>
      <c r="PG63" s="67">
        <f t="shared" si="64"/>
        <v>0</v>
      </c>
      <c r="PI63" s="74" t="s">
        <v>64</v>
      </c>
      <c r="PJ63" s="74">
        <v>32</v>
      </c>
      <c r="PK63" s="74">
        <v>31</v>
      </c>
      <c r="PL63" s="74">
        <v>1</v>
      </c>
      <c r="PM63" s="74">
        <v>0</v>
      </c>
      <c r="PN63" s="75">
        <f t="shared" si="65"/>
        <v>0.96875</v>
      </c>
      <c r="PO63" s="67">
        <f t="shared" si="66"/>
        <v>0</v>
      </c>
      <c r="PQ63" s="74" t="s">
        <v>64</v>
      </c>
      <c r="PR63" s="74">
        <v>32</v>
      </c>
      <c r="PS63" s="74">
        <v>31</v>
      </c>
      <c r="PT63" s="74">
        <v>1</v>
      </c>
      <c r="PU63" s="74">
        <v>0</v>
      </c>
      <c r="PV63" s="75">
        <f t="shared" si="67"/>
        <v>0.96875</v>
      </c>
      <c r="PW63" s="67">
        <f t="shared" si="68"/>
        <v>0</v>
      </c>
      <c r="PY63" s="74" t="s">
        <v>64</v>
      </c>
      <c r="PZ63" s="74">
        <v>32</v>
      </c>
      <c r="QA63" s="74">
        <v>31</v>
      </c>
      <c r="QB63" s="74">
        <v>1</v>
      </c>
      <c r="QC63" s="74">
        <v>0</v>
      </c>
      <c r="QD63" s="75">
        <f t="shared" si="69"/>
        <v>0.96875</v>
      </c>
      <c r="QE63" s="67">
        <f t="shared" si="70"/>
        <v>0</v>
      </c>
      <c r="QG63" s="74" t="s">
        <v>64</v>
      </c>
      <c r="QH63" s="74">
        <v>32</v>
      </c>
      <c r="QI63" s="74">
        <v>31</v>
      </c>
      <c r="QJ63" s="74">
        <v>1</v>
      </c>
      <c r="QK63" s="74">
        <v>0</v>
      </c>
      <c r="QL63" s="75">
        <f t="shared" si="71"/>
        <v>0.96875</v>
      </c>
      <c r="QM63" s="67">
        <f t="shared" si="72"/>
        <v>0</v>
      </c>
      <c r="QO63" s="74" t="s">
        <v>64</v>
      </c>
      <c r="QP63" s="74">
        <v>32</v>
      </c>
      <c r="QQ63" s="74">
        <v>31</v>
      </c>
      <c r="QR63" s="74">
        <v>1</v>
      </c>
      <c r="QS63" s="74">
        <v>0</v>
      </c>
      <c r="QT63" s="75">
        <f t="shared" si="73"/>
        <v>0.96875</v>
      </c>
      <c r="QU63" s="67">
        <f t="shared" si="74"/>
        <v>0</v>
      </c>
      <c r="QW63" s="74" t="s">
        <v>64</v>
      </c>
      <c r="QX63" s="74">
        <v>32</v>
      </c>
      <c r="QY63" s="74">
        <v>32</v>
      </c>
      <c r="QZ63" s="74">
        <v>0</v>
      </c>
      <c r="RA63" s="74">
        <v>0</v>
      </c>
      <c r="RB63" s="75">
        <f t="shared" si="75"/>
        <v>1</v>
      </c>
      <c r="RC63" s="67">
        <f t="shared" si="76"/>
        <v>3.125E-2</v>
      </c>
    </row>
    <row r="64" spans="1:471" ht="15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  <c r="AV64" s="2" t="s">
        <v>65</v>
      </c>
      <c r="AW64" s="2">
        <v>160</v>
      </c>
      <c r="AX64" s="2">
        <v>32</v>
      </c>
      <c r="AY64" s="2">
        <v>128</v>
      </c>
      <c r="AZ64" s="2">
        <v>0</v>
      </c>
      <c r="BA64" s="4">
        <v>0.2</v>
      </c>
      <c r="BB64" s="8">
        <f>BA64-AS62</f>
        <v>0</v>
      </c>
      <c r="BD64" s="2" t="s">
        <v>65</v>
      </c>
      <c r="BE64" s="2">
        <v>160</v>
      </c>
      <c r="BF64" s="2">
        <v>32</v>
      </c>
      <c r="BG64" s="2">
        <v>128</v>
      </c>
      <c r="BH64" s="2">
        <v>0</v>
      </c>
      <c r="BI64" s="4">
        <v>0.2</v>
      </c>
      <c r="BJ64" s="8">
        <f t="shared" si="6"/>
        <v>0</v>
      </c>
      <c r="BL64" s="2" t="s">
        <v>65</v>
      </c>
      <c r="BM64" s="2">
        <v>160</v>
      </c>
      <c r="BN64" s="2">
        <v>32</v>
      </c>
      <c r="BO64" s="2">
        <v>128</v>
      </c>
      <c r="BP64" s="2">
        <v>0</v>
      </c>
      <c r="BQ64" s="4">
        <v>0.2</v>
      </c>
      <c r="BR64" s="8">
        <f t="shared" si="7"/>
        <v>0</v>
      </c>
      <c r="BT64" s="2" t="s">
        <v>65</v>
      </c>
      <c r="BU64" s="2">
        <v>160</v>
      </c>
      <c r="BV64" s="2">
        <v>32</v>
      </c>
      <c r="BW64" s="2">
        <v>128</v>
      </c>
      <c r="BX64" s="2">
        <v>0</v>
      </c>
      <c r="BY64" s="4">
        <v>0.2</v>
      </c>
      <c r="BZ64" s="8">
        <f t="shared" si="8"/>
        <v>0</v>
      </c>
      <c r="CB64" s="2" t="s">
        <v>65</v>
      </c>
      <c r="CC64" s="2">
        <v>160</v>
      </c>
      <c r="CD64" s="2">
        <v>32</v>
      </c>
      <c r="CE64" s="2">
        <v>47</v>
      </c>
      <c r="CF64" s="2">
        <v>81</v>
      </c>
      <c r="CG64" s="4">
        <v>0.2</v>
      </c>
      <c r="CH64" s="8">
        <f t="shared" si="9"/>
        <v>0</v>
      </c>
      <c r="CJ64" s="2" t="s">
        <v>65</v>
      </c>
      <c r="CK64" s="2">
        <v>160</v>
      </c>
      <c r="CL64" s="2">
        <v>32</v>
      </c>
      <c r="CM64" s="2">
        <v>47</v>
      </c>
      <c r="CN64" s="2">
        <v>81</v>
      </c>
      <c r="CO64" s="4">
        <v>0.2</v>
      </c>
      <c r="CP64" s="8">
        <f t="shared" si="10"/>
        <v>0</v>
      </c>
      <c r="CR64" s="2" t="s">
        <v>65</v>
      </c>
      <c r="CS64" s="2">
        <v>160</v>
      </c>
      <c r="CT64" s="2">
        <v>32</v>
      </c>
      <c r="CU64" s="2">
        <v>47</v>
      </c>
      <c r="CV64" s="2">
        <v>81</v>
      </c>
      <c r="CW64" s="4">
        <v>0.2</v>
      </c>
      <c r="CX64" s="8">
        <f t="shared" si="11"/>
        <v>0</v>
      </c>
      <c r="CZ64" s="2" t="s">
        <v>65</v>
      </c>
      <c r="DA64" s="2">
        <v>160</v>
      </c>
      <c r="DB64" s="2">
        <v>32</v>
      </c>
      <c r="DC64" s="2">
        <v>47</v>
      </c>
      <c r="DD64" s="2">
        <v>81</v>
      </c>
      <c r="DE64" s="4">
        <v>0.2</v>
      </c>
      <c r="DF64" s="8">
        <f t="shared" si="12"/>
        <v>0</v>
      </c>
      <c r="DH64" s="2" t="s">
        <v>65</v>
      </c>
      <c r="DI64" s="2">
        <v>160</v>
      </c>
      <c r="DJ64" s="2">
        <v>32</v>
      </c>
      <c r="DK64" s="2">
        <v>47</v>
      </c>
      <c r="DL64" s="2">
        <v>81</v>
      </c>
      <c r="DM64" s="4">
        <v>0.2</v>
      </c>
      <c r="DN64" s="8">
        <f t="shared" si="13"/>
        <v>0</v>
      </c>
      <c r="DP64" s="2" t="s">
        <v>65</v>
      </c>
      <c r="DQ64" s="2">
        <v>160</v>
      </c>
      <c r="DR64" s="2">
        <v>32</v>
      </c>
      <c r="DS64" s="2">
        <v>47</v>
      </c>
      <c r="DT64" s="2">
        <v>81</v>
      </c>
      <c r="DU64" s="4">
        <v>0.2</v>
      </c>
      <c r="DV64" s="8">
        <f t="shared" si="14"/>
        <v>0</v>
      </c>
      <c r="DX64" s="2" t="s">
        <v>65</v>
      </c>
      <c r="DY64" s="2">
        <v>160</v>
      </c>
      <c r="DZ64" s="2">
        <v>32</v>
      </c>
      <c r="EA64" s="2">
        <v>47</v>
      </c>
      <c r="EB64" s="2">
        <v>81</v>
      </c>
      <c r="EC64" s="4">
        <v>0.2</v>
      </c>
      <c r="ED64" s="8">
        <f t="shared" si="15"/>
        <v>0</v>
      </c>
      <c r="EF64" s="2" t="s">
        <v>65</v>
      </c>
      <c r="EG64" s="2">
        <v>160</v>
      </c>
      <c r="EH64" s="2">
        <v>32</v>
      </c>
      <c r="EI64" s="2">
        <v>47</v>
      </c>
      <c r="EJ64" s="2">
        <v>81</v>
      </c>
      <c r="EK64" s="4">
        <v>0.2</v>
      </c>
      <c r="EL64" s="8">
        <f t="shared" si="16"/>
        <v>0</v>
      </c>
      <c r="EN64" s="2" t="s">
        <v>65</v>
      </c>
      <c r="EO64" s="2">
        <v>160</v>
      </c>
      <c r="EP64" s="2">
        <v>32</v>
      </c>
      <c r="EQ64" s="2">
        <v>47</v>
      </c>
      <c r="ER64" s="2">
        <v>81</v>
      </c>
      <c r="ES64" s="4">
        <v>0.2</v>
      </c>
      <c r="ET64" s="8">
        <f t="shared" si="17"/>
        <v>0</v>
      </c>
      <c r="EV64" s="2" t="s">
        <v>65</v>
      </c>
      <c r="EW64" s="2">
        <v>160</v>
      </c>
      <c r="EX64" s="2">
        <v>32</v>
      </c>
      <c r="EY64" s="2">
        <v>47</v>
      </c>
      <c r="EZ64" s="2">
        <v>81</v>
      </c>
      <c r="FA64" s="4">
        <v>0.2</v>
      </c>
      <c r="FB64" s="8">
        <f t="shared" si="18"/>
        <v>0</v>
      </c>
      <c r="FD64" s="2" t="s">
        <v>65</v>
      </c>
      <c r="FE64" s="2">
        <v>160</v>
      </c>
      <c r="FF64" s="2">
        <v>32</v>
      </c>
      <c r="FG64" s="2">
        <v>47</v>
      </c>
      <c r="FH64" s="2">
        <v>81</v>
      </c>
      <c r="FI64" s="4">
        <v>0.2</v>
      </c>
      <c r="FJ64" s="8">
        <f t="shared" si="19"/>
        <v>0</v>
      </c>
      <c r="FL64" s="2" t="s">
        <v>65</v>
      </c>
      <c r="FM64" s="2">
        <v>160</v>
      </c>
      <c r="FN64" s="2">
        <v>32</v>
      </c>
      <c r="FO64" s="2">
        <v>47</v>
      </c>
      <c r="FP64" s="2">
        <v>81</v>
      </c>
      <c r="FQ64" s="4">
        <v>0.2</v>
      </c>
      <c r="FR64" s="8">
        <f t="shared" si="20"/>
        <v>0</v>
      </c>
      <c r="FT64" t="s">
        <v>65</v>
      </c>
      <c r="FU64">
        <v>160</v>
      </c>
      <c r="FV64">
        <v>32</v>
      </c>
      <c r="FW64">
        <v>47</v>
      </c>
      <c r="FX64">
        <v>81</v>
      </c>
      <c r="FY64" s="38">
        <v>0.2</v>
      </c>
      <c r="FZ64" s="8">
        <f t="shared" si="21"/>
        <v>0</v>
      </c>
      <c r="GB64" s="2" t="s">
        <v>65</v>
      </c>
      <c r="GC64" s="2">
        <v>160</v>
      </c>
      <c r="GD64" s="2">
        <v>32</v>
      </c>
      <c r="GE64" s="2">
        <v>47</v>
      </c>
      <c r="GF64" s="2">
        <v>81</v>
      </c>
      <c r="GG64" s="4">
        <v>0.2</v>
      </c>
      <c r="GH64" s="8">
        <f t="shared" si="22"/>
        <v>0</v>
      </c>
      <c r="GJ64" t="s">
        <v>65</v>
      </c>
      <c r="GK64">
        <v>160</v>
      </c>
      <c r="GL64">
        <v>32</v>
      </c>
      <c r="GM64">
        <v>47</v>
      </c>
      <c r="GN64">
        <v>81</v>
      </c>
      <c r="GO64" s="38">
        <v>0.2</v>
      </c>
      <c r="GP64" s="8">
        <f t="shared" si="23"/>
        <v>0</v>
      </c>
      <c r="GR64" s="2" t="s">
        <v>65</v>
      </c>
      <c r="GS64" s="2">
        <v>160</v>
      </c>
      <c r="GT64" s="2">
        <v>32</v>
      </c>
      <c r="GU64" s="2">
        <v>47</v>
      </c>
      <c r="GV64" s="2">
        <v>81</v>
      </c>
      <c r="GW64" s="4">
        <v>0.2</v>
      </c>
      <c r="GX64" s="8">
        <f t="shared" si="24"/>
        <v>0</v>
      </c>
      <c r="GZ64" s="2" t="s">
        <v>65</v>
      </c>
      <c r="HA64" s="2">
        <v>160</v>
      </c>
      <c r="HB64" s="2">
        <v>32</v>
      </c>
      <c r="HC64" s="2">
        <v>47</v>
      </c>
      <c r="HD64" s="2">
        <v>81</v>
      </c>
      <c r="HE64" s="4">
        <v>0.2</v>
      </c>
      <c r="HF64" s="8">
        <f t="shared" si="77"/>
        <v>-80.8</v>
      </c>
      <c r="HH64" s="2" t="s">
        <v>65</v>
      </c>
      <c r="HI64" s="2">
        <v>160</v>
      </c>
      <c r="HJ64" s="2">
        <v>32</v>
      </c>
      <c r="HK64" s="2">
        <v>47</v>
      </c>
      <c r="HL64" s="2">
        <v>81</v>
      </c>
      <c r="HM64" s="4">
        <v>0.2</v>
      </c>
      <c r="HN64" s="8">
        <f t="shared" si="25"/>
        <v>0</v>
      </c>
      <c r="HP64" s="2" t="s">
        <v>65</v>
      </c>
      <c r="HQ64" s="2">
        <v>160</v>
      </c>
      <c r="HR64" s="2">
        <v>32</v>
      </c>
      <c r="HS64" s="2">
        <v>47</v>
      </c>
      <c r="HT64" s="2">
        <v>81</v>
      </c>
      <c r="HU64" s="4">
        <v>0.2</v>
      </c>
      <c r="HV64" s="8">
        <f t="shared" si="26"/>
        <v>0</v>
      </c>
      <c r="HX64" s="2" t="s">
        <v>65</v>
      </c>
      <c r="HY64" s="2">
        <v>160</v>
      </c>
      <c r="HZ64" s="2">
        <v>32</v>
      </c>
      <c r="IA64" s="2">
        <v>47</v>
      </c>
      <c r="IB64" s="2">
        <v>81</v>
      </c>
      <c r="IC64" s="4">
        <v>0.2</v>
      </c>
      <c r="ID64" s="8">
        <f t="shared" si="27"/>
        <v>0</v>
      </c>
      <c r="IF64" s="63" t="s">
        <v>65</v>
      </c>
      <c r="IG64" s="64">
        <v>160</v>
      </c>
      <c r="IH64" s="64">
        <v>32</v>
      </c>
      <c r="II64" s="64">
        <v>47</v>
      </c>
      <c r="IJ64" s="64">
        <v>81</v>
      </c>
      <c r="IK64" s="65">
        <v>0.2</v>
      </c>
      <c r="IL64" s="65">
        <v>0.2</v>
      </c>
      <c r="IM64" s="65">
        <v>0</v>
      </c>
      <c r="IN64" s="63"/>
      <c r="IO64" s="63" t="s">
        <v>65</v>
      </c>
      <c r="IP64" s="63">
        <v>160</v>
      </c>
      <c r="IQ64" s="63">
        <v>0</v>
      </c>
      <c r="IR64" s="63">
        <v>0</v>
      </c>
      <c r="IS64" s="63">
        <v>160</v>
      </c>
      <c r="IT64" s="71">
        <v>0</v>
      </c>
      <c r="IU64" s="67">
        <v>-0.2</v>
      </c>
      <c r="IV64" s="66" t="s">
        <v>89</v>
      </c>
      <c r="IW64" s="73" t="s">
        <v>65</v>
      </c>
      <c r="IX64" s="73">
        <v>160</v>
      </c>
      <c r="IY64" s="73">
        <v>0</v>
      </c>
      <c r="IZ64" s="73">
        <v>0</v>
      </c>
      <c r="JA64" s="73">
        <v>160</v>
      </c>
      <c r="JB64" s="77">
        <v>0</v>
      </c>
      <c r="JC64" s="67">
        <f t="shared" si="28"/>
        <v>0</v>
      </c>
      <c r="JD64" s="66"/>
      <c r="JE64" s="73" t="s">
        <v>159</v>
      </c>
      <c r="JF64" s="73">
        <v>160</v>
      </c>
      <c r="JG64" s="73">
        <v>32</v>
      </c>
      <c r="JH64" s="73">
        <v>47</v>
      </c>
      <c r="JI64" s="73">
        <v>81</v>
      </c>
      <c r="JJ64" s="77">
        <f t="shared" si="78"/>
        <v>0.2</v>
      </c>
      <c r="JK64" s="67">
        <f t="shared" si="29"/>
        <v>0.2</v>
      </c>
      <c r="JL64" s="66"/>
      <c r="JM64" s="73" t="s">
        <v>159</v>
      </c>
      <c r="JN64" s="73">
        <v>160</v>
      </c>
      <c r="JO64" s="73">
        <v>32</v>
      </c>
      <c r="JP64" s="73">
        <v>47</v>
      </c>
      <c r="JQ64" s="73">
        <v>81</v>
      </c>
      <c r="JR64" s="77">
        <v>0.2</v>
      </c>
      <c r="JS64" s="67">
        <f t="shared" si="30"/>
        <v>0</v>
      </c>
      <c r="JT64" s="66"/>
      <c r="JU64" s="73" t="s">
        <v>159</v>
      </c>
      <c r="JV64" s="73">
        <v>160</v>
      </c>
      <c r="JW64" s="73">
        <v>32</v>
      </c>
      <c r="JX64" s="73">
        <v>47</v>
      </c>
      <c r="JY64" s="73">
        <v>81</v>
      </c>
      <c r="JZ64" s="77">
        <v>0.2</v>
      </c>
      <c r="KA64" s="67">
        <f t="shared" si="31"/>
        <v>0</v>
      </c>
      <c r="KB64" s="66"/>
      <c r="KC64" s="73" t="s">
        <v>159</v>
      </c>
      <c r="KD64" s="73">
        <v>160</v>
      </c>
      <c r="KE64" s="73">
        <v>32</v>
      </c>
      <c r="KF64" s="73">
        <v>47</v>
      </c>
      <c r="KG64" s="73">
        <v>81</v>
      </c>
      <c r="KH64" s="77">
        <v>0.2</v>
      </c>
      <c r="KI64" s="67">
        <f t="shared" si="32"/>
        <v>0</v>
      </c>
      <c r="KK64" s="74" t="s">
        <v>159</v>
      </c>
      <c r="KL64" s="74">
        <v>160</v>
      </c>
      <c r="KM64" s="74">
        <v>32</v>
      </c>
      <c r="KN64" s="74">
        <v>47</v>
      </c>
      <c r="KO64" s="74">
        <v>81</v>
      </c>
      <c r="KP64" s="75">
        <f t="shared" si="33"/>
        <v>0.2</v>
      </c>
      <c r="KQ64" s="67">
        <f t="shared" si="34"/>
        <v>0</v>
      </c>
      <c r="KS64" s="74" t="s">
        <v>159</v>
      </c>
      <c r="KT64" s="74">
        <v>160</v>
      </c>
      <c r="KU64" s="74">
        <v>32</v>
      </c>
      <c r="KV64" s="74">
        <v>47</v>
      </c>
      <c r="KW64" s="74">
        <v>81</v>
      </c>
      <c r="KX64" s="75">
        <f t="shared" si="35"/>
        <v>0.2</v>
      </c>
      <c r="KY64" s="67">
        <f t="shared" si="36"/>
        <v>0</v>
      </c>
      <c r="LA64" s="74" t="s">
        <v>159</v>
      </c>
      <c r="LB64" s="74">
        <v>160</v>
      </c>
      <c r="LC64" s="74">
        <v>32</v>
      </c>
      <c r="LD64" s="74">
        <v>47</v>
      </c>
      <c r="LE64" s="74">
        <v>81</v>
      </c>
      <c r="LF64" s="75">
        <f t="shared" si="37"/>
        <v>0.2</v>
      </c>
      <c r="LG64" s="67">
        <f t="shared" si="38"/>
        <v>0</v>
      </c>
      <c r="LI64" s="74" t="s">
        <v>159</v>
      </c>
      <c r="LJ64" s="74">
        <v>160</v>
      </c>
      <c r="LK64" s="74">
        <v>32</v>
      </c>
      <c r="LL64" s="74">
        <v>47</v>
      </c>
      <c r="LM64" s="74">
        <v>81</v>
      </c>
      <c r="LN64" s="75">
        <f t="shared" si="39"/>
        <v>0.2</v>
      </c>
      <c r="LO64" s="67">
        <f t="shared" si="40"/>
        <v>0</v>
      </c>
      <c r="LQ64" s="74" t="s">
        <v>159</v>
      </c>
      <c r="LR64" s="74">
        <v>160</v>
      </c>
      <c r="LS64" s="74">
        <v>32</v>
      </c>
      <c r="LT64" s="74">
        <v>47</v>
      </c>
      <c r="LU64" s="74">
        <v>81</v>
      </c>
      <c r="LV64" s="75">
        <f t="shared" si="41"/>
        <v>0.2</v>
      </c>
      <c r="LW64" s="67">
        <f t="shared" si="42"/>
        <v>0</v>
      </c>
      <c r="LY64" s="74" t="s">
        <v>159</v>
      </c>
      <c r="LZ64" s="74">
        <v>160</v>
      </c>
      <c r="MA64" s="74">
        <v>32</v>
      </c>
      <c r="MB64" s="74">
        <v>47</v>
      </c>
      <c r="MC64" s="74">
        <v>81</v>
      </c>
      <c r="MD64" s="75">
        <f t="shared" si="43"/>
        <v>0.2</v>
      </c>
      <c r="ME64" s="67">
        <f t="shared" si="44"/>
        <v>0</v>
      </c>
      <c r="MG64" s="74" t="s">
        <v>159</v>
      </c>
      <c r="MH64" s="74">
        <v>160</v>
      </c>
      <c r="MI64" s="74">
        <v>32</v>
      </c>
      <c r="MJ64" s="74">
        <v>47</v>
      </c>
      <c r="MK64" s="74">
        <v>81</v>
      </c>
      <c r="ML64" s="75">
        <f t="shared" si="45"/>
        <v>0.2</v>
      </c>
      <c r="MM64" s="67">
        <f t="shared" si="46"/>
        <v>0</v>
      </c>
      <c r="MO64" s="74" t="s">
        <v>159</v>
      </c>
      <c r="MP64" s="74">
        <v>160</v>
      </c>
      <c r="MQ64" s="74">
        <v>32</v>
      </c>
      <c r="MR64" s="74">
        <v>47</v>
      </c>
      <c r="MS64" s="74">
        <v>81</v>
      </c>
      <c r="MT64" s="75">
        <f t="shared" si="47"/>
        <v>0.2</v>
      </c>
      <c r="MU64" s="67">
        <f t="shared" si="48"/>
        <v>0</v>
      </c>
      <c r="MW64" s="74" t="s">
        <v>159</v>
      </c>
      <c r="MX64" s="74">
        <v>160</v>
      </c>
      <c r="MY64" s="74">
        <v>32</v>
      </c>
      <c r="MZ64" s="74">
        <v>47</v>
      </c>
      <c r="NA64" s="74">
        <v>81</v>
      </c>
      <c r="NB64" s="75">
        <f t="shared" si="49"/>
        <v>0.2</v>
      </c>
      <c r="NC64" s="67">
        <f t="shared" si="50"/>
        <v>0</v>
      </c>
      <c r="NE64" s="74" t="s">
        <v>159</v>
      </c>
      <c r="NF64" s="74">
        <v>160</v>
      </c>
      <c r="NG64" s="74">
        <v>32</v>
      </c>
      <c r="NH64" s="74">
        <v>47</v>
      </c>
      <c r="NI64" s="74">
        <v>81</v>
      </c>
      <c r="NJ64" s="75">
        <f t="shared" si="51"/>
        <v>0.2</v>
      </c>
      <c r="NK64" s="67">
        <f t="shared" si="52"/>
        <v>0</v>
      </c>
      <c r="NM64" s="74" t="s">
        <v>159</v>
      </c>
      <c r="NN64" s="74">
        <v>160</v>
      </c>
      <c r="NO64" s="74">
        <v>32</v>
      </c>
      <c r="NP64" s="74">
        <v>47</v>
      </c>
      <c r="NQ64" s="74">
        <v>81</v>
      </c>
      <c r="NR64" s="75">
        <f t="shared" si="53"/>
        <v>0.2</v>
      </c>
      <c r="NS64" s="67">
        <f t="shared" si="54"/>
        <v>0</v>
      </c>
      <c r="NU64" s="74" t="s">
        <v>159</v>
      </c>
      <c r="NV64" s="74">
        <v>160</v>
      </c>
      <c r="NW64" s="74">
        <v>32</v>
      </c>
      <c r="NX64" s="74">
        <v>47</v>
      </c>
      <c r="NY64" s="74">
        <v>81</v>
      </c>
      <c r="NZ64" s="75">
        <f t="shared" si="55"/>
        <v>0.2</v>
      </c>
      <c r="OA64" s="67">
        <f t="shared" si="56"/>
        <v>0</v>
      </c>
      <c r="OC64" s="74" t="s">
        <v>159</v>
      </c>
      <c r="OD64" s="74">
        <v>160</v>
      </c>
      <c r="OE64" s="74">
        <v>32</v>
      </c>
      <c r="OF64" s="74">
        <v>47</v>
      </c>
      <c r="OG64" s="74">
        <v>81</v>
      </c>
      <c r="OH64" s="75">
        <f t="shared" si="79"/>
        <v>0.2</v>
      </c>
      <c r="OI64" s="67">
        <f t="shared" si="80"/>
        <v>0</v>
      </c>
      <c r="OK64" s="74" t="s">
        <v>159</v>
      </c>
      <c r="OL64" s="74">
        <v>160</v>
      </c>
      <c r="OM64" s="74">
        <v>32</v>
      </c>
      <c r="ON64" s="74">
        <v>47</v>
      </c>
      <c r="OO64" s="74">
        <v>81</v>
      </c>
      <c r="OP64" s="75">
        <f t="shared" si="59"/>
        <v>0.2</v>
      </c>
      <c r="OQ64" s="67">
        <f t="shared" si="60"/>
        <v>0</v>
      </c>
      <c r="OS64" s="74" t="s">
        <v>159</v>
      </c>
      <c r="OT64" s="74">
        <v>160</v>
      </c>
      <c r="OU64" s="74">
        <v>32</v>
      </c>
      <c r="OV64" s="74">
        <v>47</v>
      </c>
      <c r="OW64" s="74">
        <v>81</v>
      </c>
      <c r="OX64" s="75">
        <f t="shared" si="61"/>
        <v>0.2</v>
      </c>
      <c r="OY64" s="67">
        <f t="shared" si="62"/>
        <v>0</v>
      </c>
      <c r="PA64" s="74" t="s">
        <v>159</v>
      </c>
      <c r="PB64" s="74">
        <v>160</v>
      </c>
      <c r="PC64" s="74">
        <v>32</v>
      </c>
      <c r="PD64" s="74">
        <v>47</v>
      </c>
      <c r="PE64" s="74">
        <v>81</v>
      </c>
      <c r="PF64" s="75">
        <f t="shared" si="63"/>
        <v>0.2</v>
      </c>
      <c r="PG64" s="67">
        <f t="shared" si="64"/>
        <v>0</v>
      </c>
      <c r="PI64" s="74" t="s">
        <v>159</v>
      </c>
      <c r="PJ64" s="74">
        <v>160</v>
      </c>
      <c r="PK64" s="74">
        <v>32</v>
      </c>
      <c r="PL64" s="74">
        <v>47</v>
      </c>
      <c r="PM64" s="74">
        <v>81</v>
      </c>
      <c r="PN64" s="75">
        <f t="shared" si="65"/>
        <v>0.2</v>
      </c>
      <c r="PO64" s="67">
        <f t="shared" si="66"/>
        <v>0</v>
      </c>
      <c r="PQ64" s="74" t="s">
        <v>159</v>
      </c>
      <c r="PR64" s="74">
        <v>160</v>
      </c>
      <c r="PS64" s="74">
        <v>32</v>
      </c>
      <c r="PT64" s="74">
        <v>47</v>
      </c>
      <c r="PU64" s="74">
        <v>81</v>
      </c>
      <c r="PV64" s="75">
        <f t="shared" si="67"/>
        <v>0.2</v>
      </c>
      <c r="PW64" s="67">
        <f t="shared" si="68"/>
        <v>0</v>
      </c>
      <c r="PY64" s="74" t="s">
        <v>159</v>
      </c>
      <c r="PZ64" s="74">
        <v>160</v>
      </c>
      <c r="QA64" s="74">
        <v>32</v>
      </c>
      <c r="QB64" s="74">
        <v>47</v>
      </c>
      <c r="QC64" s="74">
        <v>81</v>
      </c>
      <c r="QD64" s="75">
        <f t="shared" si="69"/>
        <v>0.2</v>
      </c>
      <c r="QE64" s="67">
        <f t="shared" si="70"/>
        <v>0</v>
      </c>
      <c r="QG64" s="74" t="s">
        <v>159</v>
      </c>
      <c r="QH64" s="74">
        <v>160</v>
      </c>
      <c r="QI64" s="74">
        <v>32</v>
      </c>
      <c r="QJ64" s="74">
        <v>47</v>
      </c>
      <c r="QK64" s="74">
        <v>81</v>
      </c>
      <c r="QL64" s="75">
        <f t="shared" si="71"/>
        <v>0.2</v>
      </c>
      <c r="QM64" s="67">
        <f t="shared" si="72"/>
        <v>0</v>
      </c>
      <c r="QO64" s="74" t="s">
        <v>159</v>
      </c>
      <c r="QP64" s="74">
        <v>160</v>
      </c>
      <c r="QQ64" s="74">
        <v>32</v>
      </c>
      <c r="QR64" s="74">
        <v>47</v>
      </c>
      <c r="QS64" s="74">
        <v>81</v>
      </c>
      <c r="QT64" s="75">
        <f t="shared" si="73"/>
        <v>0.2</v>
      </c>
      <c r="QU64" s="67">
        <f t="shared" si="74"/>
        <v>0</v>
      </c>
      <c r="QW64" s="74" t="s">
        <v>159</v>
      </c>
      <c r="QX64" s="74">
        <v>160</v>
      </c>
      <c r="QY64" s="74">
        <v>32</v>
      </c>
      <c r="QZ64" s="74">
        <v>47</v>
      </c>
      <c r="RA64" s="74">
        <v>81</v>
      </c>
      <c r="RB64" s="75">
        <f t="shared" si="75"/>
        <v>0.2</v>
      </c>
      <c r="RC64" s="67">
        <f t="shared" si="76"/>
        <v>0</v>
      </c>
    </row>
    <row r="65" spans="1:471" ht="15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  <c r="AV65" s="2" t="s">
        <v>96</v>
      </c>
      <c r="AW65" s="2">
        <v>52</v>
      </c>
      <c r="AX65" s="2">
        <v>52</v>
      </c>
      <c r="AY65" s="2">
        <v>0</v>
      </c>
      <c r="AZ65" s="2">
        <v>0</v>
      </c>
      <c r="BA65" s="4">
        <v>1</v>
      </c>
      <c r="BD65" s="2" t="s">
        <v>96</v>
      </c>
      <c r="BE65" s="2">
        <v>52</v>
      </c>
      <c r="BF65" s="2">
        <v>52</v>
      </c>
      <c r="BG65" s="2">
        <v>0</v>
      </c>
      <c r="BH65" s="2">
        <v>0</v>
      </c>
      <c r="BI65" s="4">
        <v>1</v>
      </c>
      <c r="BJ65" s="8">
        <f t="shared" si="6"/>
        <v>0</v>
      </c>
      <c r="BL65" s="2" t="s">
        <v>96</v>
      </c>
      <c r="BM65" s="2">
        <v>52</v>
      </c>
      <c r="BN65" s="2">
        <v>52</v>
      </c>
      <c r="BO65" s="2">
        <v>0</v>
      </c>
      <c r="BP65" s="2">
        <v>0</v>
      </c>
      <c r="BQ65" s="4">
        <v>1</v>
      </c>
      <c r="BR65" s="8">
        <f t="shared" si="7"/>
        <v>0</v>
      </c>
      <c r="BT65" s="2" t="s">
        <v>96</v>
      </c>
      <c r="BU65" s="2">
        <v>52</v>
      </c>
      <c r="BV65" s="2">
        <v>52</v>
      </c>
      <c r="BW65" s="2">
        <v>0</v>
      </c>
      <c r="BX65" s="2">
        <v>0</v>
      </c>
      <c r="BY65" s="4">
        <v>1</v>
      </c>
      <c r="BZ65" s="8">
        <f t="shared" si="8"/>
        <v>0</v>
      </c>
      <c r="CB65" s="2" t="s">
        <v>96</v>
      </c>
      <c r="CC65" s="2">
        <v>52</v>
      </c>
      <c r="CD65" s="2">
        <v>52</v>
      </c>
      <c r="CE65" s="2">
        <v>0</v>
      </c>
      <c r="CF65" s="2">
        <v>0</v>
      </c>
      <c r="CG65" s="4">
        <v>1</v>
      </c>
      <c r="CH65" s="8">
        <f t="shared" si="9"/>
        <v>0</v>
      </c>
      <c r="CJ65" s="2" t="s">
        <v>96</v>
      </c>
      <c r="CK65" s="2">
        <v>52</v>
      </c>
      <c r="CL65" s="2">
        <v>52</v>
      </c>
      <c r="CM65" s="2">
        <v>0</v>
      </c>
      <c r="CN65" s="2">
        <v>0</v>
      </c>
      <c r="CO65" s="4">
        <v>1</v>
      </c>
      <c r="CP65" s="8">
        <f t="shared" si="10"/>
        <v>0</v>
      </c>
      <c r="CR65" s="2" t="s">
        <v>96</v>
      </c>
      <c r="CS65" s="2">
        <v>52</v>
      </c>
      <c r="CT65" s="2">
        <v>52</v>
      </c>
      <c r="CU65" s="2">
        <v>0</v>
      </c>
      <c r="CV65" s="2">
        <v>0</v>
      </c>
      <c r="CW65" s="4">
        <v>1</v>
      </c>
      <c r="CX65" s="8">
        <f t="shared" si="11"/>
        <v>0</v>
      </c>
      <c r="CZ65" s="2" t="s">
        <v>96</v>
      </c>
      <c r="DA65" s="2">
        <v>52</v>
      </c>
      <c r="DB65" s="2">
        <v>52</v>
      </c>
      <c r="DC65" s="2">
        <v>0</v>
      </c>
      <c r="DD65" s="2">
        <v>0</v>
      </c>
      <c r="DE65" s="4">
        <v>1</v>
      </c>
      <c r="DF65" s="8">
        <f t="shared" si="12"/>
        <v>0</v>
      </c>
      <c r="DH65" s="2" t="s">
        <v>96</v>
      </c>
      <c r="DI65" s="2">
        <v>52</v>
      </c>
      <c r="DJ65" s="2">
        <v>52</v>
      </c>
      <c r="DK65" s="2">
        <v>0</v>
      </c>
      <c r="DL65" s="2">
        <v>0</v>
      </c>
      <c r="DM65" s="4">
        <v>1</v>
      </c>
      <c r="DN65" s="8">
        <f t="shared" si="13"/>
        <v>0</v>
      </c>
      <c r="DP65" s="2" t="s">
        <v>96</v>
      </c>
      <c r="DQ65" s="2">
        <v>52</v>
      </c>
      <c r="DR65" s="2">
        <v>52</v>
      </c>
      <c r="DS65" s="2">
        <v>0</v>
      </c>
      <c r="DT65" s="2">
        <v>0</v>
      </c>
      <c r="DU65" s="4">
        <v>1</v>
      </c>
      <c r="DV65" s="8">
        <f t="shared" si="14"/>
        <v>0</v>
      </c>
      <c r="DX65" s="2" t="s">
        <v>96</v>
      </c>
      <c r="DY65" s="2">
        <v>52</v>
      </c>
      <c r="DZ65" s="2">
        <v>52</v>
      </c>
      <c r="EA65" s="2">
        <v>0</v>
      </c>
      <c r="EB65" s="2">
        <v>0</v>
      </c>
      <c r="EC65" s="4">
        <v>1</v>
      </c>
      <c r="ED65" s="8">
        <f t="shared" si="15"/>
        <v>0</v>
      </c>
      <c r="EF65" s="2" t="s">
        <v>96</v>
      </c>
      <c r="EG65" s="2">
        <v>52</v>
      </c>
      <c r="EH65" s="2">
        <v>52</v>
      </c>
      <c r="EI65" s="2">
        <v>0</v>
      </c>
      <c r="EJ65" s="2">
        <v>0</v>
      </c>
      <c r="EK65" s="4">
        <v>1</v>
      </c>
      <c r="EL65" s="8">
        <f t="shared" si="16"/>
        <v>0</v>
      </c>
      <c r="EN65" s="2" t="s">
        <v>96</v>
      </c>
      <c r="EO65" s="2">
        <v>52</v>
      </c>
      <c r="EP65" s="2">
        <v>52</v>
      </c>
      <c r="EQ65" s="2">
        <v>0</v>
      </c>
      <c r="ER65" s="2">
        <v>0</v>
      </c>
      <c r="ES65" s="4">
        <v>1</v>
      </c>
      <c r="ET65" s="8">
        <f t="shared" si="17"/>
        <v>0</v>
      </c>
      <c r="EV65" s="2" t="s">
        <v>96</v>
      </c>
      <c r="EW65" s="2">
        <v>52</v>
      </c>
      <c r="EX65" s="2">
        <v>52</v>
      </c>
      <c r="EY65" s="2">
        <v>0</v>
      </c>
      <c r="EZ65" s="2">
        <v>0</v>
      </c>
      <c r="FA65" s="4">
        <v>1</v>
      </c>
      <c r="FB65" s="8">
        <f t="shared" si="18"/>
        <v>0</v>
      </c>
      <c r="FD65" s="2" t="s">
        <v>96</v>
      </c>
      <c r="FE65" s="2">
        <v>52</v>
      </c>
      <c r="FF65" s="2">
        <v>52</v>
      </c>
      <c r="FG65" s="2">
        <v>0</v>
      </c>
      <c r="FH65" s="2">
        <v>0</v>
      </c>
      <c r="FI65" s="4">
        <v>1</v>
      </c>
      <c r="FJ65" s="8">
        <f t="shared" si="19"/>
        <v>0</v>
      </c>
      <c r="FL65" s="2" t="s">
        <v>96</v>
      </c>
      <c r="FM65" s="2">
        <v>52</v>
      </c>
      <c r="FN65" s="2">
        <v>52</v>
      </c>
      <c r="FO65" s="2">
        <v>0</v>
      </c>
      <c r="FP65" s="2">
        <v>0</v>
      </c>
      <c r="FQ65" s="4">
        <v>1</v>
      </c>
      <c r="FR65" s="8">
        <f t="shared" si="20"/>
        <v>0</v>
      </c>
      <c r="FT65" t="s">
        <v>96</v>
      </c>
      <c r="FU65">
        <v>52</v>
      </c>
      <c r="FV65">
        <v>52</v>
      </c>
      <c r="FW65">
        <v>0</v>
      </c>
      <c r="FX65">
        <v>0</v>
      </c>
      <c r="FY65" s="38">
        <v>1</v>
      </c>
      <c r="FZ65" s="8">
        <f t="shared" si="21"/>
        <v>0</v>
      </c>
      <c r="GB65" s="2" t="s">
        <v>96</v>
      </c>
      <c r="GC65" s="2">
        <v>52</v>
      </c>
      <c r="GD65" s="2">
        <v>52</v>
      </c>
      <c r="GE65" s="2">
        <v>0</v>
      </c>
      <c r="GF65" s="2">
        <v>0</v>
      </c>
      <c r="GG65" s="4">
        <v>1</v>
      </c>
      <c r="GH65" s="8">
        <f t="shared" si="22"/>
        <v>0</v>
      </c>
      <c r="GJ65" t="s">
        <v>96</v>
      </c>
      <c r="GK65">
        <v>52</v>
      </c>
      <c r="GL65">
        <v>52</v>
      </c>
      <c r="GM65">
        <v>0</v>
      </c>
      <c r="GN65">
        <v>0</v>
      </c>
      <c r="GO65" s="38">
        <v>1</v>
      </c>
      <c r="GP65" s="8">
        <f t="shared" si="23"/>
        <v>0</v>
      </c>
      <c r="GR65" s="2" t="s">
        <v>96</v>
      </c>
      <c r="GS65" s="2">
        <v>52</v>
      </c>
      <c r="GT65" s="2">
        <v>52</v>
      </c>
      <c r="GU65" s="2">
        <v>0</v>
      </c>
      <c r="GV65" s="2">
        <v>0</v>
      </c>
      <c r="GW65" s="4">
        <v>1</v>
      </c>
      <c r="GX65" s="8">
        <f t="shared" si="24"/>
        <v>0</v>
      </c>
      <c r="GZ65" s="2" t="s">
        <v>96</v>
      </c>
      <c r="HA65" s="2">
        <v>52</v>
      </c>
      <c r="HB65" s="2">
        <v>52</v>
      </c>
      <c r="HC65" s="2">
        <v>0</v>
      </c>
      <c r="HD65" s="2">
        <v>0</v>
      </c>
      <c r="HE65" s="4">
        <v>1</v>
      </c>
      <c r="HF65" s="8">
        <f t="shared" si="77"/>
        <v>1</v>
      </c>
      <c r="HH65" s="2" t="s">
        <v>96</v>
      </c>
      <c r="HI65" s="2">
        <v>52</v>
      </c>
      <c r="HJ65" s="2">
        <v>52</v>
      </c>
      <c r="HK65" s="2">
        <v>0</v>
      </c>
      <c r="HL65" s="2">
        <v>0</v>
      </c>
      <c r="HM65" s="4">
        <v>1</v>
      </c>
      <c r="HN65" s="8">
        <f t="shared" si="25"/>
        <v>0</v>
      </c>
      <c r="HP65" s="2" t="s">
        <v>96</v>
      </c>
      <c r="HQ65" s="2">
        <v>52</v>
      </c>
      <c r="HR65" s="2">
        <v>52</v>
      </c>
      <c r="HS65" s="2">
        <v>0</v>
      </c>
      <c r="HT65" s="2">
        <v>0</v>
      </c>
      <c r="HU65" s="4">
        <v>1</v>
      </c>
      <c r="HV65" s="8">
        <f t="shared" si="26"/>
        <v>0</v>
      </c>
      <c r="HX65" s="2" t="s">
        <v>96</v>
      </c>
      <c r="HY65" s="2">
        <v>52</v>
      </c>
      <c r="HZ65" s="2">
        <v>52</v>
      </c>
      <c r="IA65" s="2">
        <v>0</v>
      </c>
      <c r="IB65" s="2">
        <v>0</v>
      </c>
      <c r="IC65" s="4">
        <v>1</v>
      </c>
      <c r="ID65" s="8">
        <f t="shared" si="27"/>
        <v>0</v>
      </c>
      <c r="IF65" s="63" t="s">
        <v>96</v>
      </c>
      <c r="IG65" s="64">
        <v>52</v>
      </c>
      <c r="IH65" s="64">
        <v>52</v>
      </c>
      <c r="II65" s="64">
        <v>0</v>
      </c>
      <c r="IJ65" s="64">
        <v>0</v>
      </c>
      <c r="IK65" s="65">
        <v>1</v>
      </c>
      <c r="IL65" s="65">
        <v>1</v>
      </c>
      <c r="IM65" s="65">
        <v>0</v>
      </c>
      <c r="IN65" s="63"/>
      <c r="IO65" s="63" t="s">
        <v>96</v>
      </c>
      <c r="IP65" s="63">
        <v>52</v>
      </c>
      <c r="IQ65" s="63">
        <v>52</v>
      </c>
      <c r="IR65" s="63">
        <v>0</v>
      </c>
      <c r="IS65" s="63">
        <v>0</v>
      </c>
      <c r="IT65" s="71">
        <v>1</v>
      </c>
      <c r="IU65" s="67">
        <v>0</v>
      </c>
      <c r="IV65" s="63"/>
      <c r="IW65" s="73" t="s">
        <v>96</v>
      </c>
      <c r="IX65" s="73">
        <v>52</v>
      </c>
      <c r="IY65" s="73">
        <v>52</v>
      </c>
      <c r="IZ65" s="73">
        <v>0</v>
      </c>
      <c r="JA65" s="73">
        <v>0</v>
      </c>
      <c r="JB65" s="77">
        <v>1</v>
      </c>
      <c r="JC65" s="67">
        <f t="shared" si="28"/>
        <v>0</v>
      </c>
      <c r="JD65" s="66"/>
      <c r="JE65" s="73" t="s">
        <v>96</v>
      </c>
      <c r="JF65" s="73">
        <v>52</v>
      </c>
      <c r="JG65" s="73">
        <v>52</v>
      </c>
      <c r="JH65" s="73">
        <v>0</v>
      </c>
      <c r="JI65" s="73">
        <v>0</v>
      </c>
      <c r="JJ65" s="77">
        <f t="shared" si="78"/>
        <v>1</v>
      </c>
      <c r="JK65" s="67">
        <f t="shared" si="29"/>
        <v>0</v>
      </c>
      <c r="JL65" s="66"/>
      <c r="JM65" s="73" t="s">
        <v>96</v>
      </c>
      <c r="JN65" s="73">
        <v>52</v>
      </c>
      <c r="JO65" s="73">
        <v>52</v>
      </c>
      <c r="JP65" s="73">
        <v>0</v>
      </c>
      <c r="JQ65" s="73">
        <v>0</v>
      </c>
      <c r="JR65" s="77">
        <v>1</v>
      </c>
      <c r="JS65" s="67">
        <f t="shared" si="30"/>
        <v>0</v>
      </c>
      <c r="JT65" s="66"/>
      <c r="JU65" s="73" t="s">
        <v>96</v>
      </c>
      <c r="JV65" s="73">
        <v>52</v>
      </c>
      <c r="JW65" s="73">
        <v>52</v>
      </c>
      <c r="JX65" s="73">
        <v>0</v>
      </c>
      <c r="JY65" s="73">
        <v>0</v>
      </c>
      <c r="JZ65" s="77">
        <v>1</v>
      </c>
      <c r="KA65" s="67">
        <f t="shared" si="31"/>
        <v>0</v>
      </c>
      <c r="KB65" s="66"/>
      <c r="KC65" s="73" t="s">
        <v>96</v>
      </c>
      <c r="KD65" s="73">
        <v>52</v>
      </c>
      <c r="KE65" s="73">
        <v>52</v>
      </c>
      <c r="KF65" s="73">
        <v>0</v>
      </c>
      <c r="KG65" s="73">
        <v>0</v>
      </c>
      <c r="KH65" s="77">
        <v>1</v>
      </c>
      <c r="KI65" s="67">
        <f t="shared" si="32"/>
        <v>0</v>
      </c>
      <c r="KK65" s="74" t="s">
        <v>96</v>
      </c>
      <c r="KL65" s="74">
        <v>52</v>
      </c>
      <c r="KM65" s="74">
        <v>52</v>
      </c>
      <c r="KN65" s="74">
        <v>0</v>
      </c>
      <c r="KO65" s="74">
        <v>0</v>
      </c>
      <c r="KP65" s="75">
        <f t="shared" si="33"/>
        <v>1</v>
      </c>
      <c r="KQ65" s="67">
        <f t="shared" si="34"/>
        <v>0</v>
      </c>
      <c r="KS65" s="74" t="s">
        <v>96</v>
      </c>
      <c r="KT65" s="74">
        <v>52</v>
      </c>
      <c r="KU65" s="74">
        <v>52</v>
      </c>
      <c r="KV65" s="74">
        <v>0</v>
      </c>
      <c r="KW65" s="74">
        <v>0</v>
      </c>
      <c r="KX65" s="75">
        <f t="shared" si="35"/>
        <v>1</v>
      </c>
      <c r="KY65" s="67">
        <f t="shared" si="36"/>
        <v>0</v>
      </c>
      <c r="LA65" s="74" t="s">
        <v>96</v>
      </c>
      <c r="LB65" s="74">
        <v>52</v>
      </c>
      <c r="LC65" s="74">
        <v>52</v>
      </c>
      <c r="LD65" s="74">
        <v>0</v>
      </c>
      <c r="LE65" s="74">
        <v>0</v>
      </c>
      <c r="LF65" s="75">
        <f t="shared" si="37"/>
        <v>1</v>
      </c>
      <c r="LG65" s="67">
        <f t="shared" si="38"/>
        <v>0</v>
      </c>
      <c r="LI65" s="74" t="s">
        <v>96</v>
      </c>
      <c r="LJ65" s="74">
        <v>52</v>
      </c>
      <c r="LK65" s="74">
        <v>52</v>
      </c>
      <c r="LL65" s="74">
        <v>0</v>
      </c>
      <c r="LM65" s="74">
        <v>0</v>
      </c>
      <c r="LN65" s="75">
        <f t="shared" si="39"/>
        <v>1</v>
      </c>
      <c r="LO65" s="67">
        <f t="shared" si="40"/>
        <v>0</v>
      </c>
      <c r="LQ65" s="74" t="s">
        <v>96</v>
      </c>
      <c r="LR65" s="74">
        <v>52</v>
      </c>
      <c r="LS65" s="74">
        <v>52</v>
      </c>
      <c r="LT65" s="74">
        <v>0</v>
      </c>
      <c r="LU65" s="74">
        <v>0</v>
      </c>
      <c r="LV65" s="75">
        <f t="shared" si="41"/>
        <v>1</v>
      </c>
      <c r="LW65" s="67">
        <f t="shared" si="42"/>
        <v>0</v>
      </c>
      <c r="LY65" s="74" t="s">
        <v>96</v>
      </c>
      <c r="LZ65" s="74">
        <v>52</v>
      </c>
      <c r="MA65" s="74">
        <v>52</v>
      </c>
      <c r="MB65" s="74">
        <v>0</v>
      </c>
      <c r="MC65" s="74">
        <v>0</v>
      </c>
      <c r="MD65" s="75">
        <f t="shared" si="43"/>
        <v>1</v>
      </c>
      <c r="ME65" s="67">
        <f t="shared" si="44"/>
        <v>0</v>
      </c>
      <c r="MG65" s="74" t="s">
        <v>96</v>
      </c>
      <c r="MH65" s="74">
        <v>52</v>
      </c>
      <c r="MI65" s="74">
        <v>52</v>
      </c>
      <c r="MJ65" s="74">
        <v>0</v>
      </c>
      <c r="MK65" s="74">
        <v>0</v>
      </c>
      <c r="ML65" s="75">
        <f t="shared" si="45"/>
        <v>1</v>
      </c>
      <c r="MM65" s="67">
        <f t="shared" si="46"/>
        <v>0</v>
      </c>
      <c r="MO65" s="74" t="s">
        <v>96</v>
      </c>
      <c r="MP65" s="74">
        <v>52</v>
      </c>
      <c r="MQ65" s="74">
        <v>52</v>
      </c>
      <c r="MR65" s="74">
        <v>0</v>
      </c>
      <c r="MS65" s="74">
        <v>0</v>
      </c>
      <c r="MT65" s="75">
        <f t="shared" si="47"/>
        <v>1</v>
      </c>
      <c r="MU65" s="67">
        <f t="shared" si="48"/>
        <v>0</v>
      </c>
      <c r="MW65" s="74" t="s">
        <v>96</v>
      </c>
      <c r="MX65" s="74">
        <v>52</v>
      </c>
      <c r="MY65" s="74">
        <v>52</v>
      </c>
      <c r="MZ65" s="74">
        <v>0</v>
      </c>
      <c r="NA65" s="74">
        <v>0</v>
      </c>
      <c r="NB65" s="75">
        <f t="shared" si="49"/>
        <v>1</v>
      </c>
      <c r="NC65" s="67">
        <f t="shared" si="50"/>
        <v>0</v>
      </c>
      <c r="NE65" s="74" t="s">
        <v>96</v>
      </c>
      <c r="NF65" s="74">
        <v>52</v>
      </c>
      <c r="NG65" s="74">
        <v>52</v>
      </c>
      <c r="NH65" s="74">
        <v>0</v>
      </c>
      <c r="NI65" s="74">
        <v>0</v>
      </c>
      <c r="NJ65" s="75">
        <f t="shared" si="51"/>
        <v>1</v>
      </c>
      <c r="NK65" s="67">
        <f t="shared" si="52"/>
        <v>0</v>
      </c>
      <c r="NM65" s="74" t="s">
        <v>96</v>
      </c>
      <c r="NN65" s="74">
        <v>52</v>
      </c>
      <c r="NO65" s="74">
        <v>52</v>
      </c>
      <c r="NP65" s="74">
        <v>0</v>
      </c>
      <c r="NQ65" s="74">
        <v>0</v>
      </c>
      <c r="NR65" s="75">
        <f t="shared" si="53"/>
        <v>1</v>
      </c>
      <c r="NS65" s="67">
        <f t="shared" si="54"/>
        <v>0</v>
      </c>
      <c r="NU65" s="74" t="s">
        <v>96</v>
      </c>
      <c r="NV65" s="74">
        <v>52</v>
      </c>
      <c r="NW65" s="74">
        <v>52</v>
      </c>
      <c r="NX65" s="74">
        <v>0</v>
      </c>
      <c r="NY65" s="74">
        <v>0</v>
      </c>
      <c r="NZ65" s="75">
        <f t="shared" si="55"/>
        <v>1</v>
      </c>
      <c r="OA65" s="67">
        <f t="shared" si="56"/>
        <v>0</v>
      </c>
      <c r="OC65" s="74" t="s">
        <v>96</v>
      </c>
      <c r="OD65" s="74">
        <v>52</v>
      </c>
      <c r="OE65" s="74">
        <v>52</v>
      </c>
      <c r="OF65" s="74">
        <v>0</v>
      </c>
      <c r="OG65" s="74">
        <v>0</v>
      </c>
      <c r="OH65" s="75">
        <f t="shared" si="79"/>
        <v>1</v>
      </c>
      <c r="OI65" s="67">
        <f t="shared" si="80"/>
        <v>0</v>
      </c>
      <c r="OK65" s="74" t="s">
        <v>96</v>
      </c>
      <c r="OL65" s="74">
        <v>52</v>
      </c>
      <c r="OM65" s="74">
        <v>52</v>
      </c>
      <c r="ON65" s="74">
        <v>0</v>
      </c>
      <c r="OO65" s="74">
        <v>0</v>
      </c>
      <c r="OP65" s="75">
        <f t="shared" si="59"/>
        <v>1</v>
      </c>
      <c r="OQ65" s="67">
        <f t="shared" si="60"/>
        <v>0</v>
      </c>
      <c r="OS65" s="74" t="s">
        <v>96</v>
      </c>
      <c r="OT65" s="74">
        <v>52</v>
      </c>
      <c r="OU65" s="74">
        <v>52</v>
      </c>
      <c r="OV65" s="74">
        <v>0</v>
      </c>
      <c r="OW65" s="74">
        <v>0</v>
      </c>
      <c r="OX65" s="75">
        <f t="shared" si="61"/>
        <v>1</v>
      </c>
      <c r="OY65" s="67">
        <f t="shared" si="62"/>
        <v>0</v>
      </c>
      <c r="PA65" s="74" t="s">
        <v>96</v>
      </c>
      <c r="PB65" s="74">
        <v>52</v>
      </c>
      <c r="PC65" s="74">
        <v>52</v>
      </c>
      <c r="PD65" s="74">
        <v>0</v>
      </c>
      <c r="PE65" s="74">
        <v>0</v>
      </c>
      <c r="PF65" s="75">
        <f t="shared" si="63"/>
        <v>1</v>
      </c>
      <c r="PG65" s="67">
        <f t="shared" si="64"/>
        <v>0</v>
      </c>
      <c r="PI65" s="74" t="s">
        <v>96</v>
      </c>
      <c r="PJ65" s="74">
        <v>52</v>
      </c>
      <c r="PK65" s="74">
        <v>52</v>
      </c>
      <c r="PL65" s="74">
        <v>0</v>
      </c>
      <c r="PM65" s="74">
        <v>0</v>
      </c>
      <c r="PN65" s="75">
        <f t="shared" si="65"/>
        <v>1</v>
      </c>
      <c r="PO65" s="67">
        <f t="shared" si="66"/>
        <v>0</v>
      </c>
      <c r="PQ65" s="74" t="s">
        <v>96</v>
      </c>
      <c r="PR65" s="74">
        <v>52</v>
      </c>
      <c r="PS65" s="74">
        <v>52</v>
      </c>
      <c r="PT65" s="74">
        <v>0</v>
      </c>
      <c r="PU65" s="74">
        <v>0</v>
      </c>
      <c r="PV65" s="75">
        <f t="shared" si="67"/>
        <v>1</v>
      </c>
      <c r="PW65" s="67">
        <f t="shared" si="68"/>
        <v>0</v>
      </c>
      <c r="PY65" s="74" t="s">
        <v>96</v>
      </c>
      <c r="PZ65" s="74">
        <v>52</v>
      </c>
      <c r="QA65" s="74">
        <v>52</v>
      </c>
      <c r="QB65" s="74">
        <v>0</v>
      </c>
      <c r="QC65" s="74">
        <v>0</v>
      </c>
      <c r="QD65" s="75">
        <f t="shared" si="69"/>
        <v>1</v>
      </c>
      <c r="QE65" s="67">
        <f t="shared" si="70"/>
        <v>0</v>
      </c>
      <c r="QG65" s="74" t="s">
        <v>96</v>
      </c>
      <c r="QH65" s="74">
        <v>52</v>
      </c>
      <c r="QI65" s="74">
        <v>52</v>
      </c>
      <c r="QJ65" s="74">
        <v>0</v>
      </c>
      <c r="QK65" s="74">
        <v>0</v>
      </c>
      <c r="QL65" s="75">
        <f t="shared" si="71"/>
        <v>1</v>
      </c>
      <c r="QM65" s="67">
        <f t="shared" si="72"/>
        <v>0</v>
      </c>
      <c r="QO65" s="74" t="s">
        <v>96</v>
      </c>
      <c r="QP65" s="74">
        <v>52</v>
      </c>
      <c r="QQ65" s="74">
        <v>52</v>
      </c>
      <c r="QR65" s="74">
        <v>0</v>
      </c>
      <c r="QS65" s="74">
        <v>0</v>
      </c>
      <c r="QT65" s="75">
        <f t="shared" si="73"/>
        <v>1</v>
      </c>
      <c r="QU65" s="67">
        <f t="shared" si="74"/>
        <v>0</v>
      </c>
      <c r="QW65" s="74" t="s">
        <v>96</v>
      </c>
      <c r="QX65" s="74">
        <v>52</v>
      </c>
      <c r="QY65" s="74">
        <v>52</v>
      </c>
      <c r="QZ65" s="74">
        <v>0</v>
      </c>
      <c r="RA65" s="74">
        <v>0</v>
      </c>
      <c r="RB65" s="75">
        <f t="shared" si="75"/>
        <v>1</v>
      </c>
      <c r="RC65" s="67">
        <f t="shared" si="76"/>
        <v>0</v>
      </c>
    </row>
    <row r="66" spans="1:471" ht="15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  <c r="AV66" s="2" t="s">
        <v>66</v>
      </c>
      <c r="AW66" s="2">
        <v>20</v>
      </c>
      <c r="AX66" s="2">
        <v>20</v>
      </c>
      <c r="AY66" s="2">
        <v>0</v>
      </c>
      <c r="AZ66" s="2">
        <v>0</v>
      </c>
      <c r="BA66" s="4">
        <v>1</v>
      </c>
      <c r="BB66" s="8">
        <f>BA66-AS63</f>
        <v>0</v>
      </c>
      <c r="BD66" s="2" t="s">
        <v>66</v>
      </c>
      <c r="BE66" s="2">
        <v>20</v>
      </c>
      <c r="BF66" s="2">
        <v>20</v>
      </c>
      <c r="BG66" s="2">
        <v>0</v>
      </c>
      <c r="BH66" s="2">
        <v>0</v>
      </c>
      <c r="BI66" s="4">
        <v>1</v>
      </c>
      <c r="BJ66" s="8">
        <f t="shared" si="6"/>
        <v>0</v>
      </c>
      <c r="BL66" s="2" t="s">
        <v>66</v>
      </c>
      <c r="BM66" s="2">
        <v>20</v>
      </c>
      <c r="BN66" s="2">
        <v>20</v>
      </c>
      <c r="BO66" s="2">
        <v>0</v>
      </c>
      <c r="BP66" s="2">
        <v>0</v>
      </c>
      <c r="BQ66" s="4">
        <v>1</v>
      </c>
      <c r="BR66" s="8">
        <f t="shared" si="7"/>
        <v>0</v>
      </c>
      <c r="BT66" s="2" t="s">
        <v>66</v>
      </c>
      <c r="BU66" s="2">
        <v>20</v>
      </c>
      <c r="BV66" s="2">
        <v>20</v>
      </c>
      <c r="BW66" s="2">
        <v>0</v>
      </c>
      <c r="BX66" s="2">
        <v>0</v>
      </c>
      <c r="BY66" s="4">
        <v>1</v>
      </c>
      <c r="BZ66" s="8">
        <f t="shared" si="8"/>
        <v>0</v>
      </c>
      <c r="CB66" s="2" t="s">
        <v>66</v>
      </c>
      <c r="CC66" s="2">
        <v>20</v>
      </c>
      <c r="CD66" s="2">
        <v>20</v>
      </c>
      <c r="CE66" s="2">
        <v>0</v>
      </c>
      <c r="CF66" s="2">
        <v>0</v>
      </c>
      <c r="CG66" s="4">
        <v>1</v>
      </c>
      <c r="CH66" s="8">
        <f t="shared" si="9"/>
        <v>0</v>
      </c>
      <c r="CJ66" s="2" t="s">
        <v>66</v>
      </c>
      <c r="CK66" s="2">
        <v>20</v>
      </c>
      <c r="CL66" s="2">
        <v>20</v>
      </c>
      <c r="CM66" s="2">
        <v>0</v>
      </c>
      <c r="CN66" s="2">
        <v>0</v>
      </c>
      <c r="CO66" s="4">
        <v>1</v>
      </c>
      <c r="CP66" s="8">
        <f t="shared" si="10"/>
        <v>0</v>
      </c>
      <c r="CR66" s="2" t="s">
        <v>66</v>
      </c>
      <c r="CS66" s="2">
        <v>20</v>
      </c>
      <c r="CT66" s="2">
        <v>20</v>
      </c>
      <c r="CU66" s="2">
        <v>0</v>
      </c>
      <c r="CV66" s="2">
        <v>0</v>
      </c>
      <c r="CW66" s="4">
        <v>1</v>
      </c>
      <c r="CX66" s="8">
        <f t="shared" si="11"/>
        <v>0</v>
      </c>
      <c r="CZ66" s="2" t="s">
        <v>66</v>
      </c>
      <c r="DA66" s="2">
        <v>20</v>
      </c>
      <c r="DB66" s="2">
        <v>20</v>
      </c>
      <c r="DC66" s="2">
        <v>0</v>
      </c>
      <c r="DD66" s="2">
        <v>0</v>
      </c>
      <c r="DE66" s="4">
        <v>1</v>
      </c>
      <c r="DF66" s="8">
        <f t="shared" si="12"/>
        <v>0</v>
      </c>
      <c r="DH66" s="2" t="s">
        <v>66</v>
      </c>
      <c r="DI66" s="2">
        <v>20</v>
      </c>
      <c r="DJ66" s="2">
        <v>20</v>
      </c>
      <c r="DK66" s="2">
        <v>0</v>
      </c>
      <c r="DL66" s="2">
        <v>0</v>
      </c>
      <c r="DM66" s="4">
        <v>1</v>
      </c>
      <c r="DN66" s="8">
        <f t="shared" si="13"/>
        <v>0</v>
      </c>
      <c r="DP66" s="2" t="s">
        <v>66</v>
      </c>
      <c r="DQ66" s="2">
        <v>20</v>
      </c>
      <c r="DR66" s="2">
        <v>20</v>
      </c>
      <c r="DS66" s="2">
        <v>0</v>
      </c>
      <c r="DT66" s="2">
        <v>0</v>
      </c>
      <c r="DU66" s="4">
        <v>1</v>
      </c>
      <c r="DV66" s="8">
        <f t="shared" si="14"/>
        <v>0</v>
      </c>
      <c r="DX66" s="2" t="s">
        <v>66</v>
      </c>
      <c r="DY66" s="2">
        <v>20</v>
      </c>
      <c r="DZ66" s="2">
        <v>19</v>
      </c>
      <c r="EA66" s="2">
        <v>1</v>
      </c>
      <c r="EB66" s="2">
        <v>0</v>
      </c>
      <c r="EC66" s="4">
        <v>0.95</v>
      </c>
      <c r="ED66" s="8">
        <f t="shared" si="15"/>
        <v>-5.0000000000000044E-2</v>
      </c>
      <c r="EF66" s="2" t="s">
        <v>66</v>
      </c>
      <c r="EG66" s="2">
        <v>20</v>
      </c>
      <c r="EH66" s="2">
        <v>20</v>
      </c>
      <c r="EI66" s="2">
        <v>0</v>
      </c>
      <c r="EJ66" s="2">
        <v>0</v>
      </c>
      <c r="EK66" s="4">
        <v>1</v>
      </c>
      <c r="EL66" s="8">
        <f t="shared" si="16"/>
        <v>5.0000000000000044E-2</v>
      </c>
      <c r="EN66" s="2" t="s">
        <v>66</v>
      </c>
      <c r="EO66" s="2">
        <v>20</v>
      </c>
      <c r="EP66" s="2">
        <v>20</v>
      </c>
      <c r="EQ66" s="2">
        <v>0</v>
      </c>
      <c r="ER66" s="2">
        <v>0</v>
      </c>
      <c r="ES66" s="4">
        <v>1</v>
      </c>
      <c r="ET66" s="8">
        <f t="shared" si="17"/>
        <v>0</v>
      </c>
      <c r="EV66" s="2" t="s">
        <v>66</v>
      </c>
      <c r="EW66" s="2">
        <v>20</v>
      </c>
      <c r="EX66" s="2">
        <v>20</v>
      </c>
      <c r="EY66" s="2">
        <v>0</v>
      </c>
      <c r="EZ66" s="2">
        <v>0</v>
      </c>
      <c r="FA66" s="4">
        <v>1</v>
      </c>
      <c r="FB66" s="8">
        <f t="shared" si="18"/>
        <v>0</v>
      </c>
      <c r="FD66" s="2" t="s">
        <v>66</v>
      </c>
      <c r="FE66" s="2">
        <v>20</v>
      </c>
      <c r="FF66" s="2">
        <v>20</v>
      </c>
      <c r="FG66" s="2">
        <v>0</v>
      </c>
      <c r="FH66" s="2">
        <v>0</v>
      </c>
      <c r="FI66" s="4">
        <v>1</v>
      </c>
      <c r="FJ66" s="8">
        <f t="shared" si="19"/>
        <v>0</v>
      </c>
      <c r="FL66" s="2" t="s">
        <v>66</v>
      </c>
      <c r="FM66" s="2">
        <v>20</v>
      </c>
      <c r="FN66" s="2">
        <v>20</v>
      </c>
      <c r="FO66" s="2">
        <v>0</v>
      </c>
      <c r="FP66" s="2">
        <v>0</v>
      </c>
      <c r="FQ66" s="4">
        <v>1</v>
      </c>
      <c r="FR66" s="8">
        <f t="shared" si="20"/>
        <v>0</v>
      </c>
      <c r="FT66" t="s">
        <v>66</v>
      </c>
      <c r="FU66">
        <v>20</v>
      </c>
      <c r="FV66">
        <v>20</v>
      </c>
      <c r="FW66">
        <v>0</v>
      </c>
      <c r="FX66">
        <v>0</v>
      </c>
      <c r="FY66" s="38">
        <v>1</v>
      </c>
      <c r="FZ66" s="8">
        <f t="shared" si="21"/>
        <v>0</v>
      </c>
      <c r="GB66" s="2" t="s">
        <v>66</v>
      </c>
      <c r="GC66" s="2">
        <v>20</v>
      </c>
      <c r="GD66" s="2">
        <v>20</v>
      </c>
      <c r="GE66" s="2">
        <v>0</v>
      </c>
      <c r="GF66" s="2">
        <v>0</v>
      </c>
      <c r="GG66" s="4">
        <v>1</v>
      </c>
      <c r="GH66" s="8">
        <f t="shared" si="22"/>
        <v>0</v>
      </c>
      <c r="GJ66" t="s">
        <v>66</v>
      </c>
      <c r="GK66">
        <v>20</v>
      </c>
      <c r="GL66">
        <v>20</v>
      </c>
      <c r="GM66">
        <v>0</v>
      </c>
      <c r="GN66">
        <v>0</v>
      </c>
      <c r="GO66" s="38">
        <v>1</v>
      </c>
      <c r="GP66" s="8">
        <f t="shared" si="23"/>
        <v>0</v>
      </c>
      <c r="GR66" s="2" t="s">
        <v>66</v>
      </c>
      <c r="GS66" s="2">
        <v>20</v>
      </c>
      <c r="GT66" s="2">
        <v>20</v>
      </c>
      <c r="GU66" s="2">
        <v>0</v>
      </c>
      <c r="GV66" s="2">
        <v>0</v>
      </c>
      <c r="GW66" s="4">
        <v>1</v>
      </c>
      <c r="GX66" s="8">
        <f t="shared" si="24"/>
        <v>0</v>
      </c>
      <c r="GZ66" s="2" t="s">
        <v>66</v>
      </c>
      <c r="HA66" s="2">
        <v>20</v>
      </c>
      <c r="HB66" s="2">
        <v>20</v>
      </c>
      <c r="HC66" s="2">
        <v>0</v>
      </c>
      <c r="HD66" s="2">
        <v>0</v>
      </c>
      <c r="HE66" s="4">
        <v>1</v>
      </c>
      <c r="HF66" s="8">
        <f t="shared" si="77"/>
        <v>1</v>
      </c>
      <c r="HH66" s="2" t="s">
        <v>66</v>
      </c>
      <c r="HI66" s="2">
        <v>20</v>
      </c>
      <c r="HJ66" s="2">
        <v>20</v>
      </c>
      <c r="HK66" s="2">
        <v>0</v>
      </c>
      <c r="HL66" s="2">
        <v>0</v>
      </c>
      <c r="HM66" s="4">
        <v>1</v>
      </c>
      <c r="HN66" s="8">
        <f t="shared" si="25"/>
        <v>0</v>
      </c>
      <c r="HP66" s="2" t="s">
        <v>66</v>
      </c>
      <c r="HQ66" s="2">
        <v>20</v>
      </c>
      <c r="HR66" s="2">
        <v>20</v>
      </c>
      <c r="HS66" s="2">
        <v>0</v>
      </c>
      <c r="HT66" s="2">
        <v>0</v>
      </c>
      <c r="HU66" s="4">
        <v>1</v>
      </c>
      <c r="HV66" s="8">
        <f t="shared" si="26"/>
        <v>0</v>
      </c>
      <c r="HX66" s="2" t="s">
        <v>66</v>
      </c>
      <c r="HY66" s="2">
        <v>20</v>
      </c>
      <c r="HZ66" s="2">
        <v>20</v>
      </c>
      <c r="IA66" s="2">
        <v>0</v>
      </c>
      <c r="IB66" s="2">
        <v>0</v>
      </c>
      <c r="IC66" s="4">
        <v>1</v>
      </c>
      <c r="ID66" s="8">
        <f t="shared" si="27"/>
        <v>0</v>
      </c>
      <c r="IF66" s="63" t="s">
        <v>66</v>
      </c>
      <c r="IG66" s="64">
        <v>20</v>
      </c>
      <c r="IH66" s="64">
        <v>20</v>
      </c>
      <c r="II66" s="64">
        <v>0</v>
      </c>
      <c r="IJ66" s="64">
        <v>0</v>
      </c>
      <c r="IK66" s="65">
        <v>1</v>
      </c>
      <c r="IL66" s="65">
        <v>1</v>
      </c>
      <c r="IM66" s="65">
        <v>0</v>
      </c>
      <c r="IN66" s="63"/>
      <c r="IO66" s="63" t="s">
        <v>66</v>
      </c>
      <c r="IP66" s="63">
        <v>20</v>
      </c>
      <c r="IQ66" s="63">
        <v>20</v>
      </c>
      <c r="IR66" s="63">
        <v>0</v>
      </c>
      <c r="IS66" s="63">
        <v>0</v>
      </c>
      <c r="IT66" s="71">
        <v>1</v>
      </c>
      <c r="IU66" s="67">
        <v>0</v>
      </c>
      <c r="IV66" s="63"/>
      <c r="IW66" s="73" t="s">
        <v>66</v>
      </c>
      <c r="IX66" s="73">
        <v>20</v>
      </c>
      <c r="IY66" s="73">
        <v>20</v>
      </c>
      <c r="IZ66" s="73">
        <v>0</v>
      </c>
      <c r="JA66" s="73">
        <v>0</v>
      </c>
      <c r="JB66" s="77">
        <v>1</v>
      </c>
      <c r="JC66" s="67">
        <f t="shared" si="28"/>
        <v>0</v>
      </c>
      <c r="JD66" s="66"/>
      <c r="JE66" s="73" t="s">
        <v>66</v>
      </c>
      <c r="JF66" s="73">
        <v>20</v>
      </c>
      <c r="JG66" s="73">
        <v>20</v>
      </c>
      <c r="JH66" s="73">
        <v>0</v>
      </c>
      <c r="JI66" s="73">
        <v>0</v>
      </c>
      <c r="JJ66" s="77">
        <f t="shared" si="78"/>
        <v>1</v>
      </c>
      <c r="JK66" s="67">
        <f t="shared" si="29"/>
        <v>0</v>
      </c>
      <c r="JL66" s="66"/>
      <c r="JM66" s="73" t="s">
        <v>66</v>
      </c>
      <c r="JN66" s="73">
        <v>20</v>
      </c>
      <c r="JO66" s="73">
        <v>20</v>
      </c>
      <c r="JP66" s="73">
        <v>0</v>
      </c>
      <c r="JQ66" s="73">
        <v>0</v>
      </c>
      <c r="JR66" s="77">
        <v>1</v>
      </c>
      <c r="JS66" s="67">
        <f t="shared" si="30"/>
        <v>0</v>
      </c>
      <c r="JT66" s="66"/>
      <c r="JU66" s="73" t="s">
        <v>66</v>
      </c>
      <c r="JV66" s="73">
        <v>20</v>
      </c>
      <c r="JW66" s="73">
        <v>20</v>
      </c>
      <c r="JX66" s="73">
        <v>0</v>
      </c>
      <c r="JY66" s="73">
        <v>0</v>
      </c>
      <c r="JZ66" s="77">
        <v>1</v>
      </c>
      <c r="KA66" s="67">
        <f t="shared" si="31"/>
        <v>0</v>
      </c>
      <c r="KB66" s="66"/>
      <c r="KC66" s="73" t="s">
        <v>66</v>
      </c>
      <c r="KD66" s="73">
        <v>20</v>
      </c>
      <c r="KE66" s="73">
        <v>20</v>
      </c>
      <c r="KF66" s="73">
        <v>0</v>
      </c>
      <c r="KG66" s="73">
        <v>0</v>
      </c>
      <c r="KH66" s="77">
        <v>1</v>
      </c>
      <c r="KI66" s="67">
        <f t="shared" si="32"/>
        <v>0</v>
      </c>
      <c r="KK66" s="74" t="s">
        <v>66</v>
      </c>
      <c r="KL66" s="74">
        <v>20</v>
      </c>
      <c r="KM66" s="74">
        <v>20</v>
      </c>
      <c r="KN66" s="74">
        <v>0</v>
      </c>
      <c r="KO66" s="74">
        <v>0</v>
      </c>
      <c r="KP66" s="75">
        <f t="shared" si="33"/>
        <v>1</v>
      </c>
      <c r="KQ66" s="67">
        <f t="shared" si="34"/>
        <v>0</v>
      </c>
      <c r="KS66" s="74" t="s">
        <v>66</v>
      </c>
      <c r="KT66" s="74">
        <v>20</v>
      </c>
      <c r="KU66" s="74">
        <v>20</v>
      </c>
      <c r="KV66" s="74">
        <v>0</v>
      </c>
      <c r="KW66" s="74">
        <v>0</v>
      </c>
      <c r="KX66" s="75">
        <f t="shared" si="35"/>
        <v>1</v>
      </c>
      <c r="KY66" s="67">
        <f t="shared" si="36"/>
        <v>0</v>
      </c>
      <c r="LA66" s="74" t="s">
        <v>66</v>
      </c>
      <c r="LB66" s="74">
        <v>20</v>
      </c>
      <c r="LC66" s="74">
        <v>20</v>
      </c>
      <c r="LD66" s="74">
        <v>0</v>
      </c>
      <c r="LE66" s="74">
        <v>0</v>
      </c>
      <c r="LF66" s="75">
        <f t="shared" si="37"/>
        <v>1</v>
      </c>
      <c r="LG66" s="67">
        <f t="shared" si="38"/>
        <v>0</v>
      </c>
      <c r="LI66" s="74" t="s">
        <v>66</v>
      </c>
      <c r="LJ66" s="74">
        <v>20</v>
      </c>
      <c r="LK66" s="74">
        <v>20</v>
      </c>
      <c r="LL66" s="74">
        <v>0</v>
      </c>
      <c r="LM66" s="74">
        <v>0</v>
      </c>
      <c r="LN66" s="75">
        <f t="shared" si="39"/>
        <v>1</v>
      </c>
      <c r="LO66" s="67">
        <f t="shared" si="40"/>
        <v>0</v>
      </c>
      <c r="LQ66" s="74" t="s">
        <v>66</v>
      </c>
      <c r="LR66" s="74">
        <v>20</v>
      </c>
      <c r="LS66" s="74">
        <v>20</v>
      </c>
      <c r="LT66" s="74">
        <v>0</v>
      </c>
      <c r="LU66" s="74">
        <v>0</v>
      </c>
      <c r="LV66" s="75">
        <f t="shared" si="41"/>
        <v>1</v>
      </c>
      <c r="LW66" s="67">
        <f t="shared" si="42"/>
        <v>0</v>
      </c>
      <c r="LY66" s="74" t="s">
        <v>66</v>
      </c>
      <c r="LZ66" s="74">
        <v>20</v>
      </c>
      <c r="MA66" s="74">
        <v>20</v>
      </c>
      <c r="MB66" s="74">
        <v>0</v>
      </c>
      <c r="MC66" s="74">
        <v>0</v>
      </c>
      <c r="MD66" s="75">
        <f t="shared" si="43"/>
        <v>1</v>
      </c>
      <c r="ME66" s="67">
        <f t="shared" si="44"/>
        <v>0</v>
      </c>
      <c r="MG66" s="49" t="s">
        <v>66</v>
      </c>
      <c r="MH66" s="49">
        <v>20</v>
      </c>
      <c r="MI66" s="49">
        <v>20</v>
      </c>
      <c r="MJ66" s="49">
        <v>0</v>
      </c>
      <c r="MK66" s="49">
        <v>0</v>
      </c>
      <c r="ML66" s="75">
        <f t="shared" si="45"/>
        <v>1</v>
      </c>
      <c r="MM66" s="67">
        <f t="shared" si="46"/>
        <v>0</v>
      </c>
      <c r="MO66" s="74" t="s">
        <v>66</v>
      </c>
      <c r="MP66" s="74">
        <v>20</v>
      </c>
      <c r="MQ66" s="74">
        <v>20</v>
      </c>
      <c r="MR66" s="74">
        <v>0</v>
      </c>
      <c r="MS66" s="74">
        <v>0</v>
      </c>
      <c r="MT66" s="75">
        <f t="shared" si="47"/>
        <v>1</v>
      </c>
      <c r="MU66" s="67">
        <f t="shared" si="48"/>
        <v>0</v>
      </c>
      <c r="MW66" s="74" t="s">
        <v>66</v>
      </c>
      <c r="MX66" s="74">
        <v>20</v>
      </c>
      <c r="MY66" s="74">
        <v>20</v>
      </c>
      <c r="MZ66" s="74">
        <v>0</v>
      </c>
      <c r="NA66" s="74">
        <v>0</v>
      </c>
      <c r="NB66" s="75">
        <f t="shared" si="49"/>
        <v>1</v>
      </c>
      <c r="NC66" s="67">
        <f t="shared" si="50"/>
        <v>0</v>
      </c>
      <c r="NE66" s="74" t="s">
        <v>66</v>
      </c>
      <c r="NF66" s="74">
        <v>20</v>
      </c>
      <c r="NG66" s="74">
        <v>20</v>
      </c>
      <c r="NH66" s="74">
        <v>0</v>
      </c>
      <c r="NI66" s="74">
        <v>0</v>
      </c>
      <c r="NJ66" s="75">
        <f t="shared" si="51"/>
        <v>1</v>
      </c>
      <c r="NK66" s="67">
        <f t="shared" si="52"/>
        <v>0</v>
      </c>
      <c r="NM66" s="74" t="s">
        <v>66</v>
      </c>
      <c r="NN66" s="74">
        <v>20</v>
      </c>
      <c r="NO66" s="74">
        <v>20</v>
      </c>
      <c r="NP66" s="74">
        <v>0</v>
      </c>
      <c r="NQ66" s="74">
        <v>0</v>
      </c>
      <c r="NR66" s="75">
        <f t="shared" si="53"/>
        <v>1</v>
      </c>
      <c r="NS66" s="67">
        <f t="shared" si="54"/>
        <v>0</v>
      </c>
      <c r="NU66" s="74" t="s">
        <v>66</v>
      </c>
      <c r="NV66" s="74">
        <v>20</v>
      </c>
      <c r="NW66" s="74">
        <v>20</v>
      </c>
      <c r="NX66" s="74">
        <v>0</v>
      </c>
      <c r="NY66" s="74">
        <v>0</v>
      </c>
      <c r="NZ66" s="75">
        <f t="shared" si="55"/>
        <v>1</v>
      </c>
      <c r="OA66" s="67">
        <f t="shared" si="56"/>
        <v>0</v>
      </c>
      <c r="OC66" s="74" t="s">
        <v>66</v>
      </c>
      <c r="OD66" s="74">
        <v>20</v>
      </c>
      <c r="OE66" s="74">
        <v>20</v>
      </c>
      <c r="OF66" s="74">
        <v>0</v>
      </c>
      <c r="OG66" s="74">
        <v>0</v>
      </c>
      <c r="OH66" s="75">
        <f t="shared" si="79"/>
        <v>1</v>
      </c>
      <c r="OI66" s="67">
        <f t="shared" si="80"/>
        <v>0</v>
      </c>
      <c r="OK66" s="74" t="s">
        <v>66</v>
      </c>
      <c r="OL66" s="74">
        <v>20</v>
      </c>
      <c r="OM66" s="74">
        <v>20</v>
      </c>
      <c r="ON66" s="74">
        <v>0</v>
      </c>
      <c r="OO66" s="74">
        <v>0</v>
      </c>
      <c r="OP66" s="75">
        <f t="shared" si="59"/>
        <v>1</v>
      </c>
      <c r="OQ66" s="67">
        <f t="shared" si="60"/>
        <v>0</v>
      </c>
      <c r="OS66" s="74" t="s">
        <v>66</v>
      </c>
      <c r="OT66" s="74">
        <v>20</v>
      </c>
      <c r="OU66" s="74">
        <v>20</v>
      </c>
      <c r="OV66" s="74">
        <v>0</v>
      </c>
      <c r="OW66" s="74">
        <v>0</v>
      </c>
      <c r="OX66" s="75">
        <f t="shared" si="61"/>
        <v>1</v>
      </c>
      <c r="OY66" s="67">
        <f t="shared" si="62"/>
        <v>0</v>
      </c>
      <c r="PA66" s="74" t="s">
        <v>66</v>
      </c>
      <c r="PB66" s="74">
        <v>20</v>
      </c>
      <c r="PC66" s="74">
        <v>20</v>
      </c>
      <c r="PD66" s="74">
        <v>0</v>
      </c>
      <c r="PE66" s="74">
        <v>0</v>
      </c>
      <c r="PF66" s="75">
        <f t="shared" si="63"/>
        <v>1</v>
      </c>
      <c r="PG66" s="67">
        <f t="shared" si="64"/>
        <v>0</v>
      </c>
      <c r="PI66" s="74" t="s">
        <v>66</v>
      </c>
      <c r="PJ66" s="74">
        <v>20</v>
      </c>
      <c r="PK66" s="74">
        <v>20</v>
      </c>
      <c r="PL66" s="74">
        <v>0</v>
      </c>
      <c r="PM66" s="74">
        <v>0</v>
      </c>
      <c r="PN66" s="75">
        <f t="shared" si="65"/>
        <v>1</v>
      </c>
      <c r="PO66" s="67">
        <f t="shared" si="66"/>
        <v>0</v>
      </c>
      <c r="PQ66" s="74" t="s">
        <v>66</v>
      </c>
      <c r="PR66" s="74">
        <v>20</v>
      </c>
      <c r="PS66" s="74">
        <v>20</v>
      </c>
      <c r="PT66" s="74">
        <v>0</v>
      </c>
      <c r="PU66" s="74">
        <v>0</v>
      </c>
      <c r="PV66" s="75">
        <f t="shared" si="67"/>
        <v>1</v>
      </c>
      <c r="PW66" s="67">
        <f t="shared" si="68"/>
        <v>0</v>
      </c>
      <c r="PY66" s="74" t="s">
        <v>66</v>
      </c>
      <c r="PZ66" s="74">
        <v>20</v>
      </c>
      <c r="QA66" s="74">
        <v>20</v>
      </c>
      <c r="QB66" s="74">
        <v>0</v>
      </c>
      <c r="QC66" s="74">
        <v>0</v>
      </c>
      <c r="QD66" s="75">
        <f t="shared" si="69"/>
        <v>1</v>
      </c>
      <c r="QE66" s="67">
        <f t="shared" si="70"/>
        <v>0</v>
      </c>
      <c r="QG66" s="74" t="s">
        <v>66</v>
      </c>
      <c r="QH66" s="74">
        <v>20</v>
      </c>
      <c r="QI66" s="74">
        <v>20</v>
      </c>
      <c r="QJ66" s="74">
        <v>0</v>
      </c>
      <c r="QK66" s="74">
        <v>0</v>
      </c>
      <c r="QL66" s="75">
        <f t="shared" si="71"/>
        <v>1</v>
      </c>
      <c r="QM66" s="67">
        <f t="shared" si="72"/>
        <v>0</v>
      </c>
      <c r="QO66" s="74" t="s">
        <v>66</v>
      </c>
      <c r="QP66" s="74">
        <v>20</v>
      </c>
      <c r="QQ66" s="74">
        <v>20</v>
      </c>
      <c r="QR66" s="74">
        <v>0</v>
      </c>
      <c r="QS66" s="74">
        <v>0</v>
      </c>
      <c r="QT66" s="75">
        <f t="shared" si="73"/>
        <v>1</v>
      </c>
      <c r="QU66" s="67">
        <f t="shared" si="74"/>
        <v>0</v>
      </c>
      <c r="QW66" s="74" t="s">
        <v>66</v>
      </c>
      <c r="QX66" s="74">
        <v>20</v>
      </c>
      <c r="QY66" s="74">
        <v>20</v>
      </c>
      <c r="QZ66" s="74">
        <v>0</v>
      </c>
      <c r="RA66" s="74">
        <v>0</v>
      </c>
      <c r="RB66" s="75">
        <f t="shared" si="75"/>
        <v>1</v>
      </c>
      <c r="RC66" s="67">
        <f t="shared" si="76"/>
        <v>0</v>
      </c>
    </row>
    <row r="67" spans="1:471" ht="15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8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-1.9999999999999962E-2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8">
        <f t="shared" si="2"/>
        <v>1.9999999999999962E-2</v>
      </c>
      <c r="AF67" s="2" t="s">
        <v>68</v>
      </c>
      <c r="AG67" s="2">
        <v>71</v>
      </c>
      <c r="AH67" s="2">
        <v>34</v>
      </c>
      <c r="AI67" s="2">
        <v>9</v>
      </c>
      <c r="AJ67" s="2">
        <v>28</v>
      </c>
      <c r="AK67" s="4">
        <v>0.48</v>
      </c>
      <c r="AL67" s="8">
        <f t="shared" si="3"/>
        <v>0</v>
      </c>
      <c r="AN67" s="2" t="s">
        <v>68</v>
      </c>
      <c r="AO67" s="2">
        <v>71</v>
      </c>
      <c r="AP67" s="2">
        <v>16</v>
      </c>
      <c r="AQ67" s="2">
        <v>8</v>
      </c>
      <c r="AR67" s="6">
        <v>47</v>
      </c>
      <c r="AS67" s="4">
        <v>0.23</v>
      </c>
      <c r="AT67" s="8">
        <f t="shared" si="4"/>
        <v>-0.24999999999999997</v>
      </c>
      <c r="AV67" s="2" t="s">
        <v>71</v>
      </c>
      <c r="AW67" s="2">
        <v>3</v>
      </c>
      <c r="AX67" s="2">
        <v>3</v>
      </c>
      <c r="AY67" s="2">
        <v>0</v>
      </c>
      <c r="AZ67" s="2">
        <v>0</v>
      </c>
      <c r="BA67" s="4">
        <v>1</v>
      </c>
      <c r="BB67" s="8">
        <f t="shared" ref="BB67:BB73" si="81">BA67-AS64</f>
        <v>0</v>
      </c>
      <c r="BD67" s="2" t="s">
        <v>71</v>
      </c>
      <c r="BE67" s="2">
        <v>3</v>
      </c>
      <c r="BF67" s="2">
        <v>3</v>
      </c>
      <c r="BG67" s="2">
        <v>0</v>
      </c>
      <c r="BH67" s="2">
        <v>0</v>
      </c>
      <c r="BI67" s="4">
        <v>1</v>
      </c>
      <c r="BJ67" s="8">
        <f t="shared" si="6"/>
        <v>0</v>
      </c>
      <c r="BL67" s="2" t="s">
        <v>71</v>
      </c>
      <c r="BM67" s="2">
        <v>3</v>
      </c>
      <c r="BN67" s="2">
        <v>3</v>
      </c>
      <c r="BO67" s="2">
        <v>0</v>
      </c>
      <c r="BP67" s="2">
        <v>0</v>
      </c>
      <c r="BQ67" s="4">
        <v>1</v>
      </c>
      <c r="BR67" s="8">
        <f t="shared" si="7"/>
        <v>0</v>
      </c>
      <c r="BT67" s="2" t="s">
        <v>71</v>
      </c>
      <c r="BU67" s="2">
        <v>3</v>
      </c>
      <c r="BV67" s="2">
        <v>3</v>
      </c>
      <c r="BW67" s="2">
        <v>0</v>
      </c>
      <c r="BX67" s="2">
        <v>0</v>
      </c>
      <c r="BY67" s="4">
        <v>1</v>
      </c>
      <c r="BZ67" s="8">
        <f t="shared" si="8"/>
        <v>0</v>
      </c>
      <c r="CB67" s="2" t="s">
        <v>71</v>
      </c>
      <c r="CC67" s="2">
        <v>3</v>
      </c>
      <c r="CD67" s="2">
        <v>3</v>
      </c>
      <c r="CE67" s="2">
        <v>0</v>
      </c>
      <c r="CF67" s="2">
        <v>0</v>
      </c>
      <c r="CG67" s="4">
        <v>1</v>
      </c>
      <c r="CH67" s="8">
        <f t="shared" si="9"/>
        <v>0</v>
      </c>
      <c r="CJ67" s="2" t="s">
        <v>71</v>
      </c>
      <c r="CK67" s="2">
        <v>3</v>
      </c>
      <c r="CL67" s="2">
        <v>3</v>
      </c>
      <c r="CM67" s="2">
        <v>0</v>
      </c>
      <c r="CN67" s="2">
        <v>0</v>
      </c>
      <c r="CO67" s="4">
        <v>1</v>
      </c>
      <c r="CP67" s="8">
        <f t="shared" si="10"/>
        <v>0</v>
      </c>
      <c r="CR67" s="2" t="s">
        <v>71</v>
      </c>
      <c r="CS67" s="2">
        <v>3</v>
      </c>
      <c r="CT67" s="2">
        <v>3</v>
      </c>
      <c r="CU67" s="2">
        <v>0</v>
      </c>
      <c r="CV67" s="2">
        <v>0</v>
      </c>
      <c r="CW67" s="4">
        <v>1</v>
      </c>
      <c r="CX67" s="8">
        <f t="shared" si="11"/>
        <v>0</v>
      </c>
      <c r="CZ67" s="2" t="s">
        <v>71</v>
      </c>
      <c r="DA67" s="2">
        <v>3</v>
      </c>
      <c r="DB67" s="2">
        <v>3</v>
      </c>
      <c r="DC67" s="2">
        <v>0</v>
      </c>
      <c r="DD67" s="2">
        <v>0</v>
      </c>
      <c r="DE67" s="4">
        <v>1</v>
      </c>
      <c r="DF67" s="8">
        <f t="shared" si="12"/>
        <v>0</v>
      </c>
      <c r="DH67" s="2" t="s">
        <v>71</v>
      </c>
      <c r="DI67" s="2">
        <v>3</v>
      </c>
      <c r="DJ67" s="2">
        <v>3</v>
      </c>
      <c r="DK67" s="2">
        <v>0</v>
      </c>
      <c r="DL67" s="2">
        <v>0</v>
      </c>
      <c r="DM67" s="4">
        <v>1</v>
      </c>
      <c r="DN67" s="8">
        <f t="shared" si="13"/>
        <v>0</v>
      </c>
      <c r="DP67" s="2" t="s">
        <v>71</v>
      </c>
      <c r="DQ67" s="2">
        <v>3</v>
      </c>
      <c r="DR67" s="2">
        <v>3</v>
      </c>
      <c r="DS67" s="2">
        <v>0</v>
      </c>
      <c r="DT67" s="2">
        <v>0</v>
      </c>
      <c r="DU67" s="4">
        <v>1</v>
      </c>
      <c r="DV67" s="8">
        <f t="shared" si="14"/>
        <v>0</v>
      </c>
      <c r="DX67" s="2" t="s">
        <v>71</v>
      </c>
      <c r="DY67" s="2">
        <v>3</v>
      </c>
      <c r="DZ67" s="2">
        <v>3</v>
      </c>
      <c r="EA67" s="2">
        <v>0</v>
      </c>
      <c r="EB67" s="2">
        <v>0</v>
      </c>
      <c r="EC67" s="4">
        <v>1</v>
      </c>
      <c r="ED67" s="8">
        <f t="shared" si="15"/>
        <v>0</v>
      </c>
      <c r="EF67" s="2" t="s">
        <v>71</v>
      </c>
      <c r="EG67" s="2">
        <v>3</v>
      </c>
      <c r="EH67" s="2">
        <v>3</v>
      </c>
      <c r="EI67" s="2">
        <v>0</v>
      </c>
      <c r="EJ67" s="2">
        <v>0</v>
      </c>
      <c r="EK67" s="4">
        <v>1</v>
      </c>
      <c r="EL67" s="8">
        <f t="shared" si="16"/>
        <v>0</v>
      </c>
      <c r="EN67" s="2" t="s">
        <v>71</v>
      </c>
      <c r="EO67" s="2">
        <v>3</v>
      </c>
      <c r="EP67" s="2">
        <v>3</v>
      </c>
      <c r="EQ67" s="2">
        <v>0</v>
      </c>
      <c r="ER67" s="2">
        <v>0</v>
      </c>
      <c r="ES67" s="4">
        <v>1</v>
      </c>
      <c r="ET67" s="8">
        <f t="shared" si="17"/>
        <v>0</v>
      </c>
      <c r="EV67" s="2" t="s">
        <v>71</v>
      </c>
      <c r="EW67" s="2">
        <v>3</v>
      </c>
      <c r="EX67" s="2">
        <v>3</v>
      </c>
      <c r="EY67" s="2">
        <v>0</v>
      </c>
      <c r="EZ67" s="2">
        <v>0</v>
      </c>
      <c r="FA67" s="4">
        <v>1</v>
      </c>
      <c r="FB67" s="8">
        <f t="shared" si="18"/>
        <v>0</v>
      </c>
      <c r="FD67" s="2" t="s">
        <v>71</v>
      </c>
      <c r="FE67" s="2">
        <v>3</v>
      </c>
      <c r="FF67" s="2">
        <v>3</v>
      </c>
      <c r="FG67" s="2">
        <v>0</v>
      </c>
      <c r="FH67" s="2">
        <v>0</v>
      </c>
      <c r="FI67" s="4">
        <v>1</v>
      </c>
      <c r="FJ67" s="8">
        <f t="shared" si="19"/>
        <v>0</v>
      </c>
      <c r="FL67" s="2" t="s">
        <v>71</v>
      </c>
      <c r="FM67" s="2">
        <v>3</v>
      </c>
      <c r="FN67" s="2">
        <v>3</v>
      </c>
      <c r="FO67" s="2">
        <v>0</v>
      </c>
      <c r="FP67" s="2">
        <v>0</v>
      </c>
      <c r="FQ67" s="4">
        <v>1</v>
      </c>
      <c r="FR67" s="8">
        <f t="shared" si="20"/>
        <v>0</v>
      </c>
      <c r="FT67" t="s">
        <v>71</v>
      </c>
      <c r="FU67">
        <v>3</v>
      </c>
      <c r="FV67">
        <v>3</v>
      </c>
      <c r="FW67">
        <v>0</v>
      </c>
      <c r="FX67">
        <v>0</v>
      </c>
      <c r="FY67" s="38">
        <v>1</v>
      </c>
      <c r="FZ67" s="8">
        <f t="shared" si="21"/>
        <v>0</v>
      </c>
      <c r="GB67" s="2" t="s">
        <v>71</v>
      </c>
      <c r="GC67" s="2">
        <v>3</v>
      </c>
      <c r="GD67" s="2">
        <v>3</v>
      </c>
      <c r="GE67" s="2">
        <v>0</v>
      </c>
      <c r="GF67" s="2">
        <v>0</v>
      </c>
      <c r="GG67" s="4">
        <v>1</v>
      </c>
      <c r="GH67" s="8">
        <f t="shared" si="22"/>
        <v>0</v>
      </c>
      <c r="GJ67" t="s">
        <v>71</v>
      </c>
      <c r="GK67">
        <v>3</v>
      </c>
      <c r="GL67">
        <v>3</v>
      </c>
      <c r="GM67">
        <v>0</v>
      </c>
      <c r="GN67">
        <v>0</v>
      </c>
      <c r="GO67" s="38">
        <v>1</v>
      </c>
      <c r="GP67" s="8">
        <f t="shared" si="23"/>
        <v>0</v>
      </c>
      <c r="GR67" s="2" t="s">
        <v>71</v>
      </c>
      <c r="GS67" s="2">
        <v>3</v>
      </c>
      <c r="GT67" s="2">
        <v>3</v>
      </c>
      <c r="GU67" s="2">
        <v>0</v>
      </c>
      <c r="GV67" s="2">
        <v>0</v>
      </c>
      <c r="GW67" s="4">
        <v>1</v>
      </c>
      <c r="GX67" s="8">
        <f t="shared" si="24"/>
        <v>0</v>
      </c>
      <c r="GZ67" s="2" t="s">
        <v>71</v>
      </c>
      <c r="HA67" s="2">
        <v>3</v>
      </c>
      <c r="HB67" s="2">
        <v>3</v>
      </c>
      <c r="HC67" s="2">
        <v>0</v>
      </c>
      <c r="HD67" s="2">
        <v>0</v>
      </c>
      <c r="HE67" s="4">
        <v>1</v>
      </c>
      <c r="HF67" s="8">
        <f t="shared" si="77"/>
        <v>1</v>
      </c>
      <c r="HH67" s="2" t="s">
        <v>71</v>
      </c>
      <c r="HI67" s="2">
        <v>3</v>
      </c>
      <c r="HJ67" s="2">
        <v>0</v>
      </c>
      <c r="HK67" s="2">
        <v>0</v>
      </c>
      <c r="HL67" s="2">
        <v>3</v>
      </c>
      <c r="HM67" s="4">
        <v>0</v>
      </c>
      <c r="HN67" s="8">
        <f t="shared" si="25"/>
        <v>-1</v>
      </c>
      <c r="HO67" s="7" t="s">
        <v>89</v>
      </c>
      <c r="HP67" s="2" t="s">
        <v>71</v>
      </c>
      <c r="HQ67" s="2">
        <v>3</v>
      </c>
      <c r="HR67" s="2">
        <v>0</v>
      </c>
      <c r="HS67" s="2">
        <v>0</v>
      </c>
      <c r="HT67" s="2">
        <v>3</v>
      </c>
      <c r="HU67" s="4">
        <v>0</v>
      </c>
      <c r="HV67" s="8">
        <f t="shared" si="26"/>
        <v>0</v>
      </c>
      <c r="HX67" s="2" t="s">
        <v>71</v>
      </c>
      <c r="HY67" s="2">
        <v>3</v>
      </c>
      <c r="HZ67" s="2">
        <v>3</v>
      </c>
      <c r="IA67" s="2">
        <v>0</v>
      </c>
      <c r="IB67" s="2">
        <v>0</v>
      </c>
      <c r="IC67" s="4">
        <v>1</v>
      </c>
      <c r="ID67" s="8">
        <f t="shared" si="27"/>
        <v>1</v>
      </c>
      <c r="IF67" s="63" t="s">
        <v>71</v>
      </c>
      <c r="IG67" s="64">
        <v>3</v>
      </c>
      <c r="IH67" s="64">
        <v>3</v>
      </c>
      <c r="II67" s="64">
        <v>0</v>
      </c>
      <c r="IJ67" s="64">
        <v>0</v>
      </c>
      <c r="IK67" s="65">
        <v>1</v>
      </c>
      <c r="IL67" s="65">
        <v>1</v>
      </c>
      <c r="IM67" s="65">
        <v>1</v>
      </c>
      <c r="IN67" s="63"/>
      <c r="IO67" s="63" t="s">
        <v>71</v>
      </c>
      <c r="IP67" s="63">
        <v>3</v>
      </c>
      <c r="IQ67" s="63">
        <v>0</v>
      </c>
      <c r="IR67" s="63">
        <v>0</v>
      </c>
      <c r="IS67" s="63">
        <v>3</v>
      </c>
      <c r="IT67" s="71">
        <v>0</v>
      </c>
      <c r="IU67" s="67">
        <v>-1</v>
      </c>
      <c r="IV67" s="66" t="s">
        <v>89</v>
      </c>
      <c r="IW67" s="73" t="s">
        <v>71</v>
      </c>
      <c r="IX67" s="73">
        <v>3</v>
      </c>
      <c r="IY67" s="73">
        <v>0</v>
      </c>
      <c r="IZ67" s="73">
        <v>0</v>
      </c>
      <c r="JA67" s="73">
        <v>3</v>
      </c>
      <c r="JB67" s="77">
        <v>0</v>
      </c>
      <c r="JC67" s="67">
        <f t="shared" si="28"/>
        <v>0</v>
      </c>
      <c r="JD67" s="66"/>
      <c r="JE67" s="73" t="s">
        <v>71</v>
      </c>
      <c r="JF67" s="73">
        <v>3</v>
      </c>
      <c r="JG67" s="73">
        <v>0</v>
      </c>
      <c r="JH67" s="73">
        <v>0</v>
      </c>
      <c r="JI67" s="73">
        <v>3</v>
      </c>
      <c r="JJ67" s="77">
        <f t="shared" si="78"/>
        <v>0</v>
      </c>
      <c r="JK67" s="67">
        <f t="shared" si="29"/>
        <v>0</v>
      </c>
      <c r="JL67" s="66"/>
      <c r="JM67" s="73" t="s">
        <v>71</v>
      </c>
      <c r="JN67" s="73">
        <v>3</v>
      </c>
      <c r="JO67" s="73">
        <v>3</v>
      </c>
      <c r="JP67" s="73">
        <v>0</v>
      </c>
      <c r="JQ67" s="73">
        <v>0</v>
      </c>
      <c r="JR67" s="77">
        <v>1</v>
      </c>
      <c r="JS67" s="67">
        <f t="shared" si="30"/>
        <v>1</v>
      </c>
      <c r="JT67" s="66"/>
      <c r="JU67" s="73" t="s">
        <v>71</v>
      </c>
      <c r="JV67" s="73">
        <v>3</v>
      </c>
      <c r="JW67" s="73">
        <v>0</v>
      </c>
      <c r="JX67" s="73">
        <v>0</v>
      </c>
      <c r="JY67" s="73">
        <v>3</v>
      </c>
      <c r="JZ67" s="77">
        <v>0</v>
      </c>
      <c r="KA67" s="67">
        <f t="shared" si="31"/>
        <v>-1</v>
      </c>
      <c r="KB67" s="66" t="s">
        <v>89</v>
      </c>
      <c r="KC67" s="73" t="s">
        <v>71</v>
      </c>
      <c r="KD67" s="73">
        <v>3</v>
      </c>
      <c r="KE67" s="73">
        <v>3</v>
      </c>
      <c r="KF67" s="73">
        <v>0</v>
      </c>
      <c r="KG67" s="73">
        <v>0</v>
      </c>
      <c r="KH67" s="77">
        <v>1</v>
      </c>
      <c r="KI67" s="67">
        <f t="shared" si="32"/>
        <v>1</v>
      </c>
      <c r="KK67" s="74" t="s">
        <v>71</v>
      </c>
      <c r="KL67" s="74">
        <v>3</v>
      </c>
      <c r="KM67" s="74">
        <v>3</v>
      </c>
      <c r="KN67" s="74">
        <v>0</v>
      </c>
      <c r="KO67" s="74">
        <v>0</v>
      </c>
      <c r="KP67" s="75">
        <f t="shared" si="33"/>
        <v>1</v>
      </c>
      <c r="KQ67" s="67">
        <f t="shared" si="34"/>
        <v>0</v>
      </c>
      <c r="KS67" s="74" t="s">
        <v>71</v>
      </c>
      <c r="KT67" s="74">
        <v>3</v>
      </c>
      <c r="KU67" s="74">
        <v>3</v>
      </c>
      <c r="KV67" s="74">
        <v>0</v>
      </c>
      <c r="KW67" s="74">
        <v>0</v>
      </c>
      <c r="KX67" s="75">
        <f t="shared" si="35"/>
        <v>1</v>
      </c>
      <c r="KY67" s="67">
        <f t="shared" si="36"/>
        <v>0</v>
      </c>
      <c r="LA67" s="74" t="s">
        <v>71</v>
      </c>
      <c r="LB67" s="74">
        <v>3</v>
      </c>
      <c r="LC67" s="74">
        <v>3</v>
      </c>
      <c r="LD67" s="74">
        <v>0</v>
      </c>
      <c r="LE67" s="74">
        <v>0</v>
      </c>
      <c r="LF67" s="75">
        <f t="shared" si="37"/>
        <v>1</v>
      </c>
      <c r="LG67" s="67">
        <f t="shared" si="38"/>
        <v>0</v>
      </c>
      <c r="LI67" s="74" t="s">
        <v>71</v>
      </c>
      <c r="LJ67" s="74">
        <v>3</v>
      </c>
      <c r="LK67" s="74">
        <v>3</v>
      </c>
      <c r="LL67" s="74">
        <v>0</v>
      </c>
      <c r="LM67" s="74">
        <v>0</v>
      </c>
      <c r="LN67" s="75">
        <f t="shared" si="39"/>
        <v>1</v>
      </c>
      <c r="LO67" s="67">
        <f t="shared" si="40"/>
        <v>0</v>
      </c>
      <c r="LQ67" s="74" t="s">
        <v>71</v>
      </c>
      <c r="LR67" s="74">
        <v>3</v>
      </c>
      <c r="LS67" s="74">
        <v>3</v>
      </c>
      <c r="LT67" s="74">
        <v>0</v>
      </c>
      <c r="LU67" s="74">
        <v>0</v>
      </c>
      <c r="LV67" s="75">
        <f t="shared" si="41"/>
        <v>1</v>
      </c>
      <c r="LW67" s="67">
        <f t="shared" si="42"/>
        <v>0</v>
      </c>
      <c r="LY67" s="74" t="s">
        <v>71</v>
      </c>
      <c r="LZ67" s="74">
        <v>3</v>
      </c>
      <c r="MA67" s="74">
        <v>3</v>
      </c>
      <c r="MB67" s="74">
        <v>0</v>
      </c>
      <c r="MC67" s="74">
        <v>0</v>
      </c>
      <c r="MD67" s="75">
        <f t="shared" si="43"/>
        <v>1</v>
      </c>
      <c r="ME67" s="67">
        <f t="shared" si="44"/>
        <v>0</v>
      </c>
      <c r="MG67" s="49" t="s">
        <v>71</v>
      </c>
      <c r="MH67" s="49">
        <v>3</v>
      </c>
      <c r="MI67" s="49">
        <v>3</v>
      </c>
      <c r="MJ67" s="49">
        <v>0</v>
      </c>
      <c r="MK67" s="49">
        <v>0</v>
      </c>
      <c r="ML67" s="75">
        <f t="shared" si="45"/>
        <v>1</v>
      </c>
      <c r="MM67" s="67">
        <f t="shared" si="46"/>
        <v>0</v>
      </c>
      <c r="MO67" s="74" t="s">
        <v>71</v>
      </c>
      <c r="MP67" s="74">
        <v>3</v>
      </c>
      <c r="MQ67" s="74">
        <v>3</v>
      </c>
      <c r="MR67" s="74">
        <v>0</v>
      </c>
      <c r="MS67" s="74">
        <v>0</v>
      </c>
      <c r="MT67" s="75">
        <f t="shared" si="47"/>
        <v>1</v>
      </c>
      <c r="MU67" s="67">
        <f t="shared" si="48"/>
        <v>0</v>
      </c>
      <c r="MW67" s="74" t="s">
        <v>71</v>
      </c>
      <c r="MX67" s="74">
        <v>3</v>
      </c>
      <c r="MY67" s="74">
        <v>3</v>
      </c>
      <c r="MZ67" s="74">
        <v>0</v>
      </c>
      <c r="NA67" s="74">
        <v>0</v>
      </c>
      <c r="NB67" s="75">
        <f t="shared" si="49"/>
        <v>1</v>
      </c>
      <c r="NC67" s="67">
        <f t="shared" si="50"/>
        <v>0</v>
      </c>
      <c r="NE67" s="74" t="s">
        <v>71</v>
      </c>
      <c r="NF67" s="74">
        <v>3</v>
      </c>
      <c r="NG67" s="74">
        <v>3</v>
      </c>
      <c r="NH67" s="74">
        <v>0</v>
      </c>
      <c r="NI67" s="74">
        <v>0</v>
      </c>
      <c r="NJ67" s="75">
        <f t="shared" si="51"/>
        <v>1</v>
      </c>
      <c r="NK67" s="67">
        <f t="shared" si="52"/>
        <v>0</v>
      </c>
      <c r="NM67" s="74" t="s">
        <v>71</v>
      </c>
      <c r="NN67" s="74">
        <v>3</v>
      </c>
      <c r="NO67" s="74">
        <v>3</v>
      </c>
      <c r="NP67" s="74">
        <v>0</v>
      </c>
      <c r="NQ67" s="74">
        <v>0</v>
      </c>
      <c r="NR67" s="75">
        <f t="shared" si="53"/>
        <v>1</v>
      </c>
      <c r="NS67" s="67">
        <f t="shared" si="54"/>
        <v>0</v>
      </c>
      <c r="NU67" s="74" t="s">
        <v>71</v>
      </c>
      <c r="NV67" s="74">
        <v>3</v>
      </c>
      <c r="NW67" s="74">
        <v>3</v>
      </c>
      <c r="NX67" s="74">
        <v>0</v>
      </c>
      <c r="NY67" s="74">
        <v>0</v>
      </c>
      <c r="NZ67" s="75">
        <f t="shared" si="55"/>
        <v>1</v>
      </c>
      <c r="OA67" s="67">
        <f t="shared" si="56"/>
        <v>0</v>
      </c>
      <c r="OC67" s="74" t="s">
        <v>71</v>
      </c>
      <c r="OD67" s="74">
        <v>3</v>
      </c>
      <c r="OE67" s="74">
        <v>3</v>
      </c>
      <c r="OF67" s="74">
        <v>0</v>
      </c>
      <c r="OG67" s="74">
        <v>0</v>
      </c>
      <c r="OH67" s="75">
        <f t="shared" si="79"/>
        <v>1</v>
      </c>
      <c r="OI67" s="67">
        <f t="shared" si="80"/>
        <v>0</v>
      </c>
      <c r="OK67" s="74" t="s">
        <v>71</v>
      </c>
      <c r="OL67" s="74">
        <v>3</v>
      </c>
      <c r="OM67" s="74">
        <v>3</v>
      </c>
      <c r="ON67" s="74">
        <v>0</v>
      </c>
      <c r="OO67" s="74">
        <v>0</v>
      </c>
      <c r="OP67" s="75">
        <f t="shared" si="59"/>
        <v>1</v>
      </c>
      <c r="OQ67" s="67">
        <f t="shared" si="60"/>
        <v>0</v>
      </c>
      <c r="OS67" s="74" t="s">
        <v>71</v>
      </c>
      <c r="OT67" s="74">
        <v>3</v>
      </c>
      <c r="OU67" s="74">
        <v>3</v>
      </c>
      <c r="OV67" s="74">
        <v>0</v>
      </c>
      <c r="OW67" s="74">
        <v>0</v>
      </c>
      <c r="OX67" s="75">
        <f t="shared" si="61"/>
        <v>1</v>
      </c>
      <c r="OY67" s="67">
        <f t="shared" si="62"/>
        <v>0</v>
      </c>
      <c r="PA67" s="74" t="s">
        <v>71</v>
      </c>
      <c r="PB67" s="74">
        <v>3</v>
      </c>
      <c r="PC67" s="74">
        <v>3</v>
      </c>
      <c r="PD67" s="74">
        <v>0</v>
      </c>
      <c r="PE67" s="74">
        <v>0</v>
      </c>
      <c r="PF67" s="75">
        <f t="shared" si="63"/>
        <v>1</v>
      </c>
      <c r="PG67" s="67">
        <f t="shared" si="64"/>
        <v>0</v>
      </c>
      <c r="PI67" s="74" t="s">
        <v>71</v>
      </c>
      <c r="PJ67" s="74">
        <v>3</v>
      </c>
      <c r="PK67" s="74">
        <v>3</v>
      </c>
      <c r="PL67" s="74">
        <v>0</v>
      </c>
      <c r="PM67" s="74">
        <v>0</v>
      </c>
      <c r="PN67" s="75">
        <f t="shared" si="65"/>
        <v>1</v>
      </c>
      <c r="PO67" s="67">
        <f t="shared" si="66"/>
        <v>0</v>
      </c>
      <c r="PQ67" s="74" t="s">
        <v>71</v>
      </c>
      <c r="PR67" s="74">
        <v>3</v>
      </c>
      <c r="PS67" s="74">
        <v>3</v>
      </c>
      <c r="PT67" s="74">
        <v>0</v>
      </c>
      <c r="PU67" s="74">
        <v>0</v>
      </c>
      <c r="PV67" s="75">
        <f t="shared" si="67"/>
        <v>1</v>
      </c>
      <c r="PW67" s="67">
        <f t="shared" si="68"/>
        <v>0</v>
      </c>
      <c r="PY67" s="74" t="s">
        <v>71</v>
      </c>
      <c r="PZ67" s="74">
        <v>3</v>
      </c>
      <c r="QA67" s="74">
        <v>3</v>
      </c>
      <c r="QB67" s="74">
        <v>0</v>
      </c>
      <c r="QC67" s="74">
        <v>0</v>
      </c>
      <c r="QD67" s="75">
        <f t="shared" si="69"/>
        <v>1</v>
      </c>
      <c r="QE67" s="67">
        <f t="shared" si="70"/>
        <v>0</v>
      </c>
      <c r="QG67" s="74" t="s">
        <v>71</v>
      </c>
      <c r="QH67" s="74">
        <v>3</v>
      </c>
      <c r="QI67" s="74">
        <v>3</v>
      </c>
      <c r="QJ67" s="74">
        <v>0</v>
      </c>
      <c r="QK67" s="74">
        <v>0</v>
      </c>
      <c r="QL67" s="75">
        <f t="shared" si="71"/>
        <v>1</v>
      </c>
      <c r="QM67" s="67">
        <f t="shared" si="72"/>
        <v>0</v>
      </c>
      <c r="QO67" s="74" t="s">
        <v>71</v>
      </c>
      <c r="QP67" s="74">
        <v>3</v>
      </c>
      <c r="QQ67" s="74">
        <v>3</v>
      </c>
      <c r="QR67" s="74">
        <v>0</v>
      </c>
      <c r="QS67" s="74">
        <v>0</v>
      </c>
      <c r="QT67" s="75">
        <f t="shared" si="73"/>
        <v>1</v>
      </c>
      <c r="QU67" s="67">
        <f t="shared" si="74"/>
        <v>0</v>
      </c>
      <c r="QW67" s="74" t="s">
        <v>71</v>
      </c>
      <c r="QX67" s="74">
        <v>3</v>
      </c>
      <c r="QY67" s="74">
        <v>0</v>
      </c>
      <c r="QZ67" s="74">
        <v>0</v>
      </c>
      <c r="RA67" s="74">
        <v>3</v>
      </c>
      <c r="RB67" s="75">
        <f t="shared" si="75"/>
        <v>0</v>
      </c>
      <c r="RC67" s="67">
        <f t="shared" si="76"/>
        <v>-1</v>
      </c>
    </row>
    <row r="68" spans="1:471" ht="15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>AS68-AK68</f>
        <v>0</v>
      </c>
      <c r="AV68" s="2" t="s">
        <v>73</v>
      </c>
      <c r="AW68" s="2">
        <v>4</v>
      </c>
      <c r="AX68" s="2">
        <v>4</v>
      </c>
      <c r="AY68" s="2">
        <v>0</v>
      </c>
      <c r="AZ68" s="2">
        <v>0</v>
      </c>
      <c r="BA68" s="4">
        <v>1</v>
      </c>
      <c r="BB68" s="8">
        <f t="shared" si="81"/>
        <v>0</v>
      </c>
      <c r="BD68" s="2" t="s">
        <v>73</v>
      </c>
      <c r="BE68" s="2">
        <v>4</v>
      </c>
      <c r="BF68" s="2">
        <v>4</v>
      </c>
      <c r="BG68" s="2">
        <v>0</v>
      </c>
      <c r="BH68" s="2">
        <v>0</v>
      </c>
      <c r="BI68" s="4">
        <v>1</v>
      </c>
      <c r="BJ68" s="8">
        <f t="shared" ref="BJ68:BJ73" si="82">BI68-BA68</f>
        <v>0</v>
      </c>
      <c r="BL68" s="2" t="s">
        <v>73</v>
      </c>
      <c r="BM68" s="2">
        <v>4</v>
      </c>
      <c r="BN68" s="2">
        <v>4</v>
      </c>
      <c r="BO68" s="2">
        <v>0</v>
      </c>
      <c r="BP68" s="2">
        <v>0</v>
      </c>
      <c r="BQ68" s="4">
        <v>1</v>
      </c>
      <c r="BR68" s="8">
        <f t="shared" ref="BR68:BR73" si="83">BQ68-BI68</f>
        <v>0</v>
      </c>
      <c r="BT68" s="2" t="s">
        <v>73</v>
      </c>
      <c r="BU68" s="2">
        <v>4</v>
      </c>
      <c r="BV68" s="2">
        <v>4</v>
      </c>
      <c r="BW68" s="2">
        <v>0</v>
      </c>
      <c r="BX68" s="2">
        <v>0</v>
      </c>
      <c r="BY68" s="4">
        <v>1</v>
      </c>
      <c r="BZ68" s="8">
        <f t="shared" ref="BZ68:BZ73" si="84">BY68-BQ68</f>
        <v>0</v>
      </c>
      <c r="CB68" s="2" t="s">
        <v>73</v>
      </c>
      <c r="CC68" s="2">
        <v>4</v>
      </c>
      <c r="CD68" s="2">
        <v>4</v>
      </c>
      <c r="CE68" s="2">
        <v>0</v>
      </c>
      <c r="CF68" s="2">
        <v>0</v>
      </c>
      <c r="CG68" s="4">
        <v>1</v>
      </c>
      <c r="CH68" s="8">
        <f t="shared" ref="CH68:CH73" si="85">CG68-BY68</f>
        <v>0</v>
      </c>
      <c r="CJ68" s="2" t="s">
        <v>73</v>
      </c>
      <c r="CK68" s="2">
        <v>4</v>
      </c>
      <c r="CL68" s="2">
        <v>4</v>
      </c>
      <c r="CM68" s="2">
        <v>0</v>
      </c>
      <c r="CN68" s="2">
        <v>0</v>
      </c>
      <c r="CO68" s="4">
        <v>1</v>
      </c>
      <c r="CP68" s="8">
        <f t="shared" ref="CP68:CP73" si="86">CO68-CG68</f>
        <v>0</v>
      </c>
      <c r="CR68" s="2" t="s">
        <v>73</v>
      </c>
      <c r="CS68" s="2">
        <v>4</v>
      </c>
      <c r="CT68" s="2">
        <v>4</v>
      </c>
      <c r="CU68" s="2">
        <v>0</v>
      </c>
      <c r="CV68" s="2">
        <v>0</v>
      </c>
      <c r="CW68" s="4">
        <v>1</v>
      </c>
      <c r="CX68" s="8">
        <f t="shared" ref="CX68:CX73" si="87">CW68-CO68</f>
        <v>0</v>
      </c>
      <c r="CZ68" s="2" t="s">
        <v>73</v>
      </c>
      <c r="DA68" s="2">
        <v>4</v>
      </c>
      <c r="DB68" s="2">
        <v>4</v>
      </c>
      <c r="DC68" s="2">
        <v>0</v>
      </c>
      <c r="DD68" s="2">
        <v>0</v>
      </c>
      <c r="DE68" s="4">
        <v>1</v>
      </c>
      <c r="DF68" s="8">
        <f t="shared" ref="DF68:DF73" si="88">DE68-CW68</f>
        <v>0</v>
      </c>
      <c r="DH68" s="2" t="s">
        <v>73</v>
      </c>
      <c r="DI68" s="2">
        <v>4</v>
      </c>
      <c r="DJ68" s="2">
        <v>4</v>
      </c>
      <c r="DK68" s="2">
        <v>0</v>
      </c>
      <c r="DL68" s="2">
        <v>0</v>
      </c>
      <c r="DM68" s="4">
        <v>1</v>
      </c>
      <c r="DN68" s="8">
        <f t="shared" ref="DN68:DN73" si="89">DM68-DE68</f>
        <v>0</v>
      </c>
      <c r="DP68" s="2" t="s">
        <v>73</v>
      </c>
      <c r="DQ68" s="2">
        <v>4</v>
      </c>
      <c r="DR68" s="2">
        <v>4</v>
      </c>
      <c r="DS68" s="2">
        <v>0</v>
      </c>
      <c r="DT68" s="2">
        <v>0</v>
      </c>
      <c r="DU68" s="4">
        <v>1</v>
      </c>
      <c r="DV68" s="8">
        <f t="shared" ref="DV68:DV73" si="90">DU68-DM68</f>
        <v>0</v>
      </c>
      <c r="DX68" s="2" t="s">
        <v>73</v>
      </c>
      <c r="DY68" s="2">
        <v>4</v>
      </c>
      <c r="DZ68" s="2">
        <v>4</v>
      </c>
      <c r="EA68" s="2">
        <v>0</v>
      </c>
      <c r="EB68" s="2">
        <v>0</v>
      </c>
      <c r="EC68" s="4">
        <v>1</v>
      </c>
      <c r="ED68" s="8">
        <f t="shared" ref="ED68:ED73" si="91">EC68-DU68</f>
        <v>0</v>
      </c>
      <c r="EF68" s="2" t="s">
        <v>73</v>
      </c>
      <c r="EG68" s="2">
        <v>4</v>
      </c>
      <c r="EH68" s="2">
        <v>4</v>
      </c>
      <c r="EI68" s="2">
        <v>0</v>
      </c>
      <c r="EJ68" s="2">
        <v>0</v>
      </c>
      <c r="EK68" s="4">
        <v>1</v>
      </c>
      <c r="EL68" s="8">
        <f t="shared" ref="EL68:EL73" si="92">EK68-EC68</f>
        <v>0</v>
      </c>
      <c r="EN68" s="2" t="s">
        <v>73</v>
      </c>
      <c r="EO68" s="2">
        <v>4</v>
      </c>
      <c r="EP68" s="2">
        <v>4</v>
      </c>
      <c r="EQ68" s="2">
        <v>0</v>
      </c>
      <c r="ER68" s="2">
        <v>0</v>
      </c>
      <c r="ES68" s="4">
        <v>1</v>
      </c>
      <c r="ET68" s="8">
        <f t="shared" ref="ET68:ET73" si="93">ES68-EK68</f>
        <v>0</v>
      </c>
      <c r="EV68" s="2" t="s">
        <v>73</v>
      </c>
      <c r="EW68" s="2">
        <v>4</v>
      </c>
      <c r="EX68" s="2">
        <v>4</v>
      </c>
      <c r="EY68" s="2">
        <v>0</v>
      </c>
      <c r="EZ68" s="2">
        <v>0</v>
      </c>
      <c r="FA68" s="4">
        <v>1</v>
      </c>
      <c r="FB68" s="8">
        <f t="shared" ref="FB68:FB73" si="94">FA68-ES68</f>
        <v>0</v>
      </c>
      <c r="FD68" s="2" t="s">
        <v>73</v>
      </c>
      <c r="FE68" s="2">
        <v>4</v>
      </c>
      <c r="FF68" s="2">
        <v>4</v>
      </c>
      <c r="FG68" s="2">
        <v>0</v>
      </c>
      <c r="FH68" s="2">
        <v>0</v>
      </c>
      <c r="FI68" s="4">
        <v>1</v>
      </c>
      <c r="FJ68" s="8">
        <f t="shared" ref="FJ68:FJ73" si="95">FI68-FA68</f>
        <v>0</v>
      </c>
      <c r="FL68" s="2" t="s">
        <v>73</v>
      </c>
      <c r="FM68" s="2">
        <v>4</v>
      </c>
      <c r="FN68" s="2">
        <v>4</v>
      </c>
      <c r="FO68" s="2">
        <v>0</v>
      </c>
      <c r="FP68" s="2">
        <v>0</v>
      </c>
      <c r="FQ68" s="4">
        <v>1</v>
      </c>
      <c r="FR68" s="8">
        <f t="shared" ref="FR68:FR73" si="96">FQ68-FI68</f>
        <v>0</v>
      </c>
      <c r="FT68" t="s">
        <v>73</v>
      </c>
      <c r="FU68">
        <v>4</v>
      </c>
      <c r="FV68">
        <v>4</v>
      </c>
      <c r="FW68">
        <v>0</v>
      </c>
      <c r="FX68">
        <v>0</v>
      </c>
      <c r="FY68" s="38">
        <v>1</v>
      </c>
      <c r="FZ68" s="8">
        <f t="shared" ref="FZ68:FZ73" si="97">FY68-FQ68</f>
        <v>0</v>
      </c>
      <c r="GB68" s="2" t="s">
        <v>73</v>
      </c>
      <c r="GC68" s="2">
        <v>4</v>
      </c>
      <c r="GD68" s="2">
        <v>4</v>
      </c>
      <c r="GE68" s="2">
        <v>0</v>
      </c>
      <c r="GF68" s="2">
        <v>0</v>
      </c>
      <c r="GG68" s="4">
        <v>1</v>
      </c>
      <c r="GH68" s="8">
        <f t="shared" ref="GH68:GH73" si="98">GG68-FY68</f>
        <v>0</v>
      </c>
      <c r="GJ68" t="s">
        <v>73</v>
      </c>
      <c r="GK68">
        <v>4</v>
      </c>
      <c r="GL68">
        <v>4</v>
      </c>
      <c r="GM68">
        <v>0</v>
      </c>
      <c r="GN68">
        <v>0</v>
      </c>
      <c r="GO68" s="38">
        <v>1</v>
      </c>
      <c r="GP68" s="8">
        <f t="shared" ref="GP68:GP73" si="99">GO68-GG68</f>
        <v>0</v>
      </c>
      <c r="GR68" s="2" t="s">
        <v>73</v>
      </c>
      <c r="GS68" s="2">
        <v>4</v>
      </c>
      <c r="GT68" s="2">
        <v>4</v>
      </c>
      <c r="GU68" s="2">
        <v>0</v>
      </c>
      <c r="GV68" s="2">
        <v>0</v>
      </c>
      <c r="GW68" s="4">
        <v>1</v>
      </c>
      <c r="GX68" s="8">
        <f t="shared" ref="GX68:GX73" si="100">GW68-GO68</f>
        <v>0</v>
      </c>
      <c r="GZ68" s="2" t="s">
        <v>73</v>
      </c>
      <c r="HA68" s="2">
        <v>4</v>
      </c>
      <c r="HB68" s="2">
        <v>4</v>
      </c>
      <c r="HC68" s="2">
        <v>0</v>
      </c>
      <c r="HD68" s="2">
        <v>0</v>
      </c>
      <c r="HE68" s="4">
        <v>1</v>
      </c>
      <c r="HF68" s="8">
        <f t="shared" si="77"/>
        <v>1</v>
      </c>
      <c r="HH68" s="2" t="s">
        <v>73</v>
      </c>
      <c r="HI68" s="2">
        <v>4</v>
      </c>
      <c r="HJ68" s="2">
        <v>4</v>
      </c>
      <c r="HK68" s="2">
        <v>0</v>
      </c>
      <c r="HL68" s="2">
        <v>0</v>
      </c>
      <c r="HM68" s="4">
        <v>1</v>
      </c>
      <c r="HN68" s="8">
        <f t="shared" ref="HN68:HN73" si="101">HM68-HE68</f>
        <v>0</v>
      </c>
      <c r="HP68" s="2" t="s">
        <v>73</v>
      </c>
      <c r="HQ68" s="2">
        <v>4</v>
      </c>
      <c r="HR68" s="2">
        <v>4</v>
      </c>
      <c r="HS68" s="2">
        <v>0</v>
      </c>
      <c r="HT68" s="2">
        <v>0</v>
      </c>
      <c r="HU68" s="4">
        <v>1</v>
      </c>
      <c r="HV68" s="8">
        <f t="shared" ref="HV68:HV73" si="102">HU68-HM68</f>
        <v>0</v>
      </c>
      <c r="HX68" s="2" t="s">
        <v>73</v>
      </c>
      <c r="HY68" s="2">
        <v>4</v>
      </c>
      <c r="HZ68" s="2">
        <v>4</v>
      </c>
      <c r="IA68" s="2">
        <v>0</v>
      </c>
      <c r="IB68" s="2">
        <v>0</v>
      </c>
      <c r="IC68" s="4">
        <v>1</v>
      </c>
      <c r="ID68" s="8">
        <f t="shared" ref="ID68:ID73" si="103">IC68-HU68</f>
        <v>0</v>
      </c>
      <c r="IF68" s="63" t="s">
        <v>73</v>
      </c>
      <c r="IG68" s="64">
        <v>4</v>
      </c>
      <c r="IH68" s="64">
        <v>4</v>
      </c>
      <c r="II68" s="64">
        <v>0</v>
      </c>
      <c r="IJ68" s="64">
        <v>0</v>
      </c>
      <c r="IK68" s="65">
        <v>1</v>
      </c>
      <c r="IL68" s="65">
        <v>1</v>
      </c>
      <c r="IM68" s="65">
        <v>0</v>
      </c>
      <c r="IN68" s="63"/>
      <c r="IO68" s="63" t="s">
        <v>73</v>
      </c>
      <c r="IP68" s="63">
        <v>4</v>
      </c>
      <c r="IQ68" s="63">
        <v>4</v>
      </c>
      <c r="IR68" s="63">
        <v>0</v>
      </c>
      <c r="IS68" s="63">
        <v>0</v>
      </c>
      <c r="IT68" s="71">
        <v>1</v>
      </c>
      <c r="IU68" s="67">
        <v>0</v>
      </c>
      <c r="IV68" s="63"/>
      <c r="IW68" s="73" t="s">
        <v>73</v>
      </c>
      <c r="IX68" s="73">
        <v>4</v>
      </c>
      <c r="IY68" s="73">
        <v>4</v>
      </c>
      <c r="IZ68" s="73">
        <v>0</v>
      </c>
      <c r="JA68" s="73">
        <v>0</v>
      </c>
      <c r="JB68" s="77">
        <v>1</v>
      </c>
      <c r="JC68" s="67">
        <f t="shared" ref="JC68:JC73" si="104">JB68-IT68</f>
        <v>0</v>
      </c>
      <c r="JD68" s="66"/>
      <c r="JE68" s="73" t="s">
        <v>73</v>
      </c>
      <c r="JF68" s="73">
        <v>4</v>
      </c>
      <c r="JG68" s="73">
        <v>4</v>
      </c>
      <c r="JH68" s="73">
        <v>0</v>
      </c>
      <c r="JI68" s="73">
        <v>0</v>
      </c>
      <c r="JJ68" s="77">
        <f t="shared" si="78"/>
        <v>1</v>
      </c>
      <c r="JK68" s="67">
        <f t="shared" ref="JK68:JK73" si="105">JJ68-JB68</f>
        <v>0</v>
      </c>
      <c r="JL68" s="66"/>
      <c r="JM68" s="73" t="s">
        <v>73</v>
      </c>
      <c r="JN68" s="73">
        <v>4</v>
      </c>
      <c r="JO68" s="73">
        <v>4</v>
      </c>
      <c r="JP68" s="73">
        <v>0</v>
      </c>
      <c r="JQ68" s="73">
        <v>0</v>
      </c>
      <c r="JR68" s="77">
        <v>1</v>
      </c>
      <c r="JS68" s="67">
        <f t="shared" ref="JS68:JS73" si="106">JR68-JJ68</f>
        <v>0</v>
      </c>
      <c r="JT68" s="66"/>
      <c r="JU68" s="73" t="s">
        <v>73</v>
      </c>
      <c r="JV68" s="73">
        <v>4</v>
      </c>
      <c r="JW68" s="73">
        <v>4</v>
      </c>
      <c r="JX68" s="73">
        <v>0</v>
      </c>
      <c r="JY68" s="73">
        <v>0</v>
      </c>
      <c r="JZ68" s="77">
        <v>1</v>
      </c>
      <c r="KA68" s="67">
        <f t="shared" ref="KA68:KA73" si="107">JZ68-JR68</f>
        <v>0</v>
      </c>
      <c r="KB68" s="66"/>
      <c r="KC68" s="73" t="s">
        <v>73</v>
      </c>
      <c r="KD68" s="73">
        <v>4</v>
      </c>
      <c r="KE68" s="73">
        <v>4</v>
      </c>
      <c r="KF68" s="73">
        <v>0</v>
      </c>
      <c r="KG68" s="73">
        <v>0</v>
      </c>
      <c r="KH68" s="77">
        <v>1</v>
      </c>
      <c r="KI68" s="67">
        <f t="shared" ref="KI68:KI73" si="108">KH68-JZ68</f>
        <v>0</v>
      </c>
      <c r="KK68" s="74" t="s">
        <v>73</v>
      </c>
      <c r="KL68" s="74">
        <v>4</v>
      </c>
      <c r="KM68" s="74">
        <v>4</v>
      </c>
      <c r="KN68" s="74">
        <v>0</v>
      </c>
      <c r="KO68" s="74">
        <v>0</v>
      </c>
      <c r="KP68" s="75">
        <f t="shared" ref="KP68:KP73" si="109">KM68/KL68</f>
        <v>1</v>
      </c>
      <c r="KQ68" s="67">
        <f t="shared" ref="KQ68:KQ73" si="110">KP68-KH68</f>
        <v>0</v>
      </c>
      <c r="KS68" s="74" t="s">
        <v>73</v>
      </c>
      <c r="KT68" s="74">
        <v>4</v>
      </c>
      <c r="KU68" s="74">
        <v>4</v>
      </c>
      <c r="KV68" s="74">
        <v>0</v>
      </c>
      <c r="KW68" s="74">
        <v>0</v>
      </c>
      <c r="KX68" s="75">
        <f t="shared" ref="KX68:KX74" si="111">KU68/KT68</f>
        <v>1</v>
      </c>
      <c r="KY68" s="67">
        <f t="shared" ref="KY68:KY73" si="112">KX68-KP68</f>
        <v>0</v>
      </c>
      <c r="LA68" s="74" t="s">
        <v>73</v>
      </c>
      <c r="LB68" s="74">
        <v>4</v>
      </c>
      <c r="LC68" s="74">
        <v>4</v>
      </c>
      <c r="LD68" s="74">
        <v>0</v>
      </c>
      <c r="LE68" s="74">
        <v>0</v>
      </c>
      <c r="LF68" s="75">
        <f t="shared" ref="LF68:LF73" si="113">LC68/LB68</f>
        <v>1</v>
      </c>
      <c r="LG68" s="67">
        <f t="shared" ref="LG68:LG73" si="114">LF68-KX68</f>
        <v>0</v>
      </c>
      <c r="LI68" s="74" t="s">
        <v>73</v>
      </c>
      <c r="LJ68" s="74">
        <v>4</v>
      </c>
      <c r="LK68" s="74">
        <v>4</v>
      </c>
      <c r="LL68" s="74">
        <v>0</v>
      </c>
      <c r="LM68" s="74">
        <v>0</v>
      </c>
      <c r="LN68" s="75">
        <f t="shared" ref="LN68:LN74" si="115">LK68/LJ68</f>
        <v>1</v>
      </c>
      <c r="LO68" s="67">
        <f t="shared" ref="LO68:LO73" si="116">LN68-LF68</f>
        <v>0</v>
      </c>
      <c r="LQ68" s="74" t="s">
        <v>73</v>
      </c>
      <c r="LR68" s="74">
        <v>4</v>
      </c>
      <c r="LS68" s="74">
        <v>4</v>
      </c>
      <c r="LT68" s="74">
        <v>0</v>
      </c>
      <c r="LU68" s="74">
        <v>0</v>
      </c>
      <c r="LV68" s="75">
        <f t="shared" ref="LV68:LV73" si="117">LS68/LR68</f>
        <v>1</v>
      </c>
      <c r="LW68" s="67">
        <f t="shared" ref="LW68:LW73" si="118">LV68-LN68</f>
        <v>0</v>
      </c>
      <c r="LY68" s="74" t="s">
        <v>73</v>
      </c>
      <c r="LZ68" s="74">
        <v>4</v>
      </c>
      <c r="MA68" s="74">
        <v>4</v>
      </c>
      <c r="MB68" s="74">
        <v>0</v>
      </c>
      <c r="MC68" s="74">
        <v>0</v>
      </c>
      <c r="MD68" s="75">
        <f t="shared" ref="MD68:MD73" si="119">MA68/LZ68</f>
        <v>1</v>
      </c>
      <c r="ME68" s="67">
        <f t="shared" ref="ME68:ME73" si="120">MD68-LV68</f>
        <v>0</v>
      </c>
      <c r="MG68" s="74" t="s">
        <v>73</v>
      </c>
      <c r="MH68" s="74">
        <v>4</v>
      </c>
      <c r="MI68" s="74">
        <v>4</v>
      </c>
      <c r="MJ68" s="74">
        <v>0</v>
      </c>
      <c r="MK68" s="74">
        <v>0</v>
      </c>
      <c r="ML68" s="75">
        <f t="shared" ref="ML68:ML73" si="121">MI68/MH68</f>
        <v>1</v>
      </c>
      <c r="MM68" s="67">
        <f t="shared" ref="MM68:MM73" si="122">ML68-MD68</f>
        <v>0</v>
      </c>
      <c r="MO68" s="74" t="s">
        <v>73</v>
      </c>
      <c r="MP68" s="74">
        <v>4</v>
      </c>
      <c r="MQ68" s="74">
        <v>4</v>
      </c>
      <c r="MR68" s="74">
        <v>0</v>
      </c>
      <c r="MS68" s="74">
        <v>0</v>
      </c>
      <c r="MT68" s="75">
        <f t="shared" ref="MT68:MT73" si="123">MQ68/MP68</f>
        <v>1</v>
      </c>
      <c r="MU68" s="67">
        <f t="shared" ref="MU68:MU73" si="124">MT68-ML68</f>
        <v>0</v>
      </c>
      <c r="MW68" s="74" t="s">
        <v>73</v>
      </c>
      <c r="MX68" s="74">
        <v>4</v>
      </c>
      <c r="MY68" s="74">
        <v>4</v>
      </c>
      <c r="MZ68" s="74">
        <v>0</v>
      </c>
      <c r="NA68" s="74">
        <v>0</v>
      </c>
      <c r="NB68" s="75">
        <f t="shared" ref="NB68:NB73" si="125">MY68/MX68</f>
        <v>1</v>
      </c>
      <c r="NC68" s="67">
        <f t="shared" ref="NC68:NC73" si="126">NB68-MT68</f>
        <v>0</v>
      </c>
      <c r="NE68" s="74" t="s">
        <v>73</v>
      </c>
      <c r="NF68" s="74">
        <v>4</v>
      </c>
      <c r="NG68" s="74">
        <v>4</v>
      </c>
      <c r="NH68" s="74">
        <v>0</v>
      </c>
      <c r="NI68" s="74">
        <v>0</v>
      </c>
      <c r="NJ68" s="75">
        <f t="shared" ref="NJ68:NJ73" si="127">NG68/NF68</f>
        <v>1</v>
      </c>
      <c r="NK68" s="67">
        <f t="shared" ref="NK68:NK73" si="128">NJ68-NB68</f>
        <v>0</v>
      </c>
      <c r="NM68" s="74" t="s">
        <v>73</v>
      </c>
      <c r="NN68" s="74">
        <v>4</v>
      </c>
      <c r="NO68" s="74">
        <v>4</v>
      </c>
      <c r="NP68" s="74">
        <v>0</v>
      </c>
      <c r="NQ68" s="74">
        <v>0</v>
      </c>
      <c r="NR68" s="75">
        <f t="shared" ref="NR68:NR73" si="129">NO68/NN68</f>
        <v>1</v>
      </c>
      <c r="NS68" s="67">
        <f t="shared" ref="NS68:NS73" si="130">NR68-NJ68</f>
        <v>0</v>
      </c>
      <c r="NU68" s="74" t="s">
        <v>73</v>
      </c>
      <c r="NV68" s="74">
        <v>4</v>
      </c>
      <c r="NW68" s="74">
        <v>4</v>
      </c>
      <c r="NX68" s="74">
        <v>0</v>
      </c>
      <c r="NY68" s="74">
        <v>0</v>
      </c>
      <c r="NZ68" s="75">
        <f t="shared" ref="NZ68:NZ73" si="131">NW68/NV68</f>
        <v>1</v>
      </c>
      <c r="OA68" s="67">
        <f t="shared" ref="OA68:OA73" si="132">NZ68-NR68</f>
        <v>0</v>
      </c>
      <c r="OC68" s="74" t="s">
        <v>73</v>
      </c>
      <c r="OD68" s="74">
        <v>4</v>
      </c>
      <c r="OE68" s="74">
        <v>4</v>
      </c>
      <c r="OF68" s="74">
        <v>0</v>
      </c>
      <c r="OG68" s="74">
        <v>0</v>
      </c>
      <c r="OH68" s="75">
        <f t="shared" si="79"/>
        <v>1</v>
      </c>
      <c r="OI68" s="67">
        <f t="shared" si="80"/>
        <v>0</v>
      </c>
      <c r="OK68" s="74" t="s">
        <v>73</v>
      </c>
      <c r="OL68" s="74">
        <v>4</v>
      </c>
      <c r="OM68" s="74">
        <v>4</v>
      </c>
      <c r="ON68" s="74">
        <v>0</v>
      </c>
      <c r="OO68" s="74">
        <v>0</v>
      </c>
      <c r="OP68" s="75">
        <f t="shared" ref="OP68:OP73" si="133">OM68/OL68</f>
        <v>1</v>
      </c>
      <c r="OQ68" s="67">
        <f t="shared" ref="OQ68:OQ73" si="134">OP68-OH68</f>
        <v>0</v>
      </c>
      <c r="OS68" s="74" t="s">
        <v>73</v>
      </c>
      <c r="OT68" s="74">
        <v>4</v>
      </c>
      <c r="OU68" s="74">
        <v>4</v>
      </c>
      <c r="OV68" s="74">
        <v>0</v>
      </c>
      <c r="OW68" s="74">
        <v>0</v>
      </c>
      <c r="OX68" s="75">
        <f t="shared" ref="OX68:OX73" si="135">OU68/OT68</f>
        <v>1</v>
      </c>
      <c r="OY68" s="67">
        <f t="shared" ref="OY68:OY73" si="136">OX68-OP68</f>
        <v>0</v>
      </c>
      <c r="PA68" s="74" t="s">
        <v>73</v>
      </c>
      <c r="PB68" s="74">
        <v>4</v>
      </c>
      <c r="PC68" s="74">
        <v>4</v>
      </c>
      <c r="PD68" s="74">
        <v>0</v>
      </c>
      <c r="PE68" s="74">
        <v>0</v>
      </c>
      <c r="PF68" s="75">
        <f t="shared" ref="PF68:PF73" si="137">PC68/PB68</f>
        <v>1</v>
      </c>
      <c r="PG68" s="67">
        <f t="shared" ref="PG68:PG73" si="138">PF68-OX68</f>
        <v>0</v>
      </c>
      <c r="PI68" s="74" t="s">
        <v>73</v>
      </c>
      <c r="PJ68" s="74">
        <v>4</v>
      </c>
      <c r="PK68" s="74">
        <v>4</v>
      </c>
      <c r="PL68" s="74">
        <v>0</v>
      </c>
      <c r="PM68" s="74">
        <v>0</v>
      </c>
      <c r="PN68" s="75">
        <f t="shared" ref="PN68:PN73" si="139">PK68/PJ68</f>
        <v>1</v>
      </c>
      <c r="PO68" s="67">
        <f t="shared" ref="PO68:PO73" si="140">PN68-PF68</f>
        <v>0</v>
      </c>
      <c r="PQ68" s="74" t="s">
        <v>73</v>
      </c>
      <c r="PR68" s="74">
        <v>4</v>
      </c>
      <c r="PS68" s="74">
        <v>4</v>
      </c>
      <c r="PT68" s="74">
        <v>0</v>
      </c>
      <c r="PU68" s="74">
        <v>0</v>
      </c>
      <c r="PV68" s="75">
        <f t="shared" ref="PV68:PV74" si="141">PS68/PR68</f>
        <v>1</v>
      </c>
      <c r="PW68" s="67">
        <f t="shared" ref="PW68:PW73" si="142">PV68-PN68</f>
        <v>0</v>
      </c>
      <c r="PY68" s="74" t="s">
        <v>73</v>
      </c>
      <c r="PZ68" s="74">
        <v>4</v>
      </c>
      <c r="QA68" s="74">
        <v>4</v>
      </c>
      <c r="QB68" s="74">
        <v>0</v>
      </c>
      <c r="QC68" s="74">
        <v>0</v>
      </c>
      <c r="QD68" s="75">
        <f t="shared" ref="QD68:QD74" si="143">QA68/PZ68</f>
        <v>1</v>
      </c>
      <c r="QE68" s="67">
        <f t="shared" ref="QE68:QE73" si="144">QD68-PV68</f>
        <v>0</v>
      </c>
      <c r="QG68" s="74" t="s">
        <v>73</v>
      </c>
      <c r="QH68" s="74">
        <v>4</v>
      </c>
      <c r="QI68" s="74">
        <v>4</v>
      </c>
      <c r="QJ68" s="74">
        <v>0</v>
      </c>
      <c r="QK68" s="74">
        <v>0</v>
      </c>
      <c r="QL68" s="75">
        <f t="shared" ref="QL68:QL74" si="145">QI68/QH68</f>
        <v>1</v>
      </c>
      <c r="QM68" s="67">
        <f t="shared" ref="QM68:QM73" si="146">QL68-QD68</f>
        <v>0</v>
      </c>
      <c r="QO68" s="74" t="s">
        <v>73</v>
      </c>
      <c r="QP68" s="74">
        <v>4</v>
      </c>
      <c r="QQ68" s="74">
        <v>4</v>
      </c>
      <c r="QR68" s="74">
        <v>0</v>
      </c>
      <c r="QS68" s="74">
        <v>0</v>
      </c>
      <c r="QT68" s="75">
        <f t="shared" ref="QT68:QT74" si="147">QQ68/QP68</f>
        <v>1</v>
      </c>
      <c r="QU68" s="67">
        <f t="shared" ref="QU68:QU73" si="148">QT68-QL68</f>
        <v>0</v>
      </c>
      <c r="QW68" s="74" t="s">
        <v>73</v>
      </c>
      <c r="QX68" s="74">
        <v>4</v>
      </c>
      <c r="QY68" s="74">
        <v>4</v>
      </c>
      <c r="QZ68" s="74">
        <v>0</v>
      </c>
      <c r="RA68" s="74">
        <v>0</v>
      </c>
      <c r="RB68" s="75">
        <f t="shared" ref="RB68:RB74" si="149">QY68/QX68</f>
        <v>1</v>
      </c>
      <c r="RC68" s="67">
        <f t="shared" ref="RC68:RC73" si="150">RB68-QT68</f>
        <v>0</v>
      </c>
    </row>
    <row r="69" spans="1:471" ht="15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>AS69-AK69</f>
        <v>0</v>
      </c>
      <c r="AV69" s="2" t="s">
        <v>67</v>
      </c>
      <c r="AW69" s="2">
        <v>94</v>
      </c>
      <c r="AX69" s="2">
        <v>76</v>
      </c>
      <c r="AY69" s="2">
        <v>12</v>
      </c>
      <c r="AZ69" s="2">
        <v>6</v>
      </c>
      <c r="BA69" s="4">
        <v>0.81</v>
      </c>
      <c r="BB69" s="8">
        <f t="shared" si="81"/>
        <v>0</v>
      </c>
      <c r="BD69" s="2" t="s">
        <v>67</v>
      </c>
      <c r="BE69" s="2">
        <v>94</v>
      </c>
      <c r="BF69" s="2">
        <v>76</v>
      </c>
      <c r="BG69" s="2">
        <v>12</v>
      </c>
      <c r="BH69" s="2">
        <v>6</v>
      </c>
      <c r="BI69" s="4">
        <v>0.81</v>
      </c>
      <c r="BJ69" s="8">
        <f t="shared" si="82"/>
        <v>0</v>
      </c>
      <c r="BL69" s="2" t="s">
        <v>67</v>
      </c>
      <c r="BM69" s="2">
        <v>94</v>
      </c>
      <c r="BN69" s="2">
        <v>76</v>
      </c>
      <c r="BO69" s="2">
        <v>12</v>
      </c>
      <c r="BP69" s="2">
        <v>6</v>
      </c>
      <c r="BQ69" s="4">
        <v>0.81</v>
      </c>
      <c r="BR69" s="8">
        <f t="shared" si="83"/>
        <v>0</v>
      </c>
      <c r="BT69" s="2" t="s">
        <v>67</v>
      </c>
      <c r="BU69" s="2">
        <v>94</v>
      </c>
      <c r="BV69" s="2">
        <v>76</v>
      </c>
      <c r="BW69" s="2">
        <v>12</v>
      </c>
      <c r="BX69" s="2">
        <v>6</v>
      </c>
      <c r="BY69" s="4">
        <v>0.81</v>
      </c>
      <c r="BZ69" s="8">
        <f t="shared" si="84"/>
        <v>0</v>
      </c>
      <c r="CB69" s="2" t="s">
        <v>67</v>
      </c>
      <c r="CC69" s="2">
        <v>94</v>
      </c>
      <c r="CD69" s="2">
        <v>76</v>
      </c>
      <c r="CE69" s="2">
        <v>12</v>
      </c>
      <c r="CF69" s="2">
        <v>6</v>
      </c>
      <c r="CG69" s="4">
        <v>0.81</v>
      </c>
      <c r="CH69" s="8">
        <f t="shared" si="85"/>
        <v>0</v>
      </c>
      <c r="CJ69" s="2" t="s">
        <v>67</v>
      </c>
      <c r="CK69" s="2">
        <v>92</v>
      </c>
      <c r="CL69" s="2">
        <v>76</v>
      </c>
      <c r="CM69" s="2">
        <v>10</v>
      </c>
      <c r="CN69" s="2">
        <v>6</v>
      </c>
      <c r="CO69" s="4">
        <v>0.83</v>
      </c>
      <c r="CP69" s="8">
        <f t="shared" si="86"/>
        <v>1.9999999999999907E-2</v>
      </c>
      <c r="CR69" s="2" t="s">
        <v>67</v>
      </c>
      <c r="CS69" s="2">
        <v>92</v>
      </c>
      <c r="CT69" s="2">
        <v>76</v>
      </c>
      <c r="CU69" s="2">
        <v>10</v>
      </c>
      <c r="CV69" s="2">
        <v>6</v>
      </c>
      <c r="CW69" s="4">
        <v>0.83</v>
      </c>
      <c r="CX69" s="8">
        <f t="shared" si="87"/>
        <v>0</v>
      </c>
      <c r="CZ69" s="2" t="s">
        <v>67</v>
      </c>
      <c r="DA69" s="2">
        <v>92</v>
      </c>
      <c r="DB69" s="2">
        <v>76</v>
      </c>
      <c r="DC69" s="2">
        <v>10</v>
      </c>
      <c r="DD69" s="2">
        <v>6</v>
      </c>
      <c r="DE69" s="4">
        <v>0.83</v>
      </c>
      <c r="DF69" s="8">
        <f t="shared" si="88"/>
        <v>0</v>
      </c>
      <c r="DH69" s="2" t="s">
        <v>67</v>
      </c>
      <c r="DI69" s="2">
        <v>92</v>
      </c>
      <c r="DJ69" s="2">
        <v>76</v>
      </c>
      <c r="DK69" s="2">
        <v>10</v>
      </c>
      <c r="DL69" s="2">
        <v>6</v>
      </c>
      <c r="DM69" s="4">
        <v>0.83</v>
      </c>
      <c r="DN69" s="8">
        <f t="shared" si="89"/>
        <v>0</v>
      </c>
      <c r="DP69" s="2" t="s">
        <v>67</v>
      </c>
      <c r="DQ69" s="2">
        <v>92</v>
      </c>
      <c r="DR69" s="2">
        <v>76</v>
      </c>
      <c r="DS69" s="2">
        <v>10</v>
      </c>
      <c r="DT69" s="2">
        <v>6</v>
      </c>
      <c r="DU69" s="4">
        <v>0.83</v>
      </c>
      <c r="DV69" s="8">
        <f t="shared" si="90"/>
        <v>0</v>
      </c>
      <c r="DX69" s="2" t="s">
        <v>67</v>
      </c>
      <c r="DY69" s="2">
        <v>92</v>
      </c>
      <c r="DZ69" s="2">
        <v>76</v>
      </c>
      <c r="EA69" s="2">
        <v>10</v>
      </c>
      <c r="EB69" s="2">
        <v>6</v>
      </c>
      <c r="EC69" s="4">
        <v>0.83</v>
      </c>
      <c r="ED69" s="8">
        <f t="shared" si="91"/>
        <v>0</v>
      </c>
      <c r="EF69" s="2" t="s">
        <v>67</v>
      </c>
      <c r="EG69" s="2">
        <v>92</v>
      </c>
      <c r="EH69" s="2">
        <v>76</v>
      </c>
      <c r="EI69" s="2">
        <v>10</v>
      </c>
      <c r="EJ69" s="2">
        <v>6</v>
      </c>
      <c r="EK69" s="4">
        <v>0.83</v>
      </c>
      <c r="EL69" s="8">
        <f t="shared" si="92"/>
        <v>0</v>
      </c>
      <c r="EN69" s="2" t="s">
        <v>67</v>
      </c>
      <c r="EO69" s="2">
        <v>92</v>
      </c>
      <c r="EP69" s="2">
        <v>76</v>
      </c>
      <c r="EQ69" s="2">
        <v>10</v>
      </c>
      <c r="ER69" s="2">
        <v>6</v>
      </c>
      <c r="ES69" s="4">
        <v>0.83</v>
      </c>
      <c r="ET69" s="8">
        <f t="shared" si="93"/>
        <v>0</v>
      </c>
      <c r="EV69" s="2" t="s">
        <v>67</v>
      </c>
      <c r="EW69" s="2">
        <v>92</v>
      </c>
      <c r="EX69" s="2">
        <v>76</v>
      </c>
      <c r="EY69" s="2">
        <v>10</v>
      </c>
      <c r="EZ69" s="2">
        <v>6</v>
      </c>
      <c r="FA69" s="4">
        <v>0.83</v>
      </c>
      <c r="FB69" s="8">
        <f t="shared" si="94"/>
        <v>0</v>
      </c>
      <c r="FD69" s="2" t="s">
        <v>67</v>
      </c>
      <c r="FE69" s="2">
        <v>92</v>
      </c>
      <c r="FF69" s="2">
        <v>76</v>
      </c>
      <c r="FG69" s="2">
        <v>10</v>
      </c>
      <c r="FH69" s="2">
        <v>6</v>
      </c>
      <c r="FI69" s="4">
        <v>0.83</v>
      </c>
      <c r="FJ69" s="8">
        <f t="shared" si="95"/>
        <v>0</v>
      </c>
      <c r="FL69" s="2" t="s">
        <v>67</v>
      </c>
      <c r="FM69" s="2">
        <v>92</v>
      </c>
      <c r="FN69" s="2">
        <v>76</v>
      </c>
      <c r="FO69" s="2">
        <v>10</v>
      </c>
      <c r="FP69" s="2">
        <v>6</v>
      </c>
      <c r="FQ69" s="4">
        <v>0.83</v>
      </c>
      <c r="FR69" s="8">
        <f t="shared" si="96"/>
        <v>0</v>
      </c>
      <c r="FT69" t="s">
        <v>67</v>
      </c>
      <c r="FU69">
        <v>92</v>
      </c>
      <c r="FV69">
        <v>76</v>
      </c>
      <c r="FW69">
        <v>10</v>
      </c>
      <c r="FX69">
        <v>6</v>
      </c>
      <c r="FY69" s="38">
        <v>0.83</v>
      </c>
      <c r="FZ69" s="8">
        <f t="shared" si="97"/>
        <v>0</v>
      </c>
      <c r="GB69" s="2" t="s">
        <v>67</v>
      </c>
      <c r="GC69" s="2">
        <v>92</v>
      </c>
      <c r="GD69" s="2">
        <v>76</v>
      </c>
      <c r="GE69" s="2">
        <v>10</v>
      </c>
      <c r="GF69" s="2">
        <v>6</v>
      </c>
      <c r="GG69" s="4">
        <v>0.83</v>
      </c>
      <c r="GH69" s="8">
        <f t="shared" si="98"/>
        <v>0</v>
      </c>
      <c r="GJ69" t="s">
        <v>67</v>
      </c>
      <c r="GK69">
        <v>92</v>
      </c>
      <c r="GL69">
        <v>76</v>
      </c>
      <c r="GM69">
        <v>10</v>
      </c>
      <c r="GN69">
        <v>6</v>
      </c>
      <c r="GO69" s="38">
        <v>0.83</v>
      </c>
      <c r="GP69" s="8">
        <f t="shared" si="99"/>
        <v>0</v>
      </c>
      <c r="GR69" s="2" t="s">
        <v>67</v>
      </c>
      <c r="GS69" s="2">
        <v>92</v>
      </c>
      <c r="GT69" s="2">
        <v>76</v>
      </c>
      <c r="GU69" s="2">
        <v>10</v>
      </c>
      <c r="GV69" s="2">
        <v>6</v>
      </c>
      <c r="GW69" s="4">
        <v>0.83</v>
      </c>
      <c r="GX69" s="8">
        <f t="shared" si="100"/>
        <v>0</v>
      </c>
      <c r="GZ69" s="2" t="s">
        <v>67</v>
      </c>
      <c r="HA69" s="2">
        <v>92</v>
      </c>
      <c r="HB69" s="2">
        <v>76</v>
      </c>
      <c r="HC69" s="2">
        <v>10</v>
      </c>
      <c r="HD69" s="2">
        <v>6</v>
      </c>
      <c r="HE69" s="4">
        <v>0.83</v>
      </c>
      <c r="HF69" s="8">
        <f>HE69-GV69</f>
        <v>-5.17</v>
      </c>
      <c r="HH69" s="2" t="s">
        <v>67</v>
      </c>
      <c r="HI69" s="2">
        <v>92</v>
      </c>
      <c r="HJ69" s="2">
        <v>76</v>
      </c>
      <c r="HK69" s="2">
        <v>10</v>
      </c>
      <c r="HL69" s="2">
        <v>6</v>
      </c>
      <c r="HM69" s="4">
        <v>0.83</v>
      </c>
      <c r="HN69" s="8">
        <f t="shared" si="101"/>
        <v>0</v>
      </c>
      <c r="HP69" s="2" t="s">
        <v>67</v>
      </c>
      <c r="HQ69" s="2">
        <v>92</v>
      </c>
      <c r="HR69" s="2">
        <v>76</v>
      </c>
      <c r="HS69" s="2">
        <v>10</v>
      </c>
      <c r="HT69" s="2">
        <v>6</v>
      </c>
      <c r="HU69" s="4">
        <v>0.83</v>
      </c>
      <c r="HV69" s="8">
        <f t="shared" si="102"/>
        <v>0</v>
      </c>
      <c r="HX69" s="2" t="s">
        <v>67</v>
      </c>
      <c r="HY69" s="2">
        <v>92</v>
      </c>
      <c r="HZ69" s="2">
        <v>76</v>
      </c>
      <c r="IA69" s="2">
        <v>10</v>
      </c>
      <c r="IB69" s="2">
        <v>6</v>
      </c>
      <c r="IC69" s="4">
        <v>0.83</v>
      </c>
      <c r="ID69" s="8">
        <f t="shared" si="103"/>
        <v>0</v>
      </c>
      <c r="IF69" s="63" t="s">
        <v>67</v>
      </c>
      <c r="IG69" s="64">
        <v>92</v>
      </c>
      <c r="IH69" s="64">
        <v>76</v>
      </c>
      <c r="II69" s="64">
        <v>10</v>
      </c>
      <c r="IJ69" s="64">
        <v>6</v>
      </c>
      <c r="IK69" s="65">
        <v>0.83</v>
      </c>
      <c r="IL69" s="65">
        <v>0.83</v>
      </c>
      <c r="IM69" s="65">
        <v>0</v>
      </c>
      <c r="IN69" s="63"/>
      <c r="IO69" s="63" t="s">
        <v>67</v>
      </c>
      <c r="IP69" s="63">
        <v>92</v>
      </c>
      <c r="IQ69" s="63">
        <v>76</v>
      </c>
      <c r="IR69" s="63">
        <v>10</v>
      </c>
      <c r="IS69" s="63">
        <v>6</v>
      </c>
      <c r="IT69" s="71">
        <v>0.83</v>
      </c>
      <c r="IU69" s="67">
        <v>0</v>
      </c>
      <c r="IV69" s="63"/>
      <c r="IW69" s="73" t="s">
        <v>67</v>
      </c>
      <c r="IX69" s="73">
        <v>92</v>
      </c>
      <c r="IY69" s="73">
        <v>76</v>
      </c>
      <c r="IZ69" s="73">
        <v>10</v>
      </c>
      <c r="JA69" s="73">
        <v>6</v>
      </c>
      <c r="JB69" s="77">
        <v>0.83</v>
      </c>
      <c r="JC69" s="67">
        <f t="shared" si="104"/>
        <v>0</v>
      </c>
      <c r="JD69" s="66"/>
      <c r="JE69" s="73" t="s">
        <v>160</v>
      </c>
      <c r="JF69" s="73">
        <v>92</v>
      </c>
      <c r="JG69" s="73">
        <v>76</v>
      </c>
      <c r="JH69" s="73">
        <v>10</v>
      </c>
      <c r="JI69" s="73">
        <v>6</v>
      </c>
      <c r="JJ69" s="77">
        <f>JG69/JF69</f>
        <v>0.82608695652173914</v>
      </c>
      <c r="JK69" s="67">
        <f t="shared" si="105"/>
        <v>-3.9130434782608248E-3</v>
      </c>
      <c r="JL69" s="66"/>
      <c r="JM69" s="73" t="s">
        <v>160</v>
      </c>
      <c r="JN69" s="73">
        <v>92</v>
      </c>
      <c r="JO69" s="73">
        <v>76</v>
      </c>
      <c r="JP69" s="73">
        <v>10</v>
      </c>
      <c r="JQ69" s="73">
        <v>6</v>
      </c>
      <c r="JR69" s="77">
        <v>0.83</v>
      </c>
      <c r="JS69" s="67">
        <f t="shared" si="106"/>
        <v>3.9130434782608248E-3</v>
      </c>
      <c r="JT69" s="66"/>
      <c r="JU69" s="73" t="s">
        <v>160</v>
      </c>
      <c r="JV69" s="73">
        <v>92</v>
      </c>
      <c r="JW69" s="73">
        <v>76</v>
      </c>
      <c r="JX69" s="73">
        <v>10</v>
      </c>
      <c r="JY69" s="73">
        <v>6</v>
      </c>
      <c r="JZ69" s="77">
        <v>0.83</v>
      </c>
      <c r="KA69" s="67">
        <f t="shared" si="107"/>
        <v>0</v>
      </c>
      <c r="KB69" s="66"/>
      <c r="KC69" s="73" t="s">
        <v>160</v>
      </c>
      <c r="KD69" s="73">
        <v>92</v>
      </c>
      <c r="KE69" s="73">
        <v>76</v>
      </c>
      <c r="KF69" s="73">
        <v>10</v>
      </c>
      <c r="KG69" s="73">
        <v>6</v>
      </c>
      <c r="KH69" s="77">
        <v>0.83</v>
      </c>
      <c r="KI69" s="67">
        <f t="shared" si="108"/>
        <v>0</v>
      </c>
      <c r="KK69" s="74" t="s">
        <v>160</v>
      </c>
      <c r="KL69" s="74">
        <v>92</v>
      </c>
      <c r="KM69" s="74">
        <v>76</v>
      </c>
      <c r="KN69" s="74">
        <v>10</v>
      </c>
      <c r="KO69" s="74">
        <v>6</v>
      </c>
      <c r="KP69" s="75">
        <f t="shared" si="109"/>
        <v>0.82608695652173914</v>
      </c>
      <c r="KQ69" s="67">
        <f t="shared" si="110"/>
        <v>-3.9130434782608248E-3</v>
      </c>
      <c r="KS69" s="74" t="s">
        <v>160</v>
      </c>
      <c r="KT69" s="74">
        <v>92</v>
      </c>
      <c r="KU69" s="74">
        <v>76</v>
      </c>
      <c r="KV69" s="74">
        <v>10</v>
      </c>
      <c r="KW69" s="74">
        <v>6</v>
      </c>
      <c r="KX69" s="75">
        <f t="shared" si="111"/>
        <v>0.82608695652173914</v>
      </c>
      <c r="KY69" s="67">
        <f t="shared" si="112"/>
        <v>0</v>
      </c>
      <c r="LA69" s="74" t="s">
        <v>160</v>
      </c>
      <c r="LB69" s="74">
        <v>92</v>
      </c>
      <c r="LC69" s="74">
        <v>76</v>
      </c>
      <c r="LD69" s="74">
        <v>10</v>
      </c>
      <c r="LE69" s="74">
        <v>6</v>
      </c>
      <c r="LF69" s="75">
        <f t="shared" si="113"/>
        <v>0.82608695652173914</v>
      </c>
      <c r="LG69" s="67">
        <f t="shared" si="114"/>
        <v>0</v>
      </c>
      <c r="LI69" s="74" t="s">
        <v>160</v>
      </c>
      <c r="LJ69" s="74">
        <v>92</v>
      </c>
      <c r="LK69" s="74">
        <v>76</v>
      </c>
      <c r="LL69" s="74">
        <v>10</v>
      </c>
      <c r="LM69" s="74">
        <v>6</v>
      </c>
      <c r="LN69" s="75">
        <f t="shared" si="115"/>
        <v>0.82608695652173914</v>
      </c>
      <c r="LO69" s="67">
        <f t="shared" si="116"/>
        <v>0</v>
      </c>
      <c r="LQ69" s="74" t="s">
        <v>160</v>
      </c>
      <c r="LR69" s="74">
        <v>92</v>
      </c>
      <c r="LS69" s="74">
        <v>76</v>
      </c>
      <c r="LT69" s="74">
        <v>10</v>
      </c>
      <c r="LU69" s="74">
        <v>6</v>
      </c>
      <c r="LV69" s="75">
        <f t="shared" si="117"/>
        <v>0.82608695652173914</v>
      </c>
      <c r="LW69" s="67">
        <f t="shared" si="118"/>
        <v>0</v>
      </c>
      <c r="LY69" s="74" t="s">
        <v>160</v>
      </c>
      <c r="LZ69" s="74">
        <v>92</v>
      </c>
      <c r="MA69" s="74">
        <v>76</v>
      </c>
      <c r="MB69" s="74">
        <v>10</v>
      </c>
      <c r="MC69" s="74">
        <v>6</v>
      </c>
      <c r="MD69" s="75">
        <f t="shared" si="119"/>
        <v>0.82608695652173914</v>
      </c>
      <c r="ME69" s="67">
        <f t="shared" si="120"/>
        <v>0</v>
      </c>
      <c r="MG69" s="74" t="s">
        <v>160</v>
      </c>
      <c r="MH69" s="74">
        <v>92</v>
      </c>
      <c r="MI69" s="74">
        <v>76</v>
      </c>
      <c r="MJ69" s="74">
        <v>10</v>
      </c>
      <c r="MK69" s="74">
        <v>6</v>
      </c>
      <c r="ML69" s="75">
        <f t="shared" si="121"/>
        <v>0.82608695652173914</v>
      </c>
      <c r="MM69" s="67">
        <f t="shared" si="122"/>
        <v>0</v>
      </c>
      <c r="MO69" s="74" t="s">
        <v>160</v>
      </c>
      <c r="MP69" s="74">
        <v>92</v>
      </c>
      <c r="MQ69" s="74">
        <v>76</v>
      </c>
      <c r="MR69" s="74">
        <v>10</v>
      </c>
      <c r="MS69" s="74">
        <v>6</v>
      </c>
      <c r="MT69" s="75">
        <f t="shared" si="123"/>
        <v>0.82608695652173914</v>
      </c>
      <c r="MU69" s="67">
        <f t="shared" si="124"/>
        <v>0</v>
      </c>
      <c r="MW69" s="74" t="s">
        <v>160</v>
      </c>
      <c r="MX69" s="74">
        <v>92</v>
      </c>
      <c r="MY69" s="74">
        <v>76</v>
      </c>
      <c r="MZ69" s="74">
        <v>10</v>
      </c>
      <c r="NA69" s="74">
        <v>6</v>
      </c>
      <c r="NB69" s="75">
        <f t="shared" si="125"/>
        <v>0.82608695652173914</v>
      </c>
      <c r="NC69" s="67">
        <f t="shared" si="126"/>
        <v>0</v>
      </c>
      <c r="NE69" s="74" t="s">
        <v>160</v>
      </c>
      <c r="NF69" s="74">
        <v>92</v>
      </c>
      <c r="NG69" s="74">
        <v>76</v>
      </c>
      <c r="NH69" s="74">
        <v>10</v>
      </c>
      <c r="NI69" s="74">
        <v>6</v>
      </c>
      <c r="NJ69" s="75">
        <f t="shared" si="127"/>
        <v>0.82608695652173914</v>
      </c>
      <c r="NK69" s="67">
        <f t="shared" si="128"/>
        <v>0</v>
      </c>
      <c r="NM69" s="74" t="s">
        <v>160</v>
      </c>
      <c r="NN69" s="74">
        <v>92</v>
      </c>
      <c r="NO69" s="74">
        <v>76</v>
      </c>
      <c r="NP69" s="74">
        <v>10</v>
      </c>
      <c r="NQ69" s="74">
        <v>6</v>
      </c>
      <c r="NR69" s="75">
        <f t="shared" si="129"/>
        <v>0.82608695652173914</v>
      </c>
      <c r="NS69" s="67">
        <f t="shared" si="130"/>
        <v>0</v>
      </c>
      <c r="NU69" s="74" t="s">
        <v>160</v>
      </c>
      <c r="NV69" s="74">
        <v>92</v>
      </c>
      <c r="NW69" s="74">
        <v>76</v>
      </c>
      <c r="NX69" s="74">
        <v>10</v>
      </c>
      <c r="NY69" s="74">
        <v>6</v>
      </c>
      <c r="NZ69" s="75">
        <f t="shared" si="131"/>
        <v>0.82608695652173914</v>
      </c>
      <c r="OA69" s="67">
        <f t="shared" si="132"/>
        <v>0</v>
      </c>
      <c r="OC69" s="74" t="s">
        <v>160</v>
      </c>
      <c r="OD69" s="74">
        <v>92</v>
      </c>
      <c r="OE69" s="74">
        <v>76</v>
      </c>
      <c r="OF69" s="74">
        <v>10</v>
      </c>
      <c r="OG69" s="74">
        <v>6</v>
      </c>
      <c r="OH69" s="75">
        <f t="shared" si="79"/>
        <v>0.82608695652173914</v>
      </c>
      <c r="OI69" s="67">
        <f t="shared" si="80"/>
        <v>0</v>
      </c>
      <c r="OK69" s="74" t="s">
        <v>160</v>
      </c>
      <c r="OL69" s="74">
        <v>92</v>
      </c>
      <c r="OM69" s="74">
        <v>76</v>
      </c>
      <c r="ON69" s="74">
        <v>10</v>
      </c>
      <c r="OO69" s="74">
        <v>6</v>
      </c>
      <c r="OP69" s="75">
        <f t="shared" si="133"/>
        <v>0.82608695652173914</v>
      </c>
      <c r="OQ69" s="67">
        <f t="shared" si="134"/>
        <v>0</v>
      </c>
      <c r="OS69" s="74" t="s">
        <v>160</v>
      </c>
      <c r="OT69" s="74">
        <v>92</v>
      </c>
      <c r="OU69" s="74">
        <v>76</v>
      </c>
      <c r="OV69" s="74">
        <v>10</v>
      </c>
      <c r="OW69" s="74">
        <v>6</v>
      </c>
      <c r="OX69" s="75">
        <f t="shared" si="135"/>
        <v>0.82608695652173914</v>
      </c>
      <c r="OY69" s="67">
        <f t="shared" si="136"/>
        <v>0</v>
      </c>
      <c r="PA69" s="74" t="s">
        <v>160</v>
      </c>
      <c r="PB69" s="74">
        <v>92</v>
      </c>
      <c r="PC69" s="74">
        <v>76</v>
      </c>
      <c r="PD69" s="74">
        <v>10</v>
      </c>
      <c r="PE69" s="74">
        <v>6</v>
      </c>
      <c r="PF69" s="75">
        <f t="shared" si="137"/>
        <v>0.82608695652173914</v>
      </c>
      <c r="PG69" s="67">
        <f t="shared" si="138"/>
        <v>0</v>
      </c>
      <c r="PI69" s="74" t="s">
        <v>160</v>
      </c>
      <c r="PJ69" s="74">
        <v>92</v>
      </c>
      <c r="PK69" s="74">
        <v>76</v>
      </c>
      <c r="PL69" s="74">
        <v>10</v>
      </c>
      <c r="PM69" s="74">
        <v>6</v>
      </c>
      <c r="PN69" s="75">
        <f t="shared" si="139"/>
        <v>0.82608695652173914</v>
      </c>
      <c r="PO69" s="67">
        <f t="shared" si="140"/>
        <v>0</v>
      </c>
      <c r="PQ69" s="74" t="s">
        <v>160</v>
      </c>
      <c r="PR69" s="74">
        <v>92</v>
      </c>
      <c r="PS69" s="74">
        <v>76</v>
      </c>
      <c r="PT69" s="74">
        <v>10</v>
      </c>
      <c r="PU69" s="74">
        <v>6</v>
      </c>
      <c r="PV69" s="75">
        <f t="shared" si="141"/>
        <v>0.82608695652173914</v>
      </c>
      <c r="PW69" s="67">
        <f t="shared" si="142"/>
        <v>0</v>
      </c>
      <c r="PY69" s="74" t="s">
        <v>160</v>
      </c>
      <c r="PZ69" s="74">
        <v>92</v>
      </c>
      <c r="QA69" s="74">
        <v>76</v>
      </c>
      <c r="QB69" s="74">
        <v>10</v>
      </c>
      <c r="QC69" s="74">
        <v>6</v>
      </c>
      <c r="QD69" s="75">
        <f t="shared" si="143"/>
        <v>0.82608695652173914</v>
      </c>
      <c r="QE69" s="67">
        <f t="shared" si="144"/>
        <v>0</v>
      </c>
      <c r="QG69" s="74" t="s">
        <v>160</v>
      </c>
      <c r="QH69" s="74">
        <v>92</v>
      </c>
      <c r="QI69" s="74">
        <v>76</v>
      </c>
      <c r="QJ69" s="74">
        <v>10</v>
      </c>
      <c r="QK69" s="74">
        <v>6</v>
      </c>
      <c r="QL69" s="75">
        <f t="shared" si="145"/>
        <v>0.82608695652173914</v>
      </c>
      <c r="QM69" s="67">
        <f t="shared" si="146"/>
        <v>0</v>
      </c>
      <c r="QO69" s="74" t="s">
        <v>160</v>
      </c>
      <c r="QP69" s="74">
        <v>92</v>
      </c>
      <c r="QQ69" s="74">
        <v>77</v>
      </c>
      <c r="QR69" s="74">
        <v>10</v>
      </c>
      <c r="QS69" s="74">
        <v>5</v>
      </c>
      <c r="QT69" s="75">
        <f t="shared" si="147"/>
        <v>0.83695652173913049</v>
      </c>
      <c r="QU69" s="67">
        <f t="shared" si="148"/>
        <v>1.0869565217391353E-2</v>
      </c>
      <c r="QW69" s="74" t="s">
        <v>160</v>
      </c>
      <c r="QX69" s="74">
        <v>92</v>
      </c>
      <c r="QY69" s="74">
        <v>77</v>
      </c>
      <c r="QZ69" s="74">
        <v>10</v>
      </c>
      <c r="RA69" s="74">
        <v>5</v>
      </c>
      <c r="RB69" s="75">
        <f t="shared" si="149"/>
        <v>0.83695652173913049</v>
      </c>
      <c r="RC69" s="67">
        <f t="shared" si="150"/>
        <v>0</v>
      </c>
    </row>
    <row r="70" spans="1:471" ht="15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>M70-F70</f>
        <v>0</v>
      </c>
      <c r="P70" s="2" t="s">
        <v>70</v>
      </c>
      <c r="Q70" s="2">
        <v>143</v>
      </c>
      <c r="R70" s="2">
        <v>113</v>
      </c>
      <c r="S70" s="2">
        <v>16</v>
      </c>
      <c r="T70" s="2">
        <v>14</v>
      </c>
      <c r="U70" s="4">
        <v>0.79</v>
      </c>
      <c r="V70" s="8">
        <f>U70-M70</f>
        <v>-1.0000000000000009E-2</v>
      </c>
      <c r="X70" s="2" t="s">
        <v>70</v>
      </c>
      <c r="Y70" s="2">
        <v>143</v>
      </c>
      <c r="Z70" s="2">
        <v>113</v>
      </c>
      <c r="AA70" s="2">
        <v>16</v>
      </c>
      <c r="AB70" s="2">
        <v>14</v>
      </c>
      <c r="AC70" s="4">
        <v>0.79</v>
      </c>
      <c r="AD70" s="8">
        <f>AC70-U70</f>
        <v>0</v>
      </c>
      <c r="AF70" s="2" t="s">
        <v>70</v>
      </c>
      <c r="AG70" s="2">
        <v>143</v>
      </c>
      <c r="AH70" s="2">
        <v>113</v>
      </c>
      <c r="AI70" s="2">
        <v>16</v>
      </c>
      <c r="AJ70" s="2">
        <v>14</v>
      </c>
      <c r="AK70" s="4">
        <v>0.79</v>
      </c>
      <c r="AL70" s="8">
        <f>AK70-AC70</f>
        <v>0</v>
      </c>
      <c r="AN70" s="2" t="s">
        <v>70</v>
      </c>
      <c r="AO70" s="2">
        <v>143</v>
      </c>
      <c r="AP70" s="2">
        <v>113</v>
      </c>
      <c r="AQ70" s="2">
        <v>16</v>
      </c>
      <c r="AR70" s="2">
        <v>14</v>
      </c>
      <c r="AS70" s="4">
        <v>0.79</v>
      </c>
      <c r="AT70" s="8">
        <f>AS70-AK70</f>
        <v>0</v>
      </c>
      <c r="AV70" s="2" t="s">
        <v>68</v>
      </c>
      <c r="AW70" s="2">
        <v>71</v>
      </c>
      <c r="AX70" s="2">
        <v>33</v>
      </c>
      <c r="AY70" s="2">
        <v>10</v>
      </c>
      <c r="AZ70" s="2">
        <v>28</v>
      </c>
      <c r="BA70" s="4">
        <v>0.46</v>
      </c>
      <c r="BB70" s="8">
        <f t="shared" si="81"/>
        <v>0.23</v>
      </c>
      <c r="BD70" s="2" t="s">
        <v>68</v>
      </c>
      <c r="BE70" s="2">
        <v>71</v>
      </c>
      <c r="BF70" s="2">
        <v>34</v>
      </c>
      <c r="BG70" s="2">
        <v>9</v>
      </c>
      <c r="BH70" s="2">
        <v>28</v>
      </c>
      <c r="BI70" s="4">
        <v>0.48</v>
      </c>
      <c r="BJ70" s="8">
        <f t="shared" si="82"/>
        <v>1.9999999999999962E-2</v>
      </c>
      <c r="BL70" s="2" t="s">
        <v>68</v>
      </c>
      <c r="BM70" s="2">
        <v>71</v>
      </c>
      <c r="BN70" s="2">
        <v>34</v>
      </c>
      <c r="BO70" s="2">
        <v>9</v>
      </c>
      <c r="BP70" s="2">
        <v>28</v>
      </c>
      <c r="BQ70" s="8">
        <v>0.48</v>
      </c>
      <c r="BR70" s="8">
        <f t="shared" si="83"/>
        <v>0</v>
      </c>
      <c r="BT70" s="2" t="s">
        <v>68</v>
      </c>
      <c r="BU70" s="2">
        <v>71</v>
      </c>
      <c r="BV70" s="2">
        <v>34</v>
      </c>
      <c r="BW70" s="2">
        <v>9</v>
      </c>
      <c r="BX70" s="2">
        <v>28</v>
      </c>
      <c r="BY70" s="4">
        <v>0.48</v>
      </c>
      <c r="BZ70" s="8">
        <f t="shared" si="84"/>
        <v>0</v>
      </c>
      <c r="CB70" s="2" t="s">
        <v>68</v>
      </c>
      <c r="CC70" s="2">
        <v>71</v>
      </c>
      <c r="CD70" s="2">
        <v>34</v>
      </c>
      <c r="CE70" s="2">
        <v>9</v>
      </c>
      <c r="CF70" s="2">
        <v>28</v>
      </c>
      <c r="CG70" s="4">
        <v>0.48</v>
      </c>
      <c r="CH70" s="8">
        <v>0</v>
      </c>
      <c r="CI70" s="7" t="s">
        <v>89</v>
      </c>
      <c r="CJ70" s="2" t="s">
        <v>68</v>
      </c>
      <c r="CK70" s="2">
        <v>71</v>
      </c>
      <c r="CL70" s="2">
        <v>33</v>
      </c>
      <c r="CM70" s="6">
        <v>10</v>
      </c>
      <c r="CN70" s="2">
        <v>28</v>
      </c>
      <c r="CO70" s="4">
        <v>0.46</v>
      </c>
      <c r="CP70" s="8">
        <f t="shared" si="86"/>
        <v>-1.9999999999999962E-2</v>
      </c>
      <c r="CR70" s="2" t="s">
        <v>68</v>
      </c>
      <c r="CS70" s="2">
        <v>71</v>
      </c>
      <c r="CT70" s="2">
        <v>33</v>
      </c>
      <c r="CU70" s="2">
        <v>10</v>
      </c>
      <c r="CV70" s="2">
        <v>28</v>
      </c>
      <c r="CW70" s="4">
        <v>0.46</v>
      </c>
      <c r="CX70" s="8">
        <f t="shared" si="87"/>
        <v>0</v>
      </c>
      <c r="CZ70" s="2" t="s">
        <v>68</v>
      </c>
      <c r="DA70" s="2">
        <v>71</v>
      </c>
      <c r="DB70" s="2">
        <v>33</v>
      </c>
      <c r="DC70" s="2">
        <v>10</v>
      </c>
      <c r="DD70" s="2">
        <v>28</v>
      </c>
      <c r="DE70" s="4">
        <v>0.46</v>
      </c>
      <c r="DF70" s="8">
        <f t="shared" si="88"/>
        <v>0</v>
      </c>
      <c r="DH70" s="2" t="s">
        <v>68</v>
      </c>
      <c r="DI70" s="2">
        <v>71</v>
      </c>
      <c r="DJ70" s="2">
        <v>33</v>
      </c>
      <c r="DK70" s="2">
        <v>10</v>
      </c>
      <c r="DL70" s="2">
        <v>28</v>
      </c>
      <c r="DM70" s="4">
        <v>0.46</v>
      </c>
      <c r="DN70" s="8">
        <f t="shared" si="89"/>
        <v>0</v>
      </c>
      <c r="DP70" s="2" t="s">
        <v>68</v>
      </c>
      <c r="DQ70" s="2">
        <v>71</v>
      </c>
      <c r="DR70" s="2">
        <v>34</v>
      </c>
      <c r="DS70" s="2">
        <v>9</v>
      </c>
      <c r="DT70" s="2">
        <v>28</v>
      </c>
      <c r="DU70" s="4">
        <v>0.48</v>
      </c>
      <c r="DV70" s="8">
        <f t="shared" si="90"/>
        <v>1.9999999999999962E-2</v>
      </c>
      <c r="DX70" s="2" t="s">
        <v>68</v>
      </c>
      <c r="DY70" s="2">
        <v>71</v>
      </c>
      <c r="DZ70" s="2">
        <v>33</v>
      </c>
      <c r="EA70" s="2">
        <v>10</v>
      </c>
      <c r="EB70" s="2">
        <v>28</v>
      </c>
      <c r="EC70" s="4">
        <v>0.46</v>
      </c>
      <c r="ED70" s="8">
        <f t="shared" si="91"/>
        <v>-1.9999999999999962E-2</v>
      </c>
      <c r="EF70" s="2" t="s">
        <v>68</v>
      </c>
      <c r="EG70" s="2">
        <v>71</v>
      </c>
      <c r="EH70" s="2">
        <v>33</v>
      </c>
      <c r="EI70" s="2">
        <v>10</v>
      </c>
      <c r="EJ70" s="2">
        <v>28</v>
      </c>
      <c r="EK70" s="4">
        <v>0.46</v>
      </c>
      <c r="EL70" s="8">
        <f t="shared" si="92"/>
        <v>0</v>
      </c>
      <c r="EN70" s="2" t="s">
        <v>68</v>
      </c>
      <c r="EO70" s="2">
        <v>71</v>
      </c>
      <c r="EP70" s="2">
        <v>33</v>
      </c>
      <c r="EQ70" s="2">
        <v>10</v>
      </c>
      <c r="ER70" s="2">
        <v>28</v>
      </c>
      <c r="ES70" s="4">
        <v>0.46</v>
      </c>
      <c r="ET70" s="8">
        <f t="shared" si="93"/>
        <v>0</v>
      </c>
      <c r="EV70" s="2" t="s">
        <v>68</v>
      </c>
      <c r="EW70" s="2">
        <v>71</v>
      </c>
      <c r="EX70" s="2">
        <v>33</v>
      </c>
      <c r="EY70" s="2">
        <v>10</v>
      </c>
      <c r="EZ70" s="2">
        <v>28</v>
      </c>
      <c r="FA70" s="4">
        <v>0.46</v>
      </c>
      <c r="FB70" s="8">
        <f t="shared" si="94"/>
        <v>0</v>
      </c>
      <c r="FD70" s="2" t="s">
        <v>68</v>
      </c>
      <c r="FE70" s="2">
        <v>71</v>
      </c>
      <c r="FF70" s="2">
        <v>34</v>
      </c>
      <c r="FG70" s="2">
        <v>9</v>
      </c>
      <c r="FH70" s="2">
        <v>28</v>
      </c>
      <c r="FI70" s="4">
        <v>0.48</v>
      </c>
      <c r="FJ70" s="8">
        <f t="shared" si="95"/>
        <v>1.9999999999999962E-2</v>
      </c>
      <c r="FL70" s="2" t="s">
        <v>68</v>
      </c>
      <c r="FM70" s="2">
        <v>71</v>
      </c>
      <c r="FN70" s="2">
        <v>33</v>
      </c>
      <c r="FO70" s="6">
        <v>10</v>
      </c>
      <c r="FP70" s="2">
        <v>28</v>
      </c>
      <c r="FQ70" s="4">
        <v>0.46</v>
      </c>
      <c r="FR70" s="8">
        <f t="shared" si="96"/>
        <v>-1.9999999999999962E-2</v>
      </c>
      <c r="FS70" s="7" t="s">
        <v>117</v>
      </c>
      <c r="FT70" t="s">
        <v>68</v>
      </c>
      <c r="FU70">
        <v>71</v>
      </c>
      <c r="FV70">
        <v>34</v>
      </c>
      <c r="FW70">
        <v>9</v>
      </c>
      <c r="FX70">
        <v>28</v>
      </c>
      <c r="FY70" s="38">
        <v>0.48</v>
      </c>
      <c r="FZ70" s="8">
        <f t="shared" si="97"/>
        <v>1.9999999999999962E-2</v>
      </c>
      <c r="GB70" s="2" t="s">
        <v>68</v>
      </c>
      <c r="GC70" s="2">
        <v>71</v>
      </c>
      <c r="GD70" s="2">
        <v>34</v>
      </c>
      <c r="GE70" s="2">
        <v>9</v>
      </c>
      <c r="GF70" s="2">
        <v>28</v>
      </c>
      <c r="GG70" s="4">
        <v>0.48</v>
      </c>
      <c r="GH70" s="8">
        <f t="shared" si="98"/>
        <v>0</v>
      </c>
      <c r="GJ70" t="s">
        <v>68</v>
      </c>
      <c r="GK70">
        <v>71</v>
      </c>
      <c r="GL70">
        <v>33</v>
      </c>
      <c r="GM70" s="40">
        <v>10</v>
      </c>
      <c r="GN70">
        <v>28</v>
      </c>
      <c r="GO70" s="38">
        <v>0.46</v>
      </c>
      <c r="GP70" s="8">
        <f t="shared" si="99"/>
        <v>-1.9999999999999962E-2</v>
      </c>
      <c r="GQ70" s="7" t="s">
        <v>137</v>
      </c>
      <c r="GR70" s="2" t="s">
        <v>68</v>
      </c>
      <c r="GS70" s="2">
        <v>71</v>
      </c>
      <c r="GT70" s="2">
        <v>33</v>
      </c>
      <c r="GU70" s="2">
        <v>10</v>
      </c>
      <c r="GV70" s="2">
        <v>28</v>
      </c>
      <c r="GW70" s="4">
        <v>0.46</v>
      </c>
      <c r="GX70" s="8">
        <f t="shared" si="100"/>
        <v>0</v>
      </c>
      <c r="GZ70" s="2" t="s">
        <v>68</v>
      </c>
      <c r="HA70" s="2">
        <v>71</v>
      </c>
      <c r="HB70" s="2">
        <v>33</v>
      </c>
      <c r="HC70" s="2">
        <v>10</v>
      </c>
      <c r="HD70" s="2">
        <v>28</v>
      </c>
      <c r="HE70" s="4">
        <v>0.46</v>
      </c>
      <c r="HF70" s="8">
        <f>HE70-GV70</f>
        <v>-27.54</v>
      </c>
      <c r="HH70" s="2" t="s">
        <v>68</v>
      </c>
      <c r="HI70" s="2">
        <v>71</v>
      </c>
      <c r="HJ70" s="2">
        <v>34</v>
      </c>
      <c r="HK70" s="2">
        <v>9</v>
      </c>
      <c r="HL70" s="2">
        <v>28</v>
      </c>
      <c r="HM70" s="4">
        <v>0.48</v>
      </c>
      <c r="HN70" s="8">
        <f t="shared" si="101"/>
        <v>1.9999999999999962E-2</v>
      </c>
      <c r="HP70" s="2" t="s">
        <v>68</v>
      </c>
      <c r="HQ70" s="2">
        <v>71</v>
      </c>
      <c r="HR70" s="2">
        <v>33</v>
      </c>
      <c r="HS70" s="2">
        <v>10</v>
      </c>
      <c r="HT70" s="2">
        <v>28</v>
      </c>
      <c r="HU70" s="4">
        <v>0.46</v>
      </c>
      <c r="HV70" s="8">
        <f t="shared" si="102"/>
        <v>-1.9999999999999962E-2</v>
      </c>
      <c r="HW70" s="7" t="s">
        <v>89</v>
      </c>
      <c r="HX70" s="2" t="s">
        <v>68</v>
      </c>
      <c r="HY70" s="2">
        <v>71</v>
      </c>
      <c r="HZ70" s="2">
        <v>33</v>
      </c>
      <c r="IA70" s="2">
        <v>10</v>
      </c>
      <c r="IB70" s="2">
        <v>28</v>
      </c>
      <c r="IC70" s="4">
        <v>0.46</v>
      </c>
      <c r="ID70" s="8">
        <f t="shared" si="103"/>
        <v>0</v>
      </c>
      <c r="IF70" s="63" t="s">
        <v>68</v>
      </c>
      <c r="IG70" s="64">
        <v>71</v>
      </c>
      <c r="IH70" s="64">
        <v>33</v>
      </c>
      <c r="II70" s="64">
        <v>10</v>
      </c>
      <c r="IJ70" s="64">
        <v>28</v>
      </c>
      <c r="IK70" s="65">
        <v>0.46</v>
      </c>
      <c r="IL70" s="65">
        <v>0.48</v>
      </c>
      <c r="IM70" s="65">
        <v>1.9999999999999962E-2</v>
      </c>
      <c r="IN70" s="63"/>
      <c r="IO70" s="63" t="s">
        <v>68</v>
      </c>
      <c r="IP70" s="63">
        <v>71</v>
      </c>
      <c r="IQ70" s="63">
        <v>34</v>
      </c>
      <c r="IR70" s="63">
        <v>9</v>
      </c>
      <c r="IS70" s="63">
        <v>28</v>
      </c>
      <c r="IT70" s="71">
        <v>0.48</v>
      </c>
      <c r="IU70" s="67">
        <v>0</v>
      </c>
      <c r="IV70" s="63"/>
      <c r="IW70" s="73" t="s">
        <v>68</v>
      </c>
      <c r="IX70" s="73">
        <v>71</v>
      </c>
      <c r="IY70" s="73">
        <v>34</v>
      </c>
      <c r="IZ70" s="73">
        <v>9</v>
      </c>
      <c r="JA70" s="73">
        <v>28</v>
      </c>
      <c r="JB70" s="77">
        <v>0.48</v>
      </c>
      <c r="JC70" s="67">
        <f t="shared" si="104"/>
        <v>0</v>
      </c>
      <c r="JD70" s="66"/>
      <c r="JE70" s="73" t="s">
        <v>68</v>
      </c>
      <c r="JF70" s="73">
        <v>71</v>
      </c>
      <c r="JG70" s="73">
        <v>33</v>
      </c>
      <c r="JH70" s="73">
        <v>10</v>
      </c>
      <c r="JI70" s="73">
        <v>28</v>
      </c>
      <c r="JJ70" s="77">
        <f>JG70/JF70</f>
        <v>0.46478873239436619</v>
      </c>
      <c r="JK70" s="67">
        <f t="shared" si="105"/>
        <v>-1.5211267605633794E-2</v>
      </c>
      <c r="JL70" s="66" t="s">
        <v>89</v>
      </c>
      <c r="JM70" s="73" t="s">
        <v>68</v>
      </c>
      <c r="JN70" s="73">
        <v>71</v>
      </c>
      <c r="JO70" s="73">
        <v>33</v>
      </c>
      <c r="JP70" s="73">
        <v>10</v>
      </c>
      <c r="JQ70" s="73">
        <v>28</v>
      </c>
      <c r="JR70" s="77">
        <v>0.46</v>
      </c>
      <c r="JS70" s="67">
        <f t="shared" si="106"/>
        <v>-4.7887323943661686E-3</v>
      </c>
      <c r="JT70" s="66" t="s">
        <v>89</v>
      </c>
      <c r="JU70" s="73" t="s">
        <v>68</v>
      </c>
      <c r="JV70" s="73">
        <v>71</v>
      </c>
      <c r="JW70" s="73">
        <v>33</v>
      </c>
      <c r="JX70" s="73">
        <v>10</v>
      </c>
      <c r="JY70" s="73">
        <v>28</v>
      </c>
      <c r="JZ70" s="77">
        <v>0.46</v>
      </c>
      <c r="KA70" s="67">
        <f t="shared" si="107"/>
        <v>0</v>
      </c>
      <c r="KB70" s="66"/>
      <c r="KC70" s="73" t="s">
        <v>68</v>
      </c>
      <c r="KD70" s="73">
        <v>71</v>
      </c>
      <c r="KE70" s="73">
        <v>33</v>
      </c>
      <c r="KF70" s="73">
        <v>10</v>
      </c>
      <c r="KG70" s="73">
        <v>28</v>
      </c>
      <c r="KH70" s="77">
        <v>0.46</v>
      </c>
      <c r="KI70" s="67">
        <f t="shared" si="108"/>
        <v>0</v>
      </c>
      <c r="KK70" s="74" t="s">
        <v>68</v>
      </c>
      <c r="KL70" s="74">
        <v>71</v>
      </c>
      <c r="KM70" s="74">
        <v>46</v>
      </c>
      <c r="KN70" s="74">
        <v>7</v>
      </c>
      <c r="KO70" s="74">
        <v>18</v>
      </c>
      <c r="KP70" s="75">
        <f t="shared" si="109"/>
        <v>0.647887323943662</v>
      </c>
      <c r="KQ70" s="67">
        <f t="shared" si="110"/>
        <v>0.18788732394366198</v>
      </c>
      <c r="KS70" s="74" t="s">
        <v>68</v>
      </c>
      <c r="KT70" s="74">
        <v>71</v>
      </c>
      <c r="KU70" s="74">
        <v>46</v>
      </c>
      <c r="KV70" s="74">
        <v>7</v>
      </c>
      <c r="KW70" s="74">
        <v>18</v>
      </c>
      <c r="KX70" s="75">
        <f t="shared" si="111"/>
        <v>0.647887323943662</v>
      </c>
      <c r="KY70" s="67">
        <f t="shared" si="112"/>
        <v>0</v>
      </c>
      <c r="LA70" s="74" t="s">
        <v>68</v>
      </c>
      <c r="LB70" s="74">
        <v>71</v>
      </c>
      <c r="LC70" s="74">
        <v>46</v>
      </c>
      <c r="LD70" s="74">
        <v>7</v>
      </c>
      <c r="LE70" s="74">
        <v>18</v>
      </c>
      <c r="LF70" s="75">
        <f t="shared" si="113"/>
        <v>0.647887323943662</v>
      </c>
      <c r="LG70" s="67">
        <f t="shared" si="114"/>
        <v>0</v>
      </c>
      <c r="LI70" s="74" t="s">
        <v>68</v>
      </c>
      <c r="LJ70" s="74">
        <v>71</v>
      </c>
      <c r="LK70" s="74">
        <v>46</v>
      </c>
      <c r="LL70" s="74">
        <v>7</v>
      </c>
      <c r="LM70" s="74">
        <v>18</v>
      </c>
      <c r="LN70" s="75">
        <f t="shared" si="115"/>
        <v>0.647887323943662</v>
      </c>
      <c r="LO70" s="67">
        <f t="shared" si="116"/>
        <v>0</v>
      </c>
      <c r="LQ70" s="74" t="s">
        <v>68</v>
      </c>
      <c r="LR70" s="74">
        <v>71</v>
      </c>
      <c r="LS70" s="74">
        <v>46</v>
      </c>
      <c r="LT70" s="74">
        <v>7</v>
      </c>
      <c r="LU70" s="74">
        <v>18</v>
      </c>
      <c r="LV70" s="75">
        <f t="shared" si="117"/>
        <v>0.647887323943662</v>
      </c>
      <c r="LW70" s="67">
        <f t="shared" si="118"/>
        <v>0</v>
      </c>
      <c r="LY70" s="74" t="s">
        <v>68</v>
      </c>
      <c r="LZ70" s="74">
        <v>71</v>
      </c>
      <c r="MA70" s="74">
        <v>46</v>
      </c>
      <c r="MB70" s="74">
        <v>7</v>
      </c>
      <c r="MC70" s="74">
        <v>18</v>
      </c>
      <c r="MD70" s="75">
        <f t="shared" si="119"/>
        <v>0.647887323943662</v>
      </c>
      <c r="ME70" s="67">
        <f t="shared" si="120"/>
        <v>0</v>
      </c>
      <c r="MG70" s="74" t="s">
        <v>68</v>
      </c>
      <c r="MH70" s="74">
        <v>71</v>
      </c>
      <c r="MI70" s="74">
        <v>46</v>
      </c>
      <c r="MJ70" s="74">
        <v>7</v>
      </c>
      <c r="MK70" s="74">
        <v>18</v>
      </c>
      <c r="ML70" s="75">
        <f t="shared" si="121"/>
        <v>0.647887323943662</v>
      </c>
      <c r="MM70" s="67">
        <f t="shared" si="122"/>
        <v>0</v>
      </c>
      <c r="MO70" s="74" t="s">
        <v>68</v>
      </c>
      <c r="MP70" s="74">
        <v>71</v>
      </c>
      <c r="MQ70" s="74">
        <v>46</v>
      </c>
      <c r="MR70" s="74">
        <v>7</v>
      </c>
      <c r="MS70" s="74">
        <v>18</v>
      </c>
      <c r="MT70" s="75">
        <f t="shared" si="123"/>
        <v>0.647887323943662</v>
      </c>
      <c r="MU70" s="67">
        <f t="shared" si="124"/>
        <v>0</v>
      </c>
      <c r="MW70" s="74" t="s">
        <v>68</v>
      </c>
      <c r="MX70" s="74">
        <v>71</v>
      </c>
      <c r="MY70" s="74">
        <v>46</v>
      </c>
      <c r="MZ70" s="74">
        <v>7</v>
      </c>
      <c r="NA70" s="74">
        <v>18</v>
      </c>
      <c r="NB70" s="75">
        <f t="shared" si="125"/>
        <v>0.647887323943662</v>
      </c>
      <c r="NC70" s="67">
        <f t="shared" si="126"/>
        <v>0</v>
      </c>
      <c r="NE70" s="74" t="s">
        <v>68</v>
      </c>
      <c r="NF70" s="74">
        <v>71</v>
      </c>
      <c r="NG70" s="74">
        <v>46</v>
      </c>
      <c r="NH70" s="74">
        <v>7</v>
      </c>
      <c r="NI70" s="74">
        <v>18</v>
      </c>
      <c r="NJ70" s="75">
        <f t="shared" si="127"/>
        <v>0.647887323943662</v>
      </c>
      <c r="NK70" s="67">
        <f t="shared" si="128"/>
        <v>0</v>
      </c>
      <c r="NM70" s="74" t="s">
        <v>68</v>
      </c>
      <c r="NN70" s="74">
        <v>71</v>
      </c>
      <c r="NO70" s="74">
        <v>46</v>
      </c>
      <c r="NP70" s="74">
        <v>7</v>
      </c>
      <c r="NQ70" s="74">
        <v>18</v>
      </c>
      <c r="NR70" s="75">
        <f t="shared" si="129"/>
        <v>0.647887323943662</v>
      </c>
      <c r="NS70" s="67">
        <f t="shared" si="130"/>
        <v>0</v>
      </c>
      <c r="NU70" s="74" t="s">
        <v>68</v>
      </c>
      <c r="NV70" s="74">
        <v>71</v>
      </c>
      <c r="NW70" s="74">
        <v>46</v>
      </c>
      <c r="NX70" s="74">
        <v>7</v>
      </c>
      <c r="NY70" s="74">
        <v>18</v>
      </c>
      <c r="NZ70" s="75">
        <f t="shared" si="131"/>
        <v>0.647887323943662</v>
      </c>
      <c r="OA70" s="67">
        <f t="shared" si="132"/>
        <v>0</v>
      </c>
      <c r="OC70" s="74" t="s">
        <v>68</v>
      </c>
      <c r="OD70" s="74">
        <v>71</v>
      </c>
      <c r="OE70" s="74">
        <v>46</v>
      </c>
      <c r="OF70" s="74">
        <v>7</v>
      </c>
      <c r="OG70" s="74">
        <v>18</v>
      </c>
      <c r="OH70" s="75">
        <f t="shared" si="79"/>
        <v>0.647887323943662</v>
      </c>
      <c r="OI70" s="67">
        <f t="shared" si="80"/>
        <v>0</v>
      </c>
      <c r="OK70" s="74" t="s">
        <v>68</v>
      </c>
      <c r="OL70" s="74">
        <v>71</v>
      </c>
      <c r="OM70" s="74">
        <v>46</v>
      </c>
      <c r="ON70" s="74">
        <v>7</v>
      </c>
      <c r="OO70" s="74">
        <v>18</v>
      </c>
      <c r="OP70" s="75">
        <f t="shared" si="133"/>
        <v>0.647887323943662</v>
      </c>
      <c r="OQ70" s="67">
        <f t="shared" si="134"/>
        <v>0</v>
      </c>
      <c r="OS70" s="74" t="s">
        <v>68</v>
      </c>
      <c r="OT70" s="74">
        <v>71</v>
      </c>
      <c r="OU70" s="74">
        <v>46</v>
      </c>
      <c r="OV70" s="74">
        <v>7</v>
      </c>
      <c r="OW70" s="74">
        <v>18</v>
      </c>
      <c r="OX70" s="75">
        <f t="shared" si="135"/>
        <v>0.647887323943662</v>
      </c>
      <c r="OY70" s="67">
        <f t="shared" si="136"/>
        <v>0</v>
      </c>
      <c r="PA70" s="74" t="s">
        <v>68</v>
      </c>
      <c r="PB70" s="74">
        <v>71</v>
      </c>
      <c r="PC70" s="74">
        <v>46</v>
      </c>
      <c r="PD70" s="74">
        <v>7</v>
      </c>
      <c r="PE70" s="74">
        <v>18</v>
      </c>
      <c r="PF70" s="75">
        <f t="shared" si="137"/>
        <v>0.647887323943662</v>
      </c>
      <c r="PG70" s="67">
        <f t="shared" si="138"/>
        <v>0</v>
      </c>
      <c r="PI70" s="74" t="s">
        <v>68</v>
      </c>
      <c r="PJ70" s="74">
        <v>71</v>
      </c>
      <c r="PK70" s="74">
        <v>46</v>
      </c>
      <c r="PL70" s="74">
        <v>7</v>
      </c>
      <c r="PM70" s="74">
        <v>18</v>
      </c>
      <c r="PN70" s="75">
        <f t="shared" si="139"/>
        <v>0.647887323943662</v>
      </c>
      <c r="PO70" s="67">
        <f t="shared" si="140"/>
        <v>0</v>
      </c>
      <c r="PQ70" s="74" t="s">
        <v>68</v>
      </c>
      <c r="PR70" s="74">
        <v>71</v>
      </c>
      <c r="PS70" s="74">
        <v>46</v>
      </c>
      <c r="PT70" s="74">
        <v>7</v>
      </c>
      <c r="PU70" s="74">
        <v>18</v>
      </c>
      <c r="PV70" s="75">
        <f t="shared" si="141"/>
        <v>0.647887323943662</v>
      </c>
      <c r="PW70" s="67">
        <f t="shared" si="142"/>
        <v>0</v>
      </c>
      <c r="PY70" s="74" t="s">
        <v>68</v>
      </c>
      <c r="PZ70" s="74">
        <v>71</v>
      </c>
      <c r="QA70" s="74">
        <v>46</v>
      </c>
      <c r="QB70" s="74">
        <v>7</v>
      </c>
      <c r="QC70" s="74">
        <v>18</v>
      </c>
      <c r="QD70" s="75">
        <f t="shared" si="143"/>
        <v>0.647887323943662</v>
      </c>
      <c r="QE70" s="67">
        <f t="shared" si="144"/>
        <v>0</v>
      </c>
      <c r="QG70" s="74" t="s">
        <v>68</v>
      </c>
      <c r="QH70" s="74">
        <v>71</v>
      </c>
      <c r="QI70" s="74">
        <v>46</v>
      </c>
      <c r="QJ70" s="74">
        <v>7</v>
      </c>
      <c r="QK70" s="74">
        <v>18</v>
      </c>
      <c r="QL70" s="75">
        <f t="shared" si="145"/>
        <v>0.647887323943662</v>
      </c>
      <c r="QM70" s="67">
        <f t="shared" si="146"/>
        <v>0</v>
      </c>
      <c r="QO70" s="74" t="s">
        <v>68</v>
      </c>
      <c r="QP70" s="74">
        <v>71</v>
      </c>
      <c r="QQ70" s="74">
        <v>46</v>
      </c>
      <c r="QR70" s="74">
        <v>7</v>
      </c>
      <c r="QS70" s="74">
        <v>18</v>
      </c>
      <c r="QT70" s="75">
        <f t="shared" si="147"/>
        <v>0.647887323943662</v>
      </c>
      <c r="QU70" s="67">
        <f t="shared" si="148"/>
        <v>0</v>
      </c>
      <c r="QW70" s="74" t="s">
        <v>68</v>
      </c>
      <c r="QX70" s="74">
        <v>71</v>
      </c>
      <c r="QY70" s="74">
        <v>46</v>
      </c>
      <c r="QZ70" s="74">
        <v>7</v>
      </c>
      <c r="RA70" s="74">
        <v>18</v>
      </c>
      <c r="RB70" s="75">
        <f t="shared" si="149"/>
        <v>0.647887323943662</v>
      </c>
      <c r="RC70" s="67">
        <f t="shared" si="150"/>
        <v>0</v>
      </c>
    </row>
    <row r="71" spans="1:471" ht="15">
      <c r="AL71" s="8"/>
      <c r="AV71" s="2" t="s">
        <v>72</v>
      </c>
      <c r="AW71" s="2">
        <v>555</v>
      </c>
      <c r="AX71" s="2">
        <v>553</v>
      </c>
      <c r="AY71" s="2">
        <v>2</v>
      </c>
      <c r="AZ71" s="2">
        <v>0</v>
      </c>
      <c r="BA71" s="33">
        <v>1</v>
      </c>
      <c r="BB71" s="8">
        <f t="shared" si="81"/>
        <v>1</v>
      </c>
      <c r="BD71" s="2" t="s">
        <v>72</v>
      </c>
      <c r="BE71" s="1">
        <v>555</v>
      </c>
      <c r="BF71" s="1">
        <v>553</v>
      </c>
      <c r="BG71" s="1">
        <v>2</v>
      </c>
      <c r="BH71" s="1">
        <v>0</v>
      </c>
      <c r="BI71" s="34">
        <v>1</v>
      </c>
      <c r="BJ71" s="8">
        <f t="shared" si="82"/>
        <v>0</v>
      </c>
      <c r="BL71" s="2" t="s">
        <v>72</v>
      </c>
      <c r="BM71" s="35">
        <v>555</v>
      </c>
      <c r="BN71" s="35">
        <v>553</v>
      </c>
      <c r="BO71" s="35">
        <v>2</v>
      </c>
      <c r="BP71" s="35">
        <v>0</v>
      </c>
      <c r="BQ71" s="36">
        <v>1</v>
      </c>
      <c r="BR71" s="8">
        <f t="shared" si="83"/>
        <v>0</v>
      </c>
      <c r="BS71" s="7" t="s">
        <v>89</v>
      </c>
      <c r="BT71" s="2" t="s">
        <v>72</v>
      </c>
      <c r="BU71" s="2">
        <v>555</v>
      </c>
      <c r="BV71" s="2">
        <v>553</v>
      </c>
      <c r="BW71" s="2">
        <v>2</v>
      </c>
      <c r="BX71" s="2">
        <v>0</v>
      </c>
      <c r="BY71" s="4">
        <v>1</v>
      </c>
      <c r="BZ71" s="8">
        <f t="shared" si="84"/>
        <v>0</v>
      </c>
      <c r="CB71" s="2" t="s">
        <v>72</v>
      </c>
      <c r="CC71" s="2">
        <v>555</v>
      </c>
      <c r="CD71" s="2">
        <v>553</v>
      </c>
      <c r="CE71" s="2">
        <v>2</v>
      </c>
      <c r="CF71" s="2">
        <v>0</v>
      </c>
      <c r="CG71" s="4">
        <v>1</v>
      </c>
      <c r="CH71" s="8">
        <f t="shared" si="85"/>
        <v>0</v>
      </c>
      <c r="CJ71" s="2" t="s">
        <v>72</v>
      </c>
      <c r="CK71" s="2">
        <v>555</v>
      </c>
      <c r="CL71" s="2">
        <v>553</v>
      </c>
      <c r="CM71" s="2">
        <v>2</v>
      </c>
      <c r="CN71" s="2">
        <v>0</v>
      </c>
      <c r="CO71" s="4">
        <v>1</v>
      </c>
      <c r="CP71" s="8">
        <f t="shared" si="86"/>
        <v>0</v>
      </c>
      <c r="CR71" s="2" t="s">
        <v>72</v>
      </c>
      <c r="CS71" s="2">
        <v>555</v>
      </c>
      <c r="CT71" s="2">
        <v>553</v>
      </c>
      <c r="CU71" s="2">
        <v>2</v>
      </c>
      <c r="CV71" s="2">
        <v>0</v>
      </c>
      <c r="CW71" s="4">
        <v>1</v>
      </c>
      <c r="CX71" s="8">
        <f t="shared" si="87"/>
        <v>0</v>
      </c>
      <c r="CZ71" s="2" t="s">
        <v>72</v>
      </c>
      <c r="DA71" s="2">
        <v>555</v>
      </c>
      <c r="DB71" s="2">
        <v>553</v>
      </c>
      <c r="DC71" s="2">
        <v>2</v>
      </c>
      <c r="DD71" s="2">
        <v>0</v>
      </c>
      <c r="DE71" s="4">
        <v>1</v>
      </c>
      <c r="DF71" s="8">
        <f t="shared" si="88"/>
        <v>0</v>
      </c>
      <c r="DH71" s="2" t="s">
        <v>72</v>
      </c>
      <c r="DI71" s="2">
        <v>555</v>
      </c>
      <c r="DJ71" s="2">
        <v>553</v>
      </c>
      <c r="DK71" s="2">
        <v>2</v>
      </c>
      <c r="DL71" s="2">
        <v>0</v>
      </c>
      <c r="DM71" s="4">
        <v>1</v>
      </c>
      <c r="DN71" s="8">
        <f t="shared" si="89"/>
        <v>0</v>
      </c>
      <c r="DP71" s="2" t="s">
        <v>72</v>
      </c>
      <c r="DQ71" s="2">
        <v>555</v>
      </c>
      <c r="DR71" s="2">
        <v>553</v>
      </c>
      <c r="DS71" s="2">
        <v>2</v>
      </c>
      <c r="DT71" s="2">
        <v>0</v>
      </c>
      <c r="DU71" s="4">
        <v>1</v>
      </c>
      <c r="DV71" s="8">
        <f t="shared" si="90"/>
        <v>0</v>
      </c>
      <c r="DX71" s="2" t="s">
        <v>72</v>
      </c>
      <c r="DY71" s="2">
        <v>555</v>
      </c>
      <c r="DZ71" s="2">
        <v>553</v>
      </c>
      <c r="EA71" s="2">
        <v>2</v>
      </c>
      <c r="EB71" s="2">
        <v>0</v>
      </c>
      <c r="EC71" s="4">
        <v>1</v>
      </c>
      <c r="ED71" s="8">
        <f t="shared" si="91"/>
        <v>0</v>
      </c>
      <c r="EF71" s="2" t="s">
        <v>72</v>
      </c>
      <c r="EG71" s="2">
        <v>555</v>
      </c>
      <c r="EH71" s="2">
        <v>553</v>
      </c>
      <c r="EI71" s="2">
        <v>2</v>
      </c>
      <c r="EJ71" s="2">
        <v>0</v>
      </c>
      <c r="EK71" s="4">
        <v>1</v>
      </c>
      <c r="EL71" s="8">
        <f t="shared" si="92"/>
        <v>0</v>
      </c>
      <c r="EN71" s="2" t="s">
        <v>72</v>
      </c>
      <c r="EO71" s="2">
        <v>555</v>
      </c>
      <c r="EP71" s="2">
        <v>553</v>
      </c>
      <c r="EQ71" s="2">
        <v>2</v>
      </c>
      <c r="ER71" s="2">
        <v>0</v>
      </c>
      <c r="ES71" s="4">
        <v>1</v>
      </c>
      <c r="ET71" s="8">
        <f t="shared" si="93"/>
        <v>0</v>
      </c>
      <c r="EV71" s="2" t="s">
        <v>72</v>
      </c>
      <c r="EW71" s="2">
        <v>555</v>
      </c>
      <c r="EX71" s="2">
        <v>553</v>
      </c>
      <c r="EY71" s="2">
        <v>2</v>
      </c>
      <c r="EZ71" s="2">
        <v>0</v>
      </c>
      <c r="FA71" s="4">
        <v>1</v>
      </c>
      <c r="FB71" s="8">
        <f t="shared" si="94"/>
        <v>0</v>
      </c>
      <c r="FD71" s="2" t="s">
        <v>72</v>
      </c>
      <c r="FE71" s="2">
        <v>555</v>
      </c>
      <c r="FF71" s="2">
        <v>553</v>
      </c>
      <c r="FG71" s="2">
        <v>2</v>
      </c>
      <c r="FH71" s="2">
        <v>0</v>
      </c>
      <c r="FI71" s="4">
        <v>1</v>
      </c>
      <c r="FJ71" s="8">
        <f t="shared" si="95"/>
        <v>0</v>
      </c>
      <c r="FL71" s="2" t="s">
        <v>72</v>
      </c>
      <c r="FM71" s="2">
        <v>555</v>
      </c>
      <c r="FN71" s="2">
        <v>553</v>
      </c>
      <c r="FO71" s="2">
        <v>2</v>
      </c>
      <c r="FP71" s="2">
        <v>0</v>
      </c>
      <c r="FQ71" s="4">
        <v>1</v>
      </c>
      <c r="FR71" s="8">
        <f t="shared" si="96"/>
        <v>0</v>
      </c>
      <c r="FT71" t="s">
        <v>72</v>
      </c>
      <c r="FU71">
        <v>555</v>
      </c>
      <c r="FV71">
        <v>553</v>
      </c>
      <c r="FW71">
        <v>2</v>
      </c>
      <c r="FX71">
        <v>0</v>
      </c>
      <c r="FY71" s="38">
        <v>1</v>
      </c>
      <c r="FZ71" s="8">
        <f t="shared" si="97"/>
        <v>0</v>
      </c>
      <c r="GB71" s="2" t="s">
        <v>72</v>
      </c>
      <c r="GC71" s="2">
        <v>555</v>
      </c>
      <c r="GD71" s="2">
        <v>553</v>
      </c>
      <c r="GE71" s="2">
        <v>2</v>
      </c>
      <c r="GF71" s="2">
        <v>0</v>
      </c>
      <c r="GG71" s="4">
        <v>1</v>
      </c>
      <c r="GH71" s="8">
        <f t="shared" si="98"/>
        <v>0</v>
      </c>
      <c r="GJ71" t="s">
        <v>72</v>
      </c>
      <c r="GK71">
        <v>555</v>
      </c>
      <c r="GL71">
        <v>553</v>
      </c>
      <c r="GM71">
        <v>2</v>
      </c>
      <c r="GN71">
        <v>0</v>
      </c>
      <c r="GO71" s="38">
        <v>1</v>
      </c>
      <c r="GP71" s="8">
        <f t="shared" si="99"/>
        <v>0</v>
      </c>
      <c r="GR71" s="2" t="s">
        <v>72</v>
      </c>
      <c r="GS71" s="2">
        <v>555</v>
      </c>
      <c r="GT71" s="2">
        <v>553</v>
      </c>
      <c r="GU71" s="2">
        <v>2</v>
      </c>
      <c r="GV71" s="2">
        <v>0</v>
      </c>
      <c r="GW71" s="4">
        <v>1</v>
      </c>
      <c r="GX71" s="8">
        <f t="shared" si="100"/>
        <v>0</v>
      </c>
      <c r="GZ71" s="2" t="s">
        <v>72</v>
      </c>
      <c r="HA71" s="2">
        <v>555</v>
      </c>
      <c r="HB71" s="2">
        <v>553</v>
      </c>
      <c r="HC71" s="2">
        <v>2</v>
      </c>
      <c r="HD71" s="2">
        <v>0</v>
      </c>
      <c r="HE71" s="4">
        <v>1</v>
      </c>
      <c r="HF71" s="8">
        <f>HE71-GV71</f>
        <v>1</v>
      </c>
      <c r="HH71" s="2" t="s">
        <v>72</v>
      </c>
      <c r="HI71" s="2">
        <v>555</v>
      </c>
      <c r="HJ71" s="2">
        <v>553</v>
      </c>
      <c r="HK71" s="2">
        <v>2</v>
      </c>
      <c r="HL71" s="2">
        <v>0</v>
      </c>
      <c r="HM71" s="4">
        <v>1</v>
      </c>
      <c r="HN71" s="8">
        <f t="shared" si="101"/>
        <v>0</v>
      </c>
      <c r="HP71" s="2" t="s">
        <v>72</v>
      </c>
      <c r="HQ71" s="2">
        <v>555</v>
      </c>
      <c r="HR71" s="2">
        <v>553</v>
      </c>
      <c r="HS71" s="2">
        <v>2</v>
      </c>
      <c r="HT71" s="2">
        <v>0</v>
      </c>
      <c r="HU71" s="4">
        <v>1</v>
      </c>
      <c r="HV71" s="8">
        <f t="shared" si="102"/>
        <v>0</v>
      </c>
      <c r="HX71" s="2" t="s">
        <v>72</v>
      </c>
      <c r="HY71" s="2">
        <v>555</v>
      </c>
      <c r="HZ71" s="2">
        <v>553</v>
      </c>
      <c r="IA71" s="2">
        <v>2</v>
      </c>
      <c r="IB71" s="2">
        <v>0</v>
      </c>
      <c r="IC71" s="4">
        <v>1</v>
      </c>
      <c r="ID71" s="8">
        <f t="shared" si="103"/>
        <v>0</v>
      </c>
      <c r="IF71" s="63" t="s">
        <v>72</v>
      </c>
      <c r="IG71" s="64">
        <v>555</v>
      </c>
      <c r="IH71" s="64">
        <v>553</v>
      </c>
      <c r="II71" s="64">
        <v>2</v>
      </c>
      <c r="IJ71" s="64">
        <v>0</v>
      </c>
      <c r="IK71" s="65">
        <v>1</v>
      </c>
      <c r="IL71" s="65">
        <v>1</v>
      </c>
      <c r="IM71" s="65">
        <v>0</v>
      </c>
      <c r="IN71" s="63"/>
      <c r="IO71" s="63" t="s">
        <v>72</v>
      </c>
      <c r="IP71" s="63">
        <v>555</v>
      </c>
      <c r="IQ71" s="63">
        <v>553</v>
      </c>
      <c r="IR71" s="63">
        <v>2</v>
      </c>
      <c r="IS71" s="63">
        <v>0</v>
      </c>
      <c r="IT71" s="71">
        <v>1</v>
      </c>
      <c r="IU71" s="67">
        <v>0</v>
      </c>
      <c r="IV71" s="63"/>
      <c r="IW71" s="73" t="s">
        <v>72</v>
      </c>
      <c r="IX71" s="73">
        <v>555</v>
      </c>
      <c r="IY71" s="73">
        <v>553</v>
      </c>
      <c r="IZ71" s="73">
        <v>2</v>
      </c>
      <c r="JA71" s="73">
        <v>0</v>
      </c>
      <c r="JB71" s="77">
        <v>1</v>
      </c>
      <c r="JC71" s="67">
        <f t="shared" si="104"/>
        <v>0</v>
      </c>
      <c r="JD71" s="66"/>
      <c r="JE71" s="73" t="s">
        <v>72</v>
      </c>
      <c r="JF71" s="73">
        <v>160</v>
      </c>
      <c r="JG71" s="73">
        <v>0</v>
      </c>
      <c r="JH71" s="73">
        <v>0</v>
      </c>
      <c r="JI71" s="73">
        <v>160</v>
      </c>
      <c r="JJ71" s="77">
        <f>JG71/JF71</f>
        <v>0</v>
      </c>
      <c r="JK71" s="67">
        <f t="shared" si="105"/>
        <v>-1</v>
      </c>
      <c r="JL71" s="66" t="s">
        <v>89</v>
      </c>
      <c r="JM71" s="73" t="s">
        <v>72</v>
      </c>
      <c r="JN71" s="73">
        <v>480</v>
      </c>
      <c r="JO71" s="73">
        <v>0</v>
      </c>
      <c r="JP71" s="73">
        <v>0</v>
      </c>
      <c r="JQ71" s="73">
        <v>480</v>
      </c>
      <c r="JR71" s="77">
        <v>0</v>
      </c>
      <c r="JS71" s="67">
        <f t="shared" si="106"/>
        <v>0</v>
      </c>
      <c r="JT71" s="66"/>
      <c r="JU71" s="73" t="s">
        <v>72</v>
      </c>
      <c r="JV71" s="73">
        <v>160</v>
      </c>
      <c r="JW71" s="73">
        <v>0</v>
      </c>
      <c r="JX71" s="73">
        <v>0</v>
      </c>
      <c r="JY71" s="73">
        <v>160</v>
      </c>
      <c r="JZ71" s="77">
        <v>0</v>
      </c>
      <c r="KA71" s="67">
        <f t="shared" si="107"/>
        <v>0</v>
      </c>
      <c r="KB71" s="66"/>
      <c r="KC71" s="73" t="s">
        <v>72</v>
      </c>
      <c r="KD71" s="73">
        <v>480</v>
      </c>
      <c r="KE71" s="73">
        <v>0</v>
      </c>
      <c r="KF71" s="73">
        <v>0</v>
      </c>
      <c r="KG71" s="73">
        <v>480</v>
      </c>
      <c r="KH71" s="77">
        <v>0</v>
      </c>
      <c r="KI71" s="67">
        <f t="shared" si="108"/>
        <v>0</v>
      </c>
      <c r="KK71" s="74" t="s">
        <v>72</v>
      </c>
      <c r="KL71" s="74">
        <v>1497</v>
      </c>
      <c r="KM71" s="74">
        <v>1369</v>
      </c>
      <c r="KN71" s="74">
        <v>128</v>
      </c>
      <c r="KO71" s="74">
        <v>0</v>
      </c>
      <c r="KP71" s="75">
        <f t="shared" si="109"/>
        <v>0.91449565798263188</v>
      </c>
      <c r="KQ71" s="67">
        <f t="shared" si="110"/>
        <v>0.91449565798263188</v>
      </c>
      <c r="KS71" s="74" t="s">
        <v>72</v>
      </c>
      <c r="KT71" s="74">
        <v>1497</v>
      </c>
      <c r="KU71" s="74">
        <v>1369</v>
      </c>
      <c r="KV71" s="74">
        <v>128</v>
      </c>
      <c r="KW71" s="74">
        <v>0</v>
      </c>
      <c r="KX71" s="75">
        <f t="shared" si="111"/>
        <v>0.91449565798263188</v>
      </c>
      <c r="KY71" s="67">
        <f t="shared" si="112"/>
        <v>0</v>
      </c>
      <c r="LA71" s="74" t="s">
        <v>72</v>
      </c>
      <c r="LB71" s="74">
        <v>1497</v>
      </c>
      <c r="LC71" s="74">
        <v>1369</v>
      </c>
      <c r="LD71" s="74">
        <v>128</v>
      </c>
      <c r="LE71" s="74">
        <v>0</v>
      </c>
      <c r="LF71" s="75">
        <f t="shared" si="113"/>
        <v>0.91449565798263188</v>
      </c>
      <c r="LG71" s="67">
        <f t="shared" si="114"/>
        <v>0</v>
      </c>
      <c r="LI71" s="74" t="s">
        <v>72</v>
      </c>
      <c r="LJ71" s="74">
        <v>1497</v>
      </c>
      <c r="LK71" s="74">
        <v>1369</v>
      </c>
      <c r="LL71" s="74">
        <v>128</v>
      </c>
      <c r="LM71" s="74">
        <v>0</v>
      </c>
      <c r="LN71" s="75">
        <f t="shared" si="115"/>
        <v>0.91449565798263188</v>
      </c>
      <c r="LO71" s="67">
        <f t="shared" si="116"/>
        <v>0</v>
      </c>
      <c r="LQ71" s="74" t="s">
        <v>72</v>
      </c>
      <c r="LR71" s="74">
        <v>1497</v>
      </c>
      <c r="LS71" s="74">
        <v>1369</v>
      </c>
      <c r="LT71" s="74">
        <v>128</v>
      </c>
      <c r="LU71" s="74">
        <v>0</v>
      </c>
      <c r="LV71" s="75">
        <f t="shared" si="117"/>
        <v>0.91449565798263188</v>
      </c>
      <c r="LW71" s="67">
        <f t="shared" si="118"/>
        <v>0</v>
      </c>
      <c r="LY71" s="74" t="s">
        <v>72</v>
      </c>
      <c r="LZ71" s="74">
        <v>1497</v>
      </c>
      <c r="MA71" s="74">
        <v>1369</v>
      </c>
      <c r="MB71" s="74">
        <v>128</v>
      </c>
      <c r="MC71" s="74">
        <v>0</v>
      </c>
      <c r="MD71" s="75">
        <f t="shared" si="119"/>
        <v>0.91449565798263188</v>
      </c>
      <c r="ME71" s="67">
        <f t="shared" si="120"/>
        <v>0</v>
      </c>
      <c r="MG71" s="74" t="s">
        <v>72</v>
      </c>
      <c r="MH71" s="74">
        <v>1497</v>
      </c>
      <c r="MI71" s="74">
        <v>1369</v>
      </c>
      <c r="MJ71" s="74">
        <v>128</v>
      </c>
      <c r="MK71" s="74">
        <v>0</v>
      </c>
      <c r="ML71" s="75">
        <f t="shared" si="121"/>
        <v>0.91449565798263188</v>
      </c>
      <c r="MM71" s="67">
        <f t="shared" si="122"/>
        <v>0</v>
      </c>
      <c r="MO71" s="74" t="s">
        <v>72</v>
      </c>
      <c r="MP71" s="74">
        <v>1497</v>
      </c>
      <c r="MQ71" s="74">
        <v>1369</v>
      </c>
      <c r="MR71" s="74">
        <v>128</v>
      </c>
      <c r="MS71" s="74">
        <v>0</v>
      </c>
      <c r="MT71" s="75">
        <f t="shared" si="123"/>
        <v>0.91449565798263188</v>
      </c>
      <c r="MU71" s="67">
        <f t="shared" si="124"/>
        <v>0</v>
      </c>
      <c r="MW71" s="74" t="s">
        <v>72</v>
      </c>
      <c r="MX71" s="74">
        <v>1497</v>
      </c>
      <c r="MY71" s="74">
        <v>1369</v>
      </c>
      <c r="MZ71" s="74">
        <v>128</v>
      </c>
      <c r="NA71" s="74">
        <v>0</v>
      </c>
      <c r="NB71" s="75">
        <f t="shared" si="125"/>
        <v>0.91449565798263188</v>
      </c>
      <c r="NC71" s="67">
        <f t="shared" si="126"/>
        <v>0</v>
      </c>
      <c r="NE71" s="74" t="s">
        <v>72</v>
      </c>
      <c r="NF71" s="74">
        <v>1497</v>
      </c>
      <c r="NG71" s="74">
        <v>1369</v>
      </c>
      <c r="NH71" s="74">
        <v>128</v>
      </c>
      <c r="NI71" s="74">
        <v>0</v>
      </c>
      <c r="NJ71" s="75">
        <f t="shared" si="127"/>
        <v>0.91449565798263188</v>
      </c>
      <c r="NK71" s="67">
        <f t="shared" si="128"/>
        <v>0</v>
      </c>
      <c r="NM71" s="74" t="s">
        <v>72</v>
      </c>
      <c r="NN71" s="74">
        <v>1497</v>
      </c>
      <c r="NO71" s="74">
        <v>1369</v>
      </c>
      <c r="NP71" s="74">
        <v>128</v>
      </c>
      <c r="NQ71" s="74">
        <v>0</v>
      </c>
      <c r="NR71" s="75">
        <f t="shared" si="129"/>
        <v>0.91449565798263188</v>
      </c>
      <c r="NS71" s="67">
        <f t="shared" si="130"/>
        <v>0</v>
      </c>
      <c r="NU71" s="74" t="s">
        <v>72</v>
      </c>
      <c r="NV71" s="74">
        <v>1497</v>
      </c>
      <c r="NW71" s="74">
        <v>1369</v>
      </c>
      <c r="NX71" s="74">
        <v>128</v>
      </c>
      <c r="NY71" s="74">
        <v>0</v>
      </c>
      <c r="NZ71" s="75">
        <f t="shared" si="131"/>
        <v>0.91449565798263188</v>
      </c>
      <c r="OA71" s="67">
        <f t="shared" si="132"/>
        <v>0</v>
      </c>
      <c r="OC71" s="74" t="s">
        <v>72</v>
      </c>
      <c r="OD71" s="74">
        <v>1497</v>
      </c>
      <c r="OE71" s="74">
        <v>1369</v>
      </c>
      <c r="OF71" s="74">
        <v>128</v>
      </c>
      <c r="OG71" s="74">
        <v>0</v>
      </c>
      <c r="OH71" s="75">
        <f t="shared" si="79"/>
        <v>0.91449565798263188</v>
      </c>
      <c r="OI71" s="67">
        <f t="shared" si="80"/>
        <v>0</v>
      </c>
      <c r="OK71" s="74" t="s">
        <v>72</v>
      </c>
      <c r="OL71" s="74">
        <v>1497</v>
      </c>
      <c r="OM71" s="74">
        <v>1369</v>
      </c>
      <c r="ON71" s="74">
        <v>128</v>
      </c>
      <c r="OO71" s="74">
        <v>0</v>
      </c>
      <c r="OP71" s="75">
        <f t="shared" si="133"/>
        <v>0.91449565798263188</v>
      </c>
      <c r="OQ71" s="67">
        <f t="shared" si="134"/>
        <v>0</v>
      </c>
      <c r="OS71" s="74" t="s">
        <v>72</v>
      </c>
      <c r="OT71" s="74">
        <v>1497</v>
      </c>
      <c r="OU71" s="74">
        <v>1369</v>
      </c>
      <c r="OV71" s="74">
        <v>128</v>
      </c>
      <c r="OW71" s="74">
        <v>0</v>
      </c>
      <c r="OX71" s="75">
        <f t="shared" si="135"/>
        <v>0.91449565798263188</v>
      </c>
      <c r="OY71" s="67">
        <f t="shared" si="136"/>
        <v>0</v>
      </c>
      <c r="PA71" s="74" t="s">
        <v>72</v>
      </c>
      <c r="PB71" s="74">
        <v>1649</v>
      </c>
      <c r="PC71" s="74">
        <v>1361</v>
      </c>
      <c r="PD71" s="74">
        <v>137</v>
      </c>
      <c r="PE71" s="74">
        <v>151</v>
      </c>
      <c r="PF71" s="75">
        <f t="shared" si="137"/>
        <v>0.82534869617950268</v>
      </c>
      <c r="PG71" s="67">
        <f t="shared" si="138"/>
        <v>-8.9146961803129199E-2</v>
      </c>
      <c r="PI71" s="74" t="s">
        <v>72</v>
      </c>
      <c r="PJ71" s="74">
        <v>1649</v>
      </c>
      <c r="PK71" s="74">
        <v>1361</v>
      </c>
      <c r="PL71" s="74">
        <v>137</v>
      </c>
      <c r="PM71" s="74">
        <v>151</v>
      </c>
      <c r="PN71" s="75">
        <f t="shared" si="139"/>
        <v>0.82534869617950268</v>
      </c>
      <c r="PO71" s="67">
        <f t="shared" si="140"/>
        <v>0</v>
      </c>
      <c r="PQ71" s="74" t="s">
        <v>72</v>
      </c>
      <c r="PR71" s="74">
        <v>1649</v>
      </c>
      <c r="PS71" s="74">
        <v>1361</v>
      </c>
      <c r="PT71" s="74">
        <v>137</v>
      </c>
      <c r="PU71" s="74">
        <v>151</v>
      </c>
      <c r="PV71" s="75">
        <f t="shared" si="141"/>
        <v>0.82534869617950268</v>
      </c>
      <c r="PW71" s="67">
        <f t="shared" si="142"/>
        <v>0</v>
      </c>
      <c r="PY71" s="74" t="s">
        <v>72</v>
      </c>
      <c r="PZ71" s="74">
        <v>1649</v>
      </c>
      <c r="QA71" s="74">
        <v>1361</v>
      </c>
      <c r="QB71" s="74">
        <v>137</v>
      </c>
      <c r="QC71" s="74">
        <v>151</v>
      </c>
      <c r="QD71" s="75">
        <f t="shared" si="143"/>
        <v>0.82534869617950268</v>
      </c>
      <c r="QE71" s="67">
        <f t="shared" si="144"/>
        <v>0</v>
      </c>
      <c r="QG71" s="74" t="s">
        <v>72</v>
      </c>
      <c r="QH71" s="74">
        <v>1649</v>
      </c>
      <c r="QI71" s="74">
        <v>1361</v>
      </c>
      <c r="QJ71" s="74">
        <v>137</v>
      </c>
      <c r="QK71" s="74">
        <v>151</v>
      </c>
      <c r="QL71" s="75">
        <f t="shared" si="145"/>
        <v>0.82534869617950268</v>
      </c>
      <c r="QM71" s="67">
        <f t="shared" si="146"/>
        <v>0</v>
      </c>
      <c r="QO71" s="74" t="s">
        <v>72</v>
      </c>
      <c r="QP71" s="74">
        <v>1649</v>
      </c>
      <c r="QQ71" s="74">
        <v>1485</v>
      </c>
      <c r="QR71" s="74">
        <v>131</v>
      </c>
      <c r="QS71" s="74">
        <v>33</v>
      </c>
      <c r="QT71" s="75">
        <f t="shared" si="147"/>
        <v>0.90054578532443907</v>
      </c>
      <c r="QU71" s="67">
        <f t="shared" si="148"/>
        <v>7.5197089144936391E-2</v>
      </c>
      <c r="QW71" s="74" t="s">
        <v>72</v>
      </c>
      <c r="QX71" s="74">
        <v>1649</v>
      </c>
      <c r="QY71" s="74">
        <v>1479</v>
      </c>
      <c r="QZ71" s="74">
        <v>131</v>
      </c>
      <c r="RA71" s="74">
        <v>39</v>
      </c>
      <c r="RB71" s="75">
        <f t="shared" si="149"/>
        <v>0.89690721649484539</v>
      </c>
      <c r="RC71" s="67">
        <f t="shared" si="150"/>
        <v>-3.6385688295936802E-3</v>
      </c>
    </row>
    <row r="72" spans="1:471" ht="15">
      <c r="AV72" s="2" t="s">
        <v>69</v>
      </c>
      <c r="AW72" s="2">
        <v>22</v>
      </c>
      <c r="AX72" s="2">
        <v>21</v>
      </c>
      <c r="AY72" s="2">
        <v>1</v>
      </c>
      <c r="AZ72" s="2">
        <v>0</v>
      </c>
      <c r="BA72" s="4">
        <v>0.95</v>
      </c>
      <c r="BB72" s="8">
        <f t="shared" si="81"/>
        <v>0</v>
      </c>
      <c r="BD72" s="2" t="s">
        <v>69</v>
      </c>
      <c r="BE72" s="2">
        <v>22</v>
      </c>
      <c r="BF72" s="2">
        <v>21</v>
      </c>
      <c r="BG72" s="2">
        <v>1</v>
      </c>
      <c r="BH72" s="2">
        <v>0</v>
      </c>
      <c r="BI72" s="4">
        <v>0.95</v>
      </c>
      <c r="BJ72" s="8">
        <f t="shared" si="82"/>
        <v>0</v>
      </c>
      <c r="BL72" s="2" t="s">
        <v>69</v>
      </c>
      <c r="BM72" s="2">
        <v>22</v>
      </c>
      <c r="BN72" s="2">
        <v>21</v>
      </c>
      <c r="BO72" s="2">
        <v>1</v>
      </c>
      <c r="BP72" s="2">
        <v>0</v>
      </c>
      <c r="BQ72" s="4">
        <v>0.95</v>
      </c>
      <c r="BR72" s="8">
        <f t="shared" si="83"/>
        <v>0</v>
      </c>
      <c r="BT72" s="2" t="s">
        <v>69</v>
      </c>
      <c r="BU72" s="2">
        <v>22</v>
      </c>
      <c r="BV72" s="2">
        <v>21</v>
      </c>
      <c r="BW72" s="2">
        <v>1</v>
      </c>
      <c r="BX72" s="2">
        <v>0</v>
      </c>
      <c r="BY72" s="4">
        <v>0.95</v>
      </c>
      <c r="BZ72" s="8">
        <f t="shared" si="84"/>
        <v>0</v>
      </c>
      <c r="CB72" s="2" t="s">
        <v>69</v>
      </c>
      <c r="CC72" s="2">
        <v>22</v>
      </c>
      <c r="CD72" s="2">
        <v>21</v>
      </c>
      <c r="CE72" s="2">
        <v>1</v>
      </c>
      <c r="CF72" s="2">
        <v>0</v>
      </c>
      <c r="CG72" s="4">
        <v>0.95</v>
      </c>
      <c r="CH72" s="8">
        <f t="shared" si="85"/>
        <v>0</v>
      </c>
      <c r="CJ72" s="2" t="s">
        <v>69</v>
      </c>
      <c r="CK72" s="2">
        <v>22</v>
      </c>
      <c r="CL72" s="2">
        <v>21</v>
      </c>
      <c r="CM72" s="2">
        <v>1</v>
      </c>
      <c r="CN72" s="2">
        <v>0</v>
      </c>
      <c r="CO72" s="4">
        <v>0.95</v>
      </c>
      <c r="CP72" s="8">
        <f t="shared" si="86"/>
        <v>0</v>
      </c>
      <c r="CR72" s="2" t="s">
        <v>69</v>
      </c>
      <c r="CS72" s="2">
        <v>22</v>
      </c>
      <c r="CT72" s="2">
        <v>21</v>
      </c>
      <c r="CU72" s="2">
        <v>1</v>
      </c>
      <c r="CV72" s="2">
        <v>0</v>
      </c>
      <c r="CW72" s="4">
        <v>0.95</v>
      </c>
      <c r="CX72" s="8">
        <f t="shared" si="87"/>
        <v>0</v>
      </c>
      <c r="CZ72" s="2" t="s">
        <v>69</v>
      </c>
      <c r="DA72" s="2">
        <v>22</v>
      </c>
      <c r="DB72" s="2">
        <v>21</v>
      </c>
      <c r="DC72" s="2">
        <v>1</v>
      </c>
      <c r="DD72" s="2">
        <v>0</v>
      </c>
      <c r="DE72" s="4">
        <v>0.95</v>
      </c>
      <c r="DF72" s="8">
        <f t="shared" si="88"/>
        <v>0</v>
      </c>
      <c r="DH72" s="2" t="s">
        <v>69</v>
      </c>
      <c r="DI72" s="2">
        <v>22</v>
      </c>
      <c r="DJ72" s="2">
        <v>21</v>
      </c>
      <c r="DK72" s="2">
        <v>1</v>
      </c>
      <c r="DL72" s="2">
        <v>0</v>
      </c>
      <c r="DM72" s="4">
        <v>0.95</v>
      </c>
      <c r="DN72" s="8">
        <f t="shared" si="89"/>
        <v>0</v>
      </c>
      <c r="DP72" s="2" t="s">
        <v>69</v>
      </c>
      <c r="DQ72" s="2">
        <v>22</v>
      </c>
      <c r="DR72" s="2">
        <v>21</v>
      </c>
      <c r="DS72" s="2">
        <v>1</v>
      </c>
      <c r="DT72" s="2">
        <v>0</v>
      </c>
      <c r="DU72" s="4">
        <v>0.95</v>
      </c>
      <c r="DV72" s="8">
        <f t="shared" si="90"/>
        <v>0</v>
      </c>
      <c r="DX72" s="2" t="s">
        <v>69</v>
      </c>
      <c r="DY72" s="2">
        <v>22</v>
      </c>
      <c r="DZ72" s="2">
        <v>21</v>
      </c>
      <c r="EA72" s="2">
        <v>1</v>
      </c>
      <c r="EB72" s="2">
        <v>0</v>
      </c>
      <c r="EC72" s="4">
        <v>0.95</v>
      </c>
      <c r="ED72" s="8">
        <f t="shared" si="91"/>
        <v>0</v>
      </c>
      <c r="EF72" s="2" t="s">
        <v>69</v>
      </c>
      <c r="EG72" s="2">
        <v>22</v>
      </c>
      <c r="EH72" s="2">
        <v>21</v>
      </c>
      <c r="EI72" s="2">
        <v>1</v>
      </c>
      <c r="EJ72" s="2">
        <v>0</v>
      </c>
      <c r="EK72" s="4">
        <v>0.95</v>
      </c>
      <c r="EL72" s="8">
        <f t="shared" si="92"/>
        <v>0</v>
      </c>
      <c r="EN72" s="2" t="s">
        <v>69</v>
      </c>
      <c r="EO72" s="2">
        <v>22</v>
      </c>
      <c r="EP72" s="2">
        <v>21</v>
      </c>
      <c r="EQ72" s="2">
        <v>1</v>
      </c>
      <c r="ER72" s="2">
        <v>0</v>
      </c>
      <c r="ES72" s="4">
        <v>0.95</v>
      </c>
      <c r="ET72" s="8">
        <f t="shared" si="93"/>
        <v>0</v>
      </c>
      <c r="EV72" s="2" t="s">
        <v>69</v>
      </c>
      <c r="EW72" s="2">
        <v>22</v>
      </c>
      <c r="EX72" s="2">
        <v>21</v>
      </c>
      <c r="EY72" s="2">
        <v>1</v>
      </c>
      <c r="EZ72" s="2">
        <v>0</v>
      </c>
      <c r="FA72" s="4">
        <v>0.95</v>
      </c>
      <c r="FB72" s="8">
        <f t="shared" si="94"/>
        <v>0</v>
      </c>
      <c r="FD72" s="2" t="s">
        <v>69</v>
      </c>
      <c r="FE72" s="2">
        <v>22</v>
      </c>
      <c r="FF72" s="2">
        <v>21</v>
      </c>
      <c r="FG72" s="2">
        <v>1</v>
      </c>
      <c r="FH72" s="2">
        <v>0</v>
      </c>
      <c r="FI72" s="4">
        <v>0.95</v>
      </c>
      <c r="FJ72" s="8">
        <f t="shared" si="95"/>
        <v>0</v>
      </c>
      <c r="FL72" s="2" t="s">
        <v>69</v>
      </c>
      <c r="FM72" s="2">
        <v>22</v>
      </c>
      <c r="FN72" s="2">
        <v>21</v>
      </c>
      <c r="FO72" s="2">
        <v>1</v>
      </c>
      <c r="FP72" s="2">
        <v>0</v>
      </c>
      <c r="FQ72" s="4">
        <v>0.95</v>
      </c>
      <c r="FR72" s="8">
        <f t="shared" si="96"/>
        <v>0</v>
      </c>
      <c r="FT72" t="s">
        <v>69</v>
      </c>
      <c r="FU72">
        <v>22</v>
      </c>
      <c r="FV72">
        <v>21</v>
      </c>
      <c r="FW72">
        <v>1</v>
      </c>
      <c r="FX72">
        <v>0</v>
      </c>
      <c r="FY72" s="38">
        <v>0.95</v>
      </c>
      <c r="FZ72" s="8">
        <f t="shared" si="97"/>
        <v>0</v>
      </c>
      <c r="GB72" s="2" t="s">
        <v>69</v>
      </c>
      <c r="GC72" s="2">
        <v>22</v>
      </c>
      <c r="GD72" s="2">
        <v>21</v>
      </c>
      <c r="GE72" s="2">
        <v>1</v>
      </c>
      <c r="GF72" s="2">
        <v>0</v>
      </c>
      <c r="GG72" s="4">
        <v>0.95</v>
      </c>
      <c r="GH72" s="8">
        <f t="shared" si="98"/>
        <v>0</v>
      </c>
      <c r="GJ72" t="s">
        <v>69</v>
      </c>
      <c r="GK72">
        <v>22</v>
      </c>
      <c r="GL72">
        <v>21</v>
      </c>
      <c r="GM72">
        <v>1</v>
      </c>
      <c r="GN72">
        <v>0</v>
      </c>
      <c r="GO72" s="38">
        <v>0.95</v>
      </c>
      <c r="GP72" s="8">
        <f t="shared" si="99"/>
        <v>0</v>
      </c>
      <c r="GR72" s="2" t="s">
        <v>69</v>
      </c>
      <c r="GS72" s="2">
        <v>22</v>
      </c>
      <c r="GT72" s="2">
        <v>21</v>
      </c>
      <c r="GU72" s="2">
        <v>1</v>
      </c>
      <c r="GV72" s="2">
        <v>0</v>
      </c>
      <c r="GW72" s="4">
        <v>0.95</v>
      </c>
      <c r="GX72" s="8">
        <f t="shared" si="100"/>
        <v>0</v>
      </c>
      <c r="GZ72" s="2" t="s">
        <v>69</v>
      </c>
      <c r="HA72" s="2">
        <v>22</v>
      </c>
      <c r="HB72" s="2">
        <v>21</v>
      </c>
      <c r="HC72" s="2">
        <v>1</v>
      </c>
      <c r="HD72" s="2">
        <v>0</v>
      </c>
      <c r="HE72" s="4">
        <v>0.95</v>
      </c>
      <c r="HF72" s="8">
        <f>HE72-GV72</f>
        <v>0.95</v>
      </c>
      <c r="HH72" s="2" t="s">
        <v>69</v>
      </c>
      <c r="HI72" s="2">
        <v>22</v>
      </c>
      <c r="HJ72" s="2">
        <v>21</v>
      </c>
      <c r="HK72" s="2">
        <v>1</v>
      </c>
      <c r="HL72" s="2">
        <v>0</v>
      </c>
      <c r="HM72" s="4">
        <v>0.95</v>
      </c>
      <c r="HN72" s="8">
        <f t="shared" si="101"/>
        <v>0</v>
      </c>
      <c r="HP72" s="2" t="s">
        <v>69</v>
      </c>
      <c r="HQ72" s="2">
        <v>22</v>
      </c>
      <c r="HR72" s="2">
        <v>21</v>
      </c>
      <c r="HS72" s="2">
        <v>1</v>
      </c>
      <c r="HT72" s="2">
        <v>0</v>
      </c>
      <c r="HU72" s="4">
        <v>0.95</v>
      </c>
      <c r="HV72" s="8">
        <f t="shared" si="102"/>
        <v>0</v>
      </c>
      <c r="HX72" s="2" t="s">
        <v>69</v>
      </c>
      <c r="HY72" s="2">
        <v>22</v>
      </c>
      <c r="HZ72" s="2">
        <v>21</v>
      </c>
      <c r="IA72" s="2">
        <v>1</v>
      </c>
      <c r="IB72" s="2">
        <v>0</v>
      </c>
      <c r="IC72" s="4">
        <v>0.95</v>
      </c>
      <c r="ID72" s="8">
        <f t="shared" si="103"/>
        <v>0</v>
      </c>
      <c r="IF72" s="63" t="s">
        <v>69</v>
      </c>
      <c r="IG72" s="64">
        <v>22</v>
      </c>
      <c r="IH72" s="64">
        <v>21</v>
      </c>
      <c r="II72" s="64">
        <v>1</v>
      </c>
      <c r="IJ72" s="64">
        <v>0</v>
      </c>
      <c r="IK72" s="65">
        <v>0.95</v>
      </c>
      <c r="IL72" s="65">
        <v>0.95</v>
      </c>
      <c r="IM72" s="65">
        <v>0</v>
      </c>
      <c r="IN72" s="63"/>
      <c r="IO72" s="63" t="s">
        <v>69</v>
      </c>
      <c r="IP72" s="63">
        <v>22</v>
      </c>
      <c r="IQ72" s="63">
        <v>21</v>
      </c>
      <c r="IR72" s="63">
        <v>1</v>
      </c>
      <c r="IS72" s="63">
        <v>0</v>
      </c>
      <c r="IT72" s="71">
        <v>0.95</v>
      </c>
      <c r="IU72" s="67">
        <v>0</v>
      </c>
      <c r="IV72" s="63"/>
      <c r="IW72" s="73" t="s">
        <v>69</v>
      </c>
      <c r="IX72" s="73">
        <v>22</v>
      </c>
      <c r="IY72" s="73">
        <v>21</v>
      </c>
      <c r="IZ72" s="73">
        <v>1</v>
      </c>
      <c r="JA72" s="73">
        <v>0</v>
      </c>
      <c r="JB72" s="77">
        <v>0.95</v>
      </c>
      <c r="JC72" s="67">
        <f t="shared" si="104"/>
        <v>0</v>
      </c>
      <c r="JD72" s="66"/>
      <c r="JE72" s="73" t="s">
        <v>69</v>
      </c>
      <c r="JF72" s="73">
        <v>22</v>
      </c>
      <c r="JG72" s="73">
        <v>21</v>
      </c>
      <c r="JH72" s="73">
        <v>1</v>
      </c>
      <c r="JI72" s="73">
        <v>0</v>
      </c>
      <c r="JJ72" s="77">
        <f>JG72/JF72</f>
        <v>0.95454545454545459</v>
      </c>
      <c r="JK72" s="67">
        <f t="shared" si="105"/>
        <v>4.5454545454546302E-3</v>
      </c>
      <c r="JL72" s="66"/>
      <c r="JM72" s="73" t="s">
        <v>69</v>
      </c>
      <c r="JN72" s="73">
        <v>22</v>
      </c>
      <c r="JO72" s="73">
        <v>21</v>
      </c>
      <c r="JP72" s="73">
        <v>1</v>
      </c>
      <c r="JQ72" s="73">
        <v>0</v>
      </c>
      <c r="JR72" s="77">
        <v>0.95</v>
      </c>
      <c r="JS72" s="67">
        <f t="shared" si="106"/>
        <v>-4.5454545454546302E-3</v>
      </c>
      <c r="JT72" s="66"/>
      <c r="JU72" s="73" t="s">
        <v>69</v>
      </c>
      <c r="JV72" s="73">
        <v>22</v>
      </c>
      <c r="JW72" s="73">
        <v>21</v>
      </c>
      <c r="JX72" s="73">
        <v>1</v>
      </c>
      <c r="JY72" s="73">
        <v>0</v>
      </c>
      <c r="JZ72" s="77">
        <v>0.95</v>
      </c>
      <c r="KA72" s="67">
        <f t="shared" si="107"/>
        <v>0</v>
      </c>
      <c r="KB72" s="66"/>
      <c r="KC72" s="73" t="s">
        <v>69</v>
      </c>
      <c r="KD72" s="73">
        <v>22</v>
      </c>
      <c r="KE72" s="73">
        <v>21</v>
      </c>
      <c r="KF72" s="73">
        <v>1</v>
      </c>
      <c r="KG72" s="73">
        <v>0</v>
      </c>
      <c r="KH72" s="77">
        <v>0.95</v>
      </c>
      <c r="KI72" s="67">
        <f t="shared" si="108"/>
        <v>0</v>
      </c>
      <c r="KK72" s="74" t="s">
        <v>69</v>
      </c>
      <c r="KL72" s="74">
        <v>22</v>
      </c>
      <c r="KM72" s="74">
        <v>21</v>
      </c>
      <c r="KN72" s="74">
        <v>1</v>
      </c>
      <c r="KO72" s="74">
        <v>0</v>
      </c>
      <c r="KP72" s="75">
        <f t="shared" si="109"/>
        <v>0.95454545454545459</v>
      </c>
      <c r="KQ72" s="67">
        <f t="shared" si="110"/>
        <v>4.5454545454546302E-3</v>
      </c>
      <c r="KS72" s="74" t="s">
        <v>69</v>
      </c>
      <c r="KT72" s="74">
        <v>22</v>
      </c>
      <c r="KU72" s="74">
        <v>21</v>
      </c>
      <c r="KV72" s="74">
        <v>1</v>
      </c>
      <c r="KW72" s="74">
        <v>0</v>
      </c>
      <c r="KX72" s="75">
        <f t="shared" si="111"/>
        <v>0.95454545454545459</v>
      </c>
      <c r="KY72" s="67">
        <f t="shared" si="112"/>
        <v>0</v>
      </c>
      <c r="LA72" s="74" t="s">
        <v>69</v>
      </c>
      <c r="LB72" s="74">
        <v>22</v>
      </c>
      <c r="LC72" s="74">
        <v>21</v>
      </c>
      <c r="LD72" s="74">
        <v>1</v>
      </c>
      <c r="LE72" s="74">
        <v>0</v>
      </c>
      <c r="LF72" s="75">
        <f t="shared" si="113"/>
        <v>0.95454545454545459</v>
      </c>
      <c r="LG72" s="67">
        <f t="shared" si="114"/>
        <v>0</v>
      </c>
      <c r="LI72" s="74" t="s">
        <v>69</v>
      </c>
      <c r="LJ72" s="74">
        <v>22</v>
      </c>
      <c r="LK72" s="74">
        <v>21</v>
      </c>
      <c r="LL72" s="74">
        <v>1</v>
      </c>
      <c r="LM72" s="74">
        <v>0</v>
      </c>
      <c r="LN72" s="75">
        <f t="shared" si="115"/>
        <v>0.95454545454545459</v>
      </c>
      <c r="LO72" s="67">
        <f t="shared" si="116"/>
        <v>0</v>
      </c>
      <c r="LQ72" s="74" t="s">
        <v>69</v>
      </c>
      <c r="LR72" s="74">
        <v>22</v>
      </c>
      <c r="LS72" s="74">
        <v>21</v>
      </c>
      <c r="LT72" s="74">
        <v>1</v>
      </c>
      <c r="LU72" s="74">
        <v>0</v>
      </c>
      <c r="LV72" s="75">
        <f t="shared" si="117"/>
        <v>0.95454545454545459</v>
      </c>
      <c r="LW72" s="67">
        <f t="shared" si="118"/>
        <v>0</v>
      </c>
      <c r="LY72" s="74" t="s">
        <v>69</v>
      </c>
      <c r="LZ72" s="74">
        <v>22</v>
      </c>
      <c r="MA72" s="74">
        <v>21</v>
      </c>
      <c r="MB72" s="74">
        <v>1</v>
      </c>
      <c r="MC72" s="74">
        <v>0</v>
      </c>
      <c r="MD72" s="75">
        <f t="shared" si="119"/>
        <v>0.95454545454545459</v>
      </c>
      <c r="ME72" s="67">
        <f t="shared" si="120"/>
        <v>0</v>
      </c>
      <c r="MG72" s="74" t="s">
        <v>69</v>
      </c>
      <c r="MH72" s="74">
        <v>22</v>
      </c>
      <c r="MI72" s="74">
        <v>21</v>
      </c>
      <c r="MJ72" s="74">
        <v>1</v>
      </c>
      <c r="MK72" s="74">
        <v>0</v>
      </c>
      <c r="ML72" s="75">
        <f t="shared" si="121"/>
        <v>0.95454545454545459</v>
      </c>
      <c r="MM72" s="67">
        <f t="shared" si="122"/>
        <v>0</v>
      </c>
      <c r="MO72" s="74" t="s">
        <v>69</v>
      </c>
      <c r="MP72" s="74">
        <v>22</v>
      </c>
      <c r="MQ72" s="74">
        <v>21</v>
      </c>
      <c r="MR72" s="74">
        <v>1</v>
      </c>
      <c r="MS72" s="74">
        <v>0</v>
      </c>
      <c r="MT72" s="75">
        <f t="shared" si="123"/>
        <v>0.95454545454545459</v>
      </c>
      <c r="MU72" s="67">
        <f t="shared" si="124"/>
        <v>0</v>
      </c>
      <c r="MW72" s="74" t="s">
        <v>69</v>
      </c>
      <c r="MX72" s="74">
        <v>22</v>
      </c>
      <c r="MY72" s="74">
        <v>21</v>
      </c>
      <c r="MZ72" s="74">
        <v>1</v>
      </c>
      <c r="NA72" s="74">
        <v>0</v>
      </c>
      <c r="NB72" s="75">
        <f t="shared" si="125"/>
        <v>0.95454545454545459</v>
      </c>
      <c r="NC72" s="67">
        <f t="shared" si="126"/>
        <v>0</v>
      </c>
      <c r="NE72" s="74" t="s">
        <v>69</v>
      </c>
      <c r="NF72" s="74">
        <v>22</v>
      </c>
      <c r="NG72" s="74">
        <v>21</v>
      </c>
      <c r="NH72" s="74">
        <v>1</v>
      </c>
      <c r="NI72" s="74">
        <v>0</v>
      </c>
      <c r="NJ72" s="75">
        <f t="shared" si="127"/>
        <v>0.95454545454545459</v>
      </c>
      <c r="NK72" s="67">
        <f t="shared" si="128"/>
        <v>0</v>
      </c>
      <c r="NM72" s="74" t="s">
        <v>69</v>
      </c>
      <c r="NN72" s="74">
        <v>22</v>
      </c>
      <c r="NO72" s="74">
        <v>21</v>
      </c>
      <c r="NP72" s="74">
        <v>1</v>
      </c>
      <c r="NQ72" s="74">
        <v>0</v>
      </c>
      <c r="NR72" s="75">
        <f t="shared" si="129"/>
        <v>0.95454545454545459</v>
      </c>
      <c r="NS72" s="67">
        <f t="shared" si="130"/>
        <v>0</v>
      </c>
      <c r="NU72" s="74" t="s">
        <v>69</v>
      </c>
      <c r="NV72" s="74">
        <v>22</v>
      </c>
      <c r="NW72" s="74">
        <v>21</v>
      </c>
      <c r="NX72" s="74">
        <v>1</v>
      </c>
      <c r="NY72" s="74">
        <v>0</v>
      </c>
      <c r="NZ72" s="75">
        <f t="shared" si="131"/>
        <v>0.95454545454545459</v>
      </c>
      <c r="OA72" s="67">
        <f t="shared" si="132"/>
        <v>0</v>
      </c>
      <c r="OC72" s="74" t="s">
        <v>69</v>
      </c>
      <c r="OD72" s="74">
        <v>22</v>
      </c>
      <c r="OE72" s="74">
        <v>21</v>
      </c>
      <c r="OF72" s="74">
        <v>1</v>
      </c>
      <c r="OG72" s="74">
        <v>0</v>
      </c>
      <c r="OH72" s="75">
        <f t="shared" si="79"/>
        <v>0.95454545454545459</v>
      </c>
      <c r="OI72" s="67">
        <f t="shared" si="80"/>
        <v>0</v>
      </c>
      <c r="OK72" s="74" t="s">
        <v>69</v>
      </c>
      <c r="OL72" s="74">
        <v>22</v>
      </c>
      <c r="OM72" s="74">
        <v>21</v>
      </c>
      <c r="ON72" s="74">
        <v>1</v>
      </c>
      <c r="OO72" s="74">
        <v>0</v>
      </c>
      <c r="OP72" s="75">
        <f t="shared" si="133"/>
        <v>0.95454545454545459</v>
      </c>
      <c r="OQ72" s="67">
        <f t="shared" si="134"/>
        <v>0</v>
      </c>
      <c r="OS72" s="74" t="s">
        <v>69</v>
      </c>
      <c r="OT72" s="74">
        <v>22</v>
      </c>
      <c r="OU72" s="74">
        <v>21</v>
      </c>
      <c r="OV72" s="74">
        <v>1</v>
      </c>
      <c r="OW72" s="74">
        <v>0</v>
      </c>
      <c r="OX72" s="75">
        <f t="shared" si="135"/>
        <v>0.95454545454545459</v>
      </c>
      <c r="OY72" s="67">
        <f t="shared" si="136"/>
        <v>0</v>
      </c>
      <c r="PA72" s="74" t="s">
        <v>69</v>
      </c>
      <c r="PB72" s="74">
        <v>22</v>
      </c>
      <c r="PC72" s="74">
        <v>21</v>
      </c>
      <c r="PD72" s="74">
        <v>1</v>
      </c>
      <c r="PE72" s="74">
        <v>0</v>
      </c>
      <c r="PF72" s="75">
        <f t="shared" si="137"/>
        <v>0.95454545454545459</v>
      </c>
      <c r="PG72" s="67">
        <f t="shared" si="138"/>
        <v>0</v>
      </c>
      <c r="PI72" s="74" t="s">
        <v>69</v>
      </c>
      <c r="PJ72" s="74">
        <v>22</v>
      </c>
      <c r="PK72" s="74">
        <v>21</v>
      </c>
      <c r="PL72" s="74">
        <v>1</v>
      </c>
      <c r="PM72" s="74">
        <v>0</v>
      </c>
      <c r="PN72" s="75">
        <f t="shared" si="139"/>
        <v>0.95454545454545459</v>
      </c>
      <c r="PO72" s="67">
        <f t="shared" si="140"/>
        <v>0</v>
      </c>
      <c r="PQ72" s="74" t="s">
        <v>69</v>
      </c>
      <c r="PR72" s="74">
        <v>22</v>
      </c>
      <c r="PS72" s="74">
        <v>21</v>
      </c>
      <c r="PT72" s="74">
        <v>1</v>
      </c>
      <c r="PU72" s="74">
        <v>0</v>
      </c>
      <c r="PV72" s="75">
        <f t="shared" si="141"/>
        <v>0.95454545454545459</v>
      </c>
      <c r="PW72" s="67">
        <f t="shared" si="142"/>
        <v>0</v>
      </c>
      <c r="PY72" s="74" t="s">
        <v>69</v>
      </c>
      <c r="PZ72" s="74">
        <v>22</v>
      </c>
      <c r="QA72" s="74">
        <v>21</v>
      </c>
      <c r="QB72" s="74">
        <v>1</v>
      </c>
      <c r="QC72" s="74">
        <v>0</v>
      </c>
      <c r="QD72" s="75">
        <f t="shared" si="143"/>
        <v>0.95454545454545459</v>
      </c>
      <c r="QE72" s="67">
        <f t="shared" si="144"/>
        <v>0</v>
      </c>
      <c r="QG72" s="74" t="s">
        <v>69</v>
      </c>
      <c r="QH72" s="74">
        <v>22</v>
      </c>
      <c r="QI72" s="74">
        <v>21</v>
      </c>
      <c r="QJ72" s="74">
        <v>1</v>
      </c>
      <c r="QK72" s="74">
        <v>0</v>
      </c>
      <c r="QL72" s="75">
        <f t="shared" si="145"/>
        <v>0.95454545454545459</v>
      </c>
      <c r="QM72" s="67">
        <f t="shared" si="146"/>
        <v>0</v>
      </c>
      <c r="QO72" s="74" t="s">
        <v>69</v>
      </c>
      <c r="QP72" s="74">
        <v>22</v>
      </c>
      <c r="QQ72" s="74">
        <v>21</v>
      </c>
      <c r="QR72" s="74">
        <v>1</v>
      </c>
      <c r="QS72" s="74">
        <v>0</v>
      </c>
      <c r="QT72" s="75">
        <f t="shared" si="147"/>
        <v>0.95454545454545459</v>
      </c>
      <c r="QU72" s="67">
        <f t="shared" si="148"/>
        <v>0</v>
      </c>
      <c r="QW72" s="74" t="s">
        <v>69</v>
      </c>
      <c r="QX72" s="74">
        <v>22</v>
      </c>
      <c r="QY72" s="74">
        <v>21</v>
      </c>
      <c r="QZ72" s="74">
        <v>1</v>
      </c>
      <c r="RA72" s="74">
        <v>0</v>
      </c>
      <c r="RB72" s="75">
        <f t="shared" si="149"/>
        <v>0.95454545454545459</v>
      </c>
      <c r="RC72" s="67">
        <f t="shared" si="150"/>
        <v>0</v>
      </c>
    </row>
    <row r="73" spans="1:471" ht="15">
      <c r="AV73" s="2" t="s">
        <v>70</v>
      </c>
      <c r="AW73" s="2">
        <v>143</v>
      </c>
      <c r="AX73" s="2">
        <v>113</v>
      </c>
      <c r="AY73" s="2">
        <v>16</v>
      </c>
      <c r="AZ73" s="2">
        <v>14</v>
      </c>
      <c r="BA73" s="4">
        <v>0.79</v>
      </c>
      <c r="BB73" s="8">
        <f t="shared" si="81"/>
        <v>0</v>
      </c>
      <c r="BD73" s="2" t="s">
        <v>70</v>
      </c>
      <c r="BE73" s="2">
        <v>143</v>
      </c>
      <c r="BF73" s="2">
        <v>113</v>
      </c>
      <c r="BG73" s="2">
        <v>16</v>
      </c>
      <c r="BH73" s="2">
        <v>14</v>
      </c>
      <c r="BI73" s="4">
        <v>0.79</v>
      </c>
      <c r="BJ73" s="8">
        <f t="shared" si="82"/>
        <v>0</v>
      </c>
      <c r="BL73" s="2" t="s">
        <v>70</v>
      </c>
      <c r="BM73" s="2">
        <v>143</v>
      </c>
      <c r="BN73" s="2">
        <v>113</v>
      </c>
      <c r="BO73" s="2">
        <v>16</v>
      </c>
      <c r="BP73" s="2">
        <v>14</v>
      </c>
      <c r="BQ73" s="4">
        <v>0.79</v>
      </c>
      <c r="BR73" s="8">
        <f t="shared" si="83"/>
        <v>0</v>
      </c>
      <c r="BT73" s="2" t="s">
        <v>70</v>
      </c>
      <c r="BU73" s="2">
        <v>143</v>
      </c>
      <c r="BV73" s="2">
        <v>113</v>
      </c>
      <c r="BW73" s="2">
        <v>16</v>
      </c>
      <c r="BX73" s="2">
        <v>14</v>
      </c>
      <c r="BY73" s="4">
        <v>0.79</v>
      </c>
      <c r="BZ73" s="8">
        <f t="shared" si="84"/>
        <v>0</v>
      </c>
      <c r="CB73" s="2" t="s">
        <v>70</v>
      </c>
      <c r="CC73" s="2">
        <v>143</v>
      </c>
      <c r="CD73" s="2">
        <v>113</v>
      </c>
      <c r="CE73" s="2">
        <v>16</v>
      </c>
      <c r="CF73" s="2">
        <v>14</v>
      </c>
      <c r="CG73" s="4">
        <v>0.79</v>
      </c>
      <c r="CH73" s="8">
        <f t="shared" si="85"/>
        <v>0</v>
      </c>
      <c r="CJ73" s="2" t="s">
        <v>70</v>
      </c>
      <c r="CK73" s="2">
        <v>135</v>
      </c>
      <c r="CL73" s="2">
        <v>114</v>
      </c>
      <c r="CM73" s="2">
        <v>9</v>
      </c>
      <c r="CN73" s="2">
        <v>12</v>
      </c>
      <c r="CO73" s="4">
        <v>0.84</v>
      </c>
      <c r="CP73" s="8">
        <f t="shared" si="86"/>
        <v>4.9999999999999933E-2</v>
      </c>
      <c r="CR73" s="2" t="s">
        <v>70</v>
      </c>
      <c r="CS73" s="2">
        <v>135</v>
      </c>
      <c r="CT73" s="2">
        <v>114</v>
      </c>
      <c r="CU73" s="2">
        <v>9</v>
      </c>
      <c r="CV73" s="2">
        <v>12</v>
      </c>
      <c r="CW73" s="4">
        <v>0.84</v>
      </c>
      <c r="CX73" s="8">
        <f t="shared" si="87"/>
        <v>0</v>
      </c>
      <c r="CZ73" s="2" t="s">
        <v>70</v>
      </c>
      <c r="DA73" s="2">
        <v>135</v>
      </c>
      <c r="DB73" s="2">
        <v>114</v>
      </c>
      <c r="DC73" s="2">
        <v>9</v>
      </c>
      <c r="DD73" s="2">
        <v>12</v>
      </c>
      <c r="DE73" s="4">
        <v>0.84</v>
      </c>
      <c r="DF73" s="8">
        <f t="shared" si="88"/>
        <v>0</v>
      </c>
      <c r="DH73" s="2" t="s">
        <v>70</v>
      </c>
      <c r="DI73" s="2">
        <v>135</v>
      </c>
      <c r="DJ73" s="2">
        <v>114</v>
      </c>
      <c r="DK73" s="2">
        <v>9</v>
      </c>
      <c r="DL73" s="2">
        <v>12</v>
      </c>
      <c r="DM73" s="4">
        <v>0.84</v>
      </c>
      <c r="DN73" s="8">
        <f t="shared" si="89"/>
        <v>0</v>
      </c>
      <c r="DP73" s="2" t="s">
        <v>70</v>
      </c>
      <c r="DQ73" s="2">
        <v>135</v>
      </c>
      <c r="DR73" s="2">
        <v>114</v>
      </c>
      <c r="DS73" s="2">
        <v>9</v>
      </c>
      <c r="DT73" s="2">
        <v>12</v>
      </c>
      <c r="DU73" s="4">
        <v>0.84</v>
      </c>
      <c r="DV73" s="8">
        <f t="shared" si="90"/>
        <v>0</v>
      </c>
      <c r="DX73" s="2" t="s">
        <v>70</v>
      </c>
      <c r="DY73" s="2">
        <v>135</v>
      </c>
      <c r="DZ73" s="2">
        <v>114</v>
      </c>
      <c r="EA73" s="2">
        <v>9</v>
      </c>
      <c r="EB73" s="2">
        <v>12</v>
      </c>
      <c r="EC73" s="4">
        <v>0.84</v>
      </c>
      <c r="ED73" s="8">
        <f t="shared" si="91"/>
        <v>0</v>
      </c>
      <c r="EF73" s="2" t="s">
        <v>70</v>
      </c>
      <c r="EG73" s="2">
        <v>135</v>
      </c>
      <c r="EH73" s="2">
        <v>114</v>
      </c>
      <c r="EI73" s="2">
        <v>9</v>
      </c>
      <c r="EJ73" s="2">
        <v>12</v>
      </c>
      <c r="EK73" s="4">
        <v>0.84</v>
      </c>
      <c r="EL73" s="8">
        <f t="shared" si="92"/>
        <v>0</v>
      </c>
      <c r="EN73" s="2" t="s">
        <v>70</v>
      </c>
      <c r="EO73" s="2">
        <v>135</v>
      </c>
      <c r="EP73" s="2">
        <v>114</v>
      </c>
      <c r="EQ73" s="2">
        <v>9</v>
      </c>
      <c r="ER73" s="2">
        <v>12</v>
      </c>
      <c r="ES73" s="4">
        <v>0.84</v>
      </c>
      <c r="ET73" s="8">
        <f t="shared" si="93"/>
        <v>0</v>
      </c>
      <c r="EV73" s="2" t="s">
        <v>70</v>
      </c>
      <c r="EW73" s="2">
        <v>135</v>
      </c>
      <c r="EX73" s="2">
        <v>114</v>
      </c>
      <c r="EY73" s="2">
        <v>9</v>
      </c>
      <c r="EZ73" s="2">
        <v>12</v>
      </c>
      <c r="FA73" s="4">
        <v>0.84</v>
      </c>
      <c r="FB73" s="8">
        <f t="shared" si="94"/>
        <v>0</v>
      </c>
      <c r="FC73" s="7" t="s">
        <v>89</v>
      </c>
      <c r="FD73" s="2" t="s">
        <v>70</v>
      </c>
      <c r="FE73" s="2">
        <v>135</v>
      </c>
      <c r="FF73" s="2">
        <v>112</v>
      </c>
      <c r="FG73" s="2">
        <v>9</v>
      </c>
      <c r="FH73" s="6">
        <v>14</v>
      </c>
      <c r="FI73" s="4">
        <v>0.83</v>
      </c>
      <c r="FJ73" s="8">
        <f t="shared" si="95"/>
        <v>-1.0000000000000009E-2</v>
      </c>
      <c r="FL73" s="2" t="s">
        <v>70</v>
      </c>
      <c r="FM73" s="2">
        <v>135</v>
      </c>
      <c r="FN73" s="2">
        <v>113</v>
      </c>
      <c r="FO73" s="2">
        <v>9</v>
      </c>
      <c r="FP73" s="2">
        <v>13</v>
      </c>
      <c r="FQ73" s="4">
        <v>0.84</v>
      </c>
      <c r="FR73" s="8">
        <f t="shared" si="96"/>
        <v>1.0000000000000009E-2</v>
      </c>
      <c r="FT73" t="s">
        <v>70</v>
      </c>
      <c r="FU73">
        <v>135</v>
      </c>
      <c r="FV73">
        <v>114</v>
      </c>
      <c r="FW73">
        <v>9</v>
      </c>
      <c r="FX73" s="40">
        <v>12</v>
      </c>
      <c r="FY73" s="38">
        <f>FV73/FU73</f>
        <v>0.84444444444444444</v>
      </c>
      <c r="FZ73" s="8">
        <f t="shared" si="97"/>
        <v>4.4444444444444731E-3</v>
      </c>
      <c r="GA73" s="7" t="s">
        <v>117</v>
      </c>
      <c r="GB73" s="2" t="s">
        <v>70</v>
      </c>
      <c r="GC73" s="2">
        <v>135</v>
      </c>
      <c r="GD73" s="2">
        <v>114</v>
      </c>
      <c r="GE73" s="2">
        <v>9</v>
      </c>
      <c r="GF73" s="2">
        <v>12</v>
      </c>
      <c r="GG73" s="4">
        <f>GD73/GC73</f>
        <v>0.84444444444444444</v>
      </c>
      <c r="GH73" s="8">
        <f t="shared" si="98"/>
        <v>0</v>
      </c>
      <c r="GJ73" t="s">
        <v>70</v>
      </c>
      <c r="GK73">
        <v>135</v>
      </c>
      <c r="GL73">
        <v>113</v>
      </c>
      <c r="GM73">
        <v>9</v>
      </c>
      <c r="GN73">
        <v>13</v>
      </c>
      <c r="GO73" s="38">
        <v>0.84</v>
      </c>
      <c r="GP73" s="8">
        <f t="shared" si="99"/>
        <v>-4.4444444444444731E-3</v>
      </c>
      <c r="GR73" s="2" t="s">
        <v>70</v>
      </c>
      <c r="GS73" s="2">
        <v>135</v>
      </c>
      <c r="GT73" s="2">
        <v>112</v>
      </c>
      <c r="GU73" s="2">
        <v>9</v>
      </c>
      <c r="GV73" s="6">
        <v>14</v>
      </c>
      <c r="GW73" s="4">
        <v>0.83</v>
      </c>
      <c r="GX73" s="8">
        <f t="shared" si="100"/>
        <v>-1.0000000000000009E-2</v>
      </c>
      <c r="GY73" s="7" t="s">
        <v>116</v>
      </c>
      <c r="GZ73" s="2" t="s">
        <v>70</v>
      </c>
      <c r="HA73" s="2">
        <v>135</v>
      </c>
      <c r="HB73" s="2">
        <v>113</v>
      </c>
      <c r="HC73" s="2">
        <v>8</v>
      </c>
      <c r="HD73" s="2">
        <v>14</v>
      </c>
      <c r="HE73" s="4">
        <v>0.84</v>
      </c>
      <c r="HF73" s="8">
        <f>HE73-GV73</f>
        <v>-13.16</v>
      </c>
      <c r="HH73" s="2" t="s">
        <v>70</v>
      </c>
      <c r="HI73" s="2">
        <v>135</v>
      </c>
      <c r="HJ73" s="2">
        <v>110</v>
      </c>
      <c r="HK73" s="2">
        <v>11</v>
      </c>
      <c r="HL73" s="2">
        <v>14</v>
      </c>
      <c r="HM73" s="4">
        <v>0.81</v>
      </c>
      <c r="HN73" s="8">
        <f t="shared" si="101"/>
        <v>-2.9999999999999916E-2</v>
      </c>
      <c r="HO73" s="7" t="s">
        <v>89</v>
      </c>
      <c r="HP73" s="2" t="s">
        <v>70</v>
      </c>
      <c r="HQ73" s="2">
        <v>135</v>
      </c>
      <c r="HR73" s="2">
        <v>113</v>
      </c>
      <c r="HS73" s="2">
        <v>9</v>
      </c>
      <c r="HT73" s="2">
        <v>13</v>
      </c>
      <c r="HU73" s="4">
        <v>0.84</v>
      </c>
      <c r="HV73" s="8">
        <f t="shared" si="102"/>
        <v>2.9999999999999916E-2</v>
      </c>
      <c r="HX73" s="2" t="s">
        <v>70</v>
      </c>
      <c r="HY73" s="2">
        <v>135</v>
      </c>
      <c r="HZ73" s="2">
        <v>113</v>
      </c>
      <c r="IA73" s="2">
        <v>9</v>
      </c>
      <c r="IB73" s="2">
        <v>13</v>
      </c>
      <c r="IC73" s="4">
        <v>0.84</v>
      </c>
      <c r="ID73" s="8">
        <f t="shared" si="103"/>
        <v>0</v>
      </c>
      <c r="IF73" s="63" t="s">
        <v>70</v>
      </c>
      <c r="IG73" s="64">
        <v>135</v>
      </c>
      <c r="IH73" s="64">
        <v>111</v>
      </c>
      <c r="II73" s="64">
        <v>11</v>
      </c>
      <c r="IJ73" s="64">
        <v>13</v>
      </c>
      <c r="IK73" s="65">
        <v>0.82</v>
      </c>
      <c r="IL73" s="65">
        <v>0.79</v>
      </c>
      <c r="IM73" s="65">
        <v>-4.9999999999999933E-2</v>
      </c>
      <c r="IN73" s="66" t="s">
        <v>89</v>
      </c>
      <c r="IO73" s="63" t="s">
        <v>70</v>
      </c>
      <c r="IP73" s="63">
        <v>135</v>
      </c>
      <c r="IQ73" s="63">
        <v>112</v>
      </c>
      <c r="IR73" s="63">
        <v>9</v>
      </c>
      <c r="IS73" s="63">
        <v>14</v>
      </c>
      <c r="IT73" s="71">
        <v>0.83</v>
      </c>
      <c r="IU73" s="67">
        <v>3.9999999999999925E-2</v>
      </c>
      <c r="IV73" s="63"/>
      <c r="IW73" s="73" t="s">
        <v>70</v>
      </c>
      <c r="IX73" s="73">
        <v>135</v>
      </c>
      <c r="IY73" s="73">
        <v>112</v>
      </c>
      <c r="IZ73" s="73">
        <v>9</v>
      </c>
      <c r="JA73" s="73">
        <v>14</v>
      </c>
      <c r="JB73" s="77">
        <v>0.83</v>
      </c>
      <c r="JC73" s="67">
        <f t="shared" si="104"/>
        <v>0</v>
      </c>
      <c r="JD73" s="66"/>
      <c r="JE73" s="73" t="s">
        <v>70</v>
      </c>
      <c r="JF73" s="73">
        <v>134</v>
      </c>
      <c r="JG73" s="73">
        <v>114</v>
      </c>
      <c r="JH73" s="73">
        <v>10</v>
      </c>
      <c r="JI73" s="73">
        <v>10</v>
      </c>
      <c r="JJ73" s="77">
        <f>JG73/JF73</f>
        <v>0.85074626865671643</v>
      </c>
      <c r="JK73" s="67">
        <f t="shared" si="105"/>
        <v>2.0746268656716471E-2</v>
      </c>
      <c r="JL73" s="66"/>
      <c r="JM73" s="73" t="s">
        <v>70</v>
      </c>
      <c r="JN73" s="73">
        <v>134</v>
      </c>
      <c r="JO73" s="73">
        <v>113</v>
      </c>
      <c r="JP73" s="73">
        <v>10</v>
      </c>
      <c r="JQ73" s="73">
        <v>11</v>
      </c>
      <c r="JR73" s="77">
        <v>0.84</v>
      </c>
      <c r="JS73" s="67">
        <f t="shared" si="106"/>
        <v>-1.0746268656716462E-2</v>
      </c>
      <c r="JT73" s="66"/>
      <c r="JU73" s="73" t="s">
        <v>70</v>
      </c>
      <c r="JV73" s="73">
        <v>134</v>
      </c>
      <c r="JW73" s="73">
        <v>111</v>
      </c>
      <c r="JX73" s="73">
        <v>10</v>
      </c>
      <c r="JY73" s="73">
        <v>13</v>
      </c>
      <c r="JZ73" s="77">
        <v>0.83</v>
      </c>
      <c r="KA73" s="67">
        <f t="shared" si="107"/>
        <v>-1.0000000000000009E-2</v>
      </c>
      <c r="KB73" s="66" t="s">
        <v>89</v>
      </c>
      <c r="KC73" s="73" t="s">
        <v>70</v>
      </c>
      <c r="KD73" s="73">
        <v>134</v>
      </c>
      <c r="KE73" s="73">
        <v>112</v>
      </c>
      <c r="KF73" s="73">
        <v>10</v>
      </c>
      <c r="KG73" s="73">
        <v>12</v>
      </c>
      <c r="KH73" s="77">
        <v>0.84</v>
      </c>
      <c r="KI73" s="67">
        <f t="shared" si="108"/>
        <v>1.0000000000000009E-2</v>
      </c>
      <c r="KK73" s="74" t="s">
        <v>70</v>
      </c>
      <c r="KL73" s="74">
        <v>134</v>
      </c>
      <c r="KM73" s="74">
        <v>108</v>
      </c>
      <c r="KN73" s="74">
        <v>13</v>
      </c>
      <c r="KO73" s="74">
        <v>13</v>
      </c>
      <c r="KP73" s="75">
        <f t="shared" si="109"/>
        <v>0.80597014925373134</v>
      </c>
      <c r="KQ73" s="67">
        <f t="shared" si="110"/>
        <v>-3.4029850746268631E-2</v>
      </c>
      <c r="KS73" s="74" t="s">
        <v>70</v>
      </c>
      <c r="KT73" s="74">
        <v>134</v>
      </c>
      <c r="KU73" s="74">
        <v>110</v>
      </c>
      <c r="KV73" s="74">
        <v>13</v>
      </c>
      <c r="KW73" s="74">
        <v>11</v>
      </c>
      <c r="KX73" s="75">
        <f t="shared" si="111"/>
        <v>0.82089552238805974</v>
      </c>
      <c r="KY73" s="67">
        <f t="shared" si="112"/>
        <v>1.4925373134328401E-2</v>
      </c>
      <c r="LA73" s="74" t="s">
        <v>70</v>
      </c>
      <c r="LB73" s="74">
        <v>134</v>
      </c>
      <c r="LC73" s="74">
        <v>111</v>
      </c>
      <c r="LD73" s="74">
        <v>13</v>
      </c>
      <c r="LE73" s="74">
        <v>10</v>
      </c>
      <c r="LF73" s="75">
        <f t="shared" si="113"/>
        <v>0.82835820895522383</v>
      </c>
      <c r="LG73" s="67">
        <f t="shared" si="114"/>
        <v>7.4626865671640896E-3</v>
      </c>
      <c r="LI73" s="74" t="s">
        <v>70</v>
      </c>
      <c r="LJ73" s="74">
        <v>134</v>
      </c>
      <c r="LK73" s="74">
        <v>111</v>
      </c>
      <c r="LL73" s="74">
        <v>13</v>
      </c>
      <c r="LM73" s="74">
        <v>10</v>
      </c>
      <c r="LN73" s="75">
        <f t="shared" si="115"/>
        <v>0.82835820895522383</v>
      </c>
      <c r="LO73" s="67">
        <f t="shared" si="116"/>
        <v>0</v>
      </c>
      <c r="LQ73" s="74" t="s">
        <v>70</v>
      </c>
      <c r="LR73" s="74">
        <v>134</v>
      </c>
      <c r="LS73" s="74">
        <v>111</v>
      </c>
      <c r="LT73" s="74">
        <v>13</v>
      </c>
      <c r="LU73" s="74">
        <v>10</v>
      </c>
      <c r="LV73" s="75">
        <f t="shared" si="117"/>
        <v>0.82835820895522383</v>
      </c>
      <c r="LW73" s="67">
        <f t="shared" si="118"/>
        <v>0</v>
      </c>
      <c r="LY73" s="74" t="s">
        <v>70</v>
      </c>
      <c r="LZ73" s="74">
        <v>134</v>
      </c>
      <c r="MA73" s="74">
        <v>111</v>
      </c>
      <c r="MB73" s="74">
        <v>13</v>
      </c>
      <c r="MC73" s="74">
        <v>10</v>
      </c>
      <c r="MD73" s="75">
        <f t="shared" si="119"/>
        <v>0.82835820895522383</v>
      </c>
      <c r="ME73" s="67">
        <f t="shared" si="120"/>
        <v>0</v>
      </c>
      <c r="MG73" s="49" t="s">
        <v>70</v>
      </c>
      <c r="MH73" s="49">
        <v>134</v>
      </c>
      <c r="MI73" s="49">
        <v>111</v>
      </c>
      <c r="MJ73" s="49">
        <v>13</v>
      </c>
      <c r="MK73" s="49">
        <v>10</v>
      </c>
      <c r="ML73" s="75">
        <f t="shared" si="121"/>
        <v>0.82835820895522383</v>
      </c>
      <c r="MM73" s="67">
        <f t="shared" si="122"/>
        <v>0</v>
      </c>
      <c r="MO73" s="49" t="s">
        <v>70</v>
      </c>
      <c r="MP73" s="49">
        <v>134</v>
      </c>
      <c r="MQ73" s="49">
        <v>111</v>
      </c>
      <c r="MR73" s="49">
        <v>13</v>
      </c>
      <c r="MS73" s="49">
        <v>10</v>
      </c>
      <c r="MT73" s="75">
        <f t="shared" si="123"/>
        <v>0.82835820895522383</v>
      </c>
      <c r="MU73" s="67">
        <f t="shared" si="124"/>
        <v>0</v>
      </c>
      <c r="MW73" s="74" t="s">
        <v>70</v>
      </c>
      <c r="MX73" s="74">
        <v>134</v>
      </c>
      <c r="MY73" s="74">
        <v>111</v>
      </c>
      <c r="MZ73" s="74">
        <v>13</v>
      </c>
      <c r="NA73" s="74">
        <v>10</v>
      </c>
      <c r="NB73" s="75">
        <f t="shared" si="125"/>
        <v>0.82835820895522383</v>
      </c>
      <c r="NC73" s="67">
        <f t="shared" si="126"/>
        <v>0</v>
      </c>
      <c r="NE73" s="74" t="s">
        <v>70</v>
      </c>
      <c r="NF73" s="74">
        <v>134</v>
      </c>
      <c r="NG73" s="74">
        <v>111</v>
      </c>
      <c r="NH73" s="74">
        <v>13</v>
      </c>
      <c r="NI73" s="74">
        <v>10</v>
      </c>
      <c r="NJ73" s="75">
        <f t="shared" si="127"/>
        <v>0.82835820895522383</v>
      </c>
      <c r="NK73" s="67">
        <f t="shared" si="128"/>
        <v>0</v>
      </c>
      <c r="NM73" s="74" t="s">
        <v>70</v>
      </c>
      <c r="NN73" s="74">
        <v>134</v>
      </c>
      <c r="NO73" s="74">
        <v>111</v>
      </c>
      <c r="NP73" s="74">
        <v>13</v>
      </c>
      <c r="NQ73" s="74">
        <v>10</v>
      </c>
      <c r="NR73" s="75">
        <f t="shared" si="129"/>
        <v>0.82835820895522383</v>
      </c>
      <c r="NS73" s="67">
        <f t="shared" si="130"/>
        <v>0</v>
      </c>
      <c r="NU73" s="74" t="s">
        <v>70</v>
      </c>
      <c r="NV73" s="74">
        <v>134</v>
      </c>
      <c r="NW73" s="74">
        <v>111</v>
      </c>
      <c r="NX73" s="74">
        <v>13</v>
      </c>
      <c r="NY73" s="74">
        <v>10</v>
      </c>
      <c r="NZ73" s="75">
        <f t="shared" si="131"/>
        <v>0.82835820895522383</v>
      </c>
      <c r="OA73" s="67">
        <f t="shared" si="132"/>
        <v>0</v>
      </c>
      <c r="OC73" s="74" t="s">
        <v>70</v>
      </c>
      <c r="OD73" s="74">
        <v>134</v>
      </c>
      <c r="OE73" s="74">
        <v>111</v>
      </c>
      <c r="OF73" s="74">
        <v>13</v>
      </c>
      <c r="OG73" s="74">
        <v>10</v>
      </c>
      <c r="OH73" s="75">
        <f t="shared" si="79"/>
        <v>0.82835820895522383</v>
      </c>
      <c r="OI73" s="67">
        <f t="shared" si="80"/>
        <v>0</v>
      </c>
      <c r="OK73" s="74" t="s">
        <v>70</v>
      </c>
      <c r="OL73" s="74">
        <v>134</v>
      </c>
      <c r="OM73" s="74">
        <v>111</v>
      </c>
      <c r="ON73" s="74">
        <v>13</v>
      </c>
      <c r="OO73" s="74">
        <v>10</v>
      </c>
      <c r="OP73" s="75">
        <f t="shared" si="133"/>
        <v>0.82835820895522383</v>
      </c>
      <c r="OQ73" s="67">
        <f t="shared" si="134"/>
        <v>0</v>
      </c>
      <c r="OS73" s="74" t="s">
        <v>70</v>
      </c>
      <c r="OT73" s="74">
        <v>134</v>
      </c>
      <c r="OU73" s="74">
        <v>111</v>
      </c>
      <c r="OV73" s="74">
        <v>13</v>
      </c>
      <c r="OW73" s="74">
        <v>10</v>
      </c>
      <c r="OX73" s="75">
        <f t="shared" si="135"/>
        <v>0.82835820895522383</v>
      </c>
      <c r="OY73" s="67">
        <f t="shared" si="136"/>
        <v>0</v>
      </c>
      <c r="PA73" s="74" t="s">
        <v>70</v>
      </c>
      <c r="PB73" s="74">
        <v>134</v>
      </c>
      <c r="PC73" s="74">
        <v>111</v>
      </c>
      <c r="PD73" s="74">
        <v>13</v>
      </c>
      <c r="PE73" s="74">
        <v>10</v>
      </c>
      <c r="PF73" s="75">
        <f t="shared" si="137"/>
        <v>0.82835820895522383</v>
      </c>
      <c r="PG73" s="67">
        <f t="shared" si="138"/>
        <v>0</v>
      </c>
      <c r="PI73" s="74" t="s">
        <v>70</v>
      </c>
      <c r="PJ73" s="74">
        <v>134</v>
      </c>
      <c r="PK73" s="74">
        <v>111</v>
      </c>
      <c r="PL73" s="74">
        <v>13</v>
      </c>
      <c r="PM73" s="74">
        <v>10</v>
      </c>
      <c r="PN73" s="75">
        <f t="shared" si="139"/>
        <v>0.82835820895522383</v>
      </c>
      <c r="PO73" s="67">
        <f t="shared" si="140"/>
        <v>0</v>
      </c>
      <c r="PQ73" s="74" t="s">
        <v>70</v>
      </c>
      <c r="PR73" s="74">
        <v>134</v>
      </c>
      <c r="PS73" s="74">
        <v>111</v>
      </c>
      <c r="PT73" s="74">
        <v>13</v>
      </c>
      <c r="PU73" s="74">
        <v>10</v>
      </c>
      <c r="PV73" s="75">
        <f t="shared" si="141"/>
        <v>0.82835820895522383</v>
      </c>
      <c r="PW73" s="67">
        <f t="shared" si="142"/>
        <v>0</v>
      </c>
      <c r="PY73" s="74" t="s">
        <v>70</v>
      </c>
      <c r="PZ73" s="74">
        <v>134</v>
      </c>
      <c r="QA73" s="74">
        <v>111</v>
      </c>
      <c r="QB73" s="74">
        <v>13</v>
      </c>
      <c r="QC73" s="74">
        <v>10</v>
      </c>
      <c r="QD73" s="75">
        <f t="shared" si="143"/>
        <v>0.82835820895522383</v>
      </c>
      <c r="QE73" s="67">
        <f t="shared" si="144"/>
        <v>0</v>
      </c>
      <c r="QG73" s="74" t="s">
        <v>70</v>
      </c>
      <c r="QH73" s="74">
        <v>134</v>
      </c>
      <c r="QI73" s="74">
        <v>111</v>
      </c>
      <c r="QJ73" s="74">
        <v>13</v>
      </c>
      <c r="QK73" s="74">
        <v>10</v>
      </c>
      <c r="QL73" s="75">
        <f t="shared" si="145"/>
        <v>0.82835820895522383</v>
      </c>
      <c r="QM73" s="67">
        <f t="shared" si="146"/>
        <v>0</v>
      </c>
      <c r="QO73" s="74" t="s">
        <v>70</v>
      </c>
      <c r="QP73" s="74">
        <v>134</v>
      </c>
      <c r="QQ73" s="74">
        <v>111</v>
      </c>
      <c r="QR73" s="74">
        <v>13</v>
      </c>
      <c r="QS73" s="74">
        <v>10</v>
      </c>
      <c r="QT73" s="75">
        <f t="shared" si="147"/>
        <v>0.82835820895522383</v>
      </c>
      <c r="QU73" s="67">
        <f t="shared" si="148"/>
        <v>0</v>
      </c>
      <c r="QW73" s="74" t="s">
        <v>70</v>
      </c>
      <c r="QX73" s="74">
        <v>134</v>
      </c>
      <c r="QY73" s="74">
        <v>112</v>
      </c>
      <c r="QZ73" s="74">
        <v>13</v>
      </c>
      <c r="RA73" s="74">
        <v>9</v>
      </c>
      <c r="RB73" s="75">
        <f t="shared" si="149"/>
        <v>0.83582089552238803</v>
      </c>
      <c r="RC73" s="67">
        <f t="shared" si="150"/>
        <v>7.4626865671642006E-3</v>
      </c>
    </row>
    <row r="74" spans="1:471" ht="15">
      <c r="A74" s="18" t="s">
        <v>77</v>
      </c>
      <c r="B74" s="7">
        <v>265</v>
      </c>
      <c r="C74" s="7">
        <v>265</v>
      </c>
      <c r="D74" s="7">
        <v>0</v>
      </c>
      <c r="E74" s="7">
        <v>0</v>
      </c>
      <c r="F74" s="8">
        <v>1</v>
      </c>
      <c r="BB74" s="8"/>
      <c r="CX74" s="8"/>
      <c r="DQ74" s="7">
        <f>SUM(DQ3:DQ73)</f>
        <v>7650</v>
      </c>
      <c r="DR74" s="7">
        <f>SUM(DR3:DR73)</f>
        <v>7056</v>
      </c>
      <c r="DU74" s="8">
        <f>DR74/DQ74</f>
        <v>0.9223529411764706</v>
      </c>
      <c r="DY74" s="7">
        <f>SUM(DY3:DY73)</f>
        <v>7981</v>
      </c>
      <c r="DZ74" s="7">
        <f>SUM(DZ3:DZ73)</f>
        <v>7309</v>
      </c>
      <c r="EC74" s="8">
        <f>DZ74/DY74</f>
        <v>0.9158000250595163</v>
      </c>
      <c r="EG74" s="7">
        <f>SUM(EG3:EG73)</f>
        <v>7981</v>
      </c>
      <c r="EH74" s="7">
        <f>SUM(EH3:EH73)</f>
        <v>7310</v>
      </c>
      <c r="EK74" s="8">
        <f>EH74/EG74</f>
        <v>0.91592532264127302</v>
      </c>
      <c r="EO74" s="7">
        <f>SUM(EO3:EO73)</f>
        <v>7981</v>
      </c>
      <c r="EP74" s="7">
        <f>SUM(EP3:EP73)</f>
        <v>7311</v>
      </c>
      <c r="ES74" s="8">
        <f>EP74/EO74</f>
        <v>0.91605062022302974</v>
      </c>
      <c r="EW74" s="7">
        <f>SUM(EW3:EW73)</f>
        <v>7981</v>
      </c>
      <c r="EX74" s="7">
        <f>SUM(EX3:EX73)</f>
        <v>7412</v>
      </c>
      <c r="FA74" s="8">
        <f>EX74/EW74</f>
        <v>0.92870567598045362</v>
      </c>
      <c r="FE74" s="7">
        <f>SUM(FE3:FE73)</f>
        <v>9768</v>
      </c>
      <c r="FF74" s="7">
        <f>SUM(FF3:FF73)</f>
        <v>8356</v>
      </c>
      <c r="FI74" s="8">
        <f>FF74/FE74</f>
        <v>0.8554463554463555</v>
      </c>
      <c r="HM74" s="8"/>
      <c r="HU74" s="8"/>
      <c r="HY74" s="7">
        <f>SUM(HY3:HY73)</f>
        <v>9788</v>
      </c>
      <c r="HZ74" s="7">
        <f>SUM(HZ3:HZ73)</f>
        <v>9170</v>
      </c>
      <c r="IC74" s="4">
        <f>HZ74/HY74</f>
        <v>0.93686146301593787</v>
      </c>
      <c r="IF74" s="63"/>
      <c r="IG74" s="63"/>
      <c r="IH74" s="63"/>
      <c r="II74" s="63"/>
      <c r="IJ74" s="63"/>
      <c r="IK74" s="63"/>
      <c r="IL74" s="63"/>
      <c r="IM74" s="63"/>
      <c r="IN74" s="63"/>
      <c r="IO74" s="63"/>
      <c r="IP74" s="63"/>
      <c r="IQ74" s="63"/>
      <c r="IR74" s="63"/>
      <c r="IS74" s="63"/>
      <c r="IT74" s="63"/>
      <c r="IU74" s="63"/>
      <c r="IV74" s="63"/>
      <c r="IW74" s="66"/>
      <c r="IX74" s="66"/>
      <c r="IY74" s="66"/>
      <c r="IZ74" s="66"/>
      <c r="JA74" s="66"/>
      <c r="JB74" s="67"/>
      <c r="JC74" s="66"/>
      <c r="JD74" s="66"/>
      <c r="JE74" s="66"/>
      <c r="JF74" s="66"/>
      <c r="JG74" s="66"/>
      <c r="JH74" s="66"/>
      <c r="JI74" s="66"/>
      <c r="JJ74" s="66"/>
      <c r="JK74" s="66"/>
      <c r="JL74" s="66"/>
      <c r="JM74" s="66"/>
      <c r="JN74" s="66"/>
      <c r="JO74" s="66"/>
      <c r="JP74" s="66"/>
      <c r="JQ74" s="66"/>
      <c r="JR74" s="67"/>
      <c r="JS74" s="66"/>
      <c r="JT74" s="66"/>
      <c r="JU74" s="66"/>
      <c r="JV74" s="66">
        <f>SUM(JV3:JV73)</f>
        <v>9779</v>
      </c>
      <c r="JW74" s="66">
        <f>SUM(JW3:JW73)</f>
        <v>8770</v>
      </c>
      <c r="JX74" s="66"/>
      <c r="JY74" s="66"/>
      <c r="JZ74" s="67"/>
      <c r="KA74" s="66"/>
      <c r="KB74" s="66"/>
      <c r="KC74" s="66"/>
      <c r="KD74" s="66"/>
      <c r="KE74" s="66"/>
      <c r="KF74" s="66"/>
      <c r="KG74" s="66"/>
      <c r="KH74" s="67"/>
      <c r="KI74" s="66"/>
      <c r="KT74" s="7">
        <f>SUM(KT3:KT73)</f>
        <v>11064</v>
      </c>
      <c r="KU74" s="7">
        <f>SUM(KU3:KU73)</f>
        <v>10143</v>
      </c>
      <c r="KX74" s="75">
        <f t="shared" si="111"/>
        <v>0.91675704989154017</v>
      </c>
      <c r="LB74" s="66">
        <f>SUM(LB3:LB73)</f>
        <v>11064</v>
      </c>
      <c r="LC74" s="66">
        <f>SUM(LC3:LC73)</f>
        <v>10181</v>
      </c>
      <c r="LF74" s="75">
        <f>LC74/LB74</f>
        <v>0.92019161243673175</v>
      </c>
      <c r="LJ74" s="66">
        <f>SUM(LJ3:LJ73)</f>
        <v>11064</v>
      </c>
      <c r="LK74" s="66">
        <f>SUM(LK3:LK73)</f>
        <v>10181</v>
      </c>
      <c r="LN74" s="75">
        <f t="shared" si="115"/>
        <v>0.92019161243673175</v>
      </c>
      <c r="LR74" s="66">
        <f>SUM(LR3:LR73)</f>
        <v>11064</v>
      </c>
      <c r="LS74" s="66">
        <f>SUM(LS3:LS73)</f>
        <v>10179</v>
      </c>
      <c r="LV74" s="75">
        <f>LS74/LR74</f>
        <v>0.92001084598698479</v>
      </c>
      <c r="LZ74" s="66">
        <f>SUM(LZ3:LZ73)</f>
        <v>11064</v>
      </c>
      <c r="MA74" s="66">
        <f>SUM(MA3:MA73)</f>
        <v>10183</v>
      </c>
      <c r="MD74" s="75">
        <f>MA74/LZ74</f>
        <v>0.92037237888647871</v>
      </c>
      <c r="MH74" s="66">
        <f>SUM(MH3:MH73)</f>
        <v>11064</v>
      </c>
      <c r="MI74" s="66">
        <f>SUM(MI3:MI73)</f>
        <v>10183</v>
      </c>
      <c r="ML74" s="75">
        <f>MI74/MH74</f>
        <v>0.92037237888647871</v>
      </c>
      <c r="MP74" s="66">
        <f>SUM(MP3:MP73)</f>
        <v>11064</v>
      </c>
      <c r="MQ74" s="66">
        <f>SUM(MQ3:MQ73)</f>
        <v>10184</v>
      </c>
      <c r="MT74" s="75">
        <f>MQ74/MP74</f>
        <v>0.92046276211135214</v>
      </c>
      <c r="MX74" s="66">
        <f>SUM(MX3:MX73)</f>
        <v>11064</v>
      </c>
      <c r="MY74" s="66">
        <f>SUM(MY3:MY73)</f>
        <v>10184</v>
      </c>
      <c r="NB74" s="75">
        <f>MY74/MX74</f>
        <v>0.92046276211135214</v>
      </c>
      <c r="NF74" s="66">
        <f>SUM(NF3:NF73)</f>
        <v>11064</v>
      </c>
      <c r="NG74" s="66">
        <f>SUM(NG3:NG73)</f>
        <v>10185</v>
      </c>
      <c r="NJ74" s="75">
        <f>NG74/NF74</f>
        <v>0.92055314533622556</v>
      </c>
      <c r="NN74" s="66">
        <f>SUM(NN3:NN73)</f>
        <v>11064</v>
      </c>
      <c r="NO74" s="66">
        <f>SUM(NO3:NO73)</f>
        <v>10185</v>
      </c>
      <c r="NR74" s="75">
        <f>NO74/NN74</f>
        <v>0.92055314533622556</v>
      </c>
      <c r="NV74" s="66">
        <f>SUM(NV3:NV73)</f>
        <v>11087</v>
      </c>
      <c r="NW74" s="66">
        <f>SUM(NW3:NW73)</f>
        <v>10196</v>
      </c>
      <c r="NZ74" s="75">
        <f>NW74/NV74</f>
        <v>0.91963560927212051</v>
      </c>
      <c r="OD74" s="66">
        <f>SUM(OD3:OD73)</f>
        <v>11087</v>
      </c>
      <c r="OE74" s="66">
        <f>SUM(OE3:OE73)</f>
        <v>10196</v>
      </c>
      <c r="OH74" s="75">
        <f t="shared" si="79"/>
        <v>0.91963560927212051</v>
      </c>
      <c r="OL74" s="66">
        <f>SUM(OL3:OL73)</f>
        <v>11087</v>
      </c>
      <c r="OM74" s="66">
        <f>SUM(OM3:OM73)</f>
        <v>10197</v>
      </c>
      <c r="OP74" s="75">
        <f>OM74/OL74</f>
        <v>0.9197258049968432</v>
      </c>
      <c r="OT74" s="66">
        <f>SUM(OT3:OT73)</f>
        <v>11087</v>
      </c>
      <c r="OU74" s="66">
        <f>SUM(OU3:OU73)</f>
        <v>10195</v>
      </c>
      <c r="OX74" s="75">
        <f>OU74/OT74</f>
        <v>0.91954541354739783</v>
      </c>
      <c r="PB74" s="66">
        <f>SUM(PB3:PB73)</f>
        <v>11280</v>
      </c>
      <c r="PC74" s="66">
        <f>SUM(PC3:PC73)</f>
        <v>10226</v>
      </c>
      <c r="PF74" s="75">
        <f>PC74/PB74</f>
        <v>0.90656028368794328</v>
      </c>
      <c r="PJ74" s="66">
        <f>SUM(PJ3:PJ73)</f>
        <v>11280</v>
      </c>
      <c r="PK74" s="66">
        <f>SUM(PK3:PK73)</f>
        <v>10227</v>
      </c>
      <c r="PN74" s="75">
        <f>PK74/PJ74</f>
        <v>0.9066489361702128</v>
      </c>
      <c r="PR74" s="66">
        <f>SUM(PR3:PR73)</f>
        <v>11280</v>
      </c>
      <c r="PS74" s="66">
        <f>SUM(PS3:PS73)</f>
        <v>10228</v>
      </c>
      <c r="PV74" s="75">
        <f t="shared" si="141"/>
        <v>0.90673758865248222</v>
      </c>
      <c r="PZ74" s="66">
        <f>SUM(PZ3:PZ73)</f>
        <v>11280</v>
      </c>
      <c r="QA74" s="66">
        <f>SUM(QA3:QA73)</f>
        <v>10140</v>
      </c>
      <c r="QD74" s="75">
        <f t="shared" si="143"/>
        <v>0.89893617021276595</v>
      </c>
      <c r="QH74" s="66">
        <f>SUM(QH3:QH73)</f>
        <v>11280</v>
      </c>
      <c r="QI74" s="66">
        <f>SUM(QI3:QI73)</f>
        <v>10141</v>
      </c>
      <c r="QL74" s="75">
        <f t="shared" si="145"/>
        <v>0.89902482269503547</v>
      </c>
      <c r="QP74" s="66">
        <f>SUM(QP3:QP73)</f>
        <v>11283</v>
      </c>
      <c r="QQ74" s="66">
        <f>SUM(QQ3:QQ73)</f>
        <v>10269</v>
      </c>
      <c r="QT74" s="75">
        <f t="shared" si="147"/>
        <v>0.91013028449880351</v>
      </c>
      <c r="QX74" s="66">
        <f>SUM(QX3:QX73)</f>
        <v>11283</v>
      </c>
      <c r="QY74" s="66">
        <f>SUM(QY3:QY73)</f>
        <v>10256</v>
      </c>
      <c r="RB74" s="75">
        <f t="shared" si="149"/>
        <v>0.9089781086590446</v>
      </c>
    </row>
    <row r="75" spans="1:471" ht="15">
      <c r="A75" s="12" t="s">
        <v>78</v>
      </c>
      <c r="B75" s="7">
        <v>262</v>
      </c>
      <c r="C75" s="7">
        <v>262</v>
      </c>
      <c r="D75" s="7">
        <v>0</v>
      </c>
      <c r="E75" s="7">
        <v>0</v>
      </c>
      <c r="F75" s="8">
        <v>1</v>
      </c>
      <c r="CX75" s="8"/>
      <c r="IF75" s="63"/>
      <c r="IG75" s="63"/>
      <c r="IH75" s="63"/>
      <c r="II75" s="63"/>
      <c r="IJ75" s="63"/>
      <c r="IK75" s="63"/>
      <c r="IL75" s="63"/>
      <c r="IM75" s="63"/>
      <c r="IN75" s="63"/>
      <c r="IO75" s="63"/>
      <c r="IP75" s="63"/>
      <c r="IQ75" s="63"/>
      <c r="IR75" s="63"/>
      <c r="IS75" s="63"/>
      <c r="IT75" s="63"/>
      <c r="IU75" s="63"/>
      <c r="IV75" s="63"/>
    </row>
    <row r="76" spans="1:471" ht="15">
      <c r="B76" s="7">
        <f>SUM(B3:B75)</f>
        <v>7981</v>
      </c>
      <c r="C76" s="7">
        <f>SUM(C3:C75)</f>
        <v>7436</v>
      </c>
      <c r="F76" s="8">
        <f>C76/B76</f>
        <v>0.93171281794261374</v>
      </c>
      <c r="I76" s="7">
        <f>SUM(I3:I75)</f>
        <v>7454</v>
      </c>
      <c r="J76" s="7">
        <f>SUM(J3:J75)</f>
        <v>6981</v>
      </c>
      <c r="M76" s="8">
        <f>J76/I76</f>
        <v>0.93654413737590558</v>
      </c>
      <c r="Q76" s="7">
        <f>SUM(Q3:Q75)</f>
        <v>7454</v>
      </c>
      <c r="R76" s="7">
        <f>SUM(R3:R75)</f>
        <v>6398</v>
      </c>
      <c r="U76" s="8">
        <f>R76/Q76</f>
        <v>0.85833109739737057</v>
      </c>
      <c r="Y76" s="7">
        <f>SUM(Y3:Y75)</f>
        <v>7454</v>
      </c>
      <c r="Z76" s="7">
        <f>SUM(Z3:Z75)</f>
        <v>6393</v>
      </c>
      <c r="AC76" s="8">
        <f>Z76/Y76</f>
        <v>0.85766031660853237</v>
      </c>
      <c r="AG76" s="7">
        <f>SUM(AG3:AG75)</f>
        <v>7454</v>
      </c>
      <c r="AH76" s="7">
        <f>SUM(AH3:AH75)</f>
        <v>6298</v>
      </c>
      <c r="AK76" s="8">
        <f>AH76/AG76</f>
        <v>0.84491548162060637</v>
      </c>
      <c r="AO76" s="7">
        <f>SUM(AO3:AO75)</f>
        <v>7454</v>
      </c>
      <c r="AP76" s="7">
        <f>SUM(AP3:AP75)</f>
        <v>6286</v>
      </c>
      <c r="AS76" s="8">
        <f>AP76/AO76</f>
        <v>0.84330560772739471</v>
      </c>
      <c r="AW76" s="7">
        <f>SUM(AW3:AW75)</f>
        <v>7653</v>
      </c>
      <c r="AX76" s="7">
        <f>SUM(AX3:AX75)</f>
        <v>7046</v>
      </c>
      <c r="BA76" s="8">
        <f>AX76/AW76</f>
        <v>0.92068469881092385</v>
      </c>
      <c r="BE76" s="7">
        <f>SUM(BE3:BE75)</f>
        <v>7653</v>
      </c>
      <c r="BF76" s="7">
        <f>SUM(BF3:BF75)</f>
        <v>7045</v>
      </c>
      <c r="BI76" s="8">
        <f>BF76/BE76</f>
        <v>0.92055403109891543</v>
      </c>
      <c r="BM76" s="7">
        <f>SUM(BM3:BM75)</f>
        <v>7653</v>
      </c>
      <c r="BN76" s="7">
        <f>SUM(BN3:BN75)</f>
        <v>7046</v>
      </c>
      <c r="BQ76" s="8">
        <f>BN76/BM76</f>
        <v>0.92068469881092385</v>
      </c>
      <c r="BU76" s="7">
        <f>SUM(BU3:BU75)</f>
        <v>7653</v>
      </c>
      <c r="BV76" s="7">
        <f>SUM(BV3:BV75)</f>
        <v>7048</v>
      </c>
      <c r="BY76" s="8">
        <f>BV76/BU76</f>
        <v>0.92094603423494059</v>
      </c>
      <c r="CC76" s="7">
        <f>SUM(CC3:CC73)</f>
        <v>7653</v>
      </c>
      <c r="CD76" s="7">
        <f>SUM(CD3:CD73)</f>
        <v>7042</v>
      </c>
      <c r="CG76" s="8">
        <f>CD76/CC76</f>
        <v>0.92016202796289037</v>
      </c>
      <c r="CK76" s="7">
        <f>SUM(CK3:CK73)</f>
        <v>7650</v>
      </c>
      <c r="CL76" s="7">
        <f>SUM(CL3:CL73)</f>
        <v>7053</v>
      </c>
      <c r="CO76" s="8">
        <f>CL76/CK76</f>
        <v>0.92196078431372552</v>
      </c>
      <c r="CS76" s="7">
        <f>SUM(CS3:CS74)</f>
        <v>7650</v>
      </c>
      <c r="CT76" s="7">
        <f>SUM(CT3:CT74)</f>
        <v>7054</v>
      </c>
      <c r="CW76" s="8">
        <f>CT76/CS76</f>
        <v>0.92209150326797384</v>
      </c>
      <c r="CX76" s="8"/>
      <c r="DA76" s="7">
        <f>SUM(DA3:DA73)</f>
        <v>7650</v>
      </c>
      <c r="DB76" s="7">
        <f>SUM(DB3:DB73)</f>
        <v>7056</v>
      </c>
      <c r="DE76" s="8">
        <f>DB76/DA76</f>
        <v>0.9223529411764706</v>
      </c>
      <c r="DI76" s="7">
        <f>SUM(DI3:DI73)</f>
        <v>7650</v>
      </c>
      <c r="DJ76" s="7">
        <f>SUM(DJ3:DJ73)</f>
        <v>7055</v>
      </c>
      <c r="DM76" s="8">
        <f>DJ76/DI76</f>
        <v>0.92222222222222228</v>
      </c>
      <c r="IF76" s="63"/>
      <c r="IG76" s="63"/>
      <c r="IH76" s="63"/>
      <c r="II76" s="63"/>
      <c r="IJ76" s="63"/>
      <c r="IK76" s="63"/>
      <c r="IL76" s="63"/>
      <c r="IM76" s="63"/>
      <c r="IN76" s="63"/>
      <c r="IO76" s="63"/>
      <c r="IP76" s="63"/>
      <c r="IQ76" s="63"/>
      <c r="IR76" s="63"/>
      <c r="IS76" s="63"/>
      <c r="IT76" s="63"/>
      <c r="IU76" s="63"/>
      <c r="IV76" s="63"/>
    </row>
    <row r="78" spans="1:471">
      <c r="NU78" s="74" t="s">
        <v>22</v>
      </c>
      <c r="NV78" s="74">
        <v>203</v>
      </c>
      <c r="NW78" s="74">
        <v>200</v>
      </c>
      <c r="NX78" s="74">
        <v>2</v>
      </c>
      <c r="NY78" s="74">
        <v>1</v>
      </c>
    </row>
    <row r="79" spans="1:471" ht="15">
      <c r="DH79" s="2" t="s">
        <v>56</v>
      </c>
      <c r="DI79" s="2">
        <v>176</v>
      </c>
      <c r="DJ79" s="2">
        <v>165</v>
      </c>
      <c r="DK79" s="2">
        <v>2</v>
      </c>
      <c r="DL79" s="6">
        <v>9</v>
      </c>
      <c r="DM79" s="4">
        <v>0.94</v>
      </c>
      <c r="DN79" s="8">
        <f>DM79-DE79</f>
        <v>0.94</v>
      </c>
      <c r="LA79" s="74" t="s">
        <v>56</v>
      </c>
      <c r="LB79" s="74">
        <v>176</v>
      </c>
      <c r="LC79" s="74">
        <v>173</v>
      </c>
      <c r="LD79" s="74">
        <v>2</v>
      </c>
      <c r="LE79" s="74">
        <v>1</v>
      </c>
      <c r="LI79" s="74" t="s">
        <v>56</v>
      </c>
      <c r="LJ79" s="74">
        <v>176</v>
      </c>
      <c r="LK79" s="74">
        <v>172</v>
      </c>
      <c r="LL79" s="74">
        <v>2</v>
      </c>
      <c r="LM79" s="74">
        <v>2</v>
      </c>
      <c r="LQ79" s="74" t="s">
        <v>70</v>
      </c>
      <c r="LR79" s="74">
        <v>134</v>
      </c>
      <c r="LS79" s="74">
        <v>109</v>
      </c>
      <c r="LT79" s="74">
        <v>13</v>
      </c>
      <c r="LU79" s="74">
        <v>12</v>
      </c>
      <c r="LY79" s="49" t="s">
        <v>22</v>
      </c>
      <c r="LZ79" s="49">
        <v>203</v>
      </c>
      <c r="MA79" s="49">
        <v>199</v>
      </c>
      <c r="MB79" s="49">
        <v>2</v>
      </c>
      <c r="MC79" s="49">
        <v>2</v>
      </c>
      <c r="MG79" s="49" t="s">
        <v>56</v>
      </c>
      <c r="MH79" s="49">
        <v>176</v>
      </c>
      <c r="MI79" s="49">
        <v>171</v>
      </c>
      <c r="MJ79" s="49">
        <v>2</v>
      </c>
      <c r="MK79" s="49">
        <v>3</v>
      </c>
      <c r="MO79" s="78" t="s">
        <v>58</v>
      </c>
      <c r="MP79" s="49">
        <v>192</v>
      </c>
      <c r="MQ79" s="49">
        <v>0</v>
      </c>
      <c r="MR79" s="49">
        <v>0</v>
      </c>
      <c r="MS79" s="49">
        <v>192</v>
      </c>
      <c r="MW79" s="74" t="s">
        <v>22</v>
      </c>
      <c r="MX79" s="74">
        <v>203</v>
      </c>
      <c r="MY79" s="74">
        <v>199</v>
      </c>
      <c r="MZ79" s="74">
        <v>2</v>
      </c>
      <c r="NA79" s="74">
        <v>2</v>
      </c>
      <c r="NE79" s="74" t="s">
        <v>23</v>
      </c>
      <c r="NF79" s="74">
        <v>48</v>
      </c>
      <c r="NG79" s="74">
        <v>0</v>
      </c>
      <c r="NH79" s="74">
        <v>0</v>
      </c>
      <c r="NI79" s="74">
        <v>48</v>
      </c>
      <c r="NM79" s="74" t="s">
        <v>22</v>
      </c>
      <c r="NN79" s="74">
        <v>203</v>
      </c>
      <c r="NO79" s="74">
        <v>199</v>
      </c>
      <c r="NP79" s="74">
        <v>2</v>
      </c>
      <c r="NQ79" s="74">
        <v>2</v>
      </c>
      <c r="NU79" s="74" t="s">
        <v>56</v>
      </c>
      <c r="NV79" s="74">
        <v>176</v>
      </c>
      <c r="NW79" s="74">
        <v>171</v>
      </c>
      <c r="NX79" s="74">
        <v>2</v>
      </c>
      <c r="NY79" s="74">
        <v>3</v>
      </c>
      <c r="OC79" s="74" t="s">
        <v>23</v>
      </c>
      <c r="OD79" s="74">
        <v>48</v>
      </c>
      <c r="OE79" s="74">
        <v>45</v>
      </c>
      <c r="OF79" s="74">
        <v>1</v>
      </c>
      <c r="OG79" s="74">
        <v>2</v>
      </c>
      <c r="OK79" s="74" t="s">
        <v>22</v>
      </c>
      <c r="OL79" s="74">
        <v>203</v>
      </c>
      <c r="OM79" s="74">
        <v>199</v>
      </c>
      <c r="ON79" s="74">
        <v>2</v>
      </c>
      <c r="OO79" s="74">
        <v>2</v>
      </c>
      <c r="OS79" s="74" t="s">
        <v>23</v>
      </c>
      <c r="OT79" s="74">
        <v>48</v>
      </c>
      <c r="OU79" s="74">
        <v>0</v>
      </c>
      <c r="OV79" s="74">
        <v>0</v>
      </c>
      <c r="OW79" s="74">
        <v>48</v>
      </c>
      <c r="PA79" s="74" t="s">
        <v>23</v>
      </c>
      <c r="PB79" s="74">
        <v>48</v>
      </c>
      <c r="PC79" s="74">
        <v>45</v>
      </c>
      <c r="PD79" s="74">
        <v>1</v>
      </c>
      <c r="PE79" s="74">
        <v>2</v>
      </c>
      <c r="PI79" s="74" t="s">
        <v>23</v>
      </c>
      <c r="PJ79" s="74">
        <v>48</v>
      </c>
      <c r="PK79" s="74">
        <v>44</v>
      </c>
      <c r="PL79" s="74">
        <v>1</v>
      </c>
      <c r="PM79" s="74">
        <v>3</v>
      </c>
      <c r="PQ79" s="74" t="s">
        <v>23</v>
      </c>
      <c r="PR79" s="74">
        <v>48</v>
      </c>
      <c r="PS79" s="74">
        <v>45</v>
      </c>
      <c r="PT79" s="74">
        <v>1</v>
      </c>
      <c r="PU79" s="74">
        <v>2</v>
      </c>
      <c r="PY79" s="74" t="s">
        <v>23</v>
      </c>
      <c r="PZ79" s="74">
        <v>48</v>
      </c>
      <c r="QA79" s="74">
        <v>44</v>
      </c>
      <c r="QB79" s="74">
        <v>1</v>
      </c>
      <c r="QC79" s="74">
        <v>3</v>
      </c>
      <c r="QG79" s="74" t="s">
        <v>23</v>
      </c>
      <c r="QH79" s="74">
        <v>48</v>
      </c>
      <c r="QI79" s="74">
        <v>45</v>
      </c>
      <c r="QJ79" s="74">
        <v>1</v>
      </c>
      <c r="QK79" s="74">
        <v>2</v>
      </c>
      <c r="QO79" s="74" t="s">
        <v>23</v>
      </c>
      <c r="QP79" s="74">
        <v>48</v>
      </c>
      <c r="QQ79" s="74">
        <v>45</v>
      </c>
      <c r="QR79" s="74">
        <v>1</v>
      </c>
      <c r="QS79" s="74">
        <v>2</v>
      </c>
      <c r="QW79" s="74"/>
    </row>
    <row r="80" spans="1:471" ht="15">
      <c r="LA80" s="78" t="s">
        <v>58</v>
      </c>
      <c r="LB80" s="74">
        <v>192</v>
      </c>
      <c r="LC80" s="74">
        <v>0</v>
      </c>
      <c r="LD80" s="74">
        <v>0</v>
      </c>
      <c r="LE80" s="74">
        <v>192</v>
      </c>
      <c r="LI80" s="74" t="s">
        <v>59</v>
      </c>
      <c r="LJ80" s="74">
        <v>85</v>
      </c>
      <c r="LK80" s="74">
        <v>53</v>
      </c>
      <c r="LL80" s="74">
        <v>2</v>
      </c>
      <c r="LM80" s="74">
        <v>30</v>
      </c>
      <c r="LY80" s="74" t="s">
        <v>70</v>
      </c>
      <c r="LZ80" s="74">
        <v>134</v>
      </c>
      <c r="MA80" s="74">
        <v>110</v>
      </c>
      <c r="MB80" s="74">
        <v>13</v>
      </c>
      <c r="MC80" s="74">
        <v>11</v>
      </c>
      <c r="MG80" s="49" t="s">
        <v>59</v>
      </c>
      <c r="MH80" s="49">
        <v>85</v>
      </c>
      <c r="MI80" s="49">
        <v>53</v>
      </c>
      <c r="MJ80" s="49">
        <v>2</v>
      </c>
      <c r="MK80" s="49">
        <v>30</v>
      </c>
      <c r="MO80" s="49" t="s">
        <v>157</v>
      </c>
      <c r="MP80" s="49">
        <v>144</v>
      </c>
      <c r="MQ80" s="49">
        <v>128</v>
      </c>
      <c r="MR80" s="49">
        <v>6</v>
      </c>
      <c r="MS80" s="49">
        <v>10</v>
      </c>
      <c r="MW80" s="74" t="s">
        <v>56</v>
      </c>
      <c r="MX80" s="74">
        <v>176</v>
      </c>
      <c r="MY80" s="74">
        <v>168</v>
      </c>
      <c r="MZ80" s="74">
        <v>3</v>
      </c>
      <c r="NA80" s="74">
        <v>5</v>
      </c>
      <c r="NE80" s="74" t="s">
        <v>56</v>
      </c>
      <c r="NF80" s="74">
        <v>176</v>
      </c>
      <c r="NG80" s="74">
        <v>172</v>
      </c>
      <c r="NH80" s="74">
        <v>2</v>
      </c>
      <c r="NI80" s="74">
        <v>2</v>
      </c>
      <c r="NM80" s="74" t="s">
        <v>59</v>
      </c>
      <c r="NN80" s="74">
        <v>85</v>
      </c>
      <c r="NO80" s="74">
        <v>53</v>
      </c>
      <c r="NP80" s="74">
        <v>2</v>
      </c>
      <c r="NQ80" s="74">
        <v>30</v>
      </c>
      <c r="NU80" s="78" t="s">
        <v>58</v>
      </c>
      <c r="NV80" s="74">
        <v>192</v>
      </c>
      <c r="NW80" s="74">
        <v>0</v>
      </c>
      <c r="NX80" s="74">
        <v>0</v>
      </c>
      <c r="NY80" s="74">
        <v>192</v>
      </c>
      <c r="OC80" s="74" t="s">
        <v>56</v>
      </c>
      <c r="OD80" s="74">
        <v>176</v>
      </c>
      <c r="OE80" s="74">
        <v>171</v>
      </c>
      <c r="OF80" s="74">
        <v>2</v>
      </c>
      <c r="OG80" s="74">
        <v>3</v>
      </c>
      <c r="OK80" s="74" t="s">
        <v>23</v>
      </c>
      <c r="OL80" s="74">
        <v>48</v>
      </c>
      <c r="OM80" s="74">
        <v>45</v>
      </c>
      <c r="ON80" s="74">
        <v>1</v>
      </c>
      <c r="OO80" s="74">
        <v>2</v>
      </c>
      <c r="OS80" s="74" t="s">
        <v>56</v>
      </c>
      <c r="OT80" s="74">
        <v>176</v>
      </c>
      <c r="OU80" s="74">
        <v>171</v>
      </c>
      <c r="OV80" s="74">
        <v>2</v>
      </c>
      <c r="OW80" s="74">
        <v>3</v>
      </c>
      <c r="PA80" s="74" t="s">
        <v>59</v>
      </c>
      <c r="PB80" s="74">
        <v>85</v>
      </c>
      <c r="PC80" s="74">
        <v>53</v>
      </c>
      <c r="PD80" s="74">
        <v>2</v>
      </c>
      <c r="PE80" s="74">
        <v>30</v>
      </c>
      <c r="PI80" s="78" t="s">
        <v>58</v>
      </c>
      <c r="PJ80" s="74">
        <v>194</v>
      </c>
      <c r="PK80" s="74">
        <v>0</v>
      </c>
      <c r="PL80" s="74">
        <v>0</v>
      </c>
      <c r="PM80" s="74">
        <v>194</v>
      </c>
      <c r="PQ80" s="78" t="s">
        <v>58</v>
      </c>
      <c r="PR80" s="74">
        <v>194</v>
      </c>
      <c r="PS80" s="74">
        <v>0</v>
      </c>
      <c r="PT80" s="74">
        <v>0</v>
      </c>
      <c r="PU80" s="74">
        <v>194</v>
      </c>
      <c r="PY80" s="74" t="s">
        <v>56</v>
      </c>
      <c r="PZ80" s="74">
        <v>176</v>
      </c>
      <c r="QA80" s="74">
        <v>173</v>
      </c>
      <c r="QB80" s="74">
        <v>2</v>
      </c>
      <c r="QC80" s="74">
        <v>1</v>
      </c>
      <c r="QG80" s="74" t="s">
        <v>70</v>
      </c>
      <c r="QH80" s="74">
        <v>134</v>
      </c>
      <c r="QI80" s="74">
        <v>108</v>
      </c>
      <c r="QJ80" s="74">
        <v>13</v>
      </c>
      <c r="QK80" s="74">
        <v>13</v>
      </c>
      <c r="QO80" s="74" t="s">
        <v>56</v>
      </c>
      <c r="QP80" s="74">
        <v>176</v>
      </c>
      <c r="QQ80" s="74">
        <v>166</v>
      </c>
      <c r="QR80" s="74">
        <v>2</v>
      </c>
      <c r="QS80" s="74">
        <v>8</v>
      </c>
      <c r="QW80" s="74"/>
    </row>
    <row r="81" spans="64:465" ht="15">
      <c r="EF81" s="2" t="s">
        <v>14</v>
      </c>
      <c r="EG81" s="2">
        <v>838</v>
      </c>
      <c r="EH81" s="2">
        <v>822</v>
      </c>
      <c r="EI81" s="2">
        <v>10</v>
      </c>
      <c r="EJ81" s="2">
        <v>6</v>
      </c>
      <c r="EK81" s="4">
        <v>0.98</v>
      </c>
      <c r="EL81" s="8">
        <f>EK81-EC11</f>
        <v>0.98</v>
      </c>
      <c r="EN81" s="2" t="s">
        <v>14</v>
      </c>
      <c r="EO81" s="2">
        <v>838</v>
      </c>
      <c r="EP81" s="2">
        <v>822</v>
      </c>
      <c r="EQ81" s="2">
        <v>10</v>
      </c>
      <c r="ER81" s="2">
        <v>6</v>
      </c>
      <c r="ES81" s="4">
        <v>0.98</v>
      </c>
      <c r="ET81" s="8">
        <f>ES81-EK81</f>
        <v>0</v>
      </c>
      <c r="LA81" s="74" t="s">
        <v>59</v>
      </c>
      <c r="LB81" s="74">
        <v>85</v>
      </c>
      <c r="LC81" s="74">
        <v>53</v>
      </c>
      <c r="LD81" s="74">
        <v>2</v>
      </c>
      <c r="LE81" s="74">
        <v>30</v>
      </c>
      <c r="LI81" s="74" t="s">
        <v>71</v>
      </c>
      <c r="LJ81" s="74">
        <v>3</v>
      </c>
      <c r="LK81" s="74">
        <v>0</v>
      </c>
      <c r="LL81" s="74">
        <v>0</v>
      </c>
      <c r="LM81" s="74">
        <v>3</v>
      </c>
      <c r="MG81" s="49" t="s">
        <v>157</v>
      </c>
      <c r="MH81" s="49">
        <v>144</v>
      </c>
      <c r="MI81" s="49">
        <v>127</v>
      </c>
      <c r="MJ81" s="49">
        <v>6</v>
      </c>
      <c r="MK81" s="49">
        <v>11</v>
      </c>
      <c r="MO81" s="49" t="s">
        <v>70</v>
      </c>
      <c r="MP81" s="49">
        <v>134</v>
      </c>
      <c r="MQ81" s="49">
        <v>110</v>
      </c>
      <c r="MR81" s="49">
        <v>13</v>
      </c>
      <c r="MS81" s="49">
        <v>11</v>
      </c>
      <c r="MW81" s="74" t="s">
        <v>60</v>
      </c>
      <c r="MX81" s="74">
        <v>291</v>
      </c>
      <c r="MY81" s="74">
        <v>262</v>
      </c>
      <c r="MZ81" s="74">
        <v>27</v>
      </c>
      <c r="NA81" s="74">
        <v>2</v>
      </c>
      <c r="NE81" s="74" t="s">
        <v>59</v>
      </c>
      <c r="NF81" s="74">
        <v>85</v>
      </c>
      <c r="NG81" s="74">
        <v>52</v>
      </c>
      <c r="NH81" s="74">
        <v>3</v>
      </c>
      <c r="NI81" s="74">
        <v>30</v>
      </c>
      <c r="NM81" s="74" t="s">
        <v>157</v>
      </c>
      <c r="NN81" s="74">
        <v>144</v>
      </c>
      <c r="NO81" s="74">
        <v>126</v>
      </c>
      <c r="NP81" s="74">
        <v>5</v>
      </c>
      <c r="NQ81" s="74">
        <v>13</v>
      </c>
      <c r="NU81" s="74" t="s">
        <v>60</v>
      </c>
      <c r="NV81" s="74">
        <v>291</v>
      </c>
      <c r="NW81" s="74">
        <v>261</v>
      </c>
      <c r="NX81" s="74">
        <v>27</v>
      </c>
      <c r="NY81" s="74">
        <v>3</v>
      </c>
      <c r="OC81" s="78" t="s">
        <v>58</v>
      </c>
      <c r="OD81" s="74">
        <v>192</v>
      </c>
      <c r="OE81" s="74">
        <v>0</v>
      </c>
      <c r="OF81" s="74">
        <v>0</v>
      </c>
      <c r="OG81" s="74">
        <v>192</v>
      </c>
      <c r="OK81" s="74" t="s">
        <v>56</v>
      </c>
      <c r="OL81" s="74">
        <v>176</v>
      </c>
      <c r="OM81" s="74">
        <v>172</v>
      </c>
      <c r="ON81" s="74">
        <v>2</v>
      </c>
      <c r="OO81" s="74">
        <v>2</v>
      </c>
      <c r="OS81" s="78" t="s">
        <v>58</v>
      </c>
      <c r="OT81" s="74">
        <v>192</v>
      </c>
      <c r="OU81" s="74">
        <v>0</v>
      </c>
      <c r="OV81" s="74">
        <v>0</v>
      </c>
      <c r="OW81" s="74">
        <v>192</v>
      </c>
      <c r="PA81" s="74" t="s">
        <v>157</v>
      </c>
      <c r="PB81" s="74">
        <v>144</v>
      </c>
      <c r="PC81" s="74">
        <v>126</v>
      </c>
      <c r="PD81" s="74">
        <v>5</v>
      </c>
      <c r="PE81" s="74">
        <v>13</v>
      </c>
      <c r="PI81" s="74" t="s">
        <v>59</v>
      </c>
      <c r="PJ81" s="74">
        <v>85</v>
      </c>
      <c r="PK81" s="74">
        <v>53</v>
      </c>
      <c r="PL81" s="74">
        <v>2</v>
      </c>
      <c r="PM81" s="74">
        <v>30</v>
      </c>
      <c r="PQ81" s="74" t="s">
        <v>157</v>
      </c>
      <c r="PR81" s="74">
        <v>144</v>
      </c>
      <c r="PS81" s="74">
        <v>127</v>
      </c>
      <c r="PT81" s="74">
        <v>6</v>
      </c>
      <c r="PU81" s="74">
        <v>11</v>
      </c>
      <c r="PY81" s="74" t="s">
        <v>157</v>
      </c>
      <c r="PZ81" s="74">
        <v>144</v>
      </c>
      <c r="QA81" s="74">
        <v>128</v>
      </c>
      <c r="QB81" s="74">
        <v>5</v>
      </c>
      <c r="QC81" s="74">
        <v>11</v>
      </c>
      <c r="QG81" s="74"/>
      <c r="QO81" s="74" t="s">
        <v>70</v>
      </c>
      <c r="QP81" s="74">
        <v>134</v>
      </c>
      <c r="QQ81" s="74">
        <v>110</v>
      </c>
      <c r="QR81" s="74">
        <v>13</v>
      </c>
      <c r="QS81" s="74">
        <v>11</v>
      </c>
      <c r="QW81" s="74"/>
    </row>
    <row r="82" spans="64:465">
      <c r="BL82" s="2" t="s">
        <v>72</v>
      </c>
      <c r="BM82" s="2">
        <v>555</v>
      </c>
      <c r="BN82" s="2">
        <v>0</v>
      </c>
      <c r="BO82" s="2">
        <v>0</v>
      </c>
      <c r="BP82" s="2">
        <v>555</v>
      </c>
      <c r="BQ82" s="4">
        <v>0</v>
      </c>
      <c r="CB82" s="2" t="s">
        <v>68</v>
      </c>
      <c r="CC82" s="2">
        <v>71</v>
      </c>
      <c r="CD82" s="2">
        <v>33</v>
      </c>
      <c r="CE82" s="32">
        <v>10</v>
      </c>
      <c r="CF82" s="2">
        <v>28</v>
      </c>
      <c r="CG82" s="4">
        <v>0.46</v>
      </c>
      <c r="EN82" s="2" t="s">
        <v>44</v>
      </c>
      <c r="EO82" s="2">
        <v>56</v>
      </c>
      <c r="EP82" s="2">
        <v>44</v>
      </c>
      <c r="EQ82" s="2">
        <v>11</v>
      </c>
      <c r="ER82" s="2">
        <v>1</v>
      </c>
      <c r="ES82" s="4">
        <v>0.79</v>
      </c>
      <c r="LA82" s="74" t="s">
        <v>157</v>
      </c>
      <c r="LB82" s="74">
        <v>144</v>
      </c>
      <c r="LC82" s="74">
        <v>127</v>
      </c>
      <c r="LD82" s="74">
        <v>8</v>
      </c>
      <c r="LE82" s="74">
        <v>9</v>
      </c>
      <c r="LI82" s="74" t="s">
        <v>70</v>
      </c>
      <c r="LJ82" s="74">
        <v>134</v>
      </c>
      <c r="LK82" s="74">
        <v>110</v>
      </c>
      <c r="LL82" s="74">
        <v>13</v>
      </c>
      <c r="LM82" s="74">
        <v>11</v>
      </c>
      <c r="MG82" s="49" t="s">
        <v>66</v>
      </c>
      <c r="MH82" s="49">
        <v>20</v>
      </c>
      <c r="MI82" s="49">
        <v>19</v>
      </c>
      <c r="MJ82" s="49">
        <v>1</v>
      </c>
      <c r="MK82" s="49">
        <v>0</v>
      </c>
      <c r="MW82" s="74" t="s">
        <v>157</v>
      </c>
      <c r="MX82" s="74">
        <v>144</v>
      </c>
      <c r="MY82" s="74">
        <v>129</v>
      </c>
      <c r="MZ82" s="74">
        <v>7</v>
      </c>
      <c r="NA82" s="74">
        <v>8</v>
      </c>
      <c r="NE82" s="74" t="s">
        <v>66</v>
      </c>
      <c r="NF82" s="74">
        <v>20</v>
      </c>
      <c r="NG82" s="74">
        <v>19</v>
      </c>
      <c r="NH82" s="74">
        <v>1</v>
      </c>
      <c r="NI82" s="74">
        <v>0</v>
      </c>
      <c r="NM82" s="74" t="s">
        <v>68</v>
      </c>
      <c r="NN82" s="74">
        <v>71</v>
      </c>
      <c r="NO82" s="74">
        <v>45</v>
      </c>
      <c r="NP82" s="74">
        <v>8</v>
      </c>
      <c r="NQ82" s="74">
        <v>18</v>
      </c>
      <c r="NU82" s="74" t="s">
        <v>157</v>
      </c>
      <c r="NV82" s="74">
        <v>144</v>
      </c>
      <c r="NW82" s="74">
        <v>127</v>
      </c>
      <c r="NX82" s="74">
        <v>7</v>
      </c>
      <c r="NY82" s="74">
        <v>10</v>
      </c>
      <c r="OC82" s="74" t="s">
        <v>157</v>
      </c>
      <c r="OD82" s="74">
        <v>144</v>
      </c>
      <c r="OE82" s="74">
        <v>126</v>
      </c>
      <c r="OF82" s="74">
        <v>9</v>
      </c>
      <c r="OG82" s="74">
        <v>9</v>
      </c>
      <c r="OK82" s="74" t="s">
        <v>157</v>
      </c>
      <c r="OL82" s="74">
        <v>144</v>
      </c>
      <c r="OM82" s="74">
        <v>127</v>
      </c>
      <c r="ON82" s="74">
        <v>6</v>
      </c>
      <c r="OO82" s="74">
        <v>11</v>
      </c>
      <c r="OS82" s="74" t="s">
        <v>59</v>
      </c>
      <c r="OT82" s="74">
        <v>85</v>
      </c>
      <c r="OU82" s="74">
        <v>53</v>
      </c>
      <c r="OV82" s="74">
        <v>2</v>
      </c>
      <c r="OW82" s="74">
        <v>30</v>
      </c>
      <c r="PA82" s="74" t="s">
        <v>71</v>
      </c>
      <c r="PB82" s="74">
        <v>3</v>
      </c>
      <c r="PC82" s="74">
        <v>0</v>
      </c>
      <c r="PD82" s="74">
        <v>0</v>
      </c>
      <c r="PE82" s="74">
        <v>3</v>
      </c>
      <c r="PI82" s="74" t="s">
        <v>60</v>
      </c>
      <c r="PJ82" s="74">
        <v>291</v>
      </c>
      <c r="PK82" s="74">
        <v>259</v>
      </c>
      <c r="PL82" s="74">
        <v>27</v>
      </c>
      <c r="PM82" s="74">
        <v>5</v>
      </c>
      <c r="PQ82" s="74" t="s">
        <v>71</v>
      </c>
      <c r="PR82" s="74">
        <v>3</v>
      </c>
      <c r="PS82" s="74">
        <v>0</v>
      </c>
      <c r="PT82" s="74">
        <v>0</v>
      </c>
      <c r="PU82" s="74">
        <v>3</v>
      </c>
      <c r="PY82" s="74" t="s">
        <v>71</v>
      </c>
      <c r="PZ82" s="74">
        <v>3</v>
      </c>
      <c r="QA82" s="74">
        <v>0</v>
      </c>
      <c r="QB82" s="74">
        <v>0</v>
      </c>
      <c r="QC82" s="74">
        <v>3</v>
      </c>
      <c r="QG82" s="74"/>
      <c r="QO82" s="74"/>
      <c r="QW82" s="74"/>
    </row>
    <row r="83" spans="64:465">
      <c r="EF83" s="2" t="s">
        <v>39</v>
      </c>
      <c r="EG83" s="2">
        <v>45</v>
      </c>
      <c r="EH83" s="2">
        <v>40</v>
      </c>
      <c r="EI83" s="2">
        <v>5</v>
      </c>
      <c r="EJ83" s="2">
        <v>0</v>
      </c>
      <c r="EK83" s="4">
        <v>0.89</v>
      </c>
      <c r="EL83" s="8">
        <f>EK83-EC36</f>
        <v>0.89</v>
      </c>
      <c r="EN83" s="2" t="s">
        <v>39</v>
      </c>
      <c r="EO83" s="2">
        <v>45</v>
      </c>
      <c r="EP83" s="2">
        <v>40</v>
      </c>
      <c r="EQ83" s="2">
        <v>5</v>
      </c>
      <c r="ER83" s="2">
        <v>0</v>
      </c>
      <c r="ES83" s="4">
        <v>0.89</v>
      </c>
      <c r="ET83" s="8">
        <f>ES83-EK83</f>
        <v>0</v>
      </c>
      <c r="EV83" s="2" t="s">
        <v>70</v>
      </c>
      <c r="EW83" s="2">
        <v>135</v>
      </c>
      <c r="EX83" s="2">
        <v>112</v>
      </c>
      <c r="EY83" s="2">
        <v>9</v>
      </c>
      <c r="EZ83" s="6">
        <v>14</v>
      </c>
      <c r="FA83" s="4">
        <v>0.83</v>
      </c>
      <c r="LA83" s="74" t="s">
        <v>71</v>
      </c>
      <c r="LB83" s="74">
        <v>3</v>
      </c>
      <c r="LC83" s="74">
        <v>0</v>
      </c>
      <c r="LD83" s="74">
        <v>0</v>
      </c>
      <c r="LE83" s="74">
        <v>3</v>
      </c>
      <c r="MG83" s="49" t="s">
        <v>71</v>
      </c>
      <c r="MH83" s="49">
        <v>3</v>
      </c>
      <c r="MI83" s="49">
        <v>0</v>
      </c>
      <c r="MJ83" s="49">
        <v>0</v>
      </c>
      <c r="MK83" s="49">
        <v>3</v>
      </c>
      <c r="NE83" s="74" t="s">
        <v>71</v>
      </c>
      <c r="NF83" s="74">
        <v>3</v>
      </c>
      <c r="NG83" s="74">
        <v>0</v>
      </c>
      <c r="NH83" s="74">
        <v>0</v>
      </c>
      <c r="NI83" s="74">
        <v>3</v>
      </c>
      <c r="NM83" s="74"/>
      <c r="NU83" s="74" t="s">
        <v>71</v>
      </c>
      <c r="NV83" s="74">
        <v>3</v>
      </c>
      <c r="NW83" s="74">
        <v>0</v>
      </c>
      <c r="NX83" s="74">
        <v>0</v>
      </c>
      <c r="NY83" s="74">
        <v>3</v>
      </c>
      <c r="OC83" s="74" t="s">
        <v>71</v>
      </c>
      <c r="OD83" s="74">
        <v>3</v>
      </c>
      <c r="OE83" s="74">
        <v>0</v>
      </c>
      <c r="OF83" s="74">
        <v>0</v>
      </c>
      <c r="OG83" s="74">
        <v>3</v>
      </c>
      <c r="OK83" s="74" t="s">
        <v>71</v>
      </c>
      <c r="OL83" s="74">
        <v>3</v>
      </c>
      <c r="OM83" s="74">
        <v>0</v>
      </c>
      <c r="ON83" s="74">
        <v>0</v>
      </c>
      <c r="OO83" s="74">
        <v>3</v>
      </c>
      <c r="OS83" s="74" t="s">
        <v>157</v>
      </c>
      <c r="OT83" s="74">
        <v>144</v>
      </c>
      <c r="OU83" s="74">
        <v>127</v>
      </c>
      <c r="OV83" s="74">
        <v>7</v>
      </c>
      <c r="OW83" s="74">
        <v>10</v>
      </c>
      <c r="PA83" s="74" t="s">
        <v>72</v>
      </c>
      <c r="PB83" s="74">
        <v>1649</v>
      </c>
      <c r="PC83" s="74">
        <v>1361</v>
      </c>
      <c r="PD83" s="74">
        <v>137</v>
      </c>
      <c r="PE83" s="74">
        <v>151</v>
      </c>
      <c r="PI83" s="74" t="s">
        <v>157</v>
      </c>
      <c r="PJ83" s="74">
        <v>144</v>
      </c>
      <c r="PK83" s="74">
        <v>127</v>
      </c>
      <c r="PL83" s="74">
        <v>7</v>
      </c>
      <c r="PM83" s="74">
        <v>10</v>
      </c>
      <c r="PQ83" s="74" t="s">
        <v>68</v>
      </c>
      <c r="PR83" s="74">
        <v>71</v>
      </c>
      <c r="PS83" s="74">
        <v>45</v>
      </c>
      <c r="PT83" s="74">
        <v>8</v>
      </c>
      <c r="PU83" s="74">
        <v>18</v>
      </c>
      <c r="PY83" s="74"/>
      <c r="QG83" s="74"/>
      <c r="QO83" s="74"/>
      <c r="QW83" s="74"/>
    </row>
    <row r="84" spans="64:465">
      <c r="LA84" s="74" t="s">
        <v>68</v>
      </c>
      <c r="LB84" s="74">
        <v>71</v>
      </c>
      <c r="LC84" s="74">
        <v>45</v>
      </c>
      <c r="LD84" s="74">
        <v>8</v>
      </c>
      <c r="LE84" s="74">
        <v>18</v>
      </c>
      <c r="MG84" s="49" t="s">
        <v>70</v>
      </c>
      <c r="MH84" s="49">
        <v>134</v>
      </c>
      <c r="MI84" s="49">
        <v>110</v>
      </c>
      <c r="MJ84" s="49">
        <v>13</v>
      </c>
      <c r="MK84" s="49">
        <v>11</v>
      </c>
      <c r="NE84" s="74" t="s">
        <v>70</v>
      </c>
      <c r="NF84" s="74">
        <v>134</v>
      </c>
      <c r="NG84" s="74">
        <v>108</v>
      </c>
      <c r="NH84" s="74">
        <v>13</v>
      </c>
      <c r="NI84" s="74">
        <v>13</v>
      </c>
      <c r="NM84" s="74"/>
      <c r="NU84" s="74" t="s">
        <v>70</v>
      </c>
      <c r="NV84" s="74">
        <v>134</v>
      </c>
      <c r="NW84" s="74">
        <v>109</v>
      </c>
      <c r="NX84" s="74">
        <v>15</v>
      </c>
      <c r="NY84" s="74">
        <v>10</v>
      </c>
      <c r="OC84" s="74" t="s">
        <v>70</v>
      </c>
      <c r="OD84" s="74">
        <v>134</v>
      </c>
      <c r="OE84" s="74">
        <v>108</v>
      </c>
      <c r="OF84" s="74">
        <v>15</v>
      </c>
      <c r="OG84" s="74">
        <v>11</v>
      </c>
      <c r="OK84" s="74" t="s">
        <v>70</v>
      </c>
      <c r="OL84" s="74">
        <v>134</v>
      </c>
      <c r="OM84" s="74">
        <v>106</v>
      </c>
      <c r="ON84" s="74">
        <v>15</v>
      </c>
      <c r="OO84" s="74">
        <v>13</v>
      </c>
      <c r="OS84" s="74" t="s">
        <v>71</v>
      </c>
      <c r="OT84" s="74">
        <v>3</v>
      </c>
      <c r="OU84" s="74">
        <v>0</v>
      </c>
      <c r="OV84" s="74">
        <v>0</v>
      </c>
      <c r="OW84" s="74">
        <v>3</v>
      </c>
      <c r="PA84" s="74" t="s">
        <v>70</v>
      </c>
      <c r="PB84" s="74">
        <v>134</v>
      </c>
      <c r="PC84" s="74">
        <v>110</v>
      </c>
      <c r="PD84" s="74">
        <v>13</v>
      </c>
      <c r="PE84" s="74">
        <v>11</v>
      </c>
      <c r="PI84" s="74" t="s">
        <v>71</v>
      </c>
      <c r="PJ84" s="74">
        <v>3</v>
      </c>
      <c r="PK84" s="74">
        <v>0</v>
      </c>
      <c r="PL84" s="74">
        <v>0</v>
      </c>
      <c r="PM84" s="74">
        <v>3</v>
      </c>
      <c r="PQ84" s="74"/>
      <c r="PY84" s="74"/>
      <c r="QG84" s="74"/>
      <c r="QO84" s="74"/>
      <c r="QW84" s="74"/>
    </row>
    <row r="85" spans="64:465">
      <c r="OS85" s="74" t="s">
        <v>70</v>
      </c>
      <c r="OT85" s="74">
        <v>134</v>
      </c>
      <c r="OU85" s="74">
        <v>109</v>
      </c>
      <c r="OV85" s="74">
        <v>15</v>
      </c>
      <c r="OW85" s="74">
        <v>10</v>
      </c>
      <c r="PA85" s="74"/>
      <c r="PI85" s="74" t="s">
        <v>70</v>
      </c>
      <c r="PJ85" s="74">
        <v>134</v>
      </c>
      <c r="PK85" s="74">
        <v>110</v>
      </c>
      <c r="PL85" s="74">
        <v>13</v>
      </c>
      <c r="PM85" s="74">
        <v>11</v>
      </c>
      <c r="PQ85" s="74"/>
      <c r="PY85" s="74"/>
      <c r="QG85" s="74"/>
      <c r="QO85" s="74"/>
      <c r="QW85" s="74"/>
    </row>
    <row r="86" spans="64:465" ht="15">
      <c r="FL86" s="2" t="s">
        <v>94</v>
      </c>
      <c r="FM86" s="2">
        <v>144</v>
      </c>
      <c r="FN86" s="2">
        <v>131</v>
      </c>
      <c r="FO86" s="6">
        <v>9</v>
      </c>
      <c r="FP86" s="6">
        <v>4</v>
      </c>
      <c r="FQ86" s="4">
        <v>0.91</v>
      </c>
      <c r="FT86" t="s">
        <v>94</v>
      </c>
      <c r="FU86">
        <v>144</v>
      </c>
      <c r="FV86">
        <v>130</v>
      </c>
      <c r="FW86" s="40">
        <v>8</v>
      </c>
      <c r="FX86" s="40">
        <v>6</v>
      </c>
      <c r="FY86" s="38">
        <v>0.9</v>
      </c>
    </row>
    <row r="88" spans="64:465" ht="15">
      <c r="FT88" t="s">
        <v>70</v>
      </c>
      <c r="FU88">
        <v>135</v>
      </c>
      <c r="FV88">
        <v>112</v>
      </c>
      <c r="FW88">
        <v>9</v>
      </c>
      <c r="FX88" s="40">
        <v>14</v>
      </c>
      <c r="FY88" s="38">
        <v>0.83</v>
      </c>
      <c r="GB88" s="2" t="s">
        <v>14</v>
      </c>
      <c r="GC88" s="2">
        <v>853</v>
      </c>
      <c r="GD88" s="2">
        <v>0</v>
      </c>
      <c r="GE88" s="2">
        <v>0</v>
      </c>
      <c r="GF88" s="6">
        <v>853</v>
      </c>
      <c r="GG88" s="4">
        <v>0</v>
      </c>
    </row>
    <row r="89" spans="64:465">
      <c r="GB89" s="2" t="s">
        <v>70</v>
      </c>
      <c r="GC89" s="2">
        <v>135</v>
      </c>
      <c r="GD89" s="2">
        <v>112</v>
      </c>
      <c r="GE89" s="2">
        <v>9</v>
      </c>
      <c r="GF89" s="2">
        <v>14</v>
      </c>
      <c r="GG89" s="4">
        <v>0.83</v>
      </c>
    </row>
    <row r="90" spans="64:465">
      <c r="GB90" s="2" t="s">
        <v>22</v>
      </c>
      <c r="GC90" s="2">
        <v>54</v>
      </c>
      <c r="GD90" s="2">
        <v>1</v>
      </c>
      <c r="GE90" s="6">
        <v>53</v>
      </c>
      <c r="GF90" s="2">
        <v>0</v>
      </c>
      <c r="GG90" s="4">
        <v>0.02</v>
      </c>
      <c r="GH90" s="8">
        <f>GG90-FY90</f>
        <v>0.02</v>
      </c>
    </row>
    <row r="91" spans="64:465">
      <c r="GB91" s="2" t="s">
        <v>23</v>
      </c>
      <c r="GC91" s="2">
        <v>48</v>
      </c>
      <c r="GD91" s="2">
        <v>21</v>
      </c>
      <c r="GE91" s="6">
        <v>21</v>
      </c>
      <c r="GF91" s="2">
        <v>6</v>
      </c>
      <c r="GG91" s="4">
        <v>0.44</v>
      </c>
      <c r="GH91" s="8">
        <f>GG91-FY91</f>
        <v>0.44</v>
      </c>
    </row>
  </sheetData>
  <mergeCells count="14">
    <mergeCell ref="JU1:JV1"/>
    <mergeCell ref="KC1:KD1"/>
    <mergeCell ref="JM1:JN1"/>
    <mergeCell ref="FL1:FM1"/>
    <mergeCell ref="FT1:FU1"/>
    <mergeCell ref="GB1:GC1"/>
    <mergeCell ref="GR1:GS1"/>
    <mergeCell ref="GZ1:HA1"/>
    <mergeCell ref="IW1:IX1"/>
    <mergeCell ref="JE1:JF1"/>
    <mergeCell ref="IO1:IP1"/>
    <mergeCell ref="IF1:IG1"/>
    <mergeCell ref="HH1:HI1"/>
    <mergeCell ref="HP1:HQ1"/>
  </mergeCells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T87"/>
  <sheetViews>
    <sheetView topLeftCell="NE1" workbookViewId="0">
      <pane ySplit="2" topLeftCell="A57" activePane="bottomLeft" state="frozen"/>
      <selection activeCell="JD1" sqref="JD1"/>
      <selection pane="bottomLeft" activeCell="NO74" sqref="NO74:NS74"/>
    </sheetView>
  </sheetViews>
  <sheetFormatPr defaultColWidth="9.140625" defaultRowHeight="12.75"/>
  <cols>
    <col min="1" max="5" width="9.140625" style="2"/>
    <col min="6" max="6" width="9.140625" style="4"/>
    <col min="7" max="13" width="9.140625" style="2"/>
    <col min="14" max="14" width="9.140625" style="4"/>
    <col min="15" max="21" width="9.140625" style="2"/>
    <col min="22" max="22" width="9.140625" style="4"/>
    <col min="23" max="29" width="9.140625" style="2"/>
    <col min="30" max="30" width="9.140625" style="4"/>
    <col min="31" max="37" width="9.140625" style="2"/>
    <col min="38" max="38" width="9.140625" style="4"/>
    <col min="39" max="45" width="9.140625" style="2"/>
    <col min="46" max="46" width="9.140625" style="4"/>
    <col min="47" max="53" width="9.140625" style="2"/>
    <col min="54" max="54" width="9.140625" style="4"/>
    <col min="55" max="61" width="9.140625" style="2"/>
    <col min="62" max="62" width="9.140625" style="4"/>
    <col min="63" max="69" width="9.140625" style="2"/>
    <col min="70" max="70" width="9.140625" style="4"/>
    <col min="71" max="77" width="9.140625" style="2"/>
    <col min="78" max="78" width="9.140625" style="4"/>
    <col min="79" max="80" width="9.140625" style="2"/>
    <col min="81" max="85" width="9.140625" style="42"/>
    <col min="86" max="86" width="9.140625" style="43"/>
    <col min="87" max="133" width="9.140625" style="2"/>
    <col min="134" max="134" width="9.140625" style="4"/>
    <col min="135" max="214" width="9.140625" style="2"/>
    <col min="215" max="215" width="9.140625" style="75"/>
    <col min="216" max="222" width="9.140625" style="2"/>
    <col min="223" max="223" width="9.140625" style="75"/>
    <col min="224" max="225" width="9.140625" style="2"/>
    <col min="226" max="230" width="9.140625" style="74"/>
    <col min="231" max="231" width="9.140625" style="75"/>
    <col min="232" max="233" width="9.140625" style="2"/>
    <col min="234" max="238" width="9.140625" style="74"/>
    <col min="239" max="239" width="9.140625" style="75"/>
    <col min="240" max="240" width="9.140625" style="74"/>
    <col min="241" max="241" width="9.140625" style="2"/>
    <col min="242" max="246" width="9.140625" style="74"/>
    <col min="247" max="247" width="9.140625" style="75"/>
    <col min="248" max="248" width="9.140625" style="74"/>
    <col min="249" max="249" width="9.140625" style="2"/>
    <col min="250" max="254" width="9.140625" style="74"/>
    <col min="255" max="255" width="9.140625" style="75"/>
    <col min="256" max="256" width="9.140625" style="74"/>
    <col min="257" max="257" width="9.140625" style="2"/>
    <col min="258" max="262" width="9.140625" style="74"/>
    <col min="263" max="263" width="9.140625" style="75"/>
    <col min="264" max="264" width="9.140625" style="74"/>
    <col min="265" max="265" width="9.140625" style="2"/>
    <col min="266" max="270" width="9.140625" style="74"/>
    <col min="271" max="271" width="9.140625" style="75"/>
    <col min="272" max="272" width="9.140625" style="74"/>
    <col min="273" max="273" width="9.140625" style="2"/>
    <col min="274" max="278" width="9.140625" style="74"/>
    <col min="279" max="279" width="9.140625" style="75"/>
    <col min="280" max="280" width="9.140625" style="74"/>
    <col min="281" max="281" width="9.140625" style="2"/>
    <col min="282" max="286" width="9.140625" style="74"/>
    <col min="287" max="287" width="9.140625" style="75"/>
    <col min="288" max="288" width="9.140625" style="74"/>
    <col min="289" max="289" width="9.140625" style="2"/>
    <col min="290" max="294" width="9.140625" style="74"/>
    <col min="295" max="295" width="9.140625" style="75"/>
    <col min="296" max="296" width="9.140625" style="74"/>
    <col min="297" max="297" width="9.140625" style="2"/>
    <col min="298" max="298" width="9.140625" style="74" customWidth="1"/>
    <col min="299" max="302" width="9.140625" style="74"/>
    <col min="303" max="303" width="9.140625" style="75"/>
    <col min="304" max="304" width="9.140625" style="74"/>
    <col min="305" max="305" width="9.140625" style="2"/>
    <col min="306" max="306" width="9.140625" style="74" customWidth="1"/>
    <col min="307" max="310" width="9.140625" style="74"/>
    <col min="311" max="311" width="9.140625" style="75"/>
    <col min="312" max="312" width="9.140625" style="74"/>
    <col min="313" max="313" width="9.140625" style="2"/>
    <col min="314" max="314" width="9.140625" style="74" customWidth="1"/>
    <col min="315" max="318" width="9.140625" style="74"/>
    <col min="319" max="319" width="9.140625" style="75"/>
    <col min="320" max="320" width="9.140625" style="74"/>
    <col min="321" max="321" width="9.140625" style="2"/>
    <col min="322" max="322" width="9.140625" style="74" customWidth="1"/>
    <col min="323" max="326" width="9.140625" style="74"/>
    <col min="327" max="327" width="9.140625" style="75"/>
    <col min="328" max="328" width="9.140625" style="74"/>
    <col min="329" max="329" width="9.140625" style="2"/>
    <col min="330" max="330" width="9.140625" style="74" customWidth="1"/>
    <col min="331" max="334" width="9.140625" style="74"/>
    <col min="335" max="335" width="9.140625" style="75"/>
    <col min="336" max="336" width="9.140625" style="74"/>
    <col min="337" max="337" width="9.140625" style="2"/>
    <col min="338" max="338" width="9.140625" style="74" customWidth="1"/>
    <col min="339" max="342" width="9.140625" style="74"/>
    <col min="343" max="343" width="9.140625" style="75"/>
    <col min="344" max="344" width="9.140625" style="74"/>
    <col min="345" max="345" width="9.140625" style="2"/>
    <col min="346" max="346" width="9.140625" style="74" customWidth="1"/>
    <col min="347" max="350" width="9.140625" style="74"/>
    <col min="351" max="351" width="9.140625" style="75"/>
    <col min="352" max="352" width="9.140625" style="74"/>
    <col min="353" max="353" width="9.140625" style="2"/>
    <col min="354" max="354" width="9.140625" style="74" customWidth="1"/>
    <col min="355" max="358" width="9.140625" style="74"/>
    <col min="359" max="359" width="9.140625" style="75"/>
    <col min="360" max="360" width="9.140625" style="74"/>
    <col min="361" max="361" width="9.140625" style="2"/>
    <col min="362" max="362" width="9.140625" style="74" customWidth="1"/>
    <col min="363" max="366" width="9.140625" style="74"/>
    <col min="367" max="367" width="9.140625" style="75"/>
    <col min="368" max="368" width="9.140625" style="74"/>
    <col min="369" max="369" width="9.140625" style="2"/>
    <col min="370" max="370" width="9.140625" style="74" customWidth="1"/>
    <col min="371" max="374" width="9.140625" style="74"/>
    <col min="375" max="375" width="9.140625" style="75"/>
    <col min="376" max="376" width="9.140625" style="74"/>
    <col min="377" max="377" width="9.140625" style="2"/>
    <col min="378" max="378" width="9.140625" style="74" customWidth="1"/>
    <col min="379" max="382" width="9.140625" style="74"/>
    <col min="383" max="383" width="9.140625" style="75"/>
    <col min="384" max="384" width="9.140625" style="74"/>
    <col min="385" max="16384" width="9.140625" style="2"/>
  </cols>
  <sheetData>
    <row r="1" spans="1:384" ht="15.75">
      <c r="A1" s="13" t="s">
        <v>103</v>
      </c>
      <c r="B1" s="13"/>
      <c r="C1" s="13"/>
      <c r="D1" s="13"/>
      <c r="E1" s="13"/>
      <c r="F1" s="15"/>
      <c r="G1" s="13"/>
      <c r="H1" s="13"/>
      <c r="I1" s="13" t="s">
        <v>104</v>
      </c>
      <c r="J1" s="13"/>
      <c r="K1" s="13"/>
      <c r="L1" s="13"/>
      <c r="M1" s="13"/>
      <c r="N1" s="15"/>
      <c r="O1" s="13"/>
      <c r="P1" s="13"/>
      <c r="Q1" s="2" t="s">
        <v>107</v>
      </c>
      <c r="Y1" s="2" t="s">
        <v>107</v>
      </c>
      <c r="AG1" s="2" t="s">
        <v>109</v>
      </c>
      <c r="AO1" s="2" t="s">
        <v>110</v>
      </c>
      <c r="AW1" s="2" t="s">
        <v>111</v>
      </c>
      <c r="BE1" s="2" t="s">
        <v>112</v>
      </c>
      <c r="BM1" s="2" t="s">
        <v>118</v>
      </c>
      <c r="BU1" s="99" t="s">
        <v>120</v>
      </c>
      <c r="BV1" s="99"/>
      <c r="CC1" s="99" t="s">
        <v>127</v>
      </c>
      <c r="CD1" s="99"/>
      <c r="CK1" s="99" t="s">
        <v>134</v>
      </c>
      <c r="CL1" s="99"/>
      <c r="CP1" s="4"/>
      <c r="CS1" s="99" t="s">
        <v>140</v>
      </c>
      <c r="CT1" s="99"/>
      <c r="CX1" s="4"/>
      <c r="DA1" s="99" t="s">
        <v>143</v>
      </c>
      <c r="DB1" s="99"/>
      <c r="DF1" s="4"/>
      <c r="DI1" s="99" t="s">
        <v>147</v>
      </c>
      <c r="DJ1" s="99"/>
      <c r="DN1" s="4"/>
      <c r="DQ1" s="99" t="s">
        <v>148</v>
      </c>
      <c r="DR1" s="99"/>
      <c r="DV1" s="4"/>
      <c r="DY1" s="2" t="s">
        <v>149</v>
      </c>
      <c r="EG1" s="104" t="s">
        <v>153</v>
      </c>
      <c r="EH1" s="99"/>
      <c r="EI1" s="74"/>
      <c r="EJ1" s="74"/>
      <c r="EK1" s="74"/>
      <c r="EL1" s="75"/>
      <c r="EM1" s="74"/>
      <c r="EN1" s="74"/>
      <c r="EO1" s="99" t="s">
        <v>152</v>
      </c>
      <c r="EP1" s="99"/>
      <c r="EQ1" s="74"/>
      <c r="ER1" s="74"/>
      <c r="ES1" s="74"/>
      <c r="ET1" s="75"/>
      <c r="EU1" s="74"/>
      <c r="EV1" s="74"/>
      <c r="EW1" s="99" t="s">
        <v>154</v>
      </c>
      <c r="EX1" s="99"/>
      <c r="EY1" s="74"/>
      <c r="EZ1" s="74"/>
      <c r="FA1" s="74"/>
      <c r="FB1" s="75"/>
      <c r="FC1" s="74"/>
      <c r="FD1" s="74"/>
      <c r="FE1" s="99" t="s">
        <v>155</v>
      </c>
      <c r="FF1" s="99"/>
      <c r="FG1" s="74"/>
      <c r="FH1" s="74"/>
      <c r="FI1" s="74"/>
      <c r="FJ1" s="74"/>
      <c r="FK1" s="74"/>
      <c r="FL1" s="74"/>
      <c r="FM1" s="99" t="s">
        <v>164</v>
      </c>
      <c r="FN1" s="99"/>
      <c r="FO1" s="74"/>
      <c r="FP1" s="74"/>
      <c r="FQ1" s="74"/>
      <c r="FR1" s="75"/>
      <c r="FS1" s="74"/>
      <c r="FT1" s="74"/>
      <c r="FU1" s="99" t="s">
        <v>165</v>
      </c>
      <c r="FV1" s="99"/>
      <c r="FW1" s="74"/>
      <c r="FX1" s="74"/>
      <c r="FY1" s="74"/>
      <c r="FZ1" s="75"/>
      <c r="GA1" s="74"/>
      <c r="GB1" s="74"/>
      <c r="GC1" s="99" t="s">
        <v>167</v>
      </c>
      <c r="GD1" s="99"/>
      <c r="GE1" s="74"/>
      <c r="GF1" s="74"/>
      <c r="GG1" s="74"/>
      <c r="GH1" s="75"/>
      <c r="GI1" s="74"/>
      <c r="GJ1" s="74"/>
      <c r="GK1" s="99" t="s">
        <v>169</v>
      </c>
      <c r="GL1" s="99"/>
      <c r="GM1" s="74"/>
      <c r="GN1" s="74"/>
      <c r="GO1" s="74"/>
      <c r="GP1" s="75"/>
      <c r="GQ1" s="74"/>
      <c r="GR1" s="74"/>
      <c r="GS1" s="99" t="s">
        <v>170</v>
      </c>
      <c r="GT1" s="99"/>
      <c r="GU1" s="74"/>
      <c r="GV1" s="74"/>
      <c r="GW1" s="74"/>
      <c r="GX1" s="75"/>
      <c r="GY1" s="74"/>
      <c r="HB1" s="2" t="s">
        <v>172</v>
      </c>
      <c r="HJ1" s="2" t="s">
        <v>184</v>
      </c>
      <c r="HR1" s="74" t="s">
        <v>188</v>
      </c>
      <c r="HZ1" s="74" t="s">
        <v>195</v>
      </c>
      <c r="IH1" s="74" t="s">
        <v>196</v>
      </c>
      <c r="IP1" s="74" t="s">
        <v>197</v>
      </c>
      <c r="IX1" s="74" t="s">
        <v>201</v>
      </c>
      <c r="JF1" s="74" t="s">
        <v>212</v>
      </c>
      <c r="JN1" s="74" t="s">
        <v>216</v>
      </c>
      <c r="JV1" s="74" t="s">
        <v>219</v>
      </c>
      <c r="KD1" s="74" t="s">
        <v>221</v>
      </c>
      <c r="KL1" s="74" t="s">
        <v>222</v>
      </c>
      <c r="KT1" s="74" t="s">
        <v>227</v>
      </c>
      <c r="LB1" s="74" t="s">
        <v>232</v>
      </c>
      <c r="LJ1" s="74" t="s">
        <v>236</v>
      </c>
      <c r="LR1" s="74" t="s">
        <v>237</v>
      </c>
      <c r="LZ1" s="74" t="s">
        <v>238</v>
      </c>
      <c r="MH1" s="74" t="s">
        <v>239</v>
      </c>
      <c r="MP1" s="74" t="s">
        <v>241</v>
      </c>
      <c r="MX1" s="74" t="s">
        <v>243</v>
      </c>
      <c r="NF1" s="74" t="s">
        <v>244</v>
      </c>
      <c r="NN1" s="74" t="s">
        <v>245</v>
      </c>
    </row>
    <row r="2" spans="1:384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7"/>
      <c r="H2" s="7"/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4" t="s">
        <v>5</v>
      </c>
      <c r="O2" s="7"/>
      <c r="P2" s="7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4" t="s">
        <v>5</v>
      </c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4" t="s">
        <v>5</v>
      </c>
      <c r="AG2" s="2" t="s">
        <v>0</v>
      </c>
      <c r="AH2" s="2" t="s">
        <v>1</v>
      </c>
      <c r="AI2" s="2" t="s">
        <v>2</v>
      </c>
      <c r="AJ2" s="2" t="s">
        <v>3</v>
      </c>
      <c r="AK2" s="2" t="s">
        <v>4</v>
      </c>
      <c r="AL2" s="4" t="s">
        <v>5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4" t="s">
        <v>5</v>
      </c>
      <c r="AW2" s="2" t="s">
        <v>0</v>
      </c>
      <c r="AX2" s="2" t="s">
        <v>1</v>
      </c>
      <c r="AY2" s="2" t="s">
        <v>2</v>
      </c>
      <c r="AZ2" s="2" t="s">
        <v>3</v>
      </c>
      <c r="BA2" s="2" t="s">
        <v>4</v>
      </c>
      <c r="BB2" s="4" t="s">
        <v>5</v>
      </c>
      <c r="BE2" s="2" t="s">
        <v>0</v>
      </c>
      <c r="BF2" s="2" t="s">
        <v>1</v>
      </c>
      <c r="BG2" s="2" t="s">
        <v>2</v>
      </c>
      <c r="BH2" s="2" t="s">
        <v>3</v>
      </c>
      <c r="BI2" s="2" t="s">
        <v>4</v>
      </c>
      <c r="BJ2" s="4" t="s">
        <v>5</v>
      </c>
      <c r="BM2" s="2" t="s">
        <v>0</v>
      </c>
      <c r="BN2" s="2" t="s">
        <v>1</v>
      </c>
      <c r="BO2" s="2" t="s">
        <v>2</v>
      </c>
      <c r="BP2" s="2" t="s">
        <v>3</v>
      </c>
      <c r="BQ2" s="2" t="s">
        <v>4</v>
      </c>
      <c r="BR2" s="4" t="s">
        <v>5</v>
      </c>
      <c r="BU2" s="2" t="s">
        <v>0</v>
      </c>
      <c r="BV2" s="2" t="s">
        <v>1</v>
      </c>
      <c r="BW2" s="2" t="s">
        <v>2</v>
      </c>
      <c r="BX2" s="2" t="s">
        <v>3</v>
      </c>
      <c r="BY2" s="2" t="s">
        <v>4</v>
      </c>
      <c r="BZ2" s="4" t="s">
        <v>5</v>
      </c>
      <c r="CC2" s="42" t="s">
        <v>0</v>
      </c>
      <c r="CD2" s="42" t="s">
        <v>1</v>
      </c>
      <c r="CE2" s="42" t="s">
        <v>2</v>
      </c>
      <c r="CF2" s="42" t="s">
        <v>3</v>
      </c>
      <c r="CG2" s="42" t="s">
        <v>4</v>
      </c>
      <c r="CH2" s="43" t="s">
        <v>5</v>
      </c>
      <c r="CK2" s="2" t="s">
        <v>0</v>
      </c>
      <c r="CL2" s="2" t="s">
        <v>1</v>
      </c>
      <c r="CM2" s="2" t="s">
        <v>2</v>
      </c>
      <c r="CN2" s="2" t="s">
        <v>3</v>
      </c>
      <c r="CO2" s="2" t="s">
        <v>4</v>
      </c>
      <c r="CP2" s="4" t="s">
        <v>5</v>
      </c>
      <c r="CS2" s="2" t="s">
        <v>0</v>
      </c>
      <c r="CT2" s="2" t="s">
        <v>1</v>
      </c>
      <c r="CU2" s="2" t="s">
        <v>2</v>
      </c>
      <c r="CV2" s="2" t="s">
        <v>3</v>
      </c>
      <c r="CW2" s="2" t="s">
        <v>4</v>
      </c>
      <c r="CX2" s="4" t="s">
        <v>5</v>
      </c>
      <c r="DA2" s="2" t="s">
        <v>0</v>
      </c>
      <c r="DB2" s="2" t="s">
        <v>1</v>
      </c>
      <c r="DC2" s="2" t="s">
        <v>2</v>
      </c>
      <c r="DD2" s="2" t="s">
        <v>3</v>
      </c>
      <c r="DE2" s="2" t="s">
        <v>4</v>
      </c>
      <c r="DF2" s="4" t="s">
        <v>5</v>
      </c>
      <c r="DI2" s="2" t="s">
        <v>0</v>
      </c>
      <c r="DJ2" s="2" t="s">
        <v>1</v>
      </c>
      <c r="DK2" s="2" t="s">
        <v>2</v>
      </c>
      <c r="DL2" s="2" t="s">
        <v>3</v>
      </c>
      <c r="DM2" s="2" t="s">
        <v>4</v>
      </c>
      <c r="DN2" s="4" t="s">
        <v>5</v>
      </c>
      <c r="DQ2" s="2" t="s">
        <v>0</v>
      </c>
      <c r="DR2" s="2" t="s">
        <v>1</v>
      </c>
      <c r="DS2" s="2" t="s">
        <v>2</v>
      </c>
      <c r="DT2" s="2" t="s">
        <v>3</v>
      </c>
      <c r="DU2" s="2" t="s">
        <v>4</v>
      </c>
      <c r="DV2" s="4" t="s">
        <v>5</v>
      </c>
      <c r="DY2" s="2" t="s">
        <v>0</v>
      </c>
      <c r="DZ2" s="2" t="s">
        <v>1</v>
      </c>
      <c r="EA2" s="2" t="s">
        <v>2</v>
      </c>
      <c r="EB2" s="2" t="s">
        <v>3</v>
      </c>
      <c r="EC2" s="2" t="s">
        <v>4</v>
      </c>
      <c r="ED2" s="4" t="s">
        <v>5</v>
      </c>
      <c r="EG2" s="73" t="s">
        <v>0</v>
      </c>
      <c r="EH2" s="73" t="s">
        <v>1</v>
      </c>
      <c r="EI2" s="73" t="s">
        <v>2</v>
      </c>
      <c r="EJ2" s="73" t="s">
        <v>3</v>
      </c>
      <c r="EK2" s="73" t="s">
        <v>4</v>
      </c>
      <c r="EL2" s="77" t="s">
        <v>5</v>
      </c>
      <c r="EM2" s="74"/>
      <c r="EN2" s="74"/>
      <c r="EO2" s="73" t="s">
        <v>0</v>
      </c>
      <c r="EP2" s="73" t="s">
        <v>1</v>
      </c>
      <c r="EQ2" s="73" t="s">
        <v>2</v>
      </c>
      <c r="ER2" s="73" t="s">
        <v>3</v>
      </c>
      <c r="ES2" s="73" t="s">
        <v>4</v>
      </c>
      <c r="ET2" s="77" t="s">
        <v>5</v>
      </c>
      <c r="EU2" s="74"/>
      <c r="EV2" s="74"/>
      <c r="EW2" s="73" t="s">
        <v>0</v>
      </c>
      <c r="EX2" s="73" t="s">
        <v>1</v>
      </c>
      <c r="EY2" s="73" t="s">
        <v>2</v>
      </c>
      <c r="EZ2" s="73" t="s">
        <v>3</v>
      </c>
      <c r="FA2" s="73" t="s">
        <v>4</v>
      </c>
      <c r="FB2" s="77" t="s">
        <v>5</v>
      </c>
      <c r="FC2" s="74"/>
      <c r="FD2" s="74"/>
      <c r="FE2" s="73" t="s">
        <v>0</v>
      </c>
      <c r="FF2" s="73" t="s">
        <v>1</v>
      </c>
      <c r="FG2" s="73" t="s">
        <v>2</v>
      </c>
      <c r="FH2" s="73" t="s">
        <v>3</v>
      </c>
      <c r="FI2" s="73" t="s">
        <v>4</v>
      </c>
      <c r="FJ2" s="73" t="s">
        <v>5</v>
      </c>
      <c r="FK2" s="74"/>
      <c r="FL2" s="74"/>
      <c r="FM2" s="73" t="s">
        <v>0</v>
      </c>
      <c r="FN2" s="73" t="s">
        <v>1</v>
      </c>
      <c r="FO2" s="73" t="s">
        <v>2</v>
      </c>
      <c r="FP2" s="73" t="s">
        <v>3</v>
      </c>
      <c r="FQ2" s="73" t="s">
        <v>4</v>
      </c>
      <c r="FR2" s="77" t="s">
        <v>5</v>
      </c>
      <c r="FS2" s="74"/>
      <c r="FT2" s="74"/>
      <c r="FU2" s="73" t="s">
        <v>0</v>
      </c>
      <c r="FV2" s="73" t="s">
        <v>1</v>
      </c>
      <c r="FW2" s="73" t="s">
        <v>2</v>
      </c>
      <c r="FX2" s="73" t="s">
        <v>3</v>
      </c>
      <c r="FY2" s="73" t="s">
        <v>4</v>
      </c>
      <c r="FZ2" s="77" t="s">
        <v>5</v>
      </c>
      <c r="GA2" s="74"/>
      <c r="GB2" s="74"/>
      <c r="GC2" s="73" t="s">
        <v>0</v>
      </c>
      <c r="GD2" s="73" t="s">
        <v>1</v>
      </c>
      <c r="GE2" s="73" t="s">
        <v>2</v>
      </c>
      <c r="GF2" s="73" t="s">
        <v>3</v>
      </c>
      <c r="GG2" s="73" t="s">
        <v>4</v>
      </c>
      <c r="GH2" s="77" t="s">
        <v>5</v>
      </c>
      <c r="GI2" s="74"/>
      <c r="GJ2" s="74"/>
      <c r="GK2" s="73" t="s">
        <v>0</v>
      </c>
      <c r="GL2" s="73" t="s">
        <v>1</v>
      </c>
      <c r="GM2" s="73" t="s">
        <v>2</v>
      </c>
      <c r="GN2" s="73" t="s">
        <v>3</v>
      </c>
      <c r="GO2" s="73" t="s">
        <v>4</v>
      </c>
      <c r="GP2" s="77" t="s">
        <v>5</v>
      </c>
      <c r="GQ2" s="74"/>
      <c r="GR2" s="74"/>
      <c r="GS2" s="73" t="s">
        <v>0</v>
      </c>
      <c r="GT2" s="73" t="s">
        <v>1</v>
      </c>
      <c r="GU2" s="73" t="s">
        <v>2</v>
      </c>
      <c r="GV2" s="73" t="s">
        <v>3</v>
      </c>
      <c r="GW2" s="73" t="s">
        <v>4</v>
      </c>
      <c r="GX2" s="77" t="s">
        <v>5</v>
      </c>
      <c r="GY2" s="74"/>
      <c r="HB2" s="74" t="s">
        <v>0</v>
      </c>
      <c r="HC2" s="74" t="s">
        <v>1</v>
      </c>
      <c r="HD2" s="74" t="s">
        <v>2</v>
      </c>
      <c r="HE2" s="74" t="s">
        <v>3</v>
      </c>
      <c r="HF2" s="74" t="s">
        <v>4</v>
      </c>
      <c r="HG2" s="75" t="s">
        <v>5</v>
      </c>
      <c r="HJ2" s="74" t="s">
        <v>0</v>
      </c>
      <c r="HK2" s="74" t="s">
        <v>1</v>
      </c>
      <c r="HL2" s="74" t="s">
        <v>2</v>
      </c>
      <c r="HM2" s="74" t="s">
        <v>3</v>
      </c>
      <c r="HN2" s="74" t="s">
        <v>4</v>
      </c>
      <c r="HO2" s="75" t="s">
        <v>5</v>
      </c>
      <c r="HR2" s="74" t="s">
        <v>0</v>
      </c>
      <c r="HS2" s="74" t="s">
        <v>1</v>
      </c>
      <c r="HT2" s="74" t="s">
        <v>2</v>
      </c>
      <c r="HU2" s="74" t="s">
        <v>3</v>
      </c>
      <c r="HV2" s="74" t="s">
        <v>4</v>
      </c>
      <c r="HW2" s="75" t="s">
        <v>5</v>
      </c>
      <c r="HZ2" s="74" t="s">
        <v>0</v>
      </c>
      <c r="IA2" s="74" t="s">
        <v>1</v>
      </c>
      <c r="IB2" s="74" t="s">
        <v>2</v>
      </c>
      <c r="IC2" s="74" t="s">
        <v>3</v>
      </c>
      <c r="ID2" s="74" t="s">
        <v>4</v>
      </c>
      <c r="IE2" s="75" t="s">
        <v>5</v>
      </c>
      <c r="IH2" s="74" t="s">
        <v>0</v>
      </c>
      <c r="II2" s="74" t="s">
        <v>1</v>
      </c>
      <c r="IJ2" s="74" t="s">
        <v>2</v>
      </c>
      <c r="IK2" s="74" t="s">
        <v>3</v>
      </c>
      <c r="IL2" s="74" t="s">
        <v>4</v>
      </c>
      <c r="IM2" s="75" t="s">
        <v>5</v>
      </c>
      <c r="IP2" s="74" t="s">
        <v>0</v>
      </c>
      <c r="IQ2" s="74" t="s">
        <v>1</v>
      </c>
      <c r="IR2" s="74" t="s">
        <v>2</v>
      </c>
      <c r="IS2" s="74" t="s">
        <v>3</v>
      </c>
      <c r="IT2" s="74" t="s">
        <v>4</v>
      </c>
      <c r="IU2" s="75" t="s">
        <v>5</v>
      </c>
      <c r="IX2" s="74" t="s">
        <v>0</v>
      </c>
      <c r="IY2" s="74" t="s">
        <v>1</v>
      </c>
      <c r="IZ2" s="74" t="s">
        <v>2</v>
      </c>
      <c r="JA2" s="74" t="s">
        <v>3</v>
      </c>
      <c r="JB2" s="74" t="s">
        <v>4</v>
      </c>
      <c r="JC2" s="75" t="s">
        <v>5</v>
      </c>
      <c r="JF2" s="74" t="s">
        <v>0</v>
      </c>
      <c r="JG2" s="74" t="s">
        <v>1</v>
      </c>
      <c r="JH2" s="74" t="s">
        <v>2</v>
      </c>
      <c r="JI2" s="74" t="s">
        <v>3</v>
      </c>
      <c r="JJ2" s="74" t="s">
        <v>4</v>
      </c>
      <c r="JK2" s="75" t="s">
        <v>5</v>
      </c>
      <c r="JN2" s="74" t="s">
        <v>0</v>
      </c>
      <c r="JO2" s="74" t="s">
        <v>1</v>
      </c>
      <c r="JP2" s="74" t="s">
        <v>2</v>
      </c>
      <c r="JQ2" s="74" t="s">
        <v>3</v>
      </c>
      <c r="JR2" s="74" t="s">
        <v>4</v>
      </c>
      <c r="JS2" s="75" t="s">
        <v>5</v>
      </c>
      <c r="JV2" s="74" t="s">
        <v>0</v>
      </c>
      <c r="JW2" s="74" t="s">
        <v>1</v>
      </c>
      <c r="JX2" s="74" t="s">
        <v>2</v>
      </c>
      <c r="JY2" s="74" t="s">
        <v>3</v>
      </c>
      <c r="JZ2" s="74" t="s">
        <v>4</v>
      </c>
      <c r="KA2" s="75" t="s">
        <v>5</v>
      </c>
      <c r="KD2" s="74" t="s">
        <v>0</v>
      </c>
      <c r="KE2" s="74" t="s">
        <v>1</v>
      </c>
      <c r="KF2" s="74" t="s">
        <v>2</v>
      </c>
      <c r="KG2" s="74" t="s">
        <v>3</v>
      </c>
      <c r="KH2" s="74" t="s">
        <v>4</v>
      </c>
      <c r="KI2" s="75" t="s">
        <v>5</v>
      </c>
      <c r="KL2" s="74" t="s">
        <v>0</v>
      </c>
      <c r="KM2" s="74" t="s">
        <v>1</v>
      </c>
      <c r="KN2" s="74" t="s">
        <v>2</v>
      </c>
      <c r="KO2" s="74" t="s">
        <v>3</v>
      </c>
      <c r="KP2" s="74" t="s">
        <v>4</v>
      </c>
      <c r="KQ2" s="75" t="s">
        <v>5</v>
      </c>
      <c r="KT2" s="74" t="s">
        <v>0</v>
      </c>
      <c r="KU2" s="74" t="s">
        <v>1</v>
      </c>
      <c r="KV2" s="74" t="s">
        <v>2</v>
      </c>
      <c r="KW2" s="74" t="s">
        <v>3</v>
      </c>
      <c r="KX2" s="74" t="s">
        <v>4</v>
      </c>
      <c r="KY2" s="75" t="s">
        <v>5</v>
      </c>
      <c r="LB2" s="74" t="s">
        <v>0</v>
      </c>
      <c r="LC2" s="74" t="s">
        <v>1</v>
      </c>
      <c r="LD2" s="74" t="s">
        <v>2</v>
      </c>
      <c r="LE2" s="74" t="s">
        <v>3</v>
      </c>
      <c r="LF2" s="74" t="s">
        <v>4</v>
      </c>
      <c r="LG2" s="75" t="s">
        <v>5</v>
      </c>
      <c r="LJ2" s="74" t="s">
        <v>0</v>
      </c>
      <c r="LK2" s="74" t="s">
        <v>1</v>
      </c>
      <c r="LL2" s="74" t="s">
        <v>2</v>
      </c>
      <c r="LM2" s="74" t="s">
        <v>3</v>
      </c>
      <c r="LN2" s="74" t="s">
        <v>4</v>
      </c>
      <c r="LO2" s="75" t="s">
        <v>5</v>
      </c>
      <c r="LR2" s="74" t="s">
        <v>0</v>
      </c>
      <c r="LS2" s="74" t="s">
        <v>1</v>
      </c>
      <c r="LT2" s="74" t="s">
        <v>2</v>
      </c>
      <c r="LU2" s="74" t="s">
        <v>3</v>
      </c>
      <c r="LV2" s="74" t="s">
        <v>4</v>
      </c>
      <c r="LW2" s="75" t="s">
        <v>5</v>
      </c>
      <c r="LZ2" s="74" t="s">
        <v>0</v>
      </c>
      <c r="MA2" s="74" t="s">
        <v>1</v>
      </c>
      <c r="MB2" s="74" t="s">
        <v>2</v>
      </c>
      <c r="MC2" s="74" t="s">
        <v>3</v>
      </c>
      <c r="MD2" s="74" t="s">
        <v>4</v>
      </c>
      <c r="ME2" s="75" t="s">
        <v>5</v>
      </c>
      <c r="MH2" s="74" t="s">
        <v>0</v>
      </c>
      <c r="MI2" s="74" t="s">
        <v>1</v>
      </c>
      <c r="MJ2" s="74" t="s">
        <v>2</v>
      </c>
      <c r="MK2" s="74" t="s">
        <v>3</v>
      </c>
      <c r="ML2" s="74" t="s">
        <v>4</v>
      </c>
      <c r="MM2" s="75" t="s">
        <v>5</v>
      </c>
      <c r="MP2" s="74" t="s">
        <v>0</v>
      </c>
      <c r="MQ2" s="74" t="s">
        <v>1</v>
      </c>
      <c r="MR2" s="74" t="s">
        <v>2</v>
      </c>
      <c r="MS2" s="74" t="s">
        <v>3</v>
      </c>
      <c r="MT2" s="74" t="s">
        <v>4</v>
      </c>
      <c r="MU2" s="75" t="s">
        <v>5</v>
      </c>
      <c r="MX2" s="74" t="s">
        <v>0</v>
      </c>
      <c r="MY2" s="74" t="s">
        <v>1</v>
      </c>
      <c r="MZ2" s="74" t="s">
        <v>2</v>
      </c>
      <c r="NA2" s="74" t="s">
        <v>3</v>
      </c>
      <c r="NB2" s="74" t="s">
        <v>4</v>
      </c>
      <c r="NC2" s="75" t="s">
        <v>5</v>
      </c>
      <c r="NF2" s="74" t="s">
        <v>0</v>
      </c>
      <c r="NG2" s="74" t="s">
        <v>1</v>
      </c>
      <c r="NH2" s="74" t="s">
        <v>2</v>
      </c>
      <c r="NI2" s="74" t="s">
        <v>3</v>
      </c>
      <c r="NJ2" s="74" t="s">
        <v>4</v>
      </c>
      <c r="NK2" s="75" t="s">
        <v>5</v>
      </c>
      <c r="NN2" s="74" t="s">
        <v>0</v>
      </c>
      <c r="NO2" s="74" t="s">
        <v>1</v>
      </c>
      <c r="NP2" s="74" t="s">
        <v>2</v>
      </c>
      <c r="NQ2" s="74" t="s">
        <v>3</v>
      </c>
      <c r="NR2" s="74" t="s">
        <v>4</v>
      </c>
      <c r="NS2" s="75" t="s">
        <v>5</v>
      </c>
    </row>
    <row r="3" spans="1:384" ht="1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G3" s="8"/>
      <c r="H3" s="7"/>
      <c r="I3" s="2" t="s">
        <v>6</v>
      </c>
      <c r="J3" s="2">
        <v>34</v>
      </c>
      <c r="K3" s="2">
        <v>34</v>
      </c>
      <c r="L3" s="2">
        <v>0</v>
      </c>
      <c r="M3" s="2">
        <v>0</v>
      </c>
      <c r="N3" s="4">
        <v>1</v>
      </c>
      <c r="O3" s="8">
        <f>N3-F3</f>
        <v>0</v>
      </c>
      <c r="P3" s="7"/>
      <c r="Q3" s="2" t="s">
        <v>6</v>
      </c>
      <c r="R3" s="2">
        <v>34</v>
      </c>
      <c r="S3" s="2">
        <v>34</v>
      </c>
      <c r="T3" s="2">
        <v>0</v>
      </c>
      <c r="U3" s="2">
        <v>0</v>
      </c>
      <c r="V3" s="4">
        <v>1</v>
      </c>
      <c r="W3" s="4">
        <f>V3-N3</f>
        <v>0</v>
      </c>
      <c r="Y3" s="2" t="s">
        <v>6</v>
      </c>
      <c r="Z3" s="2">
        <v>34</v>
      </c>
      <c r="AA3" s="2">
        <v>34</v>
      </c>
      <c r="AB3" s="2">
        <v>0</v>
      </c>
      <c r="AC3" s="2">
        <v>0</v>
      </c>
      <c r="AD3" s="4">
        <v>1</v>
      </c>
      <c r="AE3" s="4">
        <f>AD3-V3</f>
        <v>0</v>
      </c>
      <c r="AG3" s="2" t="s">
        <v>6</v>
      </c>
      <c r="AH3" s="2">
        <v>34</v>
      </c>
      <c r="AI3" s="2">
        <v>34</v>
      </c>
      <c r="AJ3" s="2">
        <v>0</v>
      </c>
      <c r="AK3" s="2">
        <v>0</v>
      </c>
      <c r="AL3" s="4">
        <v>1</v>
      </c>
      <c r="AM3" s="4">
        <f>AL3-AD3</f>
        <v>0</v>
      </c>
      <c r="AO3" s="2" t="s">
        <v>6</v>
      </c>
      <c r="AP3" s="2">
        <v>34</v>
      </c>
      <c r="AQ3" s="2">
        <v>34</v>
      </c>
      <c r="AR3" s="2">
        <v>0</v>
      </c>
      <c r="AS3" s="2">
        <v>0</v>
      </c>
      <c r="AT3" s="4">
        <v>1</v>
      </c>
      <c r="AU3" s="4">
        <f>AT3-AL3</f>
        <v>0</v>
      </c>
      <c r="AW3" s="2" t="s">
        <v>6</v>
      </c>
      <c r="AX3" s="2">
        <v>34</v>
      </c>
      <c r="AY3" s="2">
        <v>34</v>
      </c>
      <c r="AZ3" s="2">
        <v>0</v>
      </c>
      <c r="BA3" s="2">
        <v>0</v>
      </c>
      <c r="BB3" s="4">
        <v>1</v>
      </c>
      <c r="BC3" s="4">
        <f>BB3-AT3</f>
        <v>0</v>
      </c>
      <c r="BE3" s="2" t="s">
        <v>6</v>
      </c>
      <c r="BF3" s="2">
        <v>34</v>
      </c>
      <c r="BG3" s="2">
        <v>34</v>
      </c>
      <c r="BH3" s="2">
        <v>0</v>
      </c>
      <c r="BI3" s="2">
        <v>0</v>
      </c>
      <c r="BJ3" s="4">
        <f>BG3/BF3</f>
        <v>1</v>
      </c>
      <c r="BK3" s="4">
        <f>BJ3-BB3</f>
        <v>0</v>
      </c>
      <c r="BM3" s="2" t="s">
        <v>6</v>
      </c>
      <c r="BN3" s="2">
        <v>34</v>
      </c>
      <c r="BO3" s="2">
        <v>34</v>
      </c>
      <c r="BP3" s="2">
        <v>0</v>
      </c>
      <c r="BQ3" s="2">
        <v>0</v>
      </c>
      <c r="BR3" s="4">
        <f>BO3/BN3</f>
        <v>1</v>
      </c>
      <c r="BS3" s="4">
        <f>BR3-BJ3</f>
        <v>0</v>
      </c>
      <c r="BU3" s="2" t="s">
        <v>6</v>
      </c>
      <c r="BV3" s="2">
        <v>34</v>
      </c>
      <c r="BW3" s="2">
        <v>34</v>
      </c>
      <c r="BX3" s="2">
        <v>0</v>
      </c>
      <c r="BY3" s="2">
        <v>0</v>
      </c>
      <c r="BZ3" s="4">
        <v>1</v>
      </c>
      <c r="CA3" s="4">
        <f>BZ3-BR3</f>
        <v>0</v>
      </c>
      <c r="CC3" s="42" t="s">
        <v>6</v>
      </c>
      <c r="CD3" s="42">
        <v>34</v>
      </c>
      <c r="CE3" s="42">
        <v>34</v>
      </c>
      <c r="CF3" s="42">
        <v>0</v>
      </c>
      <c r="CG3" s="42">
        <v>0</v>
      </c>
      <c r="CH3" s="43">
        <v>1</v>
      </c>
      <c r="CI3" s="4">
        <f>CH3-BZ3</f>
        <v>0</v>
      </c>
      <c r="CK3" s="2" t="s">
        <v>6</v>
      </c>
      <c r="CL3" s="2">
        <v>34</v>
      </c>
      <c r="CM3" s="2">
        <v>34</v>
      </c>
      <c r="CN3" s="2">
        <v>0</v>
      </c>
      <c r="CO3" s="2">
        <v>0</v>
      </c>
      <c r="CP3" s="4">
        <v>1</v>
      </c>
      <c r="CQ3" s="4">
        <f>CP3-CH3</f>
        <v>0</v>
      </c>
      <c r="CS3" s="2" t="s">
        <v>6</v>
      </c>
      <c r="CT3" s="2">
        <v>34</v>
      </c>
      <c r="CU3" s="2">
        <v>34</v>
      </c>
      <c r="CV3" s="2">
        <v>0</v>
      </c>
      <c r="CW3" s="2">
        <v>0</v>
      </c>
      <c r="CX3" s="4">
        <v>1</v>
      </c>
      <c r="CY3" s="4">
        <f>CX3-CP3</f>
        <v>0</v>
      </c>
      <c r="DA3" s="2" t="s">
        <v>6</v>
      </c>
      <c r="DB3" s="2">
        <v>34</v>
      </c>
      <c r="DC3" s="2">
        <v>34</v>
      </c>
      <c r="DD3" s="2">
        <v>0</v>
      </c>
      <c r="DE3" s="2">
        <v>0</v>
      </c>
      <c r="DF3" s="4">
        <v>1</v>
      </c>
      <c r="DG3" s="4">
        <f>DF3-CX3</f>
        <v>0</v>
      </c>
      <c r="DI3" s="2" t="s">
        <v>6</v>
      </c>
      <c r="DJ3" s="2">
        <v>34</v>
      </c>
      <c r="DK3" s="2">
        <v>34</v>
      </c>
      <c r="DL3" s="2">
        <v>0</v>
      </c>
      <c r="DM3" s="2">
        <v>0</v>
      </c>
      <c r="DN3" s="4">
        <v>1</v>
      </c>
      <c r="DO3" s="4">
        <f>DN3-DF3</f>
        <v>0</v>
      </c>
      <c r="DQ3" s="2" t="s">
        <v>6</v>
      </c>
      <c r="DR3" s="2">
        <v>34</v>
      </c>
      <c r="DS3" s="2">
        <v>34</v>
      </c>
      <c r="DT3" s="2">
        <v>0</v>
      </c>
      <c r="DU3" s="2">
        <v>0</v>
      </c>
      <c r="DV3" s="4">
        <v>1</v>
      </c>
      <c r="DW3" s="4">
        <f>DV3-DN3</f>
        <v>0</v>
      </c>
      <c r="DY3" s="2" t="s">
        <v>6</v>
      </c>
      <c r="DZ3" s="2">
        <v>34</v>
      </c>
      <c r="EA3" s="2">
        <v>34</v>
      </c>
      <c r="EB3" s="2">
        <v>0</v>
      </c>
      <c r="EC3" s="2">
        <v>0</v>
      </c>
      <c r="ED3" s="4">
        <f>EA3/DZ3</f>
        <v>1</v>
      </c>
      <c r="EE3" s="4">
        <f>ED3-DV3</f>
        <v>0</v>
      </c>
      <c r="EG3" s="73" t="s">
        <v>6</v>
      </c>
      <c r="EH3" s="74">
        <v>34</v>
      </c>
      <c r="EI3" s="74">
        <v>34</v>
      </c>
      <c r="EJ3" s="74">
        <v>0</v>
      </c>
      <c r="EK3" s="74">
        <v>0</v>
      </c>
      <c r="EL3" s="75">
        <v>1</v>
      </c>
      <c r="EM3" s="75">
        <f>EL3-ED3</f>
        <v>0</v>
      </c>
      <c r="EN3" s="74"/>
      <c r="EO3" s="73" t="s">
        <v>6</v>
      </c>
      <c r="EP3" s="73">
        <v>34</v>
      </c>
      <c r="EQ3" s="73">
        <v>34</v>
      </c>
      <c r="ER3" s="73">
        <v>0</v>
      </c>
      <c r="ES3" s="73">
        <v>0</v>
      </c>
      <c r="ET3" s="77">
        <v>1</v>
      </c>
      <c r="EU3" s="75">
        <f>ET3-EL3</f>
        <v>0</v>
      </c>
      <c r="EV3" s="74"/>
      <c r="EW3" s="73" t="s">
        <v>6</v>
      </c>
      <c r="EX3" s="73">
        <v>34</v>
      </c>
      <c r="EY3" s="73">
        <v>34</v>
      </c>
      <c r="EZ3" s="73">
        <v>0</v>
      </c>
      <c r="FA3" s="73">
        <v>0</v>
      </c>
      <c r="FB3" s="77">
        <v>1</v>
      </c>
      <c r="FC3" s="75">
        <f>FB3-ET3</f>
        <v>0</v>
      </c>
      <c r="FD3" s="74"/>
      <c r="FE3" s="73" t="s">
        <v>6</v>
      </c>
      <c r="FF3" s="73">
        <v>34</v>
      </c>
      <c r="FG3" s="73">
        <v>34</v>
      </c>
      <c r="FH3" s="73">
        <v>0</v>
      </c>
      <c r="FI3" s="73">
        <v>0</v>
      </c>
      <c r="FJ3" s="77">
        <f>FG3/FF3</f>
        <v>1</v>
      </c>
      <c r="FK3" s="75">
        <f>FJ3-FB3</f>
        <v>0</v>
      </c>
      <c r="FL3" s="74"/>
      <c r="FM3" s="73" t="s">
        <v>6</v>
      </c>
      <c r="FN3" s="73">
        <v>34</v>
      </c>
      <c r="FO3" s="73">
        <v>34</v>
      </c>
      <c r="FP3" s="73">
        <v>0</v>
      </c>
      <c r="FQ3" s="73">
        <v>0</v>
      </c>
      <c r="FR3" s="77">
        <v>1</v>
      </c>
      <c r="FS3" s="75">
        <f>FR3-FJ3</f>
        <v>0</v>
      </c>
      <c r="FT3" s="74"/>
      <c r="FU3" s="73" t="s">
        <v>6</v>
      </c>
      <c r="FV3" s="73">
        <v>34</v>
      </c>
      <c r="FW3" s="73">
        <v>34</v>
      </c>
      <c r="FX3" s="73">
        <v>0</v>
      </c>
      <c r="FY3" s="73">
        <v>0</v>
      </c>
      <c r="FZ3" s="77">
        <v>1</v>
      </c>
      <c r="GA3" s="75">
        <f>FZ3-FR3</f>
        <v>0</v>
      </c>
      <c r="GB3" s="74"/>
      <c r="GC3" s="73" t="s">
        <v>6</v>
      </c>
      <c r="GD3" s="73">
        <v>34</v>
      </c>
      <c r="GE3" s="73">
        <v>34</v>
      </c>
      <c r="GF3" s="73">
        <v>0</v>
      </c>
      <c r="GG3" s="73">
        <v>0</v>
      </c>
      <c r="GH3" s="77">
        <v>1</v>
      </c>
      <c r="GI3" s="75">
        <f>GH3-FZ3</f>
        <v>0</v>
      </c>
      <c r="GJ3" s="74"/>
      <c r="GK3" s="73" t="s">
        <v>6</v>
      </c>
      <c r="GL3" s="73">
        <v>34</v>
      </c>
      <c r="GM3" s="73">
        <v>34</v>
      </c>
      <c r="GN3" s="73">
        <v>0</v>
      </c>
      <c r="GO3" s="73">
        <v>0</v>
      </c>
      <c r="GP3" s="77">
        <v>1</v>
      </c>
      <c r="GQ3" s="75">
        <f>GP3-GG3</f>
        <v>1</v>
      </c>
      <c r="GR3" s="74"/>
      <c r="GS3" s="73" t="s">
        <v>6</v>
      </c>
      <c r="GT3" s="73">
        <v>34</v>
      </c>
      <c r="GU3" s="73">
        <v>34</v>
      </c>
      <c r="GV3" s="73">
        <v>0</v>
      </c>
      <c r="GW3" s="73">
        <v>0</v>
      </c>
      <c r="GX3" s="77">
        <v>1</v>
      </c>
      <c r="GY3" s="75">
        <f>GX3-GP3</f>
        <v>0</v>
      </c>
      <c r="HB3" s="74" t="s">
        <v>6</v>
      </c>
      <c r="HC3" s="74">
        <v>34</v>
      </c>
      <c r="HD3" s="74">
        <v>34</v>
      </c>
      <c r="HE3" s="74">
        <v>0</v>
      </c>
      <c r="HF3" s="74">
        <v>0</v>
      </c>
      <c r="HG3" s="75">
        <f>HD3/HC3</f>
        <v>1</v>
      </c>
      <c r="HH3" s="75">
        <f>HG3-GX3</f>
        <v>0</v>
      </c>
      <c r="HJ3" s="74" t="s">
        <v>6</v>
      </c>
      <c r="HK3" s="74">
        <v>34</v>
      </c>
      <c r="HL3" s="74">
        <v>34</v>
      </c>
      <c r="HM3" s="74">
        <v>0</v>
      </c>
      <c r="HN3" s="74">
        <v>0</v>
      </c>
      <c r="HO3" s="75">
        <f>HL3/HK3</f>
        <v>1</v>
      </c>
      <c r="HP3" s="75">
        <f>HO3-HG3</f>
        <v>0</v>
      </c>
      <c r="HR3" s="74" t="s">
        <v>6</v>
      </c>
      <c r="HS3" s="74">
        <v>34</v>
      </c>
      <c r="HT3" s="74">
        <v>34</v>
      </c>
      <c r="HU3" s="74">
        <v>0</v>
      </c>
      <c r="HV3" s="74">
        <v>0</v>
      </c>
      <c r="HW3" s="75">
        <f>HT3/HS3</f>
        <v>1</v>
      </c>
      <c r="HX3" s="75">
        <f>HW3-HO3</f>
        <v>0</v>
      </c>
      <c r="HZ3" s="74" t="s">
        <v>6</v>
      </c>
      <c r="IA3" s="74">
        <v>34</v>
      </c>
      <c r="IB3" s="74">
        <v>34</v>
      </c>
      <c r="IC3" s="74">
        <v>0</v>
      </c>
      <c r="ID3" s="74">
        <v>0</v>
      </c>
      <c r="IE3" s="75">
        <f>IB3/IA3</f>
        <v>1</v>
      </c>
      <c r="IF3" s="75">
        <f>IE3-HW3</f>
        <v>0</v>
      </c>
      <c r="IH3" s="74" t="s">
        <v>6</v>
      </c>
      <c r="II3" s="74">
        <v>34</v>
      </c>
      <c r="IJ3" s="74">
        <v>34</v>
      </c>
      <c r="IK3" s="74">
        <v>0</v>
      </c>
      <c r="IL3" s="74">
        <v>0</v>
      </c>
      <c r="IM3" s="75">
        <f>IJ3/II3</f>
        <v>1</v>
      </c>
      <c r="IN3" s="75">
        <f>IM3-IE3</f>
        <v>0</v>
      </c>
      <c r="IP3" s="74" t="s">
        <v>6</v>
      </c>
      <c r="IQ3" s="74">
        <v>34</v>
      </c>
      <c r="IR3" s="74">
        <v>34</v>
      </c>
      <c r="IS3" s="74">
        <v>0</v>
      </c>
      <c r="IT3" s="74">
        <v>0</v>
      </c>
      <c r="IU3" s="75">
        <f>IR3/IQ3</f>
        <v>1</v>
      </c>
      <c r="IV3" s="75">
        <f>IU3-IM3</f>
        <v>0</v>
      </c>
      <c r="IX3" s="74" t="s">
        <v>6</v>
      </c>
      <c r="IY3" s="74">
        <v>34</v>
      </c>
      <c r="IZ3" s="74">
        <v>34</v>
      </c>
      <c r="JA3" s="74">
        <v>0</v>
      </c>
      <c r="JB3" s="74">
        <v>0</v>
      </c>
      <c r="JC3" s="75">
        <f>IZ3/IY3</f>
        <v>1</v>
      </c>
      <c r="JD3" s="75">
        <f>JC3-IU3</f>
        <v>0</v>
      </c>
      <c r="JF3" s="74" t="s">
        <v>6</v>
      </c>
      <c r="JG3" s="74">
        <v>34</v>
      </c>
      <c r="JH3" s="74">
        <v>34</v>
      </c>
      <c r="JI3" s="74">
        <v>0</v>
      </c>
      <c r="JJ3" s="74">
        <v>0</v>
      </c>
      <c r="JK3" s="75">
        <f>JH3/JG3</f>
        <v>1</v>
      </c>
      <c r="JL3" s="75">
        <f>JK3-JC3</f>
        <v>0</v>
      </c>
      <c r="JN3" s="74" t="s">
        <v>6</v>
      </c>
      <c r="JO3" s="74">
        <v>34</v>
      </c>
      <c r="JP3" s="74">
        <v>34</v>
      </c>
      <c r="JQ3" s="74">
        <v>0</v>
      </c>
      <c r="JR3" s="74">
        <v>0</v>
      </c>
      <c r="JS3" s="75">
        <f>JP3/JO3</f>
        <v>1</v>
      </c>
      <c r="JT3" s="75">
        <f>JS3-JK3</f>
        <v>0</v>
      </c>
      <c r="JV3" s="74" t="s">
        <v>6</v>
      </c>
      <c r="JW3" s="74">
        <v>34</v>
      </c>
      <c r="JX3" s="74">
        <v>34</v>
      </c>
      <c r="JY3" s="74">
        <v>0</v>
      </c>
      <c r="JZ3" s="74">
        <v>0</v>
      </c>
      <c r="KA3" s="75">
        <f>JX3/JW3</f>
        <v>1</v>
      </c>
      <c r="KB3" s="75">
        <f>KA3-JS3</f>
        <v>0</v>
      </c>
      <c r="KD3" s="74" t="s">
        <v>6</v>
      </c>
      <c r="KE3" s="74">
        <v>34</v>
      </c>
      <c r="KF3" s="74">
        <v>34</v>
      </c>
      <c r="KG3" s="74">
        <v>0</v>
      </c>
      <c r="KH3" s="74">
        <v>0</v>
      </c>
      <c r="KI3" s="75">
        <f>KF3/KE3</f>
        <v>1</v>
      </c>
      <c r="KJ3" s="75">
        <f>KI3-KA3</f>
        <v>0</v>
      </c>
      <c r="KL3" s="74" t="s">
        <v>6</v>
      </c>
      <c r="KM3" s="74">
        <v>34</v>
      </c>
      <c r="KN3" s="74">
        <v>34</v>
      </c>
      <c r="KO3" s="74">
        <v>0</v>
      </c>
      <c r="KP3" s="74">
        <v>0</v>
      </c>
      <c r="KQ3" s="75">
        <f>KN3/KM3</f>
        <v>1</v>
      </c>
      <c r="KR3" s="75">
        <f>KQ3-KI3</f>
        <v>0</v>
      </c>
      <c r="KT3" s="74" t="s">
        <v>6</v>
      </c>
      <c r="KU3" s="74">
        <v>34</v>
      </c>
      <c r="KV3" s="74">
        <v>34</v>
      </c>
      <c r="KW3" s="74">
        <v>0</v>
      </c>
      <c r="KX3" s="74">
        <v>0</v>
      </c>
      <c r="KY3" s="75">
        <f>KV3/KU3</f>
        <v>1</v>
      </c>
      <c r="KZ3" s="75">
        <f>KY3-KQ3</f>
        <v>0</v>
      </c>
      <c r="LB3" s="74" t="s">
        <v>6</v>
      </c>
      <c r="LC3" s="74">
        <v>34</v>
      </c>
      <c r="LD3" s="74">
        <v>34</v>
      </c>
      <c r="LE3" s="74">
        <v>0</v>
      </c>
      <c r="LF3" s="74">
        <v>0</v>
      </c>
      <c r="LG3" s="75">
        <f>LD3/LC3</f>
        <v>1</v>
      </c>
      <c r="LH3" s="75">
        <f>LG3-KY3</f>
        <v>0</v>
      </c>
      <c r="LJ3" s="74" t="s">
        <v>6</v>
      </c>
      <c r="LK3" s="74">
        <v>34</v>
      </c>
      <c r="LL3" s="74">
        <v>34</v>
      </c>
      <c r="LM3" s="74">
        <v>0</v>
      </c>
      <c r="LN3" s="74">
        <v>0</v>
      </c>
      <c r="LO3" s="75">
        <f>LL3/LK3</f>
        <v>1</v>
      </c>
      <c r="LP3" s="75">
        <f>LO3-LG3</f>
        <v>0</v>
      </c>
      <c r="LR3" s="74" t="s">
        <v>6</v>
      </c>
      <c r="LS3" s="74">
        <v>34</v>
      </c>
      <c r="LT3" s="74">
        <v>34</v>
      </c>
      <c r="LU3" s="74">
        <v>0</v>
      </c>
      <c r="LV3" s="74">
        <v>0</v>
      </c>
      <c r="LW3" s="75">
        <f>LT3/LS3</f>
        <v>1</v>
      </c>
      <c r="LX3" s="75">
        <f>LW3-LO3</f>
        <v>0</v>
      </c>
      <c r="LZ3" s="74" t="s">
        <v>6</v>
      </c>
      <c r="MA3" s="74">
        <v>34</v>
      </c>
      <c r="MB3" s="74">
        <v>34</v>
      </c>
      <c r="MC3" s="74">
        <v>0</v>
      </c>
      <c r="MD3" s="74">
        <v>0</v>
      </c>
      <c r="ME3" s="75">
        <f>MB3/MA3</f>
        <v>1</v>
      </c>
      <c r="MF3" s="75">
        <f>ME3-LW3</f>
        <v>0</v>
      </c>
      <c r="MH3" s="74" t="s">
        <v>6</v>
      </c>
      <c r="MI3" s="74">
        <v>34</v>
      </c>
      <c r="MJ3" s="74">
        <v>34</v>
      </c>
      <c r="MK3" s="74">
        <v>0</v>
      </c>
      <c r="ML3" s="74">
        <v>0</v>
      </c>
      <c r="MM3" s="75">
        <f>MJ3/MI3</f>
        <v>1</v>
      </c>
      <c r="MN3" s="75">
        <f>MM3-ME3</f>
        <v>0</v>
      </c>
      <c r="MP3" s="74" t="s">
        <v>6</v>
      </c>
      <c r="MQ3" s="74">
        <v>34</v>
      </c>
      <c r="MR3" s="74">
        <v>34</v>
      </c>
      <c r="MS3" s="74">
        <v>0</v>
      </c>
      <c r="MT3" s="74">
        <v>0</v>
      </c>
      <c r="MU3" s="75">
        <f>MR3/MQ3</f>
        <v>1</v>
      </c>
      <c r="MV3" s="75">
        <f>MU3-MM3</f>
        <v>0</v>
      </c>
      <c r="MX3" s="74" t="s">
        <v>6</v>
      </c>
      <c r="MY3" s="74">
        <v>34</v>
      </c>
      <c r="MZ3" s="74">
        <v>34</v>
      </c>
      <c r="NA3" s="74">
        <v>0</v>
      </c>
      <c r="NB3" s="74">
        <v>0</v>
      </c>
      <c r="NC3" s="75">
        <f>MZ3/MY3</f>
        <v>1</v>
      </c>
      <c r="ND3" s="75">
        <f>NC3-MU3</f>
        <v>0</v>
      </c>
      <c r="NF3" s="74" t="s">
        <v>6</v>
      </c>
      <c r="NG3" s="74">
        <v>34</v>
      </c>
      <c r="NH3" s="74">
        <v>34</v>
      </c>
      <c r="NI3" s="74">
        <v>0</v>
      </c>
      <c r="NJ3" s="74">
        <v>0</v>
      </c>
      <c r="NK3" s="75">
        <f>NH3/NG3</f>
        <v>1</v>
      </c>
      <c r="NL3" s="75">
        <f>NK3-NC3</f>
        <v>0</v>
      </c>
      <c r="NN3" s="74" t="s">
        <v>6</v>
      </c>
      <c r="NO3" s="74">
        <v>34</v>
      </c>
      <c r="NP3" s="74">
        <v>34</v>
      </c>
      <c r="NQ3" s="74">
        <v>0</v>
      </c>
      <c r="NR3" s="74">
        <v>0</v>
      </c>
      <c r="NS3" s="75">
        <f>NP3/NO3</f>
        <v>1</v>
      </c>
      <c r="NT3" s="75">
        <f>NS3-NK3</f>
        <v>0</v>
      </c>
    </row>
    <row r="4" spans="1:384" ht="1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f>C4/B4</f>
        <v>1</v>
      </c>
      <c r="G4" s="8"/>
      <c r="H4" s="7"/>
      <c r="I4" s="14" t="s">
        <v>7</v>
      </c>
      <c r="J4" s="2">
        <v>32</v>
      </c>
      <c r="K4" s="2">
        <v>32</v>
      </c>
      <c r="L4" s="2">
        <v>0</v>
      </c>
      <c r="M4" s="2">
        <v>0</v>
      </c>
      <c r="N4" s="4">
        <f>K4/J4</f>
        <v>1</v>
      </c>
      <c r="O4" s="8">
        <f t="shared" ref="O4:O67" si="0">N4-F4</f>
        <v>0</v>
      </c>
      <c r="P4" s="7"/>
      <c r="Q4" s="14" t="s">
        <v>7</v>
      </c>
      <c r="R4" s="2">
        <v>32</v>
      </c>
      <c r="S4" s="2">
        <v>32</v>
      </c>
      <c r="T4" s="2">
        <v>0</v>
      </c>
      <c r="U4" s="2">
        <v>0</v>
      </c>
      <c r="V4" s="4">
        <f>S4/R4</f>
        <v>1</v>
      </c>
      <c r="W4" s="4">
        <f t="shared" ref="W4:W67" si="1">V4-N4</f>
        <v>0</v>
      </c>
      <c r="Y4" s="14" t="s">
        <v>7</v>
      </c>
      <c r="Z4" s="2">
        <v>32</v>
      </c>
      <c r="AA4" s="2">
        <v>32</v>
      </c>
      <c r="AB4" s="2">
        <v>0</v>
      </c>
      <c r="AC4" s="2">
        <v>0</v>
      </c>
      <c r="AD4" s="4">
        <f>AA4/Z4</f>
        <v>1</v>
      </c>
      <c r="AE4" s="4">
        <f t="shared" ref="AE4:AE67" si="2">AD4-V4</f>
        <v>0</v>
      </c>
      <c r="AG4" s="14" t="s">
        <v>7</v>
      </c>
      <c r="AH4" s="2">
        <v>32</v>
      </c>
      <c r="AI4" s="2">
        <v>32</v>
      </c>
      <c r="AJ4" s="2">
        <v>0</v>
      </c>
      <c r="AK4" s="2">
        <v>0</v>
      </c>
      <c r="AL4" s="4">
        <f>AI4/AH4</f>
        <v>1</v>
      </c>
      <c r="AM4" s="4">
        <f t="shared" ref="AM4:AM67" si="3">AL4-AD4</f>
        <v>0</v>
      </c>
      <c r="AO4" s="14" t="s">
        <v>7</v>
      </c>
      <c r="AP4" s="2">
        <v>32</v>
      </c>
      <c r="AQ4" s="2">
        <v>32</v>
      </c>
      <c r="AR4" s="2">
        <v>0</v>
      </c>
      <c r="AS4" s="2">
        <v>0</v>
      </c>
      <c r="AT4" s="4">
        <f>AQ4/AP4</f>
        <v>1</v>
      </c>
      <c r="AU4" s="4">
        <f t="shared" ref="AU4:AU67" si="4">AT4-AL4</f>
        <v>0</v>
      </c>
      <c r="AW4" s="14" t="s">
        <v>7</v>
      </c>
      <c r="AX4" s="2">
        <v>32</v>
      </c>
      <c r="AY4" s="2">
        <v>32</v>
      </c>
      <c r="AZ4" s="2">
        <v>0</v>
      </c>
      <c r="BA4" s="2">
        <v>0</v>
      </c>
      <c r="BB4" s="4">
        <f>AY4/AX4</f>
        <v>1</v>
      </c>
      <c r="BC4" s="4">
        <f t="shared" ref="BC4:BC67" si="5">BB4-AT4</f>
        <v>0</v>
      </c>
      <c r="BE4" s="14" t="s">
        <v>7</v>
      </c>
      <c r="BF4" s="2">
        <v>32</v>
      </c>
      <c r="BG4" s="2">
        <v>32</v>
      </c>
      <c r="BH4" s="2">
        <v>0</v>
      </c>
      <c r="BI4" s="2">
        <v>0</v>
      </c>
      <c r="BJ4" s="4">
        <f>BG4/BF4</f>
        <v>1</v>
      </c>
      <c r="BK4" s="4">
        <f t="shared" ref="BK4:BK67" si="6">BJ4-BB4</f>
        <v>0</v>
      </c>
      <c r="BM4" s="14" t="s">
        <v>7</v>
      </c>
      <c r="BN4" s="2">
        <v>32</v>
      </c>
      <c r="BO4" s="2">
        <v>32</v>
      </c>
      <c r="BP4" s="2">
        <v>0</v>
      </c>
      <c r="BQ4" s="2">
        <v>0</v>
      </c>
      <c r="BR4" s="4">
        <f>BO4/BN4</f>
        <v>1</v>
      </c>
      <c r="BS4" s="4">
        <f t="shared" ref="BS4:BS67" si="7">BR4-BJ4</f>
        <v>0</v>
      </c>
      <c r="BU4" s="37" t="s">
        <v>7</v>
      </c>
      <c r="BV4" s="2">
        <v>32</v>
      </c>
      <c r="BW4" s="2">
        <v>32</v>
      </c>
      <c r="BX4" s="2">
        <v>0</v>
      </c>
      <c r="BY4" s="2">
        <v>0</v>
      </c>
      <c r="BZ4" s="4">
        <f>BW4/BV4</f>
        <v>1</v>
      </c>
      <c r="CA4" s="4">
        <f t="shared" ref="CA4:CA67" si="8">BZ4-BR4</f>
        <v>0</v>
      </c>
      <c r="CC4" s="44" t="s">
        <v>7</v>
      </c>
      <c r="CD4" s="2">
        <v>32</v>
      </c>
      <c r="CE4" s="2">
        <v>32</v>
      </c>
      <c r="CF4" s="2">
        <v>0</v>
      </c>
      <c r="CG4" s="2">
        <v>0</v>
      </c>
      <c r="CH4" s="4">
        <f>CE4/CD4</f>
        <v>1</v>
      </c>
      <c r="CI4" s="4">
        <f t="shared" ref="CI4:CI67" si="9">CH4-BZ4</f>
        <v>0</v>
      </c>
      <c r="CK4" s="37" t="s">
        <v>7</v>
      </c>
      <c r="CL4" s="2">
        <v>32</v>
      </c>
      <c r="CM4" s="2">
        <v>32</v>
      </c>
      <c r="CN4" s="2">
        <v>0</v>
      </c>
      <c r="CO4" s="2">
        <v>0</v>
      </c>
      <c r="CP4" s="4">
        <f>CM4/CL4</f>
        <v>1</v>
      </c>
      <c r="CQ4" s="4">
        <f t="shared" ref="CQ4:CQ67" si="10">CP4-CH4</f>
        <v>0</v>
      </c>
      <c r="CS4" s="37" t="s">
        <v>7</v>
      </c>
      <c r="CT4" s="2">
        <v>32</v>
      </c>
      <c r="CU4" s="2">
        <v>32</v>
      </c>
      <c r="CV4" s="2">
        <v>0</v>
      </c>
      <c r="CW4" s="2">
        <v>0</v>
      </c>
      <c r="CX4" s="4">
        <f>CU4/CT4</f>
        <v>1</v>
      </c>
      <c r="CY4" s="4">
        <f t="shared" ref="CY4:CY67" si="11">CX4-CP4</f>
        <v>0</v>
      </c>
      <c r="DA4" s="37" t="s">
        <v>7</v>
      </c>
      <c r="DB4" s="2">
        <v>32</v>
      </c>
      <c r="DC4" s="2">
        <v>32</v>
      </c>
      <c r="DD4" s="2">
        <v>0</v>
      </c>
      <c r="DE4" s="2">
        <v>0</v>
      </c>
      <c r="DF4" s="4">
        <f>DC4/DB4</f>
        <v>1</v>
      </c>
      <c r="DG4" s="4">
        <f t="shared" ref="DG4:DG67" si="12">DF4-CX4</f>
        <v>0</v>
      </c>
      <c r="DI4" s="37" t="s">
        <v>7</v>
      </c>
      <c r="DJ4" s="2">
        <v>32</v>
      </c>
      <c r="DK4" s="2">
        <v>32</v>
      </c>
      <c r="DL4" s="2">
        <v>0</v>
      </c>
      <c r="DM4" s="2">
        <v>0</v>
      </c>
      <c r="DN4" s="4">
        <f>DK4/DJ4</f>
        <v>1</v>
      </c>
      <c r="DO4" s="4">
        <f t="shared" ref="DO4:DO67" si="13">DN4-DF4</f>
        <v>0</v>
      </c>
      <c r="DQ4" s="37" t="s">
        <v>7</v>
      </c>
      <c r="DR4" s="2">
        <v>32</v>
      </c>
      <c r="DS4" s="2">
        <v>32</v>
      </c>
      <c r="DT4" s="2">
        <v>0</v>
      </c>
      <c r="DU4" s="2">
        <v>0</v>
      </c>
      <c r="DV4" s="4">
        <f>DS4/DR4</f>
        <v>1</v>
      </c>
      <c r="DW4" s="4">
        <f t="shared" ref="DW4:DW67" si="14">DV4-DN4</f>
        <v>0</v>
      </c>
      <c r="DY4" s="37" t="s">
        <v>7</v>
      </c>
      <c r="DZ4" s="2">
        <v>32</v>
      </c>
      <c r="EA4" s="2">
        <v>32</v>
      </c>
      <c r="EB4" s="2">
        <v>0</v>
      </c>
      <c r="EC4" s="2">
        <v>0</v>
      </c>
      <c r="ED4" s="4">
        <f>EA4/DZ4</f>
        <v>1</v>
      </c>
      <c r="EE4" s="4">
        <f t="shared" ref="EE4:EE67" si="15">ED4-DV4</f>
        <v>0</v>
      </c>
      <c r="EG4" s="78" t="s">
        <v>7</v>
      </c>
      <c r="EH4" s="74">
        <v>32</v>
      </c>
      <c r="EI4" s="74">
        <v>32</v>
      </c>
      <c r="EJ4" s="74">
        <v>0</v>
      </c>
      <c r="EK4" s="74">
        <v>0</v>
      </c>
      <c r="EL4" s="75">
        <f>EI4/EH4</f>
        <v>1</v>
      </c>
      <c r="EM4" s="75">
        <f t="shared" ref="EM4:EM67" si="16">EL4-ED4</f>
        <v>0</v>
      </c>
      <c r="EN4" s="74"/>
      <c r="EO4" s="78" t="s">
        <v>7</v>
      </c>
      <c r="EP4" s="74">
        <v>32</v>
      </c>
      <c r="EQ4" s="74">
        <v>32</v>
      </c>
      <c r="ER4" s="74">
        <v>0</v>
      </c>
      <c r="ES4" s="74">
        <v>0</v>
      </c>
      <c r="ET4" s="75">
        <f>EQ4/EP4</f>
        <v>1</v>
      </c>
      <c r="EU4" s="75">
        <f t="shared" ref="EU4:EU67" si="17">ET4-EL4</f>
        <v>0</v>
      </c>
      <c r="EV4" s="74"/>
      <c r="EW4" s="78" t="s">
        <v>7</v>
      </c>
      <c r="EX4" s="74">
        <v>32</v>
      </c>
      <c r="EY4" s="74">
        <v>32</v>
      </c>
      <c r="EZ4" s="74">
        <v>0</v>
      </c>
      <c r="FA4" s="74">
        <v>0</v>
      </c>
      <c r="FB4" s="75">
        <f>EY4/EX4</f>
        <v>1</v>
      </c>
      <c r="FC4" s="75">
        <f t="shared" ref="FC4:FC67" si="18">FB4-ET4</f>
        <v>0</v>
      </c>
      <c r="FD4" s="74"/>
      <c r="FE4" s="78" t="s">
        <v>7</v>
      </c>
      <c r="FF4" s="74">
        <v>32</v>
      </c>
      <c r="FG4" s="74">
        <v>32</v>
      </c>
      <c r="FH4" s="74">
        <v>0</v>
      </c>
      <c r="FI4" s="74">
        <v>0</v>
      </c>
      <c r="FJ4" s="75">
        <f>FG4/FF4</f>
        <v>1</v>
      </c>
      <c r="FK4" s="75">
        <f t="shared" ref="FK4:FK67" si="19">FJ4-FB4</f>
        <v>0</v>
      </c>
      <c r="FL4" s="74"/>
      <c r="FM4" s="78" t="s">
        <v>7</v>
      </c>
      <c r="FN4" s="74">
        <v>32</v>
      </c>
      <c r="FO4" s="74">
        <v>32</v>
      </c>
      <c r="FP4" s="74">
        <v>0</v>
      </c>
      <c r="FQ4" s="74">
        <v>0</v>
      </c>
      <c r="FR4" s="75">
        <f>FO4/FN4</f>
        <v>1</v>
      </c>
      <c r="FS4" s="75">
        <f t="shared" ref="FS4:FS67" si="20">FR4-FJ4</f>
        <v>0</v>
      </c>
      <c r="FT4" s="74"/>
      <c r="FU4" s="78" t="s">
        <v>7</v>
      </c>
      <c r="FV4" s="74">
        <v>32</v>
      </c>
      <c r="FW4" s="74">
        <v>32</v>
      </c>
      <c r="FX4" s="74">
        <v>0</v>
      </c>
      <c r="FY4" s="74">
        <v>0</v>
      </c>
      <c r="FZ4" s="75">
        <f>FW4/FV4</f>
        <v>1</v>
      </c>
      <c r="GA4" s="75">
        <f t="shared" ref="GA4:GA67" si="21">FZ4-FR4</f>
        <v>0</v>
      </c>
      <c r="GB4" s="74"/>
      <c r="GC4" s="78" t="s">
        <v>7</v>
      </c>
      <c r="GD4" s="73">
        <v>132</v>
      </c>
      <c r="GE4" s="73">
        <v>96</v>
      </c>
      <c r="GF4" s="73">
        <v>0</v>
      </c>
      <c r="GG4" s="73">
        <v>36</v>
      </c>
      <c r="GH4" s="77">
        <v>0.73</v>
      </c>
      <c r="GI4" s="75">
        <f t="shared" ref="GI4:GI67" si="22">GH4-FZ4</f>
        <v>-0.27</v>
      </c>
      <c r="GJ4" s="74" t="s">
        <v>89</v>
      </c>
      <c r="GK4" s="78" t="s">
        <v>7</v>
      </c>
      <c r="GL4" s="73">
        <v>32</v>
      </c>
      <c r="GM4" s="73">
        <v>32</v>
      </c>
      <c r="GN4" s="73">
        <v>0</v>
      </c>
      <c r="GO4" s="73">
        <v>0</v>
      </c>
      <c r="GP4" s="77">
        <v>1</v>
      </c>
      <c r="GQ4" s="75">
        <f t="shared" ref="GQ4:GQ67" si="23">GP4-GG4</f>
        <v>-35</v>
      </c>
      <c r="GR4" s="74"/>
      <c r="GS4" s="78" t="s">
        <v>7</v>
      </c>
      <c r="GT4" s="73">
        <v>32</v>
      </c>
      <c r="GU4" s="73">
        <v>32</v>
      </c>
      <c r="GV4" s="73">
        <v>0</v>
      </c>
      <c r="GW4" s="73">
        <v>0</v>
      </c>
      <c r="GX4" s="77">
        <v>1</v>
      </c>
      <c r="GY4" s="75">
        <f t="shared" ref="GY4:GY67" si="24">GX4-GP4</f>
        <v>0</v>
      </c>
      <c r="HB4" s="78" t="s">
        <v>7</v>
      </c>
      <c r="HC4" s="73">
        <v>32</v>
      </c>
      <c r="HD4" s="73">
        <v>32</v>
      </c>
      <c r="HE4" s="73">
        <v>0</v>
      </c>
      <c r="HF4" s="73">
        <v>0</v>
      </c>
      <c r="HG4" s="75">
        <f t="shared" ref="HG4:HG67" si="25">HD4/HC4</f>
        <v>1</v>
      </c>
      <c r="HH4" s="75">
        <f t="shared" ref="HH4:HH67" si="26">HG4-GX4</f>
        <v>0</v>
      </c>
      <c r="HJ4" s="78" t="s">
        <v>7</v>
      </c>
      <c r="HK4" s="73">
        <v>32</v>
      </c>
      <c r="HL4" s="73">
        <v>32</v>
      </c>
      <c r="HM4" s="73">
        <v>0</v>
      </c>
      <c r="HN4" s="73">
        <v>0</v>
      </c>
      <c r="HO4" s="75">
        <f t="shared" ref="HO4:HO67" si="27">HL4/HK4</f>
        <v>1</v>
      </c>
      <c r="HP4" s="75">
        <f t="shared" ref="HP4:HP67" si="28">HO4-HG4</f>
        <v>0</v>
      </c>
      <c r="HR4" s="78" t="s">
        <v>7</v>
      </c>
      <c r="HS4" s="73">
        <v>32</v>
      </c>
      <c r="HT4" s="73">
        <v>32</v>
      </c>
      <c r="HU4" s="74">
        <v>0</v>
      </c>
      <c r="HV4" s="74">
        <v>0</v>
      </c>
      <c r="HW4" s="75">
        <f t="shared" ref="HW4:HW67" si="29">HT4/HS4</f>
        <v>1</v>
      </c>
      <c r="HX4" s="75">
        <f t="shared" ref="HX4:HX67" si="30">HW4-HO4</f>
        <v>0</v>
      </c>
      <c r="HZ4" s="78" t="s">
        <v>7</v>
      </c>
      <c r="IA4" s="73">
        <v>32</v>
      </c>
      <c r="IB4" s="73">
        <v>32</v>
      </c>
      <c r="IC4" s="74">
        <v>0</v>
      </c>
      <c r="ID4" s="74">
        <v>0</v>
      </c>
      <c r="IE4" s="75">
        <f t="shared" ref="IE4:IE67" si="31">IB4/IA4</f>
        <v>1</v>
      </c>
      <c r="IF4" s="75">
        <f t="shared" ref="IF4:IF67" si="32">IE4-HW4</f>
        <v>0</v>
      </c>
      <c r="IH4" s="78" t="s">
        <v>7</v>
      </c>
      <c r="II4" s="73">
        <v>32</v>
      </c>
      <c r="IJ4" s="73">
        <v>32</v>
      </c>
      <c r="IK4" s="74">
        <v>0</v>
      </c>
      <c r="IL4" s="74">
        <v>0</v>
      </c>
      <c r="IM4" s="75">
        <f t="shared" ref="IM4:IM67" si="33">IJ4/II4</f>
        <v>1</v>
      </c>
      <c r="IN4" s="75">
        <f t="shared" ref="IN4:IN67" si="34">IM4-IE4</f>
        <v>0</v>
      </c>
      <c r="IP4" s="78" t="s">
        <v>7</v>
      </c>
      <c r="IQ4" s="73">
        <v>32</v>
      </c>
      <c r="IR4" s="73">
        <v>32</v>
      </c>
      <c r="IS4" s="74">
        <v>0</v>
      </c>
      <c r="IT4" s="74">
        <v>0</v>
      </c>
      <c r="IU4" s="75">
        <f t="shared" ref="IU4:IU67" si="35">IR4/IQ4</f>
        <v>1</v>
      </c>
      <c r="IV4" s="75">
        <f t="shared" ref="IV4:IV67" si="36">IU4-IM4</f>
        <v>0</v>
      </c>
      <c r="IX4" s="78" t="s">
        <v>7</v>
      </c>
      <c r="IY4" s="73">
        <v>32</v>
      </c>
      <c r="IZ4" s="73">
        <v>32</v>
      </c>
      <c r="JA4" s="74">
        <v>0</v>
      </c>
      <c r="JB4" s="74">
        <v>0</v>
      </c>
      <c r="JC4" s="75">
        <f t="shared" ref="JC4:JC67" si="37">IZ4/IY4</f>
        <v>1</v>
      </c>
      <c r="JD4" s="75">
        <f t="shared" ref="JD4:JD67" si="38">JC4-IU4</f>
        <v>0</v>
      </c>
      <c r="JF4" s="78" t="s">
        <v>7</v>
      </c>
      <c r="JG4" s="73">
        <v>32</v>
      </c>
      <c r="JH4" s="73">
        <v>32</v>
      </c>
      <c r="JI4" s="74">
        <v>0</v>
      </c>
      <c r="JJ4" s="74">
        <v>0</v>
      </c>
      <c r="JK4" s="75">
        <f t="shared" ref="JK4:JK67" si="39">JH4/JG4</f>
        <v>1</v>
      </c>
      <c r="JL4" s="75">
        <f t="shared" ref="JL4:JL67" si="40">JK4-JC4</f>
        <v>0</v>
      </c>
      <c r="JN4" s="78" t="s">
        <v>7</v>
      </c>
      <c r="JO4" s="73">
        <v>32</v>
      </c>
      <c r="JP4" s="73">
        <v>32</v>
      </c>
      <c r="JQ4" s="74">
        <v>0</v>
      </c>
      <c r="JR4" s="74">
        <v>0</v>
      </c>
      <c r="JS4" s="75">
        <f t="shared" ref="JS4:JS67" si="41">JP4/JO4</f>
        <v>1</v>
      </c>
      <c r="JT4" s="75">
        <f t="shared" ref="JT4:JT67" si="42">JS4-JK4</f>
        <v>0</v>
      </c>
      <c r="JV4" s="78" t="s">
        <v>7</v>
      </c>
      <c r="JW4" s="73">
        <v>32</v>
      </c>
      <c r="JX4" s="73">
        <v>32</v>
      </c>
      <c r="JY4" s="74">
        <v>0</v>
      </c>
      <c r="JZ4" s="74">
        <v>0</v>
      </c>
      <c r="KA4" s="75">
        <f t="shared" ref="KA4:KA67" si="43">JX4/JW4</f>
        <v>1</v>
      </c>
      <c r="KB4" s="75">
        <f t="shared" ref="KB4:KB67" si="44">KA4-JS4</f>
        <v>0</v>
      </c>
      <c r="KD4" s="78" t="s">
        <v>7</v>
      </c>
      <c r="KE4" s="73">
        <v>32</v>
      </c>
      <c r="KF4" s="73">
        <v>32</v>
      </c>
      <c r="KG4" s="74">
        <v>0</v>
      </c>
      <c r="KH4" s="74">
        <v>0</v>
      </c>
      <c r="KI4" s="75">
        <f t="shared" ref="KI4:KI67" si="45">KF4/KE4</f>
        <v>1</v>
      </c>
      <c r="KJ4" s="75">
        <f t="shared" ref="KJ4:KJ67" si="46">KI4-KA4</f>
        <v>0</v>
      </c>
      <c r="KL4" s="78" t="s">
        <v>7</v>
      </c>
      <c r="KM4" s="73">
        <v>32</v>
      </c>
      <c r="KN4" s="73">
        <v>32</v>
      </c>
      <c r="KO4" s="74">
        <v>0</v>
      </c>
      <c r="KP4" s="74">
        <v>0</v>
      </c>
      <c r="KQ4" s="75">
        <f t="shared" ref="KQ4:KQ67" si="47">KN4/KM4</f>
        <v>1</v>
      </c>
      <c r="KR4" s="75">
        <f t="shared" ref="KR4:KR67" si="48">KQ4-KI4</f>
        <v>0</v>
      </c>
      <c r="KT4" s="78" t="s">
        <v>7</v>
      </c>
      <c r="KU4" s="73">
        <v>32</v>
      </c>
      <c r="KV4" s="73">
        <v>32</v>
      </c>
      <c r="KW4" s="74">
        <v>0</v>
      </c>
      <c r="KX4" s="74">
        <v>0</v>
      </c>
      <c r="KY4" s="75">
        <f t="shared" ref="KY4:KY67" si="49">KV4/KU4</f>
        <v>1</v>
      </c>
      <c r="KZ4" s="75">
        <f t="shared" ref="KZ4:KZ67" si="50">KY4-KQ4</f>
        <v>0</v>
      </c>
      <c r="LB4" s="78" t="s">
        <v>7</v>
      </c>
      <c r="LC4" s="73">
        <v>32</v>
      </c>
      <c r="LD4" s="73">
        <v>32</v>
      </c>
      <c r="LE4" s="74">
        <v>0</v>
      </c>
      <c r="LF4" s="74">
        <v>0</v>
      </c>
      <c r="LG4" s="75">
        <f t="shared" ref="LG4:LG67" si="51">LD4/LC4</f>
        <v>1</v>
      </c>
      <c r="LH4" s="75">
        <f t="shared" ref="LH4:LH67" si="52">LG4-KY4</f>
        <v>0</v>
      </c>
      <c r="LJ4" s="78" t="s">
        <v>7</v>
      </c>
      <c r="LK4" s="73">
        <v>32</v>
      </c>
      <c r="LL4" s="73">
        <v>32</v>
      </c>
      <c r="LM4" s="74">
        <v>0</v>
      </c>
      <c r="LN4" s="74">
        <v>0</v>
      </c>
      <c r="LO4" s="75">
        <f t="shared" ref="LO4:LO67" si="53">LL4/LK4</f>
        <v>1</v>
      </c>
      <c r="LP4" s="75">
        <f t="shared" ref="LP4:LP67" si="54">LO4-LG4</f>
        <v>0</v>
      </c>
      <c r="LR4" s="78" t="s">
        <v>7</v>
      </c>
      <c r="LS4" s="73">
        <v>32</v>
      </c>
      <c r="LT4" s="73">
        <v>32</v>
      </c>
      <c r="LU4" s="74">
        <v>0</v>
      </c>
      <c r="LV4" s="74">
        <v>0</v>
      </c>
      <c r="LW4" s="75">
        <f t="shared" ref="LW4:LW67" si="55">LT4/LS4</f>
        <v>1</v>
      </c>
      <c r="LX4" s="75">
        <f t="shared" ref="LX4:LX67" si="56">LW4-LO4</f>
        <v>0</v>
      </c>
      <c r="LZ4" s="78" t="s">
        <v>7</v>
      </c>
      <c r="MA4" s="73">
        <v>32</v>
      </c>
      <c r="MB4" s="73">
        <v>32</v>
      </c>
      <c r="MC4" s="74">
        <v>0</v>
      </c>
      <c r="MD4" s="74">
        <v>0</v>
      </c>
      <c r="ME4" s="75">
        <f t="shared" ref="ME4:ME67" si="57">MB4/MA4</f>
        <v>1</v>
      </c>
      <c r="MF4" s="75">
        <f t="shared" ref="MF4:MF67" si="58">ME4-LW4</f>
        <v>0</v>
      </c>
      <c r="MH4" s="78" t="s">
        <v>7</v>
      </c>
      <c r="MI4" s="73">
        <v>32</v>
      </c>
      <c r="MJ4" s="73">
        <v>32</v>
      </c>
      <c r="MK4" s="74">
        <v>0</v>
      </c>
      <c r="ML4" s="74">
        <v>0</v>
      </c>
      <c r="MM4" s="75">
        <f t="shared" ref="MM4:MM67" si="59">MJ4/MI4</f>
        <v>1</v>
      </c>
      <c r="MN4" s="75">
        <f t="shared" ref="MN4:MN67" si="60">MM4-ME4</f>
        <v>0</v>
      </c>
      <c r="MP4" s="78" t="s">
        <v>7</v>
      </c>
      <c r="MQ4" s="73">
        <v>32</v>
      </c>
      <c r="MR4" s="73">
        <v>32</v>
      </c>
      <c r="MS4" s="74">
        <v>0</v>
      </c>
      <c r="MT4" s="74">
        <v>0</v>
      </c>
      <c r="MU4" s="75">
        <f t="shared" ref="MU4:MU67" si="61">MR4/MQ4</f>
        <v>1</v>
      </c>
      <c r="MV4" s="75">
        <f t="shared" ref="MV4:MV67" si="62">MU4-MM4</f>
        <v>0</v>
      </c>
      <c r="MX4" s="78" t="s">
        <v>7</v>
      </c>
      <c r="MY4" s="73">
        <v>32</v>
      </c>
      <c r="MZ4" s="73">
        <v>32</v>
      </c>
      <c r="NA4" s="74">
        <v>0</v>
      </c>
      <c r="NB4" s="74">
        <v>0</v>
      </c>
      <c r="NC4" s="75">
        <f t="shared" ref="NC4:NC67" si="63">MZ4/MY4</f>
        <v>1</v>
      </c>
      <c r="ND4" s="75">
        <f t="shared" ref="ND4:ND67" si="64">NC4-MU4</f>
        <v>0</v>
      </c>
      <c r="NF4" s="78" t="s">
        <v>7</v>
      </c>
      <c r="NG4" s="73">
        <v>32</v>
      </c>
      <c r="NH4" s="73">
        <v>32</v>
      </c>
      <c r="NI4" s="74">
        <v>0</v>
      </c>
      <c r="NJ4" s="74">
        <v>0</v>
      </c>
      <c r="NK4" s="75">
        <f t="shared" ref="NK4:NK67" si="65">NH4/NG4</f>
        <v>1</v>
      </c>
      <c r="NL4" s="75">
        <f t="shared" ref="NL4:NL67" si="66">NK4-NC4</f>
        <v>0</v>
      </c>
      <c r="NN4" s="78" t="s">
        <v>7</v>
      </c>
      <c r="NO4" s="73">
        <v>32</v>
      </c>
      <c r="NP4" s="73">
        <v>32</v>
      </c>
      <c r="NQ4" s="74">
        <v>0</v>
      </c>
      <c r="NR4" s="74">
        <v>0</v>
      </c>
      <c r="NS4" s="75">
        <f t="shared" ref="NS4:NS67" si="67">NP4/NO4</f>
        <v>1</v>
      </c>
      <c r="NT4" s="75">
        <f t="shared" ref="NT4:NT67" si="68">NS4-NK4</f>
        <v>0</v>
      </c>
    </row>
    <row r="5" spans="1:384" ht="1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G5" s="8"/>
      <c r="H5" s="7"/>
      <c r="I5" s="2" t="s">
        <v>8</v>
      </c>
      <c r="J5" s="2">
        <v>23</v>
      </c>
      <c r="K5" s="2">
        <v>23</v>
      </c>
      <c r="L5" s="2">
        <v>0</v>
      </c>
      <c r="M5" s="2">
        <v>0</v>
      </c>
      <c r="N5" s="4">
        <v>1</v>
      </c>
      <c r="O5" s="8">
        <f t="shared" si="0"/>
        <v>0</v>
      </c>
      <c r="P5" s="7"/>
      <c r="Q5" s="2" t="s">
        <v>8</v>
      </c>
      <c r="R5" s="2">
        <v>23</v>
      </c>
      <c r="S5" s="2">
        <v>23</v>
      </c>
      <c r="T5" s="2">
        <v>0</v>
      </c>
      <c r="U5" s="2">
        <v>0</v>
      </c>
      <c r="V5" s="4">
        <v>1</v>
      </c>
      <c r="W5" s="4">
        <f t="shared" si="1"/>
        <v>0</v>
      </c>
      <c r="Y5" s="2" t="s">
        <v>8</v>
      </c>
      <c r="Z5" s="2">
        <v>23</v>
      </c>
      <c r="AA5" s="2">
        <v>23</v>
      </c>
      <c r="AB5" s="2">
        <v>0</v>
      </c>
      <c r="AC5" s="2">
        <v>0</v>
      </c>
      <c r="AD5" s="4">
        <v>1</v>
      </c>
      <c r="AE5" s="4">
        <f t="shared" si="2"/>
        <v>0</v>
      </c>
      <c r="AG5" s="2" t="s">
        <v>8</v>
      </c>
      <c r="AH5" s="2">
        <v>23</v>
      </c>
      <c r="AI5" s="2">
        <v>23</v>
      </c>
      <c r="AJ5" s="2">
        <v>0</v>
      </c>
      <c r="AK5" s="2">
        <v>0</v>
      </c>
      <c r="AL5" s="4">
        <v>1</v>
      </c>
      <c r="AM5" s="4">
        <f t="shared" si="3"/>
        <v>0</v>
      </c>
      <c r="AO5" s="2" t="s">
        <v>8</v>
      </c>
      <c r="AP5" s="2">
        <v>23</v>
      </c>
      <c r="AQ5" s="2">
        <v>23</v>
      </c>
      <c r="AR5" s="2">
        <v>0</v>
      </c>
      <c r="AS5" s="2">
        <v>0</v>
      </c>
      <c r="AT5" s="4">
        <v>1</v>
      </c>
      <c r="AU5" s="4">
        <f t="shared" si="4"/>
        <v>0</v>
      </c>
      <c r="AW5" s="2" t="s">
        <v>8</v>
      </c>
      <c r="AX5" s="2">
        <v>23</v>
      </c>
      <c r="AY5" s="2">
        <v>23</v>
      </c>
      <c r="AZ5" s="2">
        <v>0</v>
      </c>
      <c r="BA5" s="2">
        <v>0</v>
      </c>
      <c r="BB5" s="4">
        <v>1</v>
      </c>
      <c r="BC5" s="4">
        <f t="shared" si="5"/>
        <v>0</v>
      </c>
      <c r="BE5" s="2" t="s">
        <v>8</v>
      </c>
      <c r="BF5" s="2">
        <v>26</v>
      </c>
      <c r="BG5" s="2">
        <v>26</v>
      </c>
      <c r="BH5" s="2">
        <v>0</v>
      </c>
      <c r="BI5" s="2">
        <v>0</v>
      </c>
      <c r="BJ5" s="4">
        <f t="shared" ref="BJ5:BJ67" si="69">BG5/BF5</f>
        <v>1</v>
      </c>
      <c r="BK5" s="4">
        <f t="shared" si="6"/>
        <v>0</v>
      </c>
      <c r="BM5" s="2" t="s">
        <v>8</v>
      </c>
      <c r="BN5" s="2">
        <v>26</v>
      </c>
      <c r="BO5" s="2">
        <v>26</v>
      </c>
      <c r="BP5" s="2">
        <v>0</v>
      </c>
      <c r="BQ5" s="2">
        <v>0</v>
      </c>
      <c r="BR5" s="4">
        <f t="shared" ref="BR5:BR67" si="70">BO5/BN5</f>
        <v>1</v>
      </c>
      <c r="BS5" s="4">
        <f t="shared" si="7"/>
        <v>0</v>
      </c>
      <c r="BU5" s="2" t="s">
        <v>8</v>
      </c>
      <c r="BV5" s="2">
        <v>26</v>
      </c>
      <c r="BW5" s="2">
        <v>26</v>
      </c>
      <c r="BX5" s="2">
        <v>0</v>
      </c>
      <c r="BY5" s="2">
        <v>0</v>
      </c>
      <c r="BZ5" s="4">
        <v>1</v>
      </c>
      <c r="CA5" s="4">
        <f t="shared" si="8"/>
        <v>0</v>
      </c>
      <c r="CC5" s="42" t="s">
        <v>8</v>
      </c>
      <c r="CD5" s="42">
        <v>26</v>
      </c>
      <c r="CE5" s="42">
        <v>26</v>
      </c>
      <c r="CF5" s="42">
        <v>0</v>
      </c>
      <c r="CG5" s="42">
        <v>0</v>
      </c>
      <c r="CH5" s="43">
        <v>1</v>
      </c>
      <c r="CI5" s="4">
        <f t="shared" si="9"/>
        <v>0</v>
      </c>
      <c r="CK5" s="2" t="s">
        <v>8</v>
      </c>
      <c r="CL5" s="2">
        <v>26</v>
      </c>
      <c r="CM5" s="2">
        <v>26</v>
      </c>
      <c r="CN5" s="2">
        <v>0</v>
      </c>
      <c r="CO5" s="2">
        <v>0</v>
      </c>
      <c r="CP5" s="4">
        <v>1</v>
      </c>
      <c r="CQ5" s="4">
        <f t="shared" si="10"/>
        <v>0</v>
      </c>
      <c r="CS5" s="2" t="s">
        <v>8</v>
      </c>
      <c r="CT5" s="2">
        <v>26</v>
      </c>
      <c r="CU5" s="2">
        <v>26</v>
      </c>
      <c r="CV5" s="2">
        <v>0</v>
      </c>
      <c r="CW5" s="2">
        <v>0</v>
      </c>
      <c r="CX5" s="4">
        <v>1</v>
      </c>
      <c r="CY5" s="4">
        <f t="shared" si="11"/>
        <v>0</v>
      </c>
      <c r="DA5" s="2" t="s">
        <v>8</v>
      </c>
      <c r="DB5" s="2">
        <v>26</v>
      </c>
      <c r="DC5" s="2">
        <v>26</v>
      </c>
      <c r="DD5" s="2">
        <v>0</v>
      </c>
      <c r="DE5" s="2">
        <v>0</v>
      </c>
      <c r="DF5" s="4">
        <v>1</v>
      </c>
      <c r="DG5" s="4">
        <f t="shared" si="12"/>
        <v>0</v>
      </c>
      <c r="DI5" s="2" t="s">
        <v>8</v>
      </c>
      <c r="DJ5" s="2">
        <v>26</v>
      </c>
      <c r="DK5" s="2">
        <v>26</v>
      </c>
      <c r="DL5" s="2">
        <v>0</v>
      </c>
      <c r="DM5" s="2">
        <v>0</v>
      </c>
      <c r="DN5" s="4">
        <v>1</v>
      </c>
      <c r="DO5" s="4">
        <f t="shared" si="13"/>
        <v>0</v>
      </c>
      <c r="DQ5" s="2" t="s">
        <v>8</v>
      </c>
      <c r="DR5" s="2">
        <v>26</v>
      </c>
      <c r="DS5" s="2">
        <v>26</v>
      </c>
      <c r="DT5" s="2">
        <v>0</v>
      </c>
      <c r="DU5" s="2">
        <v>0</v>
      </c>
      <c r="DV5" s="4">
        <v>1</v>
      </c>
      <c r="DW5" s="4">
        <f t="shared" si="14"/>
        <v>0</v>
      </c>
      <c r="DY5" s="2" t="s">
        <v>8</v>
      </c>
      <c r="DZ5" s="2">
        <v>26</v>
      </c>
      <c r="EA5" s="2">
        <v>26</v>
      </c>
      <c r="EB5" s="2">
        <v>0</v>
      </c>
      <c r="EC5" s="2">
        <v>0</v>
      </c>
      <c r="ED5" s="4">
        <v>1</v>
      </c>
      <c r="EE5" s="4">
        <f t="shared" si="15"/>
        <v>0</v>
      </c>
      <c r="EG5" s="73" t="s">
        <v>8</v>
      </c>
      <c r="EH5" s="74">
        <v>26</v>
      </c>
      <c r="EI5" s="74">
        <v>26</v>
      </c>
      <c r="EJ5" s="74">
        <v>0</v>
      </c>
      <c r="EK5" s="74">
        <v>0</v>
      </c>
      <c r="EL5" s="75">
        <v>1</v>
      </c>
      <c r="EM5" s="75">
        <f t="shared" si="16"/>
        <v>0</v>
      </c>
      <c r="EN5" s="74"/>
      <c r="EO5" s="73" t="s">
        <v>8</v>
      </c>
      <c r="EP5" s="73">
        <v>26</v>
      </c>
      <c r="EQ5" s="73">
        <v>26</v>
      </c>
      <c r="ER5" s="73">
        <v>0</v>
      </c>
      <c r="ES5" s="73">
        <v>0</v>
      </c>
      <c r="ET5" s="77">
        <v>1</v>
      </c>
      <c r="EU5" s="75">
        <f t="shared" si="17"/>
        <v>0</v>
      </c>
      <c r="EV5" s="74"/>
      <c r="EW5" s="73" t="s">
        <v>8</v>
      </c>
      <c r="EX5" s="73">
        <v>26</v>
      </c>
      <c r="EY5" s="73">
        <v>26</v>
      </c>
      <c r="EZ5" s="73">
        <v>0</v>
      </c>
      <c r="FA5" s="73">
        <v>0</v>
      </c>
      <c r="FB5" s="77">
        <v>1</v>
      </c>
      <c r="FC5" s="75">
        <f t="shared" si="18"/>
        <v>0</v>
      </c>
      <c r="FD5" s="74"/>
      <c r="FE5" s="73" t="s">
        <v>8</v>
      </c>
      <c r="FF5" s="73">
        <v>26</v>
      </c>
      <c r="FG5" s="73">
        <v>26</v>
      </c>
      <c r="FH5" s="73">
        <v>0</v>
      </c>
      <c r="FI5" s="73">
        <v>0</v>
      </c>
      <c r="FJ5" s="77">
        <f t="shared" ref="FJ5:FJ68" si="71">FG5/FF5</f>
        <v>1</v>
      </c>
      <c r="FK5" s="75">
        <f t="shared" si="19"/>
        <v>0</v>
      </c>
      <c r="FL5" s="74"/>
      <c r="FM5" s="73" t="s">
        <v>8</v>
      </c>
      <c r="FN5" s="73">
        <v>26</v>
      </c>
      <c r="FO5" s="73">
        <v>26</v>
      </c>
      <c r="FP5" s="73">
        <v>0</v>
      </c>
      <c r="FQ5" s="73">
        <v>0</v>
      </c>
      <c r="FR5" s="77">
        <v>1</v>
      </c>
      <c r="FS5" s="75">
        <f t="shared" si="20"/>
        <v>0</v>
      </c>
      <c r="FT5" s="74"/>
      <c r="FU5" s="73" t="s">
        <v>8</v>
      </c>
      <c r="FV5" s="73">
        <v>26</v>
      </c>
      <c r="FW5" s="73">
        <v>26</v>
      </c>
      <c r="FX5" s="73">
        <v>0</v>
      </c>
      <c r="FY5" s="73">
        <v>0</v>
      </c>
      <c r="FZ5" s="77">
        <v>1</v>
      </c>
      <c r="GA5" s="75">
        <f t="shared" si="21"/>
        <v>0</v>
      </c>
      <c r="GB5" s="74"/>
      <c r="GC5" s="73" t="s">
        <v>8</v>
      </c>
      <c r="GD5" s="73">
        <v>26</v>
      </c>
      <c r="GE5" s="73">
        <v>26</v>
      </c>
      <c r="GF5" s="73">
        <v>0</v>
      </c>
      <c r="GG5" s="73">
        <v>0</v>
      </c>
      <c r="GH5" s="77">
        <v>1</v>
      </c>
      <c r="GI5" s="75">
        <f t="shared" si="22"/>
        <v>0</v>
      </c>
      <c r="GJ5" s="74"/>
      <c r="GK5" s="73" t="s">
        <v>8</v>
      </c>
      <c r="GL5" s="73">
        <v>26</v>
      </c>
      <c r="GM5" s="73">
        <v>26</v>
      </c>
      <c r="GN5" s="73">
        <v>0</v>
      </c>
      <c r="GO5" s="73">
        <v>0</v>
      </c>
      <c r="GP5" s="77">
        <v>1</v>
      </c>
      <c r="GQ5" s="75">
        <f t="shared" si="23"/>
        <v>1</v>
      </c>
      <c r="GR5" s="74"/>
      <c r="GS5" s="73" t="s">
        <v>8</v>
      </c>
      <c r="GT5" s="73">
        <v>26</v>
      </c>
      <c r="GU5" s="73">
        <v>26</v>
      </c>
      <c r="GV5" s="73">
        <v>0</v>
      </c>
      <c r="GW5" s="73">
        <v>0</v>
      </c>
      <c r="GX5" s="77">
        <v>1</v>
      </c>
      <c r="GY5" s="75">
        <f t="shared" si="24"/>
        <v>0</v>
      </c>
      <c r="HB5" s="74" t="s">
        <v>8</v>
      </c>
      <c r="HC5" s="74">
        <v>26</v>
      </c>
      <c r="HD5" s="74">
        <v>22</v>
      </c>
      <c r="HE5" s="74">
        <v>4</v>
      </c>
      <c r="HF5" s="74">
        <v>0</v>
      </c>
      <c r="HG5" s="75">
        <f t="shared" si="25"/>
        <v>0.84615384615384615</v>
      </c>
      <c r="HH5" s="75">
        <f t="shared" si="26"/>
        <v>-0.15384615384615385</v>
      </c>
      <c r="HJ5" s="74" t="s">
        <v>8</v>
      </c>
      <c r="HK5" s="74">
        <v>26</v>
      </c>
      <c r="HL5" s="74">
        <v>26</v>
      </c>
      <c r="HM5" s="74">
        <v>0</v>
      </c>
      <c r="HN5" s="74">
        <v>0</v>
      </c>
      <c r="HO5" s="75">
        <f t="shared" si="27"/>
        <v>1</v>
      </c>
      <c r="HP5" s="75">
        <f t="shared" si="28"/>
        <v>0.15384615384615385</v>
      </c>
      <c r="HR5" s="74" t="s">
        <v>8</v>
      </c>
      <c r="HS5" s="74">
        <v>26</v>
      </c>
      <c r="HT5" s="74">
        <v>26</v>
      </c>
      <c r="HU5" s="74">
        <v>0</v>
      </c>
      <c r="HV5" s="74">
        <v>0</v>
      </c>
      <c r="HW5" s="75">
        <f t="shared" si="29"/>
        <v>1</v>
      </c>
      <c r="HX5" s="75">
        <f t="shared" si="30"/>
        <v>0</v>
      </c>
      <c r="HZ5" s="74" t="s">
        <v>8</v>
      </c>
      <c r="IA5" s="74">
        <v>26</v>
      </c>
      <c r="IB5" s="74">
        <v>26</v>
      </c>
      <c r="IC5" s="74">
        <v>0</v>
      </c>
      <c r="ID5" s="74">
        <v>0</v>
      </c>
      <c r="IE5" s="75">
        <f t="shared" si="31"/>
        <v>1</v>
      </c>
      <c r="IF5" s="75">
        <f t="shared" si="32"/>
        <v>0</v>
      </c>
      <c r="IH5" s="74" t="s">
        <v>8</v>
      </c>
      <c r="II5" s="74">
        <v>26</v>
      </c>
      <c r="IJ5" s="74">
        <v>26</v>
      </c>
      <c r="IK5" s="74">
        <v>0</v>
      </c>
      <c r="IL5" s="74">
        <v>0</v>
      </c>
      <c r="IM5" s="75">
        <f t="shared" si="33"/>
        <v>1</v>
      </c>
      <c r="IN5" s="75">
        <f t="shared" si="34"/>
        <v>0</v>
      </c>
      <c r="IP5" s="74" t="s">
        <v>8</v>
      </c>
      <c r="IQ5" s="74">
        <v>26</v>
      </c>
      <c r="IR5" s="74">
        <v>26</v>
      </c>
      <c r="IS5" s="74">
        <v>0</v>
      </c>
      <c r="IT5" s="74">
        <v>0</v>
      </c>
      <c r="IU5" s="75">
        <f t="shared" si="35"/>
        <v>1</v>
      </c>
      <c r="IV5" s="75">
        <f t="shared" si="36"/>
        <v>0</v>
      </c>
      <c r="IX5" s="74" t="s">
        <v>8</v>
      </c>
      <c r="IY5" s="74">
        <v>26</v>
      </c>
      <c r="IZ5" s="74">
        <v>26</v>
      </c>
      <c r="JA5" s="74">
        <v>0</v>
      </c>
      <c r="JB5" s="74">
        <v>0</v>
      </c>
      <c r="JC5" s="75">
        <f t="shared" si="37"/>
        <v>1</v>
      </c>
      <c r="JD5" s="75">
        <f t="shared" si="38"/>
        <v>0</v>
      </c>
      <c r="JF5" s="74" t="s">
        <v>8</v>
      </c>
      <c r="JG5" s="74">
        <v>26</v>
      </c>
      <c r="JH5" s="74">
        <v>26</v>
      </c>
      <c r="JI5" s="74">
        <v>0</v>
      </c>
      <c r="JJ5" s="74">
        <v>0</v>
      </c>
      <c r="JK5" s="75">
        <f t="shared" si="39"/>
        <v>1</v>
      </c>
      <c r="JL5" s="75">
        <f t="shared" si="40"/>
        <v>0</v>
      </c>
      <c r="JN5" s="74" t="s">
        <v>8</v>
      </c>
      <c r="JO5" s="74">
        <v>26</v>
      </c>
      <c r="JP5" s="74">
        <v>26</v>
      </c>
      <c r="JQ5" s="74">
        <v>0</v>
      </c>
      <c r="JR5" s="74">
        <v>0</v>
      </c>
      <c r="JS5" s="75">
        <f t="shared" si="41"/>
        <v>1</v>
      </c>
      <c r="JT5" s="75">
        <f t="shared" si="42"/>
        <v>0</v>
      </c>
      <c r="JV5" s="74" t="s">
        <v>8</v>
      </c>
      <c r="JW5" s="74">
        <v>26</v>
      </c>
      <c r="JX5" s="74">
        <v>26</v>
      </c>
      <c r="JY5" s="74">
        <v>0</v>
      </c>
      <c r="JZ5" s="74">
        <v>0</v>
      </c>
      <c r="KA5" s="75">
        <f t="shared" si="43"/>
        <v>1</v>
      </c>
      <c r="KB5" s="75">
        <f t="shared" si="44"/>
        <v>0</v>
      </c>
      <c r="KD5" s="74" t="s">
        <v>8</v>
      </c>
      <c r="KE5" s="74">
        <v>26</v>
      </c>
      <c r="KF5" s="74">
        <v>26</v>
      </c>
      <c r="KG5" s="74">
        <v>0</v>
      </c>
      <c r="KH5" s="74">
        <v>0</v>
      </c>
      <c r="KI5" s="75">
        <f t="shared" si="45"/>
        <v>1</v>
      </c>
      <c r="KJ5" s="75">
        <f t="shared" si="46"/>
        <v>0</v>
      </c>
      <c r="KL5" s="74" t="s">
        <v>8</v>
      </c>
      <c r="KM5" s="74">
        <v>26</v>
      </c>
      <c r="KN5" s="74">
        <v>26</v>
      </c>
      <c r="KO5" s="74">
        <v>0</v>
      </c>
      <c r="KP5" s="74">
        <v>0</v>
      </c>
      <c r="KQ5" s="75">
        <f t="shared" si="47"/>
        <v>1</v>
      </c>
      <c r="KR5" s="75">
        <f t="shared" si="48"/>
        <v>0</v>
      </c>
      <c r="KT5" s="74" t="s">
        <v>8</v>
      </c>
      <c r="KU5" s="74">
        <v>26</v>
      </c>
      <c r="KV5" s="74">
        <v>26</v>
      </c>
      <c r="KW5" s="74">
        <v>0</v>
      </c>
      <c r="KX5" s="74">
        <v>0</v>
      </c>
      <c r="KY5" s="75">
        <f t="shared" si="49"/>
        <v>1</v>
      </c>
      <c r="KZ5" s="75">
        <f t="shared" si="50"/>
        <v>0</v>
      </c>
      <c r="LB5" s="74" t="s">
        <v>8</v>
      </c>
      <c r="LC5" s="74">
        <v>26</v>
      </c>
      <c r="LD5" s="74">
        <v>26</v>
      </c>
      <c r="LE5" s="74">
        <v>0</v>
      </c>
      <c r="LF5" s="74">
        <v>0</v>
      </c>
      <c r="LG5" s="75">
        <f t="shared" si="51"/>
        <v>1</v>
      </c>
      <c r="LH5" s="75">
        <f t="shared" si="52"/>
        <v>0</v>
      </c>
      <c r="LJ5" s="74" t="s">
        <v>8</v>
      </c>
      <c r="LK5" s="74">
        <v>26</v>
      </c>
      <c r="LL5" s="74">
        <v>26</v>
      </c>
      <c r="LM5" s="74">
        <v>0</v>
      </c>
      <c r="LN5" s="74">
        <v>0</v>
      </c>
      <c r="LO5" s="75">
        <f t="shared" si="53"/>
        <v>1</v>
      </c>
      <c r="LP5" s="75">
        <f t="shared" si="54"/>
        <v>0</v>
      </c>
      <c r="LR5" s="74" t="s">
        <v>8</v>
      </c>
      <c r="LS5" s="74">
        <v>26</v>
      </c>
      <c r="LT5" s="74">
        <v>26</v>
      </c>
      <c r="LU5" s="74">
        <v>0</v>
      </c>
      <c r="LV5" s="74">
        <v>0</v>
      </c>
      <c r="LW5" s="75">
        <f t="shared" si="55"/>
        <v>1</v>
      </c>
      <c r="LX5" s="75">
        <f t="shared" si="56"/>
        <v>0</v>
      </c>
      <c r="LZ5" s="74" t="s">
        <v>8</v>
      </c>
      <c r="MA5" s="74">
        <v>26</v>
      </c>
      <c r="MB5" s="74">
        <v>26</v>
      </c>
      <c r="MC5" s="74">
        <v>0</v>
      </c>
      <c r="MD5" s="74">
        <v>0</v>
      </c>
      <c r="ME5" s="75">
        <f t="shared" si="57"/>
        <v>1</v>
      </c>
      <c r="MF5" s="75">
        <f t="shared" si="58"/>
        <v>0</v>
      </c>
      <c r="MH5" s="74" t="s">
        <v>8</v>
      </c>
      <c r="MI5" s="74">
        <v>26</v>
      </c>
      <c r="MJ5" s="74">
        <v>26</v>
      </c>
      <c r="MK5" s="74">
        <v>0</v>
      </c>
      <c r="ML5" s="74">
        <v>0</v>
      </c>
      <c r="MM5" s="75">
        <f t="shared" si="59"/>
        <v>1</v>
      </c>
      <c r="MN5" s="75">
        <f t="shared" si="60"/>
        <v>0</v>
      </c>
      <c r="MP5" s="74" t="s">
        <v>8</v>
      </c>
      <c r="MQ5" s="74">
        <v>26</v>
      </c>
      <c r="MR5" s="74">
        <v>26</v>
      </c>
      <c r="MS5" s="74">
        <v>0</v>
      </c>
      <c r="MT5" s="74">
        <v>0</v>
      </c>
      <c r="MU5" s="75">
        <f t="shared" si="61"/>
        <v>1</v>
      </c>
      <c r="MV5" s="75">
        <f t="shared" si="62"/>
        <v>0</v>
      </c>
      <c r="MX5" s="74" t="s">
        <v>8</v>
      </c>
      <c r="MY5" s="74">
        <v>26</v>
      </c>
      <c r="MZ5" s="74">
        <v>26</v>
      </c>
      <c r="NA5" s="74">
        <v>0</v>
      </c>
      <c r="NB5" s="74">
        <v>0</v>
      </c>
      <c r="NC5" s="75">
        <f t="shared" si="63"/>
        <v>1</v>
      </c>
      <c r="ND5" s="75">
        <f t="shared" si="64"/>
        <v>0</v>
      </c>
      <c r="NF5" s="74" t="s">
        <v>8</v>
      </c>
      <c r="NG5" s="74">
        <v>26</v>
      </c>
      <c r="NH5" s="74">
        <v>26</v>
      </c>
      <c r="NI5" s="74">
        <v>0</v>
      </c>
      <c r="NJ5" s="74">
        <v>0</v>
      </c>
      <c r="NK5" s="75">
        <f t="shared" si="65"/>
        <v>1</v>
      </c>
      <c r="NL5" s="75">
        <f t="shared" si="66"/>
        <v>0</v>
      </c>
      <c r="NN5" s="74" t="s">
        <v>8</v>
      </c>
      <c r="NO5" s="74">
        <v>26</v>
      </c>
      <c r="NP5" s="74">
        <v>26</v>
      </c>
      <c r="NQ5" s="74">
        <v>0</v>
      </c>
      <c r="NR5" s="74">
        <v>0</v>
      </c>
      <c r="NS5" s="75">
        <f t="shared" si="67"/>
        <v>1</v>
      </c>
      <c r="NT5" s="75">
        <f t="shared" si="68"/>
        <v>0</v>
      </c>
    </row>
    <row r="6" spans="1:384" ht="1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G6" s="8"/>
      <c r="H6" s="7"/>
      <c r="I6" s="2" t="s">
        <v>9</v>
      </c>
      <c r="J6" s="2">
        <v>11</v>
      </c>
      <c r="K6" s="2">
        <v>11</v>
      </c>
      <c r="L6" s="2">
        <v>0</v>
      </c>
      <c r="M6" s="2">
        <v>0</v>
      </c>
      <c r="N6" s="4">
        <v>1</v>
      </c>
      <c r="O6" s="8">
        <f t="shared" si="0"/>
        <v>0</v>
      </c>
      <c r="P6" s="7"/>
      <c r="Q6" s="2" t="s">
        <v>9</v>
      </c>
      <c r="R6" s="2">
        <v>11</v>
      </c>
      <c r="S6" s="2">
        <v>11</v>
      </c>
      <c r="T6" s="2">
        <v>0</v>
      </c>
      <c r="U6" s="2">
        <v>0</v>
      </c>
      <c r="V6" s="4">
        <v>1</v>
      </c>
      <c r="W6" s="4">
        <f t="shared" si="1"/>
        <v>0</v>
      </c>
      <c r="Y6" s="2" t="s">
        <v>9</v>
      </c>
      <c r="Z6" s="2">
        <v>11</v>
      </c>
      <c r="AA6" s="2">
        <v>11</v>
      </c>
      <c r="AB6" s="2">
        <v>0</v>
      </c>
      <c r="AC6" s="2">
        <v>0</v>
      </c>
      <c r="AD6" s="4">
        <v>1</v>
      </c>
      <c r="AE6" s="4">
        <f t="shared" si="2"/>
        <v>0</v>
      </c>
      <c r="AG6" s="2" t="s">
        <v>9</v>
      </c>
      <c r="AH6" s="2">
        <v>11</v>
      </c>
      <c r="AI6" s="2">
        <v>11</v>
      </c>
      <c r="AJ6" s="2">
        <v>0</v>
      </c>
      <c r="AK6" s="2">
        <v>0</v>
      </c>
      <c r="AL6" s="4">
        <v>1</v>
      </c>
      <c r="AM6" s="4">
        <f t="shared" si="3"/>
        <v>0</v>
      </c>
      <c r="AO6" s="2" t="s">
        <v>9</v>
      </c>
      <c r="AP6" s="2">
        <v>11</v>
      </c>
      <c r="AQ6" s="2">
        <v>11</v>
      </c>
      <c r="AR6" s="2">
        <v>0</v>
      </c>
      <c r="AS6" s="2">
        <v>0</v>
      </c>
      <c r="AT6" s="4">
        <v>1</v>
      </c>
      <c r="AU6" s="4">
        <f t="shared" si="4"/>
        <v>0</v>
      </c>
      <c r="AW6" s="2" t="s">
        <v>9</v>
      </c>
      <c r="AX6" s="2">
        <v>11</v>
      </c>
      <c r="AY6" s="2">
        <v>11</v>
      </c>
      <c r="AZ6" s="2">
        <v>0</v>
      </c>
      <c r="BA6" s="2">
        <v>0</v>
      </c>
      <c r="BB6" s="4">
        <v>1</v>
      </c>
      <c r="BC6" s="4">
        <f t="shared" si="5"/>
        <v>0</v>
      </c>
      <c r="BE6" s="2" t="s">
        <v>9</v>
      </c>
      <c r="BF6" s="2">
        <v>11</v>
      </c>
      <c r="BG6" s="2">
        <v>11</v>
      </c>
      <c r="BH6" s="2">
        <v>0</v>
      </c>
      <c r="BI6" s="2">
        <v>0</v>
      </c>
      <c r="BJ6" s="4">
        <f t="shared" si="69"/>
        <v>1</v>
      </c>
      <c r="BK6" s="4">
        <f t="shared" si="6"/>
        <v>0</v>
      </c>
      <c r="BM6" s="2" t="s">
        <v>9</v>
      </c>
      <c r="BN6" s="2">
        <v>11</v>
      </c>
      <c r="BO6" s="2">
        <v>11</v>
      </c>
      <c r="BP6" s="2">
        <v>0</v>
      </c>
      <c r="BQ6" s="2">
        <v>0</v>
      </c>
      <c r="BR6" s="4">
        <f t="shared" si="70"/>
        <v>1</v>
      </c>
      <c r="BS6" s="4">
        <f t="shared" si="7"/>
        <v>0</v>
      </c>
      <c r="BU6" s="2" t="s">
        <v>9</v>
      </c>
      <c r="BV6" s="2">
        <v>11</v>
      </c>
      <c r="BW6" s="2">
        <v>11</v>
      </c>
      <c r="BX6" s="2">
        <v>0</v>
      </c>
      <c r="BY6" s="2">
        <v>0</v>
      </c>
      <c r="BZ6" s="4">
        <v>1</v>
      </c>
      <c r="CA6" s="4">
        <f t="shared" si="8"/>
        <v>0</v>
      </c>
      <c r="CC6" s="42" t="s">
        <v>9</v>
      </c>
      <c r="CD6" s="42">
        <v>11</v>
      </c>
      <c r="CE6" s="42">
        <v>11</v>
      </c>
      <c r="CF6" s="42">
        <v>0</v>
      </c>
      <c r="CG6" s="42">
        <v>0</v>
      </c>
      <c r="CH6" s="43">
        <v>1</v>
      </c>
      <c r="CI6" s="4">
        <f t="shared" si="9"/>
        <v>0</v>
      </c>
      <c r="CK6" s="2" t="s">
        <v>9</v>
      </c>
      <c r="CL6" s="2">
        <v>11</v>
      </c>
      <c r="CM6" s="2">
        <v>11</v>
      </c>
      <c r="CN6" s="2">
        <v>0</v>
      </c>
      <c r="CO6" s="2">
        <v>0</v>
      </c>
      <c r="CP6" s="4">
        <v>1</v>
      </c>
      <c r="CQ6" s="4">
        <f t="shared" si="10"/>
        <v>0</v>
      </c>
      <c r="CS6" s="2" t="s">
        <v>9</v>
      </c>
      <c r="CT6" s="2">
        <v>11</v>
      </c>
      <c r="CU6" s="2">
        <v>11</v>
      </c>
      <c r="CV6" s="2">
        <v>0</v>
      </c>
      <c r="CW6" s="2">
        <v>0</v>
      </c>
      <c r="CX6" s="4">
        <v>1</v>
      </c>
      <c r="CY6" s="4">
        <f t="shared" si="11"/>
        <v>0</v>
      </c>
      <c r="DA6" s="2" t="s">
        <v>9</v>
      </c>
      <c r="DB6" s="2">
        <v>11</v>
      </c>
      <c r="DC6" s="2">
        <v>11</v>
      </c>
      <c r="DD6" s="2">
        <v>0</v>
      </c>
      <c r="DE6" s="2">
        <v>0</v>
      </c>
      <c r="DF6" s="4">
        <v>1</v>
      </c>
      <c r="DG6" s="4">
        <f t="shared" si="12"/>
        <v>0</v>
      </c>
      <c r="DI6" s="2" t="s">
        <v>9</v>
      </c>
      <c r="DJ6" s="2">
        <v>11</v>
      </c>
      <c r="DK6" s="2">
        <v>11</v>
      </c>
      <c r="DL6" s="2">
        <v>0</v>
      </c>
      <c r="DM6" s="2">
        <v>0</v>
      </c>
      <c r="DN6" s="4">
        <v>1</v>
      </c>
      <c r="DO6" s="4">
        <f t="shared" si="13"/>
        <v>0</v>
      </c>
      <c r="DQ6" s="2" t="s">
        <v>9</v>
      </c>
      <c r="DR6" s="2">
        <v>11</v>
      </c>
      <c r="DS6" s="2">
        <v>11</v>
      </c>
      <c r="DT6" s="2">
        <v>0</v>
      </c>
      <c r="DU6" s="2">
        <v>0</v>
      </c>
      <c r="DV6" s="4">
        <v>1</v>
      </c>
      <c r="DW6" s="4">
        <f t="shared" si="14"/>
        <v>0</v>
      </c>
      <c r="DY6" s="2" t="s">
        <v>9</v>
      </c>
      <c r="DZ6" s="2">
        <v>11</v>
      </c>
      <c r="EA6" s="2">
        <v>11</v>
      </c>
      <c r="EB6" s="2">
        <v>0</v>
      </c>
      <c r="EC6" s="2">
        <v>0</v>
      </c>
      <c r="ED6" s="4">
        <v>1</v>
      </c>
      <c r="EE6" s="4">
        <f t="shared" si="15"/>
        <v>0</v>
      </c>
      <c r="EG6" s="73" t="s">
        <v>9</v>
      </c>
      <c r="EH6" s="74">
        <v>11</v>
      </c>
      <c r="EI6" s="74">
        <v>11</v>
      </c>
      <c r="EJ6" s="74">
        <v>0</v>
      </c>
      <c r="EK6" s="74">
        <v>0</v>
      </c>
      <c r="EL6" s="75">
        <v>1</v>
      </c>
      <c r="EM6" s="75">
        <f t="shared" si="16"/>
        <v>0</v>
      </c>
      <c r="EN6" s="74"/>
      <c r="EO6" s="73" t="s">
        <v>9</v>
      </c>
      <c r="EP6" s="73">
        <v>11</v>
      </c>
      <c r="EQ6" s="73">
        <v>11</v>
      </c>
      <c r="ER6" s="73">
        <v>0</v>
      </c>
      <c r="ES6" s="73">
        <v>0</v>
      </c>
      <c r="ET6" s="77">
        <v>1</v>
      </c>
      <c r="EU6" s="75">
        <f t="shared" si="17"/>
        <v>0</v>
      </c>
      <c r="EV6" s="74"/>
      <c r="EW6" s="73" t="s">
        <v>9</v>
      </c>
      <c r="EX6" s="73">
        <v>11</v>
      </c>
      <c r="EY6" s="73">
        <v>11</v>
      </c>
      <c r="EZ6" s="73">
        <v>0</v>
      </c>
      <c r="FA6" s="73">
        <v>0</v>
      </c>
      <c r="FB6" s="77">
        <v>1</v>
      </c>
      <c r="FC6" s="75">
        <f t="shared" si="18"/>
        <v>0</v>
      </c>
      <c r="FD6" s="74"/>
      <c r="FE6" s="73" t="s">
        <v>9</v>
      </c>
      <c r="FF6" s="73">
        <v>11</v>
      </c>
      <c r="FG6" s="73">
        <v>11</v>
      </c>
      <c r="FH6" s="73">
        <v>0</v>
      </c>
      <c r="FI6" s="73">
        <v>0</v>
      </c>
      <c r="FJ6" s="77">
        <f t="shared" si="71"/>
        <v>1</v>
      </c>
      <c r="FK6" s="75">
        <f t="shared" si="19"/>
        <v>0</v>
      </c>
      <c r="FL6" s="74"/>
      <c r="FM6" s="73" t="s">
        <v>9</v>
      </c>
      <c r="FN6" s="73">
        <v>11</v>
      </c>
      <c r="FO6" s="73">
        <v>11</v>
      </c>
      <c r="FP6" s="73">
        <v>0</v>
      </c>
      <c r="FQ6" s="73">
        <v>0</v>
      </c>
      <c r="FR6" s="77">
        <v>1</v>
      </c>
      <c r="FS6" s="75">
        <f t="shared" si="20"/>
        <v>0</v>
      </c>
      <c r="FT6" s="74"/>
      <c r="FU6" s="73" t="s">
        <v>9</v>
      </c>
      <c r="FV6" s="73">
        <v>11</v>
      </c>
      <c r="FW6" s="73">
        <v>11</v>
      </c>
      <c r="FX6" s="73">
        <v>0</v>
      </c>
      <c r="FY6" s="73">
        <v>0</v>
      </c>
      <c r="FZ6" s="77">
        <v>1</v>
      </c>
      <c r="GA6" s="75">
        <f t="shared" si="21"/>
        <v>0</v>
      </c>
      <c r="GB6" s="74"/>
      <c r="GC6" s="73" t="s">
        <v>9</v>
      </c>
      <c r="GD6" s="73">
        <v>11</v>
      </c>
      <c r="GE6" s="73">
        <v>11</v>
      </c>
      <c r="GF6" s="73">
        <v>0</v>
      </c>
      <c r="GG6" s="73">
        <v>0</v>
      </c>
      <c r="GH6" s="77">
        <v>1</v>
      </c>
      <c r="GI6" s="75">
        <f t="shared" si="22"/>
        <v>0</v>
      </c>
      <c r="GJ6" s="74"/>
      <c r="GK6" s="73" t="s">
        <v>9</v>
      </c>
      <c r="GL6" s="73">
        <v>11</v>
      </c>
      <c r="GM6" s="73">
        <v>11</v>
      </c>
      <c r="GN6" s="73">
        <v>0</v>
      </c>
      <c r="GO6" s="73">
        <v>0</v>
      </c>
      <c r="GP6" s="77">
        <v>1</v>
      </c>
      <c r="GQ6" s="75">
        <f t="shared" si="23"/>
        <v>1</v>
      </c>
      <c r="GR6" s="74"/>
      <c r="GS6" s="73" t="s">
        <v>9</v>
      </c>
      <c r="GT6" s="73">
        <v>11</v>
      </c>
      <c r="GU6" s="73">
        <v>11</v>
      </c>
      <c r="GV6" s="73">
        <v>0</v>
      </c>
      <c r="GW6" s="73">
        <v>0</v>
      </c>
      <c r="GX6" s="77">
        <v>1</v>
      </c>
      <c r="GY6" s="75">
        <f t="shared" si="24"/>
        <v>0</v>
      </c>
      <c r="HB6" s="74" t="s">
        <v>9</v>
      </c>
      <c r="HC6" s="74">
        <v>11</v>
      </c>
      <c r="HD6" s="74">
        <v>11</v>
      </c>
      <c r="HE6" s="74">
        <v>0</v>
      </c>
      <c r="HF6" s="74">
        <v>0</v>
      </c>
      <c r="HG6" s="75">
        <f t="shared" si="25"/>
        <v>1</v>
      </c>
      <c r="HH6" s="75">
        <f t="shared" si="26"/>
        <v>0</v>
      </c>
      <c r="HJ6" s="74" t="s">
        <v>9</v>
      </c>
      <c r="HK6" s="74">
        <v>11</v>
      </c>
      <c r="HL6" s="74">
        <v>11</v>
      </c>
      <c r="HM6" s="74">
        <v>0</v>
      </c>
      <c r="HN6" s="74">
        <v>0</v>
      </c>
      <c r="HO6" s="75">
        <f t="shared" si="27"/>
        <v>1</v>
      </c>
      <c r="HP6" s="75">
        <f t="shared" si="28"/>
        <v>0</v>
      </c>
      <c r="HR6" s="74" t="s">
        <v>9</v>
      </c>
      <c r="HS6" s="74">
        <v>11</v>
      </c>
      <c r="HT6" s="74">
        <v>11</v>
      </c>
      <c r="HU6" s="74">
        <v>0</v>
      </c>
      <c r="HV6" s="74">
        <v>0</v>
      </c>
      <c r="HW6" s="75">
        <f t="shared" si="29"/>
        <v>1</v>
      </c>
      <c r="HX6" s="75">
        <f t="shared" si="30"/>
        <v>0</v>
      </c>
      <c r="HZ6" s="74" t="s">
        <v>9</v>
      </c>
      <c r="IA6" s="74">
        <v>11</v>
      </c>
      <c r="IB6" s="74">
        <v>11</v>
      </c>
      <c r="IC6" s="74">
        <v>0</v>
      </c>
      <c r="ID6" s="74">
        <v>0</v>
      </c>
      <c r="IE6" s="75">
        <f t="shared" si="31"/>
        <v>1</v>
      </c>
      <c r="IF6" s="75">
        <f t="shared" si="32"/>
        <v>0</v>
      </c>
      <c r="IH6" s="74" t="s">
        <v>9</v>
      </c>
      <c r="II6" s="74">
        <v>11</v>
      </c>
      <c r="IJ6" s="74">
        <v>11</v>
      </c>
      <c r="IK6" s="74">
        <v>0</v>
      </c>
      <c r="IL6" s="74">
        <v>0</v>
      </c>
      <c r="IM6" s="75">
        <f t="shared" si="33"/>
        <v>1</v>
      </c>
      <c r="IN6" s="75">
        <f t="shared" si="34"/>
        <v>0</v>
      </c>
      <c r="IP6" s="74" t="s">
        <v>9</v>
      </c>
      <c r="IQ6" s="74">
        <v>11</v>
      </c>
      <c r="IR6" s="74">
        <v>11</v>
      </c>
      <c r="IS6" s="74">
        <v>0</v>
      </c>
      <c r="IT6" s="74">
        <v>0</v>
      </c>
      <c r="IU6" s="75">
        <f t="shared" si="35"/>
        <v>1</v>
      </c>
      <c r="IV6" s="75">
        <f t="shared" si="36"/>
        <v>0</v>
      </c>
      <c r="IX6" s="74" t="s">
        <v>9</v>
      </c>
      <c r="IY6" s="74">
        <v>11</v>
      </c>
      <c r="IZ6" s="74">
        <v>11</v>
      </c>
      <c r="JA6" s="74">
        <v>0</v>
      </c>
      <c r="JB6" s="74">
        <v>0</v>
      </c>
      <c r="JC6" s="75">
        <f t="shared" si="37"/>
        <v>1</v>
      </c>
      <c r="JD6" s="75">
        <f t="shared" si="38"/>
        <v>0</v>
      </c>
      <c r="JF6" s="74" t="s">
        <v>9</v>
      </c>
      <c r="JG6" s="74">
        <v>11</v>
      </c>
      <c r="JH6" s="74">
        <v>11</v>
      </c>
      <c r="JI6" s="74">
        <v>0</v>
      </c>
      <c r="JJ6" s="74">
        <v>0</v>
      </c>
      <c r="JK6" s="75">
        <f t="shared" si="39"/>
        <v>1</v>
      </c>
      <c r="JL6" s="75">
        <f t="shared" si="40"/>
        <v>0</v>
      </c>
      <c r="JN6" s="74" t="s">
        <v>9</v>
      </c>
      <c r="JO6" s="74">
        <v>11</v>
      </c>
      <c r="JP6" s="74">
        <v>11</v>
      </c>
      <c r="JQ6" s="74">
        <v>0</v>
      </c>
      <c r="JR6" s="74">
        <v>0</v>
      </c>
      <c r="JS6" s="75">
        <f t="shared" si="41"/>
        <v>1</v>
      </c>
      <c r="JT6" s="75">
        <f t="shared" si="42"/>
        <v>0</v>
      </c>
      <c r="JV6" s="74" t="s">
        <v>9</v>
      </c>
      <c r="JW6" s="74">
        <v>11</v>
      </c>
      <c r="JX6" s="74">
        <v>11</v>
      </c>
      <c r="JY6" s="74">
        <v>0</v>
      </c>
      <c r="JZ6" s="74">
        <v>0</v>
      </c>
      <c r="KA6" s="75">
        <f t="shared" si="43"/>
        <v>1</v>
      </c>
      <c r="KB6" s="75">
        <f t="shared" si="44"/>
        <v>0</v>
      </c>
      <c r="KD6" s="74" t="s">
        <v>9</v>
      </c>
      <c r="KE6" s="74">
        <v>11</v>
      </c>
      <c r="KF6" s="74">
        <v>11</v>
      </c>
      <c r="KG6" s="74">
        <v>0</v>
      </c>
      <c r="KH6" s="74">
        <v>0</v>
      </c>
      <c r="KI6" s="75">
        <f t="shared" si="45"/>
        <v>1</v>
      </c>
      <c r="KJ6" s="75">
        <f t="shared" si="46"/>
        <v>0</v>
      </c>
      <c r="KL6" s="74" t="s">
        <v>9</v>
      </c>
      <c r="KM6" s="74">
        <v>11</v>
      </c>
      <c r="KN6" s="74">
        <v>11</v>
      </c>
      <c r="KO6" s="74">
        <v>0</v>
      </c>
      <c r="KP6" s="74">
        <v>0</v>
      </c>
      <c r="KQ6" s="75">
        <f t="shared" si="47"/>
        <v>1</v>
      </c>
      <c r="KR6" s="75">
        <f t="shared" si="48"/>
        <v>0</v>
      </c>
      <c r="KT6" s="74" t="s">
        <v>9</v>
      </c>
      <c r="KU6" s="74">
        <v>11</v>
      </c>
      <c r="KV6" s="74">
        <v>11</v>
      </c>
      <c r="KW6" s="74">
        <v>0</v>
      </c>
      <c r="KX6" s="74">
        <v>0</v>
      </c>
      <c r="KY6" s="75">
        <f t="shared" si="49"/>
        <v>1</v>
      </c>
      <c r="KZ6" s="75">
        <f t="shared" si="50"/>
        <v>0</v>
      </c>
      <c r="LB6" s="74" t="s">
        <v>9</v>
      </c>
      <c r="LC6" s="74">
        <v>11</v>
      </c>
      <c r="LD6" s="74">
        <v>11</v>
      </c>
      <c r="LE6" s="74">
        <v>0</v>
      </c>
      <c r="LF6" s="74">
        <v>0</v>
      </c>
      <c r="LG6" s="75">
        <f t="shared" si="51"/>
        <v>1</v>
      </c>
      <c r="LH6" s="75">
        <f t="shared" si="52"/>
        <v>0</v>
      </c>
      <c r="LJ6" s="74" t="s">
        <v>9</v>
      </c>
      <c r="LK6" s="74">
        <v>11</v>
      </c>
      <c r="LL6" s="74">
        <v>11</v>
      </c>
      <c r="LM6" s="74">
        <v>0</v>
      </c>
      <c r="LN6" s="74">
        <v>0</v>
      </c>
      <c r="LO6" s="75">
        <f t="shared" si="53"/>
        <v>1</v>
      </c>
      <c r="LP6" s="75">
        <f t="shared" si="54"/>
        <v>0</v>
      </c>
      <c r="LR6" s="74" t="s">
        <v>9</v>
      </c>
      <c r="LS6" s="74">
        <v>11</v>
      </c>
      <c r="LT6" s="74">
        <v>11</v>
      </c>
      <c r="LU6" s="74">
        <v>0</v>
      </c>
      <c r="LV6" s="74">
        <v>0</v>
      </c>
      <c r="LW6" s="75">
        <f t="shared" si="55"/>
        <v>1</v>
      </c>
      <c r="LX6" s="75">
        <f t="shared" si="56"/>
        <v>0</v>
      </c>
      <c r="LZ6" s="74" t="s">
        <v>9</v>
      </c>
      <c r="MA6" s="74">
        <v>11</v>
      </c>
      <c r="MB6" s="74">
        <v>11</v>
      </c>
      <c r="MC6" s="74">
        <v>0</v>
      </c>
      <c r="MD6" s="74">
        <v>0</v>
      </c>
      <c r="ME6" s="75">
        <f t="shared" si="57"/>
        <v>1</v>
      </c>
      <c r="MF6" s="75">
        <f t="shared" si="58"/>
        <v>0</v>
      </c>
      <c r="MH6" s="74" t="s">
        <v>9</v>
      </c>
      <c r="MI6" s="74">
        <v>11</v>
      </c>
      <c r="MJ6" s="74">
        <v>11</v>
      </c>
      <c r="MK6" s="74">
        <v>0</v>
      </c>
      <c r="ML6" s="74">
        <v>0</v>
      </c>
      <c r="MM6" s="75">
        <f t="shared" si="59"/>
        <v>1</v>
      </c>
      <c r="MN6" s="75">
        <f t="shared" si="60"/>
        <v>0</v>
      </c>
      <c r="MP6" s="74" t="s">
        <v>9</v>
      </c>
      <c r="MQ6" s="74">
        <v>11</v>
      </c>
      <c r="MR6" s="74">
        <v>11</v>
      </c>
      <c r="MS6" s="74">
        <v>0</v>
      </c>
      <c r="MT6" s="74">
        <v>0</v>
      </c>
      <c r="MU6" s="75">
        <f t="shared" si="61"/>
        <v>1</v>
      </c>
      <c r="MV6" s="75">
        <f t="shared" si="62"/>
        <v>0</v>
      </c>
      <c r="MX6" s="74" t="s">
        <v>9</v>
      </c>
      <c r="MY6" s="74">
        <v>11</v>
      </c>
      <c r="MZ6" s="74">
        <v>11</v>
      </c>
      <c r="NA6" s="74">
        <v>0</v>
      </c>
      <c r="NB6" s="74">
        <v>0</v>
      </c>
      <c r="NC6" s="75">
        <f t="shared" si="63"/>
        <v>1</v>
      </c>
      <c r="ND6" s="75">
        <f t="shared" si="64"/>
        <v>0</v>
      </c>
      <c r="NF6" s="74" t="s">
        <v>9</v>
      </c>
      <c r="NG6" s="74">
        <v>11</v>
      </c>
      <c r="NH6" s="74">
        <v>11</v>
      </c>
      <c r="NI6" s="74">
        <v>0</v>
      </c>
      <c r="NJ6" s="74">
        <v>0</v>
      </c>
      <c r="NK6" s="75">
        <f t="shared" si="65"/>
        <v>1</v>
      </c>
      <c r="NL6" s="75">
        <f t="shared" si="66"/>
        <v>0</v>
      </c>
      <c r="NN6" s="74" t="s">
        <v>9</v>
      </c>
      <c r="NO6" s="74">
        <v>11</v>
      </c>
      <c r="NP6" s="74">
        <v>11</v>
      </c>
      <c r="NQ6" s="74">
        <v>0</v>
      </c>
      <c r="NR6" s="74">
        <v>0</v>
      </c>
      <c r="NS6" s="75">
        <f t="shared" si="67"/>
        <v>1</v>
      </c>
      <c r="NT6" s="75">
        <f t="shared" si="68"/>
        <v>0</v>
      </c>
    </row>
    <row r="7" spans="1:384" ht="1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G7" s="8"/>
      <c r="H7" s="7"/>
      <c r="I7" s="2" t="s">
        <v>10</v>
      </c>
      <c r="J7" s="2">
        <v>25</v>
      </c>
      <c r="K7" s="2">
        <v>25</v>
      </c>
      <c r="L7" s="2">
        <v>0</v>
      </c>
      <c r="M7" s="2">
        <v>0</v>
      </c>
      <c r="N7" s="4">
        <v>1</v>
      </c>
      <c r="O7" s="8">
        <f t="shared" si="0"/>
        <v>0</v>
      </c>
      <c r="P7" s="7"/>
      <c r="Q7" s="2" t="s">
        <v>10</v>
      </c>
      <c r="R7" s="2">
        <v>25</v>
      </c>
      <c r="S7" s="2">
        <v>25</v>
      </c>
      <c r="T7" s="2">
        <v>0</v>
      </c>
      <c r="U7" s="2">
        <v>0</v>
      </c>
      <c r="V7" s="4">
        <v>1</v>
      </c>
      <c r="W7" s="4">
        <f t="shared" si="1"/>
        <v>0</v>
      </c>
      <c r="Y7" s="2" t="s">
        <v>10</v>
      </c>
      <c r="Z7" s="2">
        <v>36</v>
      </c>
      <c r="AA7" s="2">
        <v>36</v>
      </c>
      <c r="AB7" s="2">
        <v>0</v>
      </c>
      <c r="AC7" s="2">
        <v>0</v>
      </c>
      <c r="AD7" s="4">
        <v>1</v>
      </c>
      <c r="AE7" s="4">
        <f t="shared" si="2"/>
        <v>0</v>
      </c>
      <c r="AG7" s="2" t="s">
        <v>10</v>
      </c>
      <c r="AH7" s="2">
        <v>36</v>
      </c>
      <c r="AI7" s="2">
        <v>36</v>
      </c>
      <c r="AJ7" s="2">
        <v>0</v>
      </c>
      <c r="AK7" s="2">
        <v>0</v>
      </c>
      <c r="AL7" s="4">
        <v>1</v>
      </c>
      <c r="AM7" s="4">
        <f t="shared" si="3"/>
        <v>0</v>
      </c>
      <c r="AO7" s="2" t="s">
        <v>10</v>
      </c>
      <c r="AP7" s="2">
        <v>36</v>
      </c>
      <c r="AQ7" s="2">
        <v>36</v>
      </c>
      <c r="AR7" s="2">
        <v>0</v>
      </c>
      <c r="AS7" s="2">
        <v>0</v>
      </c>
      <c r="AT7" s="4">
        <v>1</v>
      </c>
      <c r="AU7" s="4">
        <f t="shared" si="4"/>
        <v>0</v>
      </c>
      <c r="AW7" s="2" t="s">
        <v>10</v>
      </c>
      <c r="AX7" s="2">
        <v>36</v>
      </c>
      <c r="AY7" s="2">
        <v>36</v>
      </c>
      <c r="AZ7" s="2">
        <v>0</v>
      </c>
      <c r="BA7" s="2">
        <v>0</v>
      </c>
      <c r="BB7" s="4">
        <v>1</v>
      </c>
      <c r="BC7" s="4">
        <f t="shared" si="5"/>
        <v>0</v>
      </c>
      <c r="BE7" s="2" t="s">
        <v>10</v>
      </c>
      <c r="BF7" s="2">
        <v>36</v>
      </c>
      <c r="BG7" s="2">
        <v>36</v>
      </c>
      <c r="BH7" s="2">
        <v>0</v>
      </c>
      <c r="BI7" s="2">
        <v>0</v>
      </c>
      <c r="BJ7" s="4">
        <f t="shared" si="69"/>
        <v>1</v>
      </c>
      <c r="BK7" s="4">
        <f t="shared" si="6"/>
        <v>0</v>
      </c>
      <c r="BM7" s="2" t="s">
        <v>10</v>
      </c>
      <c r="BN7" s="2">
        <v>36</v>
      </c>
      <c r="BO7" s="2">
        <v>36</v>
      </c>
      <c r="BP7" s="2">
        <v>0</v>
      </c>
      <c r="BQ7" s="2">
        <v>0</v>
      </c>
      <c r="BR7" s="4">
        <f t="shared" si="70"/>
        <v>1</v>
      </c>
      <c r="BS7" s="4">
        <f t="shared" si="7"/>
        <v>0</v>
      </c>
      <c r="BU7" s="2" t="s">
        <v>10</v>
      </c>
      <c r="BV7" s="2">
        <v>36</v>
      </c>
      <c r="BW7" s="2">
        <v>36</v>
      </c>
      <c r="BX7" s="2">
        <v>0</v>
      </c>
      <c r="BY7" s="2">
        <v>0</v>
      </c>
      <c r="BZ7" s="4">
        <v>1</v>
      </c>
      <c r="CA7" s="4">
        <f t="shared" si="8"/>
        <v>0</v>
      </c>
      <c r="CC7" s="42" t="s">
        <v>10</v>
      </c>
      <c r="CD7" s="42">
        <v>36</v>
      </c>
      <c r="CE7" s="42">
        <v>36</v>
      </c>
      <c r="CF7" s="42">
        <v>0</v>
      </c>
      <c r="CG7" s="42">
        <v>0</v>
      </c>
      <c r="CH7" s="43">
        <v>1</v>
      </c>
      <c r="CI7" s="4">
        <f t="shared" si="9"/>
        <v>0</v>
      </c>
      <c r="CK7" s="2" t="s">
        <v>10</v>
      </c>
      <c r="CL7" s="2">
        <v>36</v>
      </c>
      <c r="CM7" s="2">
        <v>36</v>
      </c>
      <c r="CN7" s="2">
        <v>0</v>
      </c>
      <c r="CO7" s="2">
        <v>0</v>
      </c>
      <c r="CP7" s="4">
        <v>1</v>
      </c>
      <c r="CQ7" s="4">
        <f t="shared" si="10"/>
        <v>0</v>
      </c>
      <c r="CS7" s="2" t="s">
        <v>10</v>
      </c>
      <c r="CT7" s="2">
        <v>36</v>
      </c>
      <c r="CU7" s="2">
        <v>36</v>
      </c>
      <c r="CV7" s="2">
        <v>0</v>
      </c>
      <c r="CW7" s="2">
        <v>0</v>
      </c>
      <c r="CX7" s="4">
        <v>1</v>
      </c>
      <c r="CY7" s="4">
        <f t="shared" si="11"/>
        <v>0</v>
      </c>
      <c r="DA7" s="2" t="s">
        <v>10</v>
      </c>
      <c r="DB7" s="2">
        <v>36</v>
      </c>
      <c r="DC7" s="2">
        <v>36</v>
      </c>
      <c r="DD7" s="2">
        <v>0</v>
      </c>
      <c r="DE7" s="2">
        <v>0</v>
      </c>
      <c r="DF7" s="4">
        <v>1</v>
      </c>
      <c r="DG7" s="4">
        <f t="shared" si="12"/>
        <v>0</v>
      </c>
      <c r="DI7" s="2" t="s">
        <v>10</v>
      </c>
      <c r="DJ7" s="2">
        <v>36</v>
      </c>
      <c r="DK7" s="2">
        <v>36</v>
      </c>
      <c r="DL7" s="2">
        <v>0</v>
      </c>
      <c r="DM7" s="2">
        <v>0</v>
      </c>
      <c r="DN7" s="4">
        <v>1</v>
      </c>
      <c r="DO7" s="4">
        <f t="shared" si="13"/>
        <v>0</v>
      </c>
      <c r="DQ7" s="2" t="s">
        <v>10</v>
      </c>
      <c r="DR7" s="2">
        <v>36</v>
      </c>
      <c r="DS7" s="2">
        <v>36</v>
      </c>
      <c r="DT7" s="2">
        <v>0</v>
      </c>
      <c r="DU7" s="2">
        <v>0</v>
      </c>
      <c r="DV7" s="4">
        <v>1</v>
      </c>
      <c r="DW7" s="4">
        <f t="shared" si="14"/>
        <v>0</v>
      </c>
      <c r="DY7" s="2" t="s">
        <v>10</v>
      </c>
      <c r="DZ7" s="2">
        <v>36</v>
      </c>
      <c r="EA7" s="2">
        <v>36</v>
      </c>
      <c r="EB7" s="2">
        <v>0</v>
      </c>
      <c r="EC7" s="2">
        <v>0</v>
      </c>
      <c r="ED7" s="4">
        <v>1</v>
      </c>
      <c r="EE7" s="4">
        <f t="shared" si="15"/>
        <v>0</v>
      </c>
      <c r="EG7" s="73" t="s">
        <v>10</v>
      </c>
      <c r="EH7" s="74">
        <v>36</v>
      </c>
      <c r="EI7" s="74">
        <v>36</v>
      </c>
      <c r="EJ7" s="74">
        <v>0</v>
      </c>
      <c r="EK7" s="74">
        <v>0</v>
      </c>
      <c r="EL7" s="75">
        <v>1</v>
      </c>
      <c r="EM7" s="75">
        <f t="shared" si="16"/>
        <v>0</v>
      </c>
      <c r="EN7" s="74"/>
      <c r="EO7" s="73" t="s">
        <v>10</v>
      </c>
      <c r="EP7" s="73">
        <v>36</v>
      </c>
      <c r="EQ7" s="73">
        <v>36</v>
      </c>
      <c r="ER7" s="73">
        <v>0</v>
      </c>
      <c r="ES7" s="73">
        <v>0</v>
      </c>
      <c r="ET7" s="77">
        <v>1</v>
      </c>
      <c r="EU7" s="75">
        <f t="shared" si="17"/>
        <v>0</v>
      </c>
      <c r="EV7" s="74"/>
      <c r="EW7" s="73" t="s">
        <v>10</v>
      </c>
      <c r="EX7" s="73">
        <v>36</v>
      </c>
      <c r="EY7" s="73">
        <v>36</v>
      </c>
      <c r="EZ7" s="73">
        <v>0</v>
      </c>
      <c r="FA7" s="73">
        <v>0</v>
      </c>
      <c r="FB7" s="77">
        <v>1</v>
      </c>
      <c r="FC7" s="75">
        <f t="shared" si="18"/>
        <v>0</v>
      </c>
      <c r="FD7" s="74"/>
      <c r="FE7" s="73" t="s">
        <v>10</v>
      </c>
      <c r="FF7" s="73">
        <v>36</v>
      </c>
      <c r="FG7" s="73">
        <v>36</v>
      </c>
      <c r="FH7" s="73">
        <v>0</v>
      </c>
      <c r="FI7" s="73">
        <v>0</v>
      </c>
      <c r="FJ7" s="77">
        <f t="shared" si="71"/>
        <v>1</v>
      </c>
      <c r="FK7" s="75">
        <f t="shared" si="19"/>
        <v>0</v>
      </c>
      <c r="FL7" s="74"/>
      <c r="FM7" s="73" t="s">
        <v>10</v>
      </c>
      <c r="FN7" s="73">
        <v>36</v>
      </c>
      <c r="FO7" s="73">
        <v>36</v>
      </c>
      <c r="FP7" s="73">
        <v>0</v>
      </c>
      <c r="FQ7" s="73">
        <v>0</v>
      </c>
      <c r="FR7" s="77">
        <v>1</v>
      </c>
      <c r="FS7" s="75">
        <f t="shared" si="20"/>
        <v>0</v>
      </c>
      <c r="FT7" s="74"/>
      <c r="FU7" s="73" t="s">
        <v>10</v>
      </c>
      <c r="FV7" s="73">
        <v>36</v>
      </c>
      <c r="FW7" s="73">
        <v>36</v>
      </c>
      <c r="FX7" s="73">
        <v>0</v>
      </c>
      <c r="FY7" s="73">
        <v>0</v>
      </c>
      <c r="FZ7" s="77">
        <v>1</v>
      </c>
      <c r="GA7" s="75">
        <f t="shared" si="21"/>
        <v>0</v>
      </c>
      <c r="GB7" s="74"/>
      <c r="GC7" s="73" t="s">
        <v>10</v>
      </c>
      <c r="GD7" s="73">
        <v>36</v>
      </c>
      <c r="GE7" s="73">
        <v>36</v>
      </c>
      <c r="GF7" s="73">
        <v>0</v>
      </c>
      <c r="GG7" s="73">
        <v>0</v>
      </c>
      <c r="GH7" s="77">
        <v>1</v>
      </c>
      <c r="GI7" s="75">
        <f t="shared" si="22"/>
        <v>0</v>
      </c>
      <c r="GJ7" s="74"/>
      <c r="GK7" s="73" t="s">
        <v>10</v>
      </c>
      <c r="GL7" s="73">
        <v>36</v>
      </c>
      <c r="GM7" s="73">
        <v>36</v>
      </c>
      <c r="GN7" s="73">
        <v>0</v>
      </c>
      <c r="GO7" s="73">
        <v>0</v>
      </c>
      <c r="GP7" s="77">
        <v>1</v>
      </c>
      <c r="GQ7" s="75">
        <f t="shared" si="23"/>
        <v>1</v>
      </c>
      <c r="GR7" s="74"/>
      <c r="GS7" s="73" t="s">
        <v>10</v>
      </c>
      <c r="GT7" s="73">
        <v>36</v>
      </c>
      <c r="GU7" s="73">
        <v>36</v>
      </c>
      <c r="GV7" s="73">
        <v>0</v>
      </c>
      <c r="GW7" s="73">
        <v>0</v>
      </c>
      <c r="GX7" s="77">
        <v>1</v>
      </c>
      <c r="GY7" s="75">
        <f t="shared" si="24"/>
        <v>0</v>
      </c>
      <c r="HB7" s="74" t="s">
        <v>10</v>
      </c>
      <c r="HC7" s="74">
        <v>36</v>
      </c>
      <c r="HD7" s="74">
        <v>36</v>
      </c>
      <c r="HE7" s="74">
        <v>0</v>
      </c>
      <c r="HF7" s="74">
        <v>0</v>
      </c>
      <c r="HG7" s="75">
        <f t="shared" si="25"/>
        <v>1</v>
      </c>
      <c r="HH7" s="75">
        <f t="shared" si="26"/>
        <v>0</v>
      </c>
      <c r="HJ7" s="74" t="s">
        <v>10</v>
      </c>
      <c r="HK7" s="74">
        <v>36</v>
      </c>
      <c r="HL7" s="74">
        <v>36</v>
      </c>
      <c r="HM7" s="74">
        <v>0</v>
      </c>
      <c r="HN7" s="74">
        <v>0</v>
      </c>
      <c r="HO7" s="75">
        <f t="shared" si="27"/>
        <v>1</v>
      </c>
      <c r="HP7" s="75">
        <f t="shared" si="28"/>
        <v>0</v>
      </c>
      <c r="HR7" s="74" t="s">
        <v>10</v>
      </c>
      <c r="HS7" s="74">
        <v>36</v>
      </c>
      <c r="HT7" s="74">
        <v>36</v>
      </c>
      <c r="HU7" s="74">
        <v>0</v>
      </c>
      <c r="HV7" s="74">
        <v>0</v>
      </c>
      <c r="HW7" s="75">
        <f t="shared" si="29"/>
        <v>1</v>
      </c>
      <c r="HX7" s="75">
        <f t="shared" si="30"/>
        <v>0</v>
      </c>
      <c r="HZ7" s="74" t="s">
        <v>10</v>
      </c>
      <c r="IA7" s="74">
        <v>36</v>
      </c>
      <c r="IB7" s="74">
        <v>36</v>
      </c>
      <c r="IC7" s="74">
        <v>0</v>
      </c>
      <c r="ID7" s="74">
        <v>0</v>
      </c>
      <c r="IE7" s="75">
        <f t="shared" si="31"/>
        <v>1</v>
      </c>
      <c r="IF7" s="75">
        <f t="shared" si="32"/>
        <v>0</v>
      </c>
      <c r="IH7" s="74" t="s">
        <v>10</v>
      </c>
      <c r="II7" s="74">
        <v>36</v>
      </c>
      <c r="IJ7" s="74">
        <v>36</v>
      </c>
      <c r="IK7" s="74">
        <v>0</v>
      </c>
      <c r="IL7" s="74">
        <v>0</v>
      </c>
      <c r="IM7" s="75">
        <f t="shared" si="33"/>
        <v>1</v>
      </c>
      <c r="IN7" s="75">
        <f t="shared" si="34"/>
        <v>0</v>
      </c>
      <c r="IP7" s="74" t="s">
        <v>10</v>
      </c>
      <c r="IQ7" s="74">
        <v>36</v>
      </c>
      <c r="IR7" s="74">
        <v>36</v>
      </c>
      <c r="IS7" s="74">
        <v>0</v>
      </c>
      <c r="IT7" s="74">
        <v>0</v>
      </c>
      <c r="IU7" s="75">
        <f t="shared" si="35"/>
        <v>1</v>
      </c>
      <c r="IV7" s="75">
        <f t="shared" si="36"/>
        <v>0</v>
      </c>
      <c r="IX7" s="74" t="s">
        <v>10</v>
      </c>
      <c r="IY7" s="74">
        <v>36</v>
      </c>
      <c r="IZ7" s="74">
        <v>36</v>
      </c>
      <c r="JA7" s="74">
        <v>0</v>
      </c>
      <c r="JB7" s="74">
        <v>0</v>
      </c>
      <c r="JC7" s="75">
        <f t="shared" si="37"/>
        <v>1</v>
      </c>
      <c r="JD7" s="75">
        <f t="shared" si="38"/>
        <v>0</v>
      </c>
      <c r="JF7" s="74" t="s">
        <v>10</v>
      </c>
      <c r="JG7" s="74">
        <v>36</v>
      </c>
      <c r="JH7" s="74">
        <v>36</v>
      </c>
      <c r="JI7" s="74">
        <v>0</v>
      </c>
      <c r="JJ7" s="74">
        <v>0</v>
      </c>
      <c r="JK7" s="75">
        <f t="shared" si="39"/>
        <v>1</v>
      </c>
      <c r="JL7" s="75">
        <f t="shared" si="40"/>
        <v>0</v>
      </c>
      <c r="JN7" s="74" t="s">
        <v>10</v>
      </c>
      <c r="JO7" s="74">
        <v>36</v>
      </c>
      <c r="JP7" s="74">
        <v>36</v>
      </c>
      <c r="JQ7" s="74">
        <v>0</v>
      </c>
      <c r="JR7" s="74">
        <v>0</v>
      </c>
      <c r="JS7" s="75">
        <f t="shared" si="41"/>
        <v>1</v>
      </c>
      <c r="JT7" s="75">
        <f t="shared" si="42"/>
        <v>0</v>
      </c>
      <c r="JV7" s="74" t="s">
        <v>10</v>
      </c>
      <c r="JW7" s="74">
        <v>36</v>
      </c>
      <c r="JX7" s="74">
        <v>36</v>
      </c>
      <c r="JY7" s="74">
        <v>0</v>
      </c>
      <c r="JZ7" s="74">
        <v>0</v>
      </c>
      <c r="KA7" s="75">
        <f t="shared" si="43"/>
        <v>1</v>
      </c>
      <c r="KB7" s="75">
        <f t="shared" si="44"/>
        <v>0</v>
      </c>
      <c r="KD7" s="74" t="s">
        <v>10</v>
      </c>
      <c r="KE7" s="74">
        <v>36</v>
      </c>
      <c r="KF7" s="74">
        <v>36</v>
      </c>
      <c r="KG7" s="74">
        <v>0</v>
      </c>
      <c r="KH7" s="74">
        <v>0</v>
      </c>
      <c r="KI7" s="75">
        <f t="shared" si="45"/>
        <v>1</v>
      </c>
      <c r="KJ7" s="75">
        <f t="shared" si="46"/>
        <v>0</v>
      </c>
      <c r="KL7" s="74" t="s">
        <v>10</v>
      </c>
      <c r="KM7" s="74">
        <v>36</v>
      </c>
      <c r="KN7" s="74">
        <v>36</v>
      </c>
      <c r="KO7" s="74">
        <v>0</v>
      </c>
      <c r="KP7" s="74">
        <v>0</v>
      </c>
      <c r="KQ7" s="75">
        <f t="shared" si="47"/>
        <v>1</v>
      </c>
      <c r="KR7" s="75">
        <f t="shared" si="48"/>
        <v>0</v>
      </c>
      <c r="KT7" s="74" t="s">
        <v>10</v>
      </c>
      <c r="KU7" s="74">
        <v>36</v>
      </c>
      <c r="KV7" s="74">
        <v>36</v>
      </c>
      <c r="KW7" s="74">
        <v>0</v>
      </c>
      <c r="KX7" s="74">
        <v>0</v>
      </c>
      <c r="KY7" s="75">
        <f t="shared" si="49"/>
        <v>1</v>
      </c>
      <c r="KZ7" s="75">
        <f t="shared" si="50"/>
        <v>0</v>
      </c>
      <c r="LB7" s="74" t="s">
        <v>10</v>
      </c>
      <c r="LC7" s="74">
        <v>36</v>
      </c>
      <c r="LD7" s="74">
        <v>36</v>
      </c>
      <c r="LE7" s="74">
        <v>0</v>
      </c>
      <c r="LF7" s="74">
        <v>0</v>
      </c>
      <c r="LG7" s="75">
        <f t="shared" si="51"/>
        <v>1</v>
      </c>
      <c r="LH7" s="75">
        <f t="shared" si="52"/>
        <v>0</v>
      </c>
      <c r="LJ7" s="74" t="s">
        <v>10</v>
      </c>
      <c r="LK7" s="74">
        <v>36</v>
      </c>
      <c r="LL7" s="74">
        <v>36</v>
      </c>
      <c r="LM7" s="74">
        <v>0</v>
      </c>
      <c r="LN7" s="74">
        <v>0</v>
      </c>
      <c r="LO7" s="75">
        <f t="shared" si="53"/>
        <v>1</v>
      </c>
      <c r="LP7" s="75">
        <f t="shared" si="54"/>
        <v>0</v>
      </c>
      <c r="LR7" s="74" t="s">
        <v>10</v>
      </c>
      <c r="LS7" s="74">
        <v>36</v>
      </c>
      <c r="LT7" s="74">
        <v>36</v>
      </c>
      <c r="LU7" s="74">
        <v>0</v>
      </c>
      <c r="LV7" s="74">
        <v>0</v>
      </c>
      <c r="LW7" s="75">
        <f t="shared" si="55"/>
        <v>1</v>
      </c>
      <c r="LX7" s="75">
        <f t="shared" si="56"/>
        <v>0</v>
      </c>
      <c r="LZ7" s="74" t="s">
        <v>10</v>
      </c>
      <c r="MA7" s="74">
        <v>36</v>
      </c>
      <c r="MB7" s="74">
        <v>36</v>
      </c>
      <c r="MC7" s="74">
        <v>0</v>
      </c>
      <c r="MD7" s="74">
        <v>0</v>
      </c>
      <c r="ME7" s="75">
        <f t="shared" si="57"/>
        <v>1</v>
      </c>
      <c r="MF7" s="75">
        <f t="shared" si="58"/>
        <v>0</v>
      </c>
      <c r="MH7" s="74" t="s">
        <v>10</v>
      </c>
      <c r="MI7" s="74">
        <v>36</v>
      </c>
      <c r="MJ7" s="74">
        <v>36</v>
      </c>
      <c r="MK7" s="74">
        <v>0</v>
      </c>
      <c r="ML7" s="74">
        <v>0</v>
      </c>
      <c r="MM7" s="75">
        <f t="shared" si="59"/>
        <v>1</v>
      </c>
      <c r="MN7" s="75">
        <f t="shared" si="60"/>
        <v>0</v>
      </c>
      <c r="MP7" s="74" t="s">
        <v>10</v>
      </c>
      <c r="MQ7" s="74">
        <v>36</v>
      </c>
      <c r="MR7" s="74">
        <v>36</v>
      </c>
      <c r="MS7" s="74">
        <v>0</v>
      </c>
      <c r="MT7" s="74">
        <v>0</v>
      </c>
      <c r="MU7" s="75">
        <f t="shared" si="61"/>
        <v>1</v>
      </c>
      <c r="MV7" s="75">
        <f t="shared" si="62"/>
        <v>0</v>
      </c>
      <c r="MX7" s="74" t="s">
        <v>10</v>
      </c>
      <c r="MY7" s="74">
        <v>36</v>
      </c>
      <c r="MZ7" s="74">
        <v>36</v>
      </c>
      <c r="NA7" s="74">
        <v>0</v>
      </c>
      <c r="NB7" s="74">
        <v>0</v>
      </c>
      <c r="NC7" s="75">
        <f t="shared" si="63"/>
        <v>1</v>
      </c>
      <c r="ND7" s="75">
        <f t="shared" si="64"/>
        <v>0</v>
      </c>
      <c r="NF7" s="74" t="s">
        <v>10</v>
      </c>
      <c r="NG7" s="74">
        <v>36</v>
      </c>
      <c r="NH7" s="74">
        <v>36</v>
      </c>
      <c r="NI7" s="74">
        <v>0</v>
      </c>
      <c r="NJ7" s="74">
        <v>0</v>
      </c>
      <c r="NK7" s="75">
        <f t="shared" si="65"/>
        <v>1</v>
      </c>
      <c r="NL7" s="75">
        <f t="shared" si="66"/>
        <v>0</v>
      </c>
      <c r="NN7" s="74" t="s">
        <v>10</v>
      </c>
      <c r="NO7" s="74">
        <v>36</v>
      </c>
      <c r="NP7" s="74">
        <v>36</v>
      </c>
      <c r="NQ7" s="74">
        <v>0</v>
      </c>
      <c r="NR7" s="74">
        <v>0</v>
      </c>
      <c r="NS7" s="75">
        <f t="shared" si="67"/>
        <v>1</v>
      </c>
      <c r="NT7" s="75">
        <f t="shared" si="68"/>
        <v>0</v>
      </c>
    </row>
    <row r="8" spans="1:384" ht="15">
      <c r="A8" s="2" t="s">
        <v>11</v>
      </c>
      <c r="B8" s="2">
        <v>179</v>
      </c>
      <c r="C8" s="2">
        <v>153</v>
      </c>
      <c r="D8" s="2">
        <v>24</v>
      </c>
      <c r="E8" s="2">
        <v>2</v>
      </c>
      <c r="F8" s="4">
        <v>0.85</v>
      </c>
      <c r="G8" s="8"/>
      <c r="H8" s="7"/>
      <c r="I8" s="2" t="s">
        <v>11</v>
      </c>
      <c r="J8" s="2">
        <v>179</v>
      </c>
      <c r="K8" s="2">
        <v>153</v>
      </c>
      <c r="L8" s="2">
        <v>24</v>
      </c>
      <c r="M8" s="2">
        <v>2</v>
      </c>
      <c r="N8" s="4">
        <v>0.85</v>
      </c>
      <c r="O8" s="8">
        <f t="shared" si="0"/>
        <v>0</v>
      </c>
      <c r="P8" s="7"/>
      <c r="Q8" s="2" t="s">
        <v>11</v>
      </c>
      <c r="R8" s="2">
        <v>179</v>
      </c>
      <c r="S8" s="2">
        <v>153</v>
      </c>
      <c r="T8" s="2">
        <v>24</v>
      </c>
      <c r="U8" s="2">
        <v>2</v>
      </c>
      <c r="V8" s="4">
        <v>0.85</v>
      </c>
      <c r="W8" s="4">
        <f t="shared" si="1"/>
        <v>0</v>
      </c>
      <c r="Y8" s="2" t="s">
        <v>11</v>
      </c>
      <c r="Z8" s="2">
        <v>290</v>
      </c>
      <c r="AA8" s="2">
        <v>251</v>
      </c>
      <c r="AB8" s="6">
        <v>32</v>
      </c>
      <c r="AC8" s="6">
        <v>7</v>
      </c>
      <c r="AD8" s="4">
        <v>0.87</v>
      </c>
      <c r="AE8" s="4">
        <f t="shared" si="2"/>
        <v>2.0000000000000018E-2</v>
      </c>
      <c r="AG8" s="2" t="s">
        <v>11</v>
      </c>
      <c r="AH8" s="2">
        <v>290</v>
      </c>
      <c r="AI8" s="2">
        <v>251</v>
      </c>
      <c r="AJ8" s="2">
        <v>32</v>
      </c>
      <c r="AK8" s="2">
        <v>7</v>
      </c>
      <c r="AL8" s="4">
        <v>0.87</v>
      </c>
      <c r="AM8" s="4">
        <f t="shared" si="3"/>
        <v>0</v>
      </c>
      <c r="AO8" s="2" t="s">
        <v>11</v>
      </c>
      <c r="AP8" s="2">
        <v>290</v>
      </c>
      <c r="AQ8" s="2">
        <v>251</v>
      </c>
      <c r="AR8" s="2">
        <v>32</v>
      </c>
      <c r="AS8" s="2">
        <v>7</v>
      </c>
      <c r="AT8" s="4">
        <v>0.87</v>
      </c>
      <c r="AU8" s="4">
        <f t="shared" si="4"/>
        <v>0</v>
      </c>
      <c r="AW8" s="2" t="s">
        <v>11</v>
      </c>
      <c r="AX8" s="2">
        <v>290</v>
      </c>
      <c r="AY8" s="2">
        <v>251</v>
      </c>
      <c r="AZ8" s="2">
        <v>32</v>
      </c>
      <c r="BA8" s="2">
        <v>7</v>
      </c>
      <c r="BB8" s="4">
        <v>0.87</v>
      </c>
      <c r="BC8" s="4">
        <f t="shared" si="5"/>
        <v>0</v>
      </c>
      <c r="BE8" s="2" t="s">
        <v>11</v>
      </c>
      <c r="BF8" s="2">
        <v>290</v>
      </c>
      <c r="BG8" s="2">
        <v>251</v>
      </c>
      <c r="BH8" s="2">
        <v>32</v>
      </c>
      <c r="BI8" s="2">
        <v>7</v>
      </c>
      <c r="BJ8" s="4">
        <f t="shared" si="69"/>
        <v>0.8655172413793103</v>
      </c>
      <c r="BK8" s="4">
        <f t="shared" si="6"/>
        <v>-4.4827586206896974E-3</v>
      </c>
      <c r="BM8" s="2" t="s">
        <v>11</v>
      </c>
      <c r="BN8" s="2">
        <v>290</v>
      </c>
      <c r="BO8" s="2">
        <v>251</v>
      </c>
      <c r="BP8" s="2">
        <v>32</v>
      </c>
      <c r="BQ8" s="2">
        <v>7</v>
      </c>
      <c r="BR8" s="4">
        <f t="shared" si="70"/>
        <v>0.8655172413793103</v>
      </c>
      <c r="BS8" s="4">
        <f t="shared" si="7"/>
        <v>0</v>
      </c>
      <c r="BU8" s="2" t="s">
        <v>11</v>
      </c>
      <c r="BV8" s="2">
        <v>290</v>
      </c>
      <c r="BW8" s="2">
        <v>251</v>
      </c>
      <c r="BX8" s="2">
        <v>32</v>
      </c>
      <c r="BY8" s="2">
        <v>7</v>
      </c>
      <c r="BZ8" s="4">
        <v>0.87</v>
      </c>
      <c r="CA8" s="4">
        <f t="shared" si="8"/>
        <v>4.4827586206896974E-3</v>
      </c>
      <c r="CC8" s="42" t="s">
        <v>11</v>
      </c>
      <c r="CD8" s="42">
        <v>290</v>
      </c>
      <c r="CE8" s="42">
        <v>251</v>
      </c>
      <c r="CF8" s="42">
        <v>32</v>
      </c>
      <c r="CG8" s="42">
        <v>7</v>
      </c>
      <c r="CH8" s="43">
        <v>0.87</v>
      </c>
      <c r="CI8" s="4">
        <f t="shared" si="9"/>
        <v>0</v>
      </c>
      <c r="CK8" s="2" t="s">
        <v>11</v>
      </c>
      <c r="CL8" s="2">
        <v>290</v>
      </c>
      <c r="CM8" s="2">
        <v>251</v>
      </c>
      <c r="CN8" s="2">
        <v>32</v>
      </c>
      <c r="CO8" s="2">
        <v>7</v>
      </c>
      <c r="CP8" s="4">
        <v>0.87</v>
      </c>
      <c r="CQ8" s="4">
        <f t="shared" si="10"/>
        <v>0</v>
      </c>
      <c r="CS8" s="2" t="s">
        <v>11</v>
      </c>
      <c r="CT8" s="2">
        <v>290</v>
      </c>
      <c r="CU8" s="2">
        <v>251</v>
      </c>
      <c r="CV8" s="2">
        <v>32</v>
      </c>
      <c r="CW8" s="2">
        <v>7</v>
      </c>
      <c r="CX8" s="4">
        <v>0.87</v>
      </c>
      <c r="CY8" s="4">
        <f t="shared" si="11"/>
        <v>0</v>
      </c>
      <c r="DA8" s="2" t="s">
        <v>11</v>
      </c>
      <c r="DB8" s="2">
        <v>290</v>
      </c>
      <c r="DC8" s="2">
        <v>251</v>
      </c>
      <c r="DD8" s="2">
        <v>32</v>
      </c>
      <c r="DE8" s="2">
        <v>7</v>
      </c>
      <c r="DF8" s="4">
        <v>0.87</v>
      </c>
      <c r="DG8" s="4">
        <f t="shared" si="12"/>
        <v>0</v>
      </c>
      <c r="DI8" s="2" t="s">
        <v>11</v>
      </c>
      <c r="DJ8" s="2">
        <v>290</v>
      </c>
      <c r="DK8" s="2">
        <v>251</v>
      </c>
      <c r="DL8" s="2">
        <v>32</v>
      </c>
      <c r="DM8" s="2">
        <v>7</v>
      </c>
      <c r="DN8" s="4">
        <v>0.87</v>
      </c>
      <c r="DO8" s="4">
        <f t="shared" si="13"/>
        <v>0</v>
      </c>
      <c r="DQ8" s="2" t="s">
        <v>11</v>
      </c>
      <c r="DR8" s="2">
        <v>290</v>
      </c>
      <c r="DS8" s="2">
        <v>251</v>
      </c>
      <c r="DT8" s="2">
        <v>32</v>
      </c>
      <c r="DU8" s="2">
        <v>7</v>
      </c>
      <c r="DV8" s="4">
        <v>0.87</v>
      </c>
      <c r="DW8" s="4">
        <f t="shared" si="14"/>
        <v>0</v>
      </c>
      <c r="DY8" s="2" t="s">
        <v>11</v>
      </c>
      <c r="DZ8" s="2">
        <v>290</v>
      </c>
      <c r="EA8" s="2">
        <v>251</v>
      </c>
      <c r="EB8" s="2">
        <v>32</v>
      </c>
      <c r="EC8" s="2">
        <v>7</v>
      </c>
      <c r="ED8" s="4">
        <v>0.87</v>
      </c>
      <c r="EE8" s="4">
        <f t="shared" si="15"/>
        <v>0</v>
      </c>
      <c r="EG8" s="73" t="s">
        <v>11</v>
      </c>
      <c r="EH8" s="74">
        <v>290</v>
      </c>
      <c r="EI8" s="74">
        <v>251</v>
      </c>
      <c r="EJ8" s="74">
        <v>32</v>
      </c>
      <c r="EK8" s="74">
        <v>7</v>
      </c>
      <c r="EL8" s="75">
        <v>0.87</v>
      </c>
      <c r="EM8" s="75">
        <f t="shared" si="16"/>
        <v>0</v>
      </c>
      <c r="EN8" s="74"/>
      <c r="EO8" s="73" t="s">
        <v>11</v>
      </c>
      <c r="EP8" s="73">
        <v>290</v>
      </c>
      <c r="EQ8" s="73">
        <v>251</v>
      </c>
      <c r="ER8" s="73">
        <v>32</v>
      </c>
      <c r="ES8" s="73">
        <v>7</v>
      </c>
      <c r="ET8" s="77">
        <v>0.87</v>
      </c>
      <c r="EU8" s="75">
        <f t="shared" si="17"/>
        <v>0</v>
      </c>
      <c r="EV8" s="74"/>
      <c r="EW8" s="73" t="s">
        <v>11</v>
      </c>
      <c r="EX8" s="73">
        <v>290</v>
      </c>
      <c r="EY8" s="73">
        <v>251</v>
      </c>
      <c r="EZ8" s="73">
        <v>32</v>
      </c>
      <c r="FA8" s="73">
        <v>7</v>
      </c>
      <c r="FB8" s="77">
        <v>0.87</v>
      </c>
      <c r="FC8" s="75">
        <f t="shared" si="18"/>
        <v>0</v>
      </c>
      <c r="FD8" s="74"/>
      <c r="FE8" s="73" t="s">
        <v>11</v>
      </c>
      <c r="FF8" s="81">
        <v>348</v>
      </c>
      <c r="FG8" s="73">
        <v>260</v>
      </c>
      <c r="FH8" s="73">
        <v>56</v>
      </c>
      <c r="FI8" s="73">
        <v>32</v>
      </c>
      <c r="FJ8" s="77">
        <f t="shared" si="71"/>
        <v>0.74712643678160917</v>
      </c>
      <c r="FK8" s="75">
        <f t="shared" si="19"/>
        <v>-0.12287356321839082</v>
      </c>
      <c r="FL8" s="74" t="s">
        <v>89</v>
      </c>
      <c r="FM8" s="73" t="s">
        <v>11</v>
      </c>
      <c r="FN8" s="73">
        <v>348</v>
      </c>
      <c r="FO8" s="73">
        <v>260</v>
      </c>
      <c r="FP8" s="73">
        <v>56</v>
      </c>
      <c r="FQ8" s="73">
        <v>32</v>
      </c>
      <c r="FR8" s="77">
        <v>0.75</v>
      </c>
      <c r="FS8" s="75">
        <f t="shared" si="20"/>
        <v>2.8735632183908288E-3</v>
      </c>
      <c r="FT8" s="74"/>
      <c r="FU8" s="73" t="s">
        <v>11</v>
      </c>
      <c r="FV8" s="73">
        <v>348</v>
      </c>
      <c r="FW8" s="73">
        <v>260</v>
      </c>
      <c r="FX8" s="73">
        <v>56</v>
      </c>
      <c r="FY8" s="73">
        <v>32</v>
      </c>
      <c r="FZ8" s="77">
        <v>0.75</v>
      </c>
      <c r="GA8" s="75">
        <f t="shared" si="21"/>
        <v>0</v>
      </c>
      <c r="GB8" s="74"/>
      <c r="GC8" s="73" t="s">
        <v>11</v>
      </c>
      <c r="GD8" s="79">
        <v>1044</v>
      </c>
      <c r="GE8" s="73">
        <v>771</v>
      </c>
      <c r="GF8" s="73">
        <v>174</v>
      </c>
      <c r="GG8" s="73">
        <v>99</v>
      </c>
      <c r="GH8" s="77">
        <v>0.74</v>
      </c>
      <c r="GI8" s="75">
        <f t="shared" si="22"/>
        <v>-1.0000000000000009E-2</v>
      </c>
      <c r="GJ8" s="74"/>
      <c r="GK8" s="73" t="s">
        <v>11</v>
      </c>
      <c r="GL8" s="73">
        <v>348</v>
      </c>
      <c r="GM8" s="73">
        <v>257</v>
      </c>
      <c r="GN8" s="73">
        <v>58</v>
      </c>
      <c r="GO8" s="73">
        <v>33</v>
      </c>
      <c r="GP8" s="77">
        <v>0.74</v>
      </c>
      <c r="GQ8" s="75">
        <f t="shared" si="23"/>
        <v>-98.26</v>
      </c>
      <c r="GR8" s="74"/>
      <c r="GS8" s="78" t="s">
        <v>11</v>
      </c>
      <c r="GT8" s="73">
        <v>346</v>
      </c>
      <c r="GU8" s="73">
        <v>257</v>
      </c>
      <c r="GV8" s="73">
        <v>58</v>
      </c>
      <c r="GW8" s="73">
        <v>31</v>
      </c>
      <c r="GX8" s="77">
        <v>0.74</v>
      </c>
      <c r="GY8" s="75">
        <f t="shared" si="24"/>
        <v>0</v>
      </c>
      <c r="HB8" s="78" t="s">
        <v>11</v>
      </c>
      <c r="HC8" s="73">
        <v>346</v>
      </c>
      <c r="HD8" s="73">
        <v>258</v>
      </c>
      <c r="HE8" s="73">
        <v>58</v>
      </c>
      <c r="HF8" s="73">
        <v>30</v>
      </c>
      <c r="HG8" s="75">
        <f t="shared" si="25"/>
        <v>0.74566473988439308</v>
      </c>
      <c r="HH8" s="75">
        <f t="shared" si="26"/>
        <v>5.6647398843930885E-3</v>
      </c>
      <c r="HJ8" s="37" t="s">
        <v>11</v>
      </c>
      <c r="HK8" s="74">
        <v>346</v>
      </c>
      <c r="HL8" s="74">
        <v>259</v>
      </c>
      <c r="HM8" s="74">
        <v>56</v>
      </c>
      <c r="HN8" s="74">
        <v>31</v>
      </c>
      <c r="HO8" s="75">
        <f t="shared" si="27"/>
        <v>0.74855491329479773</v>
      </c>
      <c r="HP8" s="75">
        <f t="shared" si="28"/>
        <v>2.8901734104046506E-3</v>
      </c>
      <c r="HR8" s="37" t="s">
        <v>11</v>
      </c>
      <c r="HS8" s="74">
        <v>346</v>
      </c>
      <c r="HT8" s="74">
        <v>259</v>
      </c>
      <c r="HU8" s="74">
        <v>56</v>
      </c>
      <c r="HV8" s="74">
        <v>31</v>
      </c>
      <c r="HW8" s="75">
        <f t="shared" si="29"/>
        <v>0.74855491329479773</v>
      </c>
      <c r="HX8" s="75">
        <f t="shared" si="30"/>
        <v>0</v>
      </c>
      <c r="HZ8" s="37" t="s">
        <v>11</v>
      </c>
      <c r="IA8" s="74">
        <v>346</v>
      </c>
      <c r="IB8" s="74">
        <v>259</v>
      </c>
      <c r="IC8" s="74">
        <v>56</v>
      </c>
      <c r="ID8" s="74">
        <v>31</v>
      </c>
      <c r="IE8" s="75">
        <f t="shared" si="31"/>
        <v>0.74855491329479773</v>
      </c>
      <c r="IF8" s="75">
        <f t="shared" si="32"/>
        <v>0</v>
      </c>
      <c r="IH8" s="37" t="s">
        <v>11</v>
      </c>
      <c r="II8" s="74">
        <v>346</v>
      </c>
      <c r="IJ8" s="74">
        <v>259</v>
      </c>
      <c r="IK8" s="74">
        <v>56</v>
      </c>
      <c r="IL8" s="74">
        <v>31</v>
      </c>
      <c r="IM8" s="75">
        <f t="shared" si="33"/>
        <v>0.74855491329479773</v>
      </c>
      <c r="IN8" s="75">
        <f t="shared" si="34"/>
        <v>0</v>
      </c>
      <c r="IP8" s="37" t="s">
        <v>11</v>
      </c>
      <c r="IQ8" s="74">
        <v>346</v>
      </c>
      <c r="IR8" s="74">
        <v>259</v>
      </c>
      <c r="IS8" s="74">
        <v>56</v>
      </c>
      <c r="IT8" s="74">
        <v>31</v>
      </c>
      <c r="IU8" s="75">
        <f t="shared" si="35"/>
        <v>0.74855491329479773</v>
      </c>
      <c r="IV8" s="75">
        <f t="shared" si="36"/>
        <v>0</v>
      </c>
      <c r="IX8" s="37" t="s">
        <v>11</v>
      </c>
      <c r="IY8" s="74">
        <v>346</v>
      </c>
      <c r="IZ8" s="74">
        <v>259</v>
      </c>
      <c r="JA8" s="74">
        <v>56</v>
      </c>
      <c r="JB8" s="74">
        <v>31</v>
      </c>
      <c r="JC8" s="75">
        <f t="shared" si="37"/>
        <v>0.74855491329479773</v>
      </c>
      <c r="JD8" s="75">
        <f t="shared" si="38"/>
        <v>0</v>
      </c>
      <c r="JF8" s="37" t="s">
        <v>11</v>
      </c>
      <c r="JG8" s="74">
        <v>346</v>
      </c>
      <c r="JH8" s="74">
        <v>259</v>
      </c>
      <c r="JI8" s="74">
        <v>56</v>
      </c>
      <c r="JJ8" s="74">
        <v>31</v>
      </c>
      <c r="JK8" s="75">
        <f t="shared" si="39"/>
        <v>0.74855491329479773</v>
      </c>
      <c r="JL8" s="75">
        <f t="shared" si="40"/>
        <v>0</v>
      </c>
      <c r="JN8" s="37" t="s">
        <v>11</v>
      </c>
      <c r="JO8" s="74">
        <v>346</v>
      </c>
      <c r="JP8" s="74">
        <v>259</v>
      </c>
      <c r="JQ8" s="74">
        <v>56</v>
      </c>
      <c r="JR8" s="74">
        <v>31</v>
      </c>
      <c r="JS8" s="75">
        <f t="shared" si="41"/>
        <v>0.74855491329479773</v>
      </c>
      <c r="JT8" s="75">
        <f t="shared" si="42"/>
        <v>0</v>
      </c>
      <c r="JV8" s="37" t="s">
        <v>11</v>
      </c>
      <c r="JW8" s="74">
        <v>346</v>
      </c>
      <c r="JX8" s="74">
        <v>259</v>
      </c>
      <c r="JY8" s="74">
        <v>56</v>
      </c>
      <c r="JZ8" s="74">
        <v>31</v>
      </c>
      <c r="KA8" s="75">
        <f t="shared" si="43"/>
        <v>0.74855491329479773</v>
      </c>
      <c r="KB8" s="75">
        <f t="shared" si="44"/>
        <v>0</v>
      </c>
      <c r="KD8" s="37" t="s">
        <v>11</v>
      </c>
      <c r="KE8" s="74">
        <v>346</v>
      </c>
      <c r="KF8" s="74">
        <v>259</v>
      </c>
      <c r="KG8" s="74">
        <v>56</v>
      </c>
      <c r="KH8" s="74">
        <v>31</v>
      </c>
      <c r="KI8" s="75">
        <f t="shared" si="45"/>
        <v>0.74855491329479773</v>
      </c>
      <c r="KJ8" s="75">
        <f t="shared" si="46"/>
        <v>0</v>
      </c>
      <c r="KL8" s="37" t="s">
        <v>11</v>
      </c>
      <c r="KM8" s="74">
        <v>346</v>
      </c>
      <c r="KN8" s="74">
        <v>259</v>
      </c>
      <c r="KO8" s="74">
        <v>56</v>
      </c>
      <c r="KP8" s="74">
        <v>31</v>
      </c>
      <c r="KQ8" s="75">
        <f t="shared" si="47"/>
        <v>0.74855491329479773</v>
      </c>
      <c r="KR8" s="75">
        <f t="shared" si="48"/>
        <v>0</v>
      </c>
      <c r="KT8" s="37" t="s">
        <v>11</v>
      </c>
      <c r="KU8" s="74">
        <v>346</v>
      </c>
      <c r="KV8" s="74">
        <v>259</v>
      </c>
      <c r="KW8" s="74">
        <v>56</v>
      </c>
      <c r="KX8" s="74">
        <v>31</v>
      </c>
      <c r="KY8" s="75">
        <f t="shared" si="49"/>
        <v>0.74855491329479773</v>
      </c>
      <c r="KZ8" s="75">
        <f t="shared" si="50"/>
        <v>0</v>
      </c>
      <c r="LB8" s="37" t="s">
        <v>11</v>
      </c>
      <c r="LC8" s="74">
        <v>346</v>
      </c>
      <c r="LD8" s="74">
        <v>259</v>
      </c>
      <c r="LE8" s="74">
        <v>56</v>
      </c>
      <c r="LF8" s="74">
        <v>31</v>
      </c>
      <c r="LG8" s="75">
        <f t="shared" si="51"/>
        <v>0.74855491329479773</v>
      </c>
      <c r="LH8" s="75">
        <f t="shared" si="52"/>
        <v>0</v>
      </c>
      <c r="LJ8" s="37" t="s">
        <v>11</v>
      </c>
      <c r="LK8" s="74">
        <v>346</v>
      </c>
      <c r="LL8" s="74">
        <v>259</v>
      </c>
      <c r="LM8" s="74">
        <v>56</v>
      </c>
      <c r="LN8" s="74">
        <v>31</v>
      </c>
      <c r="LO8" s="75">
        <f t="shared" si="53"/>
        <v>0.74855491329479773</v>
      </c>
      <c r="LP8" s="75">
        <f t="shared" si="54"/>
        <v>0</v>
      </c>
      <c r="LR8" s="37" t="s">
        <v>11</v>
      </c>
      <c r="LS8" s="74">
        <v>346</v>
      </c>
      <c r="LT8" s="74">
        <v>260</v>
      </c>
      <c r="LU8" s="74">
        <v>56</v>
      </c>
      <c r="LV8" s="74">
        <v>30</v>
      </c>
      <c r="LW8" s="75">
        <f t="shared" si="55"/>
        <v>0.75144508670520227</v>
      </c>
      <c r="LX8" s="75">
        <f t="shared" si="56"/>
        <v>2.8901734104045396E-3</v>
      </c>
      <c r="LZ8" s="37" t="s">
        <v>11</v>
      </c>
      <c r="MA8" s="74">
        <v>346</v>
      </c>
      <c r="MB8" s="74">
        <v>260</v>
      </c>
      <c r="MC8" s="74">
        <v>56</v>
      </c>
      <c r="MD8" s="74">
        <v>30</v>
      </c>
      <c r="ME8" s="75">
        <f t="shared" si="57"/>
        <v>0.75144508670520227</v>
      </c>
      <c r="MF8" s="75">
        <f t="shared" si="58"/>
        <v>0</v>
      </c>
      <c r="MH8" s="37" t="s">
        <v>11</v>
      </c>
      <c r="MI8" s="74">
        <v>346</v>
      </c>
      <c r="MJ8" s="74">
        <v>260</v>
      </c>
      <c r="MK8" s="74">
        <v>56</v>
      </c>
      <c r="ML8" s="74">
        <v>30</v>
      </c>
      <c r="MM8" s="75">
        <f t="shared" si="59"/>
        <v>0.75144508670520227</v>
      </c>
      <c r="MN8" s="75">
        <f t="shared" si="60"/>
        <v>0</v>
      </c>
      <c r="MP8" s="37" t="s">
        <v>11</v>
      </c>
      <c r="MQ8" s="74">
        <v>346</v>
      </c>
      <c r="MR8" s="74">
        <v>260</v>
      </c>
      <c r="MS8" s="74">
        <v>56</v>
      </c>
      <c r="MT8" s="74">
        <v>30</v>
      </c>
      <c r="MU8" s="75">
        <f t="shared" si="61"/>
        <v>0.75144508670520227</v>
      </c>
      <c r="MV8" s="75">
        <f t="shared" si="62"/>
        <v>0</v>
      </c>
      <c r="MX8" s="37" t="s">
        <v>11</v>
      </c>
      <c r="MY8" s="74">
        <v>346</v>
      </c>
      <c r="MZ8" s="74">
        <v>260</v>
      </c>
      <c r="NA8" s="74">
        <v>56</v>
      </c>
      <c r="NB8" s="74">
        <v>30</v>
      </c>
      <c r="NC8" s="75">
        <f t="shared" si="63"/>
        <v>0.75144508670520227</v>
      </c>
      <c r="ND8" s="75">
        <f t="shared" si="64"/>
        <v>0</v>
      </c>
      <c r="NF8" s="37" t="s">
        <v>11</v>
      </c>
      <c r="NG8" s="74">
        <v>346</v>
      </c>
      <c r="NH8" s="74">
        <v>260</v>
      </c>
      <c r="NI8" s="74">
        <v>56</v>
      </c>
      <c r="NJ8" s="74">
        <v>30</v>
      </c>
      <c r="NK8" s="75">
        <f t="shared" si="65"/>
        <v>0.75144508670520227</v>
      </c>
      <c r="NL8" s="75">
        <f t="shared" si="66"/>
        <v>0</v>
      </c>
      <c r="NN8" s="37" t="s">
        <v>11</v>
      </c>
      <c r="NO8" s="74">
        <v>346</v>
      </c>
      <c r="NP8" s="74">
        <v>261</v>
      </c>
      <c r="NQ8" s="74">
        <v>52</v>
      </c>
      <c r="NR8" s="74">
        <v>33</v>
      </c>
      <c r="NS8" s="75">
        <f t="shared" si="67"/>
        <v>0.75433526011560692</v>
      </c>
      <c r="NT8" s="75">
        <f t="shared" si="68"/>
        <v>2.8901734104046506E-3</v>
      </c>
    </row>
    <row r="9" spans="1:384" ht="15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f>C9/B9</f>
        <v>1</v>
      </c>
      <c r="G9" s="8"/>
      <c r="H9" s="7"/>
      <c r="I9" s="14" t="s">
        <v>12</v>
      </c>
      <c r="J9" s="2">
        <v>538</v>
      </c>
      <c r="K9" s="2">
        <v>538</v>
      </c>
      <c r="L9" s="2">
        <v>0</v>
      </c>
      <c r="M9" s="2">
        <v>0</v>
      </c>
      <c r="N9" s="4">
        <f>K9/J9</f>
        <v>1</v>
      </c>
      <c r="O9" s="8">
        <f t="shared" si="0"/>
        <v>0</v>
      </c>
      <c r="P9" s="7"/>
      <c r="Q9" s="14" t="s">
        <v>12</v>
      </c>
      <c r="R9" s="2">
        <v>538</v>
      </c>
      <c r="S9" s="2">
        <v>538</v>
      </c>
      <c r="T9" s="2">
        <v>0</v>
      </c>
      <c r="U9" s="2">
        <v>0</v>
      </c>
      <c r="V9" s="4">
        <f>S9/R9</f>
        <v>1</v>
      </c>
      <c r="W9" s="4">
        <f t="shared" si="1"/>
        <v>0</v>
      </c>
      <c r="Y9" s="14" t="s">
        <v>12</v>
      </c>
      <c r="Z9" s="2">
        <v>538</v>
      </c>
      <c r="AA9" s="2">
        <v>538</v>
      </c>
      <c r="AB9" s="2">
        <v>0</v>
      </c>
      <c r="AC9" s="2">
        <v>0</v>
      </c>
      <c r="AD9" s="4">
        <f>AA9/Z9</f>
        <v>1</v>
      </c>
      <c r="AE9" s="4">
        <f t="shared" si="2"/>
        <v>0</v>
      </c>
      <c r="AG9" s="14" t="s">
        <v>12</v>
      </c>
      <c r="AH9" s="2">
        <v>538</v>
      </c>
      <c r="AI9" s="2">
        <v>538</v>
      </c>
      <c r="AJ9" s="2">
        <v>0</v>
      </c>
      <c r="AK9" s="2">
        <v>0</v>
      </c>
      <c r="AL9" s="4">
        <f>AI9/AH9</f>
        <v>1</v>
      </c>
      <c r="AM9" s="4">
        <f t="shared" si="3"/>
        <v>0</v>
      </c>
      <c r="AO9" s="14" t="s">
        <v>12</v>
      </c>
      <c r="AP9" s="2">
        <v>538</v>
      </c>
      <c r="AQ9" s="2">
        <v>538</v>
      </c>
      <c r="AR9" s="2">
        <v>0</v>
      </c>
      <c r="AS9" s="2">
        <v>0</v>
      </c>
      <c r="AT9" s="4">
        <f>AQ9/AP9</f>
        <v>1</v>
      </c>
      <c r="AU9" s="4">
        <f t="shared" si="4"/>
        <v>0</v>
      </c>
      <c r="AW9" s="14" t="s">
        <v>12</v>
      </c>
      <c r="AX9" s="2">
        <v>538</v>
      </c>
      <c r="AY9" s="2">
        <v>538</v>
      </c>
      <c r="AZ9" s="2">
        <v>0</v>
      </c>
      <c r="BA9" s="2">
        <v>0</v>
      </c>
      <c r="BB9" s="4">
        <f>AY9/AX9</f>
        <v>1</v>
      </c>
      <c r="BC9" s="4">
        <f t="shared" si="5"/>
        <v>0</v>
      </c>
      <c r="BE9" s="14" t="s">
        <v>12</v>
      </c>
      <c r="BF9" s="2">
        <v>538</v>
      </c>
      <c r="BG9" s="2">
        <v>538</v>
      </c>
      <c r="BH9" s="2">
        <v>0</v>
      </c>
      <c r="BI9" s="2">
        <v>0</v>
      </c>
      <c r="BJ9" s="4">
        <f>BG9/BF9</f>
        <v>1</v>
      </c>
      <c r="BK9" s="4">
        <f t="shared" si="6"/>
        <v>0</v>
      </c>
      <c r="BM9" s="14" t="s">
        <v>12</v>
      </c>
      <c r="BN9" s="2">
        <v>538</v>
      </c>
      <c r="BO9" s="2">
        <v>538</v>
      </c>
      <c r="BP9" s="2">
        <v>0</v>
      </c>
      <c r="BQ9" s="2">
        <v>0</v>
      </c>
      <c r="BR9" s="4">
        <f>BO9/BN9</f>
        <v>1</v>
      </c>
      <c r="BS9" s="4">
        <f t="shared" si="7"/>
        <v>0</v>
      </c>
      <c r="BU9" s="37" t="s">
        <v>12</v>
      </c>
      <c r="BV9" s="2">
        <v>538</v>
      </c>
      <c r="BW9" s="2">
        <v>538</v>
      </c>
      <c r="BX9" s="2">
        <v>0</v>
      </c>
      <c r="BY9" s="2">
        <v>0</v>
      </c>
      <c r="BZ9" s="4">
        <f>BW9/BV9</f>
        <v>1</v>
      </c>
      <c r="CA9" s="4">
        <f t="shared" si="8"/>
        <v>0</v>
      </c>
      <c r="CC9" s="44" t="s">
        <v>12</v>
      </c>
      <c r="CD9" s="2">
        <v>538</v>
      </c>
      <c r="CE9" s="2">
        <v>538</v>
      </c>
      <c r="CF9" s="2">
        <v>0</v>
      </c>
      <c r="CG9" s="2">
        <v>0</v>
      </c>
      <c r="CH9" s="4">
        <f>CE9/CD9</f>
        <v>1</v>
      </c>
      <c r="CI9" s="4">
        <f t="shared" si="9"/>
        <v>0</v>
      </c>
      <c r="CK9" s="37" t="s">
        <v>12</v>
      </c>
      <c r="CL9" s="2">
        <v>538</v>
      </c>
      <c r="CM9" s="2">
        <v>538</v>
      </c>
      <c r="CN9" s="2">
        <v>0</v>
      </c>
      <c r="CO9" s="2">
        <v>0</v>
      </c>
      <c r="CP9" s="4">
        <f>CM9/CL9</f>
        <v>1</v>
      </c>
      <c r="CQ9" s="4">
        <f t="shared" si="10"/>
        <v>0</v>
      </c>
      <c r="CS9" s="37" t="s">
        <v>12</v>
      </c>
      <c r="CT9" s="2">
        <v>538</v>
      </c>
      <c r="CU9" s="2">
        <v>538</v>
      </c>
      <c r="CV9" s="2">
        <v>0</v>
      </c>
      <c r="CW9" s="2">
        <v>0</v>
      </c>
      <c r="CX9" s="4">
        <f>CU9/CT9</f>
        <v>1</v>
      </c>
      <c r="CY9" s="4">
        <f t="shared" si="11"/>
        <v>0</v>
      </c>
      <c r="DA9" s="37" t="s">
        <v>12</v>
      </c>
      <c r="DB9" s="2">
        <v>538</v>
      </c>
      <c r="DC9" s="2">
        <v>538</v>
      </c>
      <c r="DD9" s="2">
        <v>0</v>
      </c>
      <c r="DE9" s="2">
        <v>0</v>
      </c>
      <c r="DF9" s="4">
        <f>DC9/DB9</f>
        <v>1</v>
      </c>
      <c r="DG9" s="4">
        <f t="shared" si="12"/>
        <v>0</v>
      </c>
      <c r="DI9" s="37" t="s">
        <v>12</v>
      </c>
      <c r="DJ9" s="2">
        <v>538</v>
      </c>
      <c r="DK9" s="2">
        <v>538</v>
      </c>
      <c r="DL9" s="2">
        <v>0</v>
      </c>
      <c r="DM9" s="2">
        <v>0</v>
      </c>
      <c r="DN9" s="4">
        <f>DK9/DJ9</f>
        <v>1</v>
      </c>
      <c r="DO9" s="4">
        <f t="shared" si="13"/>
        <v>0</v>
      </c>
      <c r="DQ9" s="37" t="s">
        <v>12</v>
      </c>
      <c r="DR9" s="2">
        <v>538</v>
      </c>
      <c r="DS9" s="2">
        <v>538</v>
      </c>
      <c r="DT9" s="2">
        <v>0</v>
      </c>
      <c r="DU9" s="2">
        <v>0</v>
      </c>
      <c r="DV9" s="4">
        <f>DS9/DR9</f>
        <v>1</v>
      </c>
      <c r="DW9" s="4">
        <f t="shared" si="14"/>
        <v>0</v>
      </c>
      <c r="DY9" s="37" t="s">
        <v>12</v>
      </c>
      <c r="DZ9" s="2">
        <v>538</v>
      </c>
      <c r="EA9" s="2">
        <v>538</v>
      </c>
      <c r="EB9" s="2">
        <v>0</v>
      </c>
      <c r="EC9" s="2">
        <v>0</v>
      </c>
      <c r="ED9" s="4">
        <f>EA9/DZ9</f>
        <v>1</v>
      </c>
      <c r="EE9" s="4">
        <f t="shared" si="15"/>
        <v>0</v>
      </c>
      <c r="EG9" s="78" t="s">
        <v>12</v>
      </c>
      <c r="EH9" s="74">
        <v>538</v>
      </c>
      <c r="EI9" s="74">
        <v>538</v>
      </c>
      <c r="EJ9" s="74">
        <v>0</v>
      </c>
      <c r="EK9" s="74">
        <v>0</v>
      </c>
      <c r="EL9" s="75">
        <f>EI9/EH9</f>
        <v>1</v>
      </c>
      <c r="EM9" s="75">
        <f t="shared" si="16"/>
        <v>0</v>
      </c>
      <c r="EN9" s="74"/>
      <c r="EO9" s="78" t="s">
        <v>12</v>
      </c>
      <c r="EP9" s="74">
        <v>538</v>
      </c>
      <c r="EQ9" s="74">
        <v>538</v>
      </c>
      <c r="ER9" s="74">
        <v>0</v>
      </c>
      <c r="ES9" s="74">
        <v>0</v>
      </c>
      <c r="ET9" s="75">
        <f>EQ9/EP9</f>
        <v>1</v>
      </c>
      <c r="EU9" s="75">
        <f t="shared" si="17"/>
        <v>0</v>
      </c>
      <c r="EV9" s="74"/>
      <c r="EW9" s="78" t="s">
        <v>12</v>
      </c>
      <c r="EX9" s="74">
        <v>538</v>
      </c>
      <c r="EY9" s="74">
        <v>538</v>
      </c>
      <c r="EZ9" s="74">
        <v>0</v>
      </c>
      <c r="FA9" s="74">
        <v>0</v>
      </c>
      <c r="FB9" s="75">
        <f>EY9/EX9</f>
        <v>1</v>
      </c>
      <c r="FC9" s="75">
        <f t="shared" si="18"/>
        <v>0</v>
      </c>
      <c r="FD9" s="74"/>
      <c r="FE9" s="78" t="s">
        <v>12</v>
      </c>
      <c r="FF9" s="74">
        <v>538</v>
      </c>
      <c r="FG9" s="74">
        <v>538</v>
      </c>
      <c r="FH9" s="74">
        <v>0</v>
      </c>
      <c r="FI9" s="74">
        <v>0</v>
      </c>
      <c r="FJ9" s="75">
        <f>FG9/FF9</f>
        <v>1</v>
      </c>
      <c r="FK9" s="75">
        <f t="shared" si="19"/>
        <v>0</v>
      </c>
      <c r="FL9" s="74"/>
      <c r="FM9" s="78" t="s">
        <v>12</v>
      </c>
      <c r="FN9" s="74">
        <v>538</v>
      </c>
      <c r="FO9" s="74">
        <v>538</v>
      </c>
      <c r="FP9" s="74">
        <v>0</v>
      </c>
      <c r="FQ9" s="74">
        <v>0</v>
      </c>
      <c r="FR9" s="75">
        <f>FO9/FN9</f>
        <v>1</v>
      </c>
      <c r="FS9" s="75">
        <f t="shared" si="20"/>
        <v>0</v>
      </c>
      <c r="FT9" s="74"/>
      <c r="FU9" s="78" t="s">
        <v>12</v>
      </c>
      <c r="FV9" s="74">
        <v>538</v>
      </c>
      <c r="FW9" s="74">
        <v>538</v>
      </c>
      <c r="FX9" s="74">
        <v>0</v>
      </c>
      <c r="FY9" s="74">
        <v>0</v>
      </c>
      <c r="FZ9" s="75">
        <f>FW9/FV9</f>
        <v>1</v>
      </c>
      <c r="GA9" s="75">
        <f t="shared" si="21"/>
        <v>0</v>
      </c>
      <c r="GB9" s="74"/>
      <c r="GC9" s="78" t="s">
        <v>12</v>
      </c>
      <c r="GD9" s="79">
        <v>1785</v>
      </c>
      <c r="GE9" s="73">
        <v>1614</v>
      </c>
      <c r="GF9" s="73">
        <v>0</v>
      </c>
      <c r="GG9" s="73">
        <v>171</v>
      </c>
      <c r="GH9" s="77">
        <v>0.9</v>
      </c>
      <c r="GI9" s="75">
        <f t="shared" si="22"/>
        <v>-9.9999999999999978E-2</v>
      </c>
      <c r="GJ9" s="74"/>
      <c r="GK9" s="78" t="s">
        <v>12</v>
      </c>
      <c r="GL9" s="73">
        <v>538</v>
      </c>
      <c r="GM9" s="73">
        <v>538</v>
      </c>
      <c r="GN9" s="73">
        <v>0</v>
      </c>
      <c r="GO9" s="73">
        <v>0</v>
      </c>
      <c r="GP9" s="77">
        <v>1</v>
      </c>
      <c r="GQ9" s="75">
        <f t="shared" si="23"/>
        <v>-170</v>
      </c>
      <c r="GR9" s="74"/>
      <c r="GS9" s="78" t="s">
        <v>12</v>
      </c>
      <c r="GT9" s="73">
        <v>538</v>
      </c>
      <c r="GU9" s="73">
        <v>538</v>
      </c>
      <c r="GV9" s="73">
        <v>0</v>
      </c>
      <c r="GW9" s="73">
        <v>0</v>
      </c>
      <c r="GX9" s="77">
        <v>1</v>
      </c>
      <c r="GY9" s="75">
        <f t="shared" si="24"/>
        <v>0</v>
      </c>
      <c r="HB9" s="78" t="s">
        <v>12</v>
      </c>
      <c r="HC9" s="73">
        <v>538</v>
      </c>
      <c r="HD9" s="73">
        <v>538</v>
      </c>
      <c r="HE9" s="73">
        <v>0</v>
      </c>
      <c r="HF9" s="73">
        <v>0</v>
      </c>
      <c r="HG9" s="75">
        <f t="shared" si="25"/>
        <v>1</v>
      </c>
      <c r="HH9" s="75">
        <f t="shared" si="26"/>
        <v>0</v>
      </c>
      <c r="HJ9" s="78" t="s">
        <v>12</v>
      </c>
      <c r="HK9" s="73">
        <v>538</v>
      </c>
      <c r="HL9" s="73">
        <v>538</v>
      </c>
      <c r="HM9" s="73">
        <v>0</v>
      </c>
      <c r="HN9" s="73">
        <v>0</v>
      </c>
      <c r="HO9" s="75">
        <f t="shared" si="27"/>
        <v>1</v>
      </c>
      <c r="HP9" s="75">
        <f t="shared" si="28"/>
        <v>0</v>
      </c>
      <c r="HR9" s="78" t="s">
        <v>12</v>
      </c>
      <c r="HS9" s="73">
        <v>538</v>
      </c>
      <c r="HT9" s="73">
        <v>538</v>
      </c>
      <c r="HU9" s="74">
        <v>0</v>
      </c>
      <c r="HV9" s="74">
        <v>0</v>
      </c>
      <c r="HW9" s="75">
        <f t="shared" si="29"/>
        <v>1</v>
      </c>
      <c r="HX9" s="75">
        <f t="shared" si="30"/>
        <v>0</v>
      </c>
      <c r="HZ9" s="78" t="s">
        <v>12</v>
      </c>
      <c r="IA9" s="73">
        <v>538</v>
      </c>
      <c r="IB9" s="73">
        <v>538</v>
      </c>
      <c r="IC9" s="74">
        <v>0</v>
      </c>
      <c r="ID9" s="74">
        <v>0</v>
      </c>
      <c r="IE9" s="75">
        <f t="shared" si="31"/>
        <v>1</v>
      </c>
      <c r="IF9" s="75">
        <f t="shared" si="32"/>
        <v>0</v>
      </c>
      <c r="IH9" s="78" t="s">
        <v>12</v>
      </c>
      <c r="II9" s="73">
        <v>538</v>
      </c>
      <c r="IJ9" s="73">
        <v>538</v>
      </c>
      <c r="IK9" s="74">
        <v>0</v>
      </c>
      <c r="IL9" s="74">
        <v>0</v>
      </c>
      <c r="IM9" s="75">
        <f t="shared" si="33"/>
        <v>1</v>
      </c>
      <c r="IN9" s="75">
        <f t="shared" si="34"/>
        <v>0</v>
      </c>
      <c r="IP9" s="78" t="s">
        <v>12</v>
      </c>
      <c r="IQ9" s="73">
        <v>538</v>
      </c>
      <c r="IR9" s="73">
        <v>538</v>
      </c>
      <c r="IS9" s="74">
        <v>0</v>
      </c>
      <c r="IT9" s="74">
        <v>0</v>
      </c>
      <c r="IU9" s="75">
        <f t="shared" si="35"/>
        <v>1</v>
      </c>
      <c r="IV9" s="75">
        <f t="shared" si="36"/>
        <v>0</v>
      </c>
      <c r="IX9" s="78" t="s">
        <v>12</v>
      </c>
      <c r="IY9" s="73">
        <v>538</v>
      </c>
      <c r="IZ9" s="73">
        <v>538</v>
      </c>
      <c r="JA9" s="74">
        <v>0</v>
      </c>
      <c r="JB9" s="74">
        <v>0</v>
      </c>
      <c r="JC9" s="75">
        <f t="shared" si="37"/>
        <v>1</v>
      </c>
      <c r="JD9" s="75">
        <f t="shared" si="38"/>
        <v>0</v>
      </c>
      <c r="JF9" s="78" t="s">
        <v>12</v>
      </c>
      <c r="JG9" s="73">
        <v>538</v>
      </c>
      <c r="JH9" s="73">
        <v>538</v>
      </c>
      <c r="JI9" s="74">
        <v>0</v>
      </c>
      <c r="JJ9" s="74">
        <v>0</v>
      </c>
      <c r="JK9" s="75">
        <f t="shared" si="39"/>
        <v>1</v>
      </c>
      <c r="JL9" s="75">
        <f t="shared" si="40"/>
        <v>0</v>
      </c>
      <c r="JN9" s="78" t="s">
        <v>12</v>
      </c>
      <c r="JO9" s="73">
        <v>538</v>
      </c>
      <c r="JP9" s="73">
        <v>538</v>
      </c>
      <c r="JQ9" s="74">
        <v>0</v>
      </c>
      <c r="JR9" s="74">
        <v>0</v>
      </c>
      <c r="JS9" s="75">
        <f t="shared" si="41"/>
        <v>1</v>
      </c>
      <c r="JT9" s="75">
        <f t="shared" si="42"/>
        <v>0</v>
      </c>
      <c r="JV9" s="78" t="s">
        <v>12</v>
      </c>
      <c r="JW9" s="73">
        <v>538</v>
      </c>
      <c r="JX9" s="73">
        <v>538</v>
      </c>
      <c r="JY9" s="74">
        <v>0</v>
      </c>
      <c r="JZ9" s="74">
        <v>0</v>
      </c>
      <c r="KA9" s="75">
        <f t="shared" si="43"/>
        <v>1</v>
      </c>
      <c r="KB9" s="75">
        <f t="shared" si="44"/>
        <v>0</v>
      </c>
      <c r="KD9" s="78" t="s">
        <v>12</v>
      </c>
      <c r="KE9" s="73">
        <v>538</v>
      </c>
      <c r="KF9" s="73">
        <v>538</v>
      </c>
      <c r="KG9" s="74">
        <v>0</v>
      </c>
      <c r="KH9" s="74">
        <v>0</v>
      </c>
      <c r="KI9" s="75">
        <f t="shared" si="45"/>
        <v>1</v>
      </c>
      <c r="KJ9" s="75">
        <f t="shared" si="46"/>
        <v>0</v>
      </c>
      <c r="KL9" s="78" t="s">
        <v>12</v>
      </c>
      <c r="KM9" s="73">
        <v>538</v>
      </c>
      <c r="KN9" s="73">
        <v>538</v>
      </c>
      <c r="KO9" s="74">
        <v>0</v>
      </c>
      <c r="KP9" s="74">
        <v>0</v>
      </c>
      <c r="KQ9" s="75">
        <f t="shared" si="47"/>
        <v>1</v>
      </c>
      <c r="KR9" s="75">
        <f t="shared" si="48"/>
        <v>0</v>
      </c>
      <c r="KT9" s="78" t="s">
        <v>12</v>
      </c>
      <c r="KU9" s="73">
        <v>538</v>
      </c>
      <c r="KV9" s="73">
        <v>538</v>
      </c>
      <c r="KW9" s="74">
        <v>0</v>
      </c>
      <c r="KX9" s="74">
        <v>0</v>
      </c>
      <c r="KY9" s="75">
        <f t="shared" si="49"/>
        <v>1</v>
      </c>
      <c r="KZ9" s="75">
        <f t="shared" si="50"/>
        <v>0</v>
      </c>
      <c r="LB9" s="78" t="s">
        <v>12</v>
      </c>
      <c r="LC9" s="73">
        <v>538</v>
      </c>
      <c r="LD9" s="73">
        <v>538</v>
      </c>
      <c r="LE9" s="74">
        <v>0</v>
      </c>
      <c r="LF9" s="74">
        <v>0</v>
      </c>
      <c r="LG9" s="75">
        <f t="shared" si="51"/>
        <v>1</v>
      </c>
      <c r="LH9" s="75">
        <f t="shared" si="52"/>
        <v>0</v>
      </c>
      <c r="LJ9" s="78" t="s">
        <v>12</v>
      </c>
      <c r="LK9" s="73">
        <v>538</v>
      </c>
      <c r="LL9" s="73">
        <v>538</v>
      </c>
      <c r="LM9" s="74">
        <v>0</v>
      </c>
      <c r="LN9" s="74">
        <v>0</v>
      </c>
      <c r="LO9" s="75">
        <f t="shared" si="53"/>
        <v>1</v>
      </c>
      <c r="LP9" s="75">
        <f t="shared" si="54"/>
        <v>0</v>
      </c>
      <c r="LR9" s="78" t="s">
        <v>12</v>
      </c>
      <c r="LS9" s="73">
        <v>538</v>
      </c>
      <c r="LT9" s="73">
        <v>538</v>
      </c>
      <c r="LU9" s="74">
        <v>0</v>
      </c>
      <c r="LV9" s="74">
        <v>0</v>
      </c>
      <c r="LW9" s="75">
        <f t="shared" si="55"/>
        <v>1</v>
      </c>
      <c r="LX9" s="75">
        <f t="shared" si="56"/>
        <v>0</v>
      </c>
      <c r="LZ9" s="78" t="s">
        <v>12</v>
      </c>
      <c r="MA9" s="73">
        <v>538</v>
      </c>
      <c r="MB9" s="73">
        <v>538</v>
      </c>
      <c r="MC9" s="74">
        <v>0</v>
      </c>
      <c r="MD9" s="74">
        <v>0</v>
      </c>
      <c r="ME9" s="75">
        <f t="shared" si="57"/>
        <v>1</v>
      </c>
      <c r="MF9" s="75">
        <f t="shared" si="58"/>
        <v>0</v>
      </c>
      <c r="MH9" s="78" t="s">
        <v>12</v>
      </c>
      <c r="MI9" s="73">
        <v>538</v>
      </c>
      <c r="MJ9" s="73">
        <v>538</v>
      </c>
      <c r="MK9" s="74">
        <v>0</v>
      </c>
      <c r="ML9" s="74">
        <v>0</v>
      </c>
      <c r="MM9" s="75">
        <f t="shared" si="59"/>
        <v>1</v>
      </c>
      <c r="MN9" s="75">
        <f t="shared" si="60"/>
        <v>0</v>
      </c>
      <c r="MP9" s="78" t="s">
        <v>12</v>
      </c>
      <c r="MQ9" s="73">
        <v>538</v>
      </c>
      <c r="MR9" s="73">
        <v>538</v>
      </c>
      <c r="MS9" s="74">
        <v>0</v>
      </c>
      <c r="MT9" s="74">
        <v>0</v>
      </c>
      <c r="MU9" s="75">
        <f t="shared" si="61"/>
        <v>1</v>
      </c>
      <c r="MV9" s="75">
        <f t="shared" si="62"/>
        <v>0</v>
      </c>
      <c r="MX9" s="78" t="s">
        <v>12</v>
      </c>
      <c r="MY9" s="73">
        <v>538</v>
      </c>
      <c r="MZ9" s="73">
        <v>538</v>
      </c>
      <c r="NA9" s="74">
        <v>0</v>
      </c>
      <c r="NB9" s="74">
        <v>0</v>
      </c>
      <c r="NC9" s="75">
        <f t="shared" si="63"/>
        <v>1</v>
      </c>
      <c r="ND9" s="75">
        <f t="shared" si="64"/>
        <v>0</v>
      </c>
      <c r="NF9" s="78" t="s">
        <v>12</v>
      </c>
      <c r="NG9" s="73">
        <v>538</v>
      </c>
      <c r="NH9" s="73">
        <v>538</v>
      </c>
      <c r="NI9" s="74">
        <v>0</v>
      </c>
      <c r="NJ9" s="74">
        <v>0</v>
      </c>
      <c r="NK9" s="75">
        <f t="shared" si="65"/>
        <v>1</v>
      </c>
      <c r="NL9" s="75">
        <f t="shared" si="66"/>
        <v>0</v>
      </c>
      <c r="NN9" s="78" t="s">
        <v>12</v>
      </c>
      <c r="NO9" s="73">
        <v>538</v>
      </c>
      <c r="NP9" s="73">
        <v>538</v>
      </c>
      <c r="NQ9" s="74">
        <v>0</v>
      </c>
      <c r="NR9" s="74">
        <v>0</v>
      </c>
      <c r="NS9" s="75">
        <f t="shared" si="67"/>
        <v>1</v>
      </c>
      <c r="NT9" s="75">
        <f t="shared" si="68"/>
        <v>0</v>
      </c>
    </row>
    <row r="10" spans="1:384" ht="1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G10" s="8"/>
      <c r="H10" s="7"/>
      <c r="I10" s="2" t="s">
        <v>13</v>
      </c>
      <c r="J10" s="2">
        <v>3</v>
      </c>
      <c r="K10" s="2">
        <v>3</v>
      </c>
      <c r="L10" s="2">
        <v>0</v>
      </c>
      <c r="M10" s="2">
        <v>0</v>
      </c>
      <c r="N10" s="4">
        <v>1</v>
      </c>
      <c r="O10" s="8">
        <f t="shared" si="0"/>
        <v>0</v>
      </c>
      <c r="P10" s="7"/>
      <c r="Q10" s="2" t="s">
        <v>13</v>
      </c>
      <c r="R10" s="2">
        <v>3</v>
      </c>
      <c r="S10" s="2">
        <v>3</v>
      </c>
      <c r="T10" s="2">
        <v>0</v>
      </c>
      <c r="U10" s="2">
        <v>0</v>
      </c>
      <c r="V10" s="4">
        <v>1</v>
      </c>
      <c r="W10" s="4">
        <f t="shared" si="1"/>
        <v>0</v>
      </c>
      <c r="Y10" s="2" t="s">
        <v>13</v>
      </c>
      <c r="Z10" s="2">
        <v>3</v>
      </c>
      <c r="AA10" s="2">
        <v>3</v>
      </c>
      <c r="AB10" s="2">
        <v>0</v>
      </c>
      <c r="AC10" s="2">
        <v>0</v>
      </c>
      <c r="AD10" s="4">
        <v>1</v>
      </c>
      <c r="AE10" s="4">
        <f t="shared" si="2"/>
        <v>0</v>
      </c>
      <c r="AG10" s="2" t="s">
        <v>13</v>
      </c>
      <c r="AH10" s="2">
        <v>3</v>
      </c>
      <c r="AI10" s="2">
        <v>3</v>
      </c>
      <c r="AJ10" s="2">
        <v>0</v>
      </c>
      <c r="AK10" s="2">
        <v>0</v>
      </c>
      <c r="AL10" s="4">
        <v>1</v>
      </c>
      <c r="AM10" s="4">
        <f t="shared" si="3"/>
        <v>0</v>
      </c>
      <c r="AO10" s="2" t="s">
        <v>13</v>
      </c>
      <c r="AP10" s="2">
        <v>3</v>
      </c>
      <c r="AQ10" s="2">
        <v>3</v>
      </c>
      <c r="AR10" s="2">
        <v>0</v>
      </c>
      <c r="AS10" s="2">
        <v>0</v>
      </c>
      <c r="AT10" s="4">
        <v>1</v>
      </c>
      <c r="AU10" s="4">
        <f t="shared" si="4"/>
        <v>0</v>
      </c>
      <c r="AW10" s="2" t="s">
        <v>13</v>
      </c>
      <c r="AX10" s="2">
        <v>3</v>
      </c>
      <c r="AY10" s="2">
        <v>3</v>
      </c>
      <c r="AZ10" s="2">
        <v>0</v>
      </c>
      <c r="BA10" s="2">
        <v>0</v>
      </c>
      <c r="BB10" s="4">
        <v>1</v>
      </c>
      <c r="BC10" s="4">
        <f t="shared" si="5"/>
        <v>0</v>
      </c>
      <c r="BE10" s="2" t="s">
        <v>13</v>
      </c>
      <c r="BF10" s="2">
        <v>3</v>
      </c>
      <c r="BG10" s="2">
        <v>3</v>
      </c>
      <c r="BH10" s="2">
        <v>0</v>
      </c>
      <c r="BI10" s="2">
        <v>0</v>
      </c>
      <c r="BJ10" s="4">
        <f t="shared" si="69"/>
        <v>1</v>
      </c>
      <c r="BK10" s="4">
        <f t="shared" si="6"/>
        <v>0</v>
      </c>
      <c r="BM10" s="2" t="s">
        <v>13</v>
      </c>
      <c r="BN10" s="2">
        <v>3</v>
      </c>
      <c r="BO10" s="2">
        <v>3</v>
      </c>
      <c r="BP10" s="2">
        <v>0</v>
      </c>
      <c r="BQ10" s="2">
        <v>0</v>
      </c>
      <c r="BR10" s="4">
        <f t="shared" si="70"/>
        <v>1</v>
      </c>
      <c r="BS10" s="4">
        <f t="shared" si="7"/>
        <v>0</v>
      </c>
      <c r="BU10" s="2" t="s">
        <v>13</v>
      </c>
      <c r="BV10" s="2">
        <v>3</v>
      </c>
      <c r="BW10" s="2">
        <v>3</v>
      </c>
      <c r="BX10" s="2">
        <v>0</v>
      </c>
      <c r="BY10" s="2">
        <v>0</v>
      </c>
      <c r="BZ10" s="4">
        <v>1</v>
      </c>
      <c r="CA10" s="4">
        <f t="shared" si="8"/>
        <v>0</v>
      </c>
      <c r="CC10" s="42" t="s">
        <v>13</v>
      </c>
      <c r="CD10" s="42">
        <v>3</v>
      </c>
      <c r="CE10" s="42">
        <v>3</v>
      </c>
      <c r="CF10" s="42">
        <v>0</v>
      </c>
      <c r="CG10" s="42">
        <v>0</v>
      </c>
      <c r="CH10" s="43">
        <v>1</v>
      </c>
      <c r="CI10" s="4">
        <f t="shared" si="9"/>
        <v>0</v>
      </c>
      <c r="CK10" s="2" t="s">
        <v>13</v>
      </c>
      <c r="CL10" s="2">
        <v>3</v>
      </c>
      <c r="CM10" s="2">
        <v>3</v>
      </c>
      <c r="CN10" s="2">
        <v>0</v>
      </c>
      <c r="CO10" s="2">
        <v>0</v>
      </c>
      <c r="CP10" s="4">
        <v>1</v>
      </c>
      <c r="CQ10" s="4">
        <f t="shared" si="10"/>
        <v>0</v>
      </c>
      <c r="CS10" s="2" t="s">
        <v>13</v>
      </c>
      <c r="CT10" s="2">
        <v>3</v>
      </c>
      <c r="CU10" s="2">
        <v>3</v>
      </c>
      <c r="CV10" s="2">
        <v>0</v>
      </c>
      <c r="CW10" s="2">
        <v>0</v>
      </c>
      <c r="CX10" s="4">
        <v>1</v>
      </c>
      <c r="CY10" s="4">
        <f t="shared" si="11"/>
        <v>0</v>
      </c>
      <c r="DA10" s="2" t="s">
        <v>13</v>
      </c>
      <c r="DB10" s="2">
        <v>3</v>
      </c>
      <c r="DC10" s="2">
        <v>3</v>
      </c>
      <c r="DD10" s="2">
        <v>0</v>
      </c>
      <c r="DE10" s="2">
        <v>0</v>
      </c>
      <c r="DF10" s="4">
        <v>1</v>
      </c>
      <c r="DG10" s="4">
        <f t="shared" si="12"/>
        <v>0</v>
      </c>
      <c r="DI10" s="2" t="s">
        <v>13</v>
      </c>
      <c r="DJ10" s="2">
        <v>3</v>
      </c>
      <c r="DK10" s="2">
        <v>3</v>
      </c>
      <c r="DL10" s="2">
        <v>0</v>
      </c>
      <c r="DM10" s="2">
        <v>0</v>
      </c>
      <c r="DN10" s="4">
        <v>1</v>
      </c>
      <c r="DO10" s="4">
        <f t="shared" si="13"/>
        <v>0</v>
      </c>
      <c r="DQ10" s="2" t="s">
        <v>13</v>
      </c>
      <c r="DR10" s="2">
        <v>3</v>
      </c>
      <c r="DS10" s="2">
        <v>3</v>
      </c>
      <c r="DT10" s="2">
        <v>0</v>
      </c>
      <c r="DU10" s="2">
        <v>0</v>
      </c>
      <c r="DV10" s="4">
        <v>1</v>
      </c>
      <c r="DW10" s="4">
        <f t="shared" si="14"/>
        <v>0</v>
      </c>
      <c r="DY10" s="2" t="s">
        <v>13</v>
      </c>
      <c r="DZ10" s="2">
        <v>3</v>
      </c>
      <c r="EA10" s="2">
        <v>3</v>
      </c>
      <c r="EB10" s="2">
        <v>0</v>
      </c>
      <c r="EC10" s="2">
        <v>0</v>
      </c>
      <c r="ED10" s="4">
        <v>1</v>
      </c>
      <c r="EE10" s="4">
        <f t="shared" si="15"/>
        <v>0</v>
      </c>
      <c r="EG10" s="73" t="s">
        <v>13</v>
      </c>
      <c r="EH10" s="74">
        <v>3</v>
      </c>
      <c r="EI10" s="74">
        <v>3</v>
      </c>
      <c r="EJ10" s="74">
        <v>0</v>
      </c>
      <c r="EK10" s="74">
        <v>0</v>
      </c>
      <c r="EL10" s="75">
        <v>1</v>
      </c>
      <c r="EM10" s="75">
        <f t="shared" si="16"/>
        <v>0</v>
      </c>
      <c r="EN10" s="74"/>
      <c r="EO10" s="73" t="s">
        <v>13</v>
      </c>
      <c r="EP10" s="73">
        <v>3</v>
      </c>
      <c r="EQ10" s="73">
        <v>3</v>
      </c>
      <c r="ER10" s="73">
        <v>0</v>
      </c>
      <c r="ES10" s="73">
        <v>0</v>
      </c>
      <c r="ET10" s="77">
        <v>1</v>
      </c>
      <c r="EU10" s="75">
        <f t="shared" si="17"/>
        <v>0</v>
      </c>
      <c r="EV10" s="74"/>
      <c r="EW10" s="73" t="s">
        <v>13</v>
      </c>
      <c r="EX10" s="73">
        <v>3</v>
      </c>
      <c r="EY10" s="73">
        <v>3</v>
      </c>
      <c r="EZ10" s="73">
        <v>0</v>
      </c>
      <c r="FA10" s="73">
        <v>0</v>
      </c>
      <c r="FB10" s="77">
        <v>1</v>
      </c>
      <c r="FC10" s="75">
        <f t="shared" si="18"/>
        <v>0</v>
      </c>
      <c r="FD10" s="74"/>
      <c r="FE10" s="73" t="s">
        <v>13</v>
      </c>
      <c r="FF10" s="73">
        <v>3</v>
      </c>
      <c r="FG10" s="73">
        <v>3</v>
      </c>
      <c r="FH10" s="73">
        <v>0</v>
      </c>
      <c r="FI10" s="73">
        <v>0</v>
      </c>
      <c r="FJ10" s="77">
        <f t="shared" si="71"/>
        <v>1</v>
      </c>
      <c r="FK10" s="75">
        <f t="shared" si="19"/>
        <v>0</v>
      </c>
      <c r="FL10" s="74"/>
      <c r="FM10" s="73" t="s">
        <v>13</v>
      </c>
      <c r="FN10" s="73">
        <v>3</v>
      </c>
      <c r="FO10" s="73">
        <v>3</v>
      </c>
      <c r="FP10" s="73">
        <v>0</v>
      </c>
      <c r="FQ10" s="73">
        <v>0</v>
      </c>
      <c r="FR10" s="77">
        <v>1</v>
      </c>
      <c r="FS10" s="75">
        <f t="shared" si="20"/>
        <v>0</v>
      </c>
      <c r="FT10" s="74"/>
      <c r="FU10" s="73" t="s">
        <v>13</v>
      </c>
      <c r="FV10" s="73">
        <v>3</v>
      </c>
      <c r="FW10" s="73">
        <v>3</v>
      </c>
      <c r="FX10" s="73">
        <v>0</v>
      </c>
      <c r="FY10" s="73">
        <v>0</v>
      </c>
      <c r="FZ10" s="77">
        <v>1</v>
      </c>
      <c r="GA10" s="75">
        <f t="shared" si="21"/>
        <v>0</v>
      </c>
      <c r="GB10" s="74"/>
      <c r="GC10" s="73" t="s">
        <v>13</v>
      </c>
      <c r="GD10" s="73">
        <v>3</v>
      </c>
      <c r="GE10" s="73">
        <v>3</v>
      </c>
      <c r="GF10" s="73">
        <v>0</v>
      </c>
      <c r="GG10" s="73">
        <v>0</v>
      </c>
      <c r="GH10" s="77">
        <v>1</v>
      </c>
      <c r="GI10" s="75">
        <f t="shared" si="22"/>
        <v>0</v>
      </c>
      <c r="GJ10" s="74"/>
      <c r="GK10" s="73" t="s">
        <v>13</v>
      </c>
      <c r="GL10" s="73">
        <v>3</v>
      </c>
      <c r="GM10" s="73">
        <v>3</v>
      </c>
      <c r="GN10" s="73">
        <v>0</v>
      </c>
      <c r="GO10" s="73">
        <v>0</v>
      </c>
      <c r="GP10" s="77">
        <v>1</v>
      </c>
      <c r="GQ10" s="75">
        <f t="shared" si="23"/>
        <v>1</v>
      </c>
      <c r="GR10" s="74"/>
      <c r="GS10" s="73" t="s">
        <v>13</v>
      </c>
      <c r="GT10" s="73">
        <v>3</v>
      </c>
      <c r="GU10" s="73">
        <v>3</v>
      </c>
      <c r="GV10" s="73">
        <v>0</v>
      </c>
      <c r="GW10" s="73">
        <v>0</v>
      </c>
      <c r="GX10" s="77">
        <v>1</v>
      </c>
      <c r="GY10" s="75">
        <f t="shared" si="24"/>
        <v>0</v>
      </c>
      <c r="HB10" s="74" t="s">
        <v>13</v>
      </c>
      <c r="HC10" s="74">
        <v>3</v>
      </c>
      <c r="HD10" s="74">
        <v>3</v>
      </c>
      <c r="HE10" s="74">
        <v>0</v>
      </c>
      <c r="HF10" s="74">
        <v>0</v>
      </c>
      <c r="HG10" s="75">
        <f t="shared" si="25"/>
        <v>1</v>
      </c>
      <c r="HH10" s="75">
        <f t="shared" si="26"/>
        <v>0</v>
      </c>
      <c r="HJ10" s="74" t="s">
        <v>13</v>
      </c>
      <c r="HK10" s="74">
        <v>3</v>
      </c>
      <c r="HL10" s="74">
        <v>3</v>
      </c>
      <c r="HM10" s="74">
        <v>0</v>
      </c>
      <c r="HN10" s="74">
        <v>0</v>
      </c>
      <c r="HO10" s="75">
        <f t="shared" si="27"/>
        <v>1</v>
      </c>
      <c r="HP10" s="75">
        <f t="shared" si="28"/>
        <v>0</v>
      </c>
      <c r="HR10" s="74" t="s">
        <v>13</v>
      </c>
      <c r="HS10" s="74">
        <v>3</v>
      </c>
      <c r="HT10" s="74">
        <v>3</v>
      </c>
      <c r="HU10" s="74">
        <v>0</v>
      </c>
      <c r="HV10" s="74">
        <v>0</v>
      </c>
      <c r="HW10" s="75">
        <f t="shared" si="29"/>
        <v>1</v>
      </c>
      <c r="HX10" s="75">
        <f t="shared" si="30"/>
        <v>0</v>
      </c>
      <c r="HZ10" s="74" t="s">
        <v>13</v>
      </c>
      <c r="IA10" s="74">
        <v>3</v>
      </c>
      <c r="IB10" s="74">
        <v>3</v>
      </c>
      <c r="IC10" s="74">
        <v>0</v>
      </c>
      <c r="ID10" s="74">
        <v>0</v>
      </c>
      <c r="IE10" s="75">
        <f t="shared" si="31"/>
        <v>1</v>
      </c>
      <c r="IF10" s="75">
        <f t="shared" si="32"/>
        <v>0</v>
      </c>
      <c r="IH10" s="74" t="s">
        <v>13</v>
      </c>
      <c r="II10" s="74">
        <v>3</v>
      </c>
      <c r="IJ10" s="74">
        <v>3</v>
      </c>
      <c r="IK10" s="74">
        <v>0</v>
      </c>
      <c r="IL10" s="74">
        <v>0</v>
      </c>
      <c r="IM10" s="75">
        <f t="shared" si="33"/>
        <v>1</v>
      </c>
      <c r="IN10" s="75">
        <f t="shared" si="34"/>
        <v>0</v>
      </c>
      <c r="IP10" s="74" t="s">
        <v>13</v>
      </c>
      <c r="IQ10" s="74">
        <v>3</v>
      </c>
      <c r="IR10" s="74">
        <v>3</v>
      </c>
      <c r="IS10" s="74">
        <v>0</v>
      </c>
      <c r="IT10" s="74">
        <v>0</v>
      </c>
      <c r="IU10" s="75">
        <f t="shared" si="35"/>
        <v>1</v>
      </c>
      <c r="IV10" s="75">
        <f t="shared" si="36"/>
        <v>0</v>
      </c>
      <c r="IX10" s="74" t="s">
        <v>13</v>
      </c>
      <c r="IY10" s="74">
        <v>3</v>
      </c>
      <c r="IZ10" s="74">
        <v>3</v>
      </c>
      <c r="JA10" s="74">
        <v>0</v>
      </c>
      <c r="JB10" s="74">
        <v>0</v>
      </c>
      <c r="JC10" s="75">
        <f t="shared" si="37"/>
        <v>1</v>
      </c>
      <c r="JD10" s="75">
        <f t="shared" si="38"/>
        <v>0</v>
      </c>
      <c r="JF10" s="74" t="s">
        <v>13</v>
      </c>
      <c r="JG10" s="74">
        <v>3</v>
      </c>
      <c r="JH10" s="74">
        <v>3</v>
      </c>
      <c r="JI10" s="74">
        <v>0</v>
      </c>
      <c r="JJ10" s="74">
        <v>0</v>
      </c>
      <c r="JK10" s="75">
        <f t="shared" si="39"/>
        <v>1</v>
      </c>
      <c r="JL10" s="75">
        <f t="shared" si="40"/>
        <v>0</v>
      </c>
      <c r="JN10" s="74" t="s">
        <v>13</v>
      </c>
      <c r="JO10" s="74">
        <v>3</v>
      </c>
      <c r="JP10" s="74">
        <v>3</v>
      </c>
      <c r="JQ10" s="74">
        <v>0</v>
      </c>
      <c r="JR10" s="74">
        <v>0</v>
      </c>
      <c r="JS10" s="75">
        <f t="shared" si="41"/>
        <v>1</v>
      </c>
      <c r="JT10" s="75">
        <f t="shared" si="42"/>
        <v>0</v>
      </c>
      <c r="JV10" s="74" t="s">
        <v>13</v>
      </c>
      <c r="JW10" s="74">
        <v>3</v>
      </c>
      <c r="JX10" s="74">
        <v>3</v>
      </c>
      <c r="JY10" s="74">
        <v>0</v>
      </c>
      <c r="JZ10" s="74">
        <v>0</v>
      </c>
      <c r="KA10" s="75">
        <f t="shared" si="43"/>
        <v>1</v>
      </c>
      <c r="KB10" s="75">
        <f t="shared" si="44"/>
        <v>0</v>
      </c>
      <c r="KD10" s="74" t="s">
        <v>13</v>
      </c>
      <c r="KE10" s="74">
        <v>3</v>
      </c>
      <c r="KF10" s="74">
        <v>3</v>
      </c>
      <c r="KG10" s="74">
        <v>0</v>
      </c>
      <c r="KH10" s="74">
        <v>0</v>
      </c>
      <c r="KI10" s="75">
        <f t="shared" si="45"/>
        <v>1</v>
      </c>
      <c r="KJ10" s="75">
        <f t="shared" si="46"/>
        <v>0</v>
      </c>
      <c r="KL10" s="74" t="s">
        <v>13</v>
      </c>
      <c r="KM10" s="74">
        <v>3</v>
      </c>
      <c r="KN10" s="74">
        <v>3</v>
      </c>
      <c r="KO10" s="74">
        <v>0</v>
      </c>
      <c r="KP10" s="74">
        <v>0</v>
      </c>
      <c r="KQ10" s="75">
        <f t="shared" si="47"/>
        <v>1</v>
      </c>
      <c r="KR10" s="75">
        <f t="shared" si="48"/>
        <v>0</v>
      </c>
      <c r="KT10" s="74" t="s">
        <v>13</v>
      </c>
      <c r="KU10" s="74">
        <v>3</v>
      </c>
      <c r="KV10" s="74">
        <v>3</v>
      </c>
      <c r="KW10" s="74">
        <v>0</v>
      </c>
      <c r="KX10" s="74">
        <v>0</v>
      </c>
      <c r="KY10" s="75">
        <f t="shared" si="49"/>
        <v>1</v>
      </c>
      <c r="KZ10" s="75">
        <f t="shared" si="50"/>
        <v>0</v>
      </c>
      <c r="LB10" s="74" t="s">
        <v>13</v>
      </c>
      <c r="LC10" s="74">
        <v>3</v>
      </c>
      <c r="LD10" s="74">
        <v>3</v>
      </c>
      <c r="LE10" s="74">
        <v>0</v>
      </c>
      <c r="LF10" s="74">
        <v>0</v>
      </c>
      <c r="LG10" s="75">
        <f t="shared" si="51"/>
        <v>1</v>
      </c>
      <c r="LH10" s="75">
        <f t="shared" si="52"/>
        <v>0</v>
      </c>
      <c r="LJ10" s="74" t="s">
        <v>13</v>
      </c>
      <c r="LK10" s="74">
        <v>3</v>
      </c>
      <c r="LL10" s="74">
        <v>3</v>
      </c>
      <c r="LM10" s="74">
        <v>0</v>
      </c>
      <c r="LN10" s="74">
        <v>0</v>
      </c>
      <c r="LO10" s="75">
        <f t="shared" si="53"/>
        <v>1</v>
      </c>
      <c r="LP10" s="75">
        <f t="shared" si="54"/>
        <v>0</v>
      </c>
      <c r="LR10" s="74" t="s">
        <v>13</v>
      </c>
      <c r="LS10" s="74">
        <v>3</v>
      </c>
      <c r="LT10" s="74">
        <v>3</v>
      </c>
      <c r="LU10" s="74">
        <v>0</v>
      </c>
      <c r="LV10" s="74">
        <v>0</v>
      </c>
      <c r="LW10" s="75">
        <f t="shared" si="55"/>
        <v>1</v>
      </c>
      <c r="LX10" s="75">
        <f t="shared" si="56"/>
        <v>0</v>
      </c>
      <c r="LZ10" s="74" t="s">
        <v>13</v>
      </c>
      <c r="MA10" s="74">
        <v>3</v>
      </c>
      <c r="MB10" s="74">
        <v>3</v>
      </c>
      <c r="MC10" s="74">
        <v>0</v>
      </c>
      <c r="MD10" s="74">
        <v>0</v>
      </c>
      <c r="ME10" s="75">
        <f t="shared" si="57"/>
        <v>1</v>
      </c>
      <c r="MF10" s="75">
        <f t="shared" si="58"/>
        <v>0</v>
      </c>
      <c r="MH10" s="74" t="s">
        <v>13</v>
      </c>
      <c r="MI10" s="74">
        <v>3</v>
      </c>
      <c r="MJ10" s="74">
        <v>3</v>
      </c>
      <c r="MK10" s="74">
        <v>0</v>
      </c>
      <c r="ML10" s="74">
        <v>0</v>
      </c>
      <c r="MM10" s="75">
        <f t="shared" si="59"/>
        <v>1</v>
      </c>
      <c r="MN10" s="75">
        <f t="shared" si="60"/>
        <v>0</v>
      </c>
      <c r="MP10" s="74" t="s">
        <v>13</v>
      </c>
      <c r="MQ10" s="74">
        <v>3</v>
      </c>
      <c r="MR10" s="74">
        <v>3</v>
      </c>
      <c r="MS10" s="74">
        <v>0</v>
      </c>
      <c r="MT10" s="74">
        <v>0</v>
      </c>
      <c r="MU10" s="75">
        <f t="shared" si="61"/>
        <v>1</v>
      </c>
      <c r="MV10" s="75">
        <f t="shared" si="62"/>
        <v>0</v>
      </c>
      <c r="MX10" s="74" t="s">
        <v>13</v>
      </c>
      <c r="MY10" s="74">
        <v>3</v>
      </c>
      <c r="MZ10" s="74">
        <v>3</v>
      </c>
      <c r="NA10" s="74">
        <v>0</v>
      </c>
      <c r="NB10" s="74">
        <v>0</v>
      </c>
      <c r="NC10" s="75">
        <f t="shared" si="63"/>
        <v>1</v>
      </c>
      <c r="ND10" s="75">
        <f t="shared" si="64"/>
        <v>0</v>
      </c>
      <c r="NF10" s="74" t="s">
        <v>13</v>
      </c>
      <c r="NG10" s="74">
        <v>3</v>
      </c>
      <c r="NH10" s="74">
        <v>3</v>
      </c>
      <c r="NI10" s="74">
        <v>0</v>
      </c>
      <c r="NJ10" s="74">
        <v>0</v>
      </c>
      <c r="NK10" s="75">
        <f t="shared" si="65"/>
        <v>1</v>
      </c>
      <c r="NL10" s="75">
        <f t="shared" si="66"/>
        <v>0</v>
      </c>
      <c r="NN10" s="74" t="s">
        <v>13</v>
      </c>
      <c r="NO10" s="74">
        <v>3</v>
      </c>
      <c r="NP10" s="74">
        <v>3</v>
      </c>
      <c r="NQ10" s="74">
        <v>0</v>
      </c>
      <c r="NR10" s="74">
        <v>0</v>
      </c>
      <c r="NS10" s="75">
        <f t="shared" si="67"/>
        <v>1</v>
      </c>
      <c r="NT10" s="75">
        <f t="shared" si="68"/>
        <v>0</v>
      </c>
    </row>
    <row r="11" spans="1:384" ht="1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f>C11/B11</f>
        <v>0.98798076923076927</v>
      </c>
      <c r="G11" s="8"/>
      <c r="H11" s="7"/>
      <c r="I11" s="14" t="s">
        <v>14</v>
      </c>
      <c r="J11" s="2">
        <v>832</v>
      </c>
      <c r="K11" s="2">
        <v>822</v>
      </c>
      <c r="L11" s="2">
        <v>10</v>
      </c>
      <c r="M11" s="2">
        <v>0</v>
      </c>
      <c r="N11" s="4">
        <f>K11/J11</f>
        <v>0.98798076923076927</v>
      </c>
      <c r="O11" s="8">
        <f t="shared" si="0"/>
        <v>0</v>
      </c>
      <c r="P11" s="7"/>
      <c r="Q11" s="14" t="s">
        <v>14</v>
      </c>
      <c r="R11" s="2">
        <v>832</v>
      </c>
      <c r="S11" s="2">
        <v>822</v>
      </c>
      <c r="T11" s="2">
        <v>10</v>
      </c>
      <c r="U11" s="2">
        <v>0</v>
      </c>
      <c r="V11" s="4">
        <f>S11/R11</f>
        <v>0.98798076923076927</v>
      </c>
      <c r="W11" s="4">
        <f t="shared" si="1"/>
        <v>0</v>
      </c>
      <c r="AE11" s="4"/>
      <c r="BC11" s="4"/>
      <c r="BE11" s="37" t="s">
        <v>14</v>
      </c>
      <c r="BF11" s="2">
        <v>847</v>
      </c>
      <c r="BG11" s="2">
        <v>836</v>
      </c>
      <c r="BH11" s="2">
        <v>11</v>
      </c>
      <c r="BI11" s="2">
        <v>0</v>
      </c>
      <c r="BJ11" s="4">
        <f t="shared" si="69"/>
        <v>0.98701298701298701</v>
      </c>
      <c r="BK11" s="4">
        <f t="shared" si="6"/>
        <v>0.98701298701298701</v>
      </c>
      <c r="BM11" s="37" t="s">
        <v>14</v>
      </c>
      <c r="BN11" s="2">
        <v>847</v>
      </c>
      <c r="BO11" s="2">
        <v>836</v>
      </c>
      <c r="BP11" s="2">
        <v>11</v>
      </c>
      <c r="BQ11" s="2">
        <v>0</v>
      </c>
      <c r="BR11" s="4">
        <f t="shared" si="70"/>
        <v>0.98701298701298701</v>
      </c>
      <c r="BS11" s="4">
        <f t="shared" si="7"/>
        <v>0</v>
      </c>
      <c r="BU11" s="37" t="s">
        <v>14</v>
      </c>
      <c r="BV11" s="2">
        <v>847</v>
      </c>
      <c r="BW11" s="2">
        <v>836</v>
      </c>
      <c r="BX11" s="2">
        <v>11</v>
      </c>
      <c r="BY11" s="2">
        <v>0</v>
      </c>
      <c r="BZ11" s="4">
        <f>BW11/BV11</f>
        <v>0.98701298701298701</v>
      </c>
      <c r="CA11" s="4">
        <f t="shared" si="8"/>
        <v>0</v>
      </c>
      <c r="CC11" s="44" t="s">
        <v>14</v>
      </c>
      <c r="CD11" s="2">
        <v>847</v>
      </c>
      <c r="CE11" s="2">
        <v>836</v>
      </c>
      <c r="CF11" s="2">
        <v>11</v>
      </c>
      <c r="CG11" s="2">
        <v>0</v>
      </c>
      <c r="CH11" s="4">
        <f>CE11/CD11</f>
        <v>0.98701298701298701</v>
      </c>
      <c r="CI11" s="4">
        <f t="shared" si="9"/>
        <v>0</v>
      </c>
      <c r="CK11" s="37" t="s">
        <v>14</v>
      </c>
      <c r="CL11" s="2">
        <v>847</v>
      </c>
      <c r="CM11" s="2">
        <v>836</v>
      </c>
      <c r="CN11" s="2">
        <v>11</v>
      </c>
      <c r="CO11" s="2">
        <v>0</v>
      </c>
      <c r="CP11" s="4">
        <f>CM11/CL11</f>
        <v>0.98701298701298701</v>
      </c>
      <c r="CQ11" s="4">
        <f t="shared" si="10"/>
        <v>0</v>
      </c>
      <c r="CS11" s="37" t="s">
        <v>14</v>
      </c>
      <c r="CT11" s="2">
        <v>847</v>
      </c>
      <c r="CU11" s="2">
        <v>836</v>
      </c>
      <c r="CV11" s="2">
        <v>11</v>
      </c>
      <c r="CW11" s="2">
        <v>0</v>
      </c>
      <c r="CX11" s="4">
        <f>CU11/CT11</f>
        <v>0.98701298701298701</v>
      </c>
      <c r="CY11" s="4">
        <f t="shared" si="11"/>
        <v>0</v>
      </c>
      <c r="DA11" s="37" t="s">
        <v>14</v>
      </c>
      <c r="DB11" s="2">
        <v>847</v>
      </c>
      <c r="DC11" s="2">
        <v>836</v>
      </c>
      <c r="DD11" s="2">
        <v>11</v>
      </c>
      <c r="DE11" s="2">
        <v>0</v>
      </c>
      <c r="DF11" s="4">
        <f>DC11/DB11</f>
        <v>0.98701298701298701</v>
      </c>
      <c r="DG11" s="4">
        <f t="shared" si="12"/>
        <v>0</v>
      </c>
      <c r="DI11" s="37" t="s">
        <v>14</v>
      </c>
      <c r="DJ11" s="2">
        <v>847</v>
      </c>
      <c r="DK11" s="2">
        <v>836</v>
      </c>
      <c r="DL11" s="2">
        <v>11</v>
      </c>
      <c r="DM11" s="2">
        <v>0</v>
      </c>
      <c r="DN11" s="4">
        <f>DK11/DJ11</f>
        <v>0.98701298701298701</v>
      </c>
      <c r="DO11" s="4">
        <f t="shared" si="13"/>
        <v>0</v>
      </c>
      <c r="DQ11" s="37" t="s">
        <v>14</v>
      </c>
      <c r="DR11" s="2">
        <v>847</v>
      </c>
      <c r="DS11" s="2">
        <v>836</v>
      </c>
      <c r="DT11" s="2">
        <v>11</v>
      </c>
      <c r="DU11" s="2">
        <v>0</v>
      </c>
      <c r="DV11" s="4">
        <f>DS11/DR11</f>
        <v>0.98701298701298701</v>
      </c>
      <c r="DW11" s="4">
        <f t="shared" si="14"/>
        <v>0</v>
      </c>
      <c r="DY11" s="37" t="s">
        <v>14</v>
      </c>
      <c r="DZ11" s="2">
        <v>847</v>
      </c>
      <c r="EA11" s="2">
        <v>836</v>
      </c>
      <c r="EB11" s="2">
        <v>11</v>
      </c>
      <c r="EC11" s="2">
        <v>0</v>
      </c>
      <c r="ED11" s="4">
        <f>EA11/DZ11</f>
        <v>0.98701298701298701</v>
      </c>
      <c r="EE11" s="4">
        <f t="shared" si="15"/>
        <v>0</v>
      </c>
      <c r="EG11" s="78" t="s">
        <v>14</v>
      </c>
      <c r="EH11" s="74">
        <v>847</v>
      </c>
      <c r="EI11" s="74">
        <v>836</v>
      </c>
      <c r="EJ11" s="74">
        <v>11</v>
      </c>
      <c r="EK11" s="74">
        <v>0</v>
      </c>
      <c r="EL11" s="75">
        <f>EI11/EH11</f>
        <v>0.98701298701298701</v>
      </c>
      <c r="EM11" s="75">
        <f t="shared" si="16"/>
        <v>0</v>
      </c>
      <c r="EN11" s="74"/>
      <c r="EO11" s="78" t="s">
        <v>14</v>
      </c>
      <c r="EP11" s="74">
        <v>847</v>
      </c>
      <c r="EQ11" s="74">
        <v>836</v>
      </c>
      <c r="ER11" s="74">
        <v>11</v>
      </c>
      <c r="ES11" s="74">
        <v>0</v>
      </c>
      <c r="ET11" s="75">
        <f>EQ11/EP11</f>
        <v>0.98701298701298701</v>
      </c>
      <c r="EU11" s="75">
        <f t="shared" si="17"/>
        <v>0</v>
      </c>
      <c r="EV11" s="74"/>
      <c r="EW11" s="78" t="s">
        <v>14</v>
      </c>
      <c r="EX11" s="74">
        <v>847</v>
      </c>
      <c r="EY11" s="74">
        <v>836</v>
      </c>
      <c r="EZ11" s="74">
        <v>11</v>
      </c>
      <c r="FA11" s="74">
        <v>0</v>
      </c>
      <c r="FB11" s="75">
        <f>EY11/EX11</f>
        <v>0.98701298701298701</v>
      </c>
      <c r="FC11" s="75">
        <f t="shared" si="18"/>
        <v>0</v>
      </c>
      <c r="FD11" s="74"/>
      <c r="FE11" s="78" t="s">
        <v>14</v>
      </c>
      <c r="FF11" s="74">
        <v>847</v>
      </c>
      <c r="FG11" s="74">
        <v>836</v>
      </c>
      <c r="FH11" s="74">
        <v>11</v>
      </c>
      <c r="FI11" s="74">
        <v>0</v>
      </c>
      <c r="FJ11" s="75">
        <f>FG11/FF11</f>
        <v>0.98701298701298701</v>
      </c>
      <c r="FK11" s="75">
        <f t="shared" si="19"/>
        <v>0</v>
      </c>
      <c r="FL11" s="74"/>
      <c r="FM11" s="78" t="s">
        <v>14</v>
      </c>
      <c r="FN11" s="74">
        <v>847</v>
      </c>
      <c r="FO11" s="74">
        <v>836</v>
      </c>
      <c r="FP11" s="74">
        <v>11</v>
      </c>
      <c r="FQ11" s="74">
        <v>0</v>
      </c>
      <c r="FR11" s="75">
        <f>FO11/FN11</f>
        <v>0.98701298701298701</v>
      </c>
      <c r="FS11" s="75">
        <f t="shared" si="20"/>
        <v>0</v>
      </c>
      <c r="FT11" s="74"/>
      <c r="FU11" s="78" t="s">
        <v>14</v>
      </c>
      <c r="FV11" s="74">
        <v>847</v>
      </c>
      <c r="FW11" s="74">
        <v>836</v>
      </c>
      <c r="FX11" s="74">
        <v>11</v>
      </c>
      <c r="FY11" s="74">
        <v>0</v>
      </c>
      <c r="FZ11" s="75">
        <f>FW11/FV11</f>
        <v>0.98701298701298701</v>
      </c>
      <c r="GA11" s="75">
        <f t="shared" si="21"/>
        <v>0</v>
      </c>
      <c r="GB11" s="74"/>
      <c r="GC11" s="78" t="s">
        <v>14</v>
      </c>
      <c r="GD11" s="74">
        <v>847</v>
      </c>
      <c r="GE11" s="74">
        <v>836</v>
      </c>
      <c r="GF11" s="74">
        <v>11</v>
      </c>
      <c r="GG11" s="74">
        <v>0</v>
      </c>
      <c r="GH11" s="75">
        <f>GE11/GD11</f>
        <v>0.98701298701298701</v>
      </c>
      <c r="GI11" s="75">
        <f t="shared" si="22"/>
        <v>0</v>
      </c>
      <c r="GJ11" s="74"/>
      <c r="GK11" s="78" t="s">
        <v>14</v>
      </c>
      <c r="GL11" s="74">
        <v>847</v>
      </c>
      <c r="GM11" s="74">
        <v>836</v>
      </c>
      <c r="GN11" s="74">
        <v>11</v>
      </c>
      <c r="GO11" s="74">
        <v>0</v>
      </c>
      <c r="GP11" s="75">
        <f>GM11/GL11</f>
        <v>0.98701298701298701</v>
      </c>
      <c r="GQ11" s="75">
        <f t="shared" si="23"/>
        <v>0.98701298701298701</v>
      </c>
      <c r="GR11" s="74"/>
      <c r="GS11" s="78" t="s">
        <v>14</v>
      </c>
      <c r="GT11" s="74">
        <v>847</v>
      </c>
      <c r="GU11" s="74">
        <v>836</v>
      </c>
      <c r="GV11" s="74">
        <v>11</v>
      </c>
      <c r="GW11" s="74">
        <v>0</v>
      </c>
      <c r="GX11" s="75">
        <f>GU11/GT11</f>
        <v>0.98701298701298701</v>
      </c>
      <c r="GY11" s="75">
        <f t="shared" si="24"/>
        <v>0</v>
      </c>
      <c r="HB11" s="78" t="s">
        <v>14</v>
      </c>
      <c r="HC11" s="74">
        <v>847</v>
      </c>
      <c r="HD11" s="74">
        <v>836</v>
      </c>
      <c r="HE11" s="74">
        <v>11</v>
      </c>
      <c r="HF11" s="74">
        <v>0</v>
      </c>
      <c r="HG11" s="75">
        <f t="shared" si="25"/>
        <v>0.98701298701298701</v>
      </c>
      <c r="HH11" s="75">
        <f t="shared" si="26"/>
        <v>0</v>
      </c>
      <c r="HJ11" s="78" t="s">
        <v>14</v>
      </c>
      <c r="HK11" s="74">
        <v>847</v>
      </c>
      <c r="HL11" s="74">
        <v>836</v>
      </c>
      <c r="HM11" s="74">
        <v>11</v>
      </c>
      <c r="HN11" s="74">
        <v>0</v>
      </c>
      <c r="HO11" s="75">
        <f t="shared" si="27"/>
        <v>0.98701298701298701</v>
      </c>
      <c r="HP11" s="75">
        <f t="shared" si="28"/>
        <v>0</v>
      </c>
      <c r="HR11" s="78" t="s">
        <v>14</v>
      </c>
      <c r="HS11" s="74">
        <v>847</v>
      </c>
      <c r="HT11" s="74">
        <v>836</v>
      </c>
      <c r="HU11" s="74">
        <v>11</v>
      </c>
      <c r="HV11" s="74">
        <v>0</v>
      </c>
      <c r="HW11" s="75">
        <f t="shared" si="29"/>
        <v>0.98701298701298701</v>
      </c>
      <c r="HX11" s="75">
        <f t="shared" si="30"/>
        <v>0</v>
      </c>
      <c r="HZ11" s="78" t="s">
        <v>14</v>
      </c>
      <c r="IA11" s="74">
        <v>847</v>
      </c>
      <c r="IB11" s="74">
        <v>836</v>
      </c>
      <c r="IC11" s="74">
        <v>11</v>
      </c>
      <c r="ID11" s="74">
        <v>0</v>
      </c>
      <c r="IE11" s="75">
        <f t="shared" si="31"/>
        <v>0.98701298701298701</v>
      </c>
      <c r="IF11" s="75">
        <f t="shared" si="32"/>
        <v>0</v>
      </c>
      <c r="IH11" s="78" t="s">
        <v>14</v>
      </c>
      <c r="II11" s="74">
        <v>847</v>
      </c>
      <c r="IJ11" s="74">
        <v>836</v>
      </c>
      <c r="IK11" s="74">
        <v>11</v>
      </c>
      <c r="IL11" s="74">
        <v>0</v>
      </c>
      <c r="IM11" s="75">
        <f t="shared" si="33"/>
        <v>0.98701298701298701</v>
      </c>
      <c r="IN11" s="75">
        <f t="shared" si="34"/>
        <v>0</v>
      </c>
      <c r="IP11" s="78" t="s">
        <v>14</v>
      </c>
      <c r="IQ11" s="74">
        <v>847</v>
      </c>
      <c r="IR11" s="74">
        <v>836</v>
      </c>
      <c r="IS11" s="74">
        <v>11</v>
      </c>
      <c r="IT11" s="74">
        <v>0</v>
      </c>
      <c r="IU11" s="75">
        <f t="shared" si="35"/>
        <v>0.98701298701298701</v>
      </c>
      <c r="IV11" s="75">
        <f t="shared" si="36"/>
        <v>0</v>
      </c>
      <c r="IX11" s="78" t="s">
        <v>14</v>
      </c>
      <c r="IY11" s="74">
        <v>847</v>
      </c>
      <c r="IZ11" s="74">
        <v>836</v>
      </c>
      <c r="JA11" s="74">
        <v>11</v>
      </c>
      <c r="JB11" s="74">
        <v>0</v>
      </c>
      <c r="JC11" s="75">
        <f t="shared" si="37"/>
        <v>0.98701298701298701</v>
      </c>
      <c r="JD11" s="75">
        <f t="shared" si="38"/>
        <v>0</v>
      </c>
      <c r="JF11" s="78" t="s">
        <v>14</v>
      </c>
      <c r="JG11" s="74">
        <v>847</v>
      </c>
      <c r="JH11" s="74">
        <v>836</v>
      </c>
      <c r="JI11" s="74">
        <v>11</v>
      </c>
      <c r="JJ11" s="74">
        <v>0</v>
      </c>
      <c r="JK11" s="75">
        <f t="shared" si="39"/>
        <v>0.98701298701298701</v>
      </c>
      <c r="JL11" s="75">
        <f t="shared" si="40"/>
        <v>0</v>
      </c>
      <c r="JN11" s="78" t="s">
        <v>14</v>
      </c>
      <c r="JO11" s="74">
        <v>847</v>
      </c>
      <c r="JP11" s="74">
        <v>836</v>
      </c>
      <c r="JQ11" s="74">
        <v>11</v>
      </c>
      <c r="JR11" s="74">
        <v>0</v>
      </c>
      <c r="JS11" s="75">
        <f t="shared" si="41"/>
        <v>0.98701298701298701</v>
      </c>
      <c r="JT11" s="75">
        <f t="shared" si="42"/>
        <v>0</v>
      </c>
      <c r="JV11" s="78" t="s">
        <v>14</v>
      </c>
      <c r="JW11" s="74">
        <v>847</v>
      </c>
      <c r="JX11" s="74">
        <v>836</v>
      </c>
      <c r="JY11" s="74">
        <v>11</v>
      </c>
      <c r="JZ11" s="74">
        <v>0</v>
      </c>
      <c r="KA11" s="75">
        <f t="shared" si="43"/>
        <v>0.98701298701298701</v>
      </c>
      <c r="KB11" s="75">
        <f t="shared" si="44"/>
        <v>0</v>
      </c>
      <c r="KD11" s="78" t="s">
        <v>14</v>
      </c>
      <c r="KE11" s="74">
        <v>847</v>
      </c>
      <c r="KF11" s="74">
        <v>836</v>
      </c>
      <c r="KG11" s="74">
        <v>11</v>
      </c>
      <c r="KH11" s="74">
        <v>0</v>
      </c>
      <c r="KI11" s="75">
        <f t="shared" si="45"/>
        <v>0.98701298701298701</v>
      </c>
      <c r="KJ11" s="75">
        <f t="shared" si="46"/>
        <v>0</v>
      </c>
      <c r="KL11" s="78" t="s">
        <v>14</v>
      </c>
      <c r="KM11" s="74">
        <v>857</v>
      </c>
      <c r="KN11" s="74">
        <v>846</v>
      </c>
      <c r="KO11" s="74">
        <v>11</v>
      </c>
      <c r="KP11" s="74">
        <v>0</v>
      </c>
      <c r="KQ11" s="75">
        <f t="shared" si="47"/>
        <v>0.98716452742123684</v>
      </c>
      <c r="KR11" s="75">
        <f t="shared" si="48"/>
        <v>1.515404082498284E-4</v>
      </c>
      <c r="KT11" s="78" t="s">
        <v>14</v>
      </c>
      <c r="KU11" s="74">
        <v>857</v>
      </c>
      <c r="KV11" s="74">
        <v>846</v>
      </c>
      <c r="KW11" s="74">
        <v>11</v>
      </c>
      <c r="KX11" s="74">
        <v>0</v>
      </c>
      <c r="KY11" s="75">
        <f t="shared" si="49"/>
        <v>0.98716452742123684</v>
      </c>
      <c r="KZ11" s="75">
        <f t="shared" si="50"/>
        <v>0</v>
      </c>
      <c r="LB11" s="78" t="s">
        <v>14</v>
      </c>
      <c r="LC11" s="74">
        <v>857</v>
      </c>
      <c r="LD11" s="74">
        <v>846</v>
      </c>
      <c r="LE11" s="74">
        <v>11</v>
      </c>
      <c r="LF11" s="74">
        <v>0</v>
      </c>
      <c r="LG11" s="75">
        <f t="shared" si="51"/>
        <v>0.98716452742123684</v>
      </c>
      <c r="LH11" s="75">
        <f t="shared" si="52"/>
        <v>0</v>
      </c>
      <c r="LJ11" s="78" t="s">
        <v>14</v>
      </c>
      <c r="LK11" s="74">
        <v>857</v>
      </c>
      <c r="LL11" s="74">
        <v>846</v>
      </c>
      <c r="LM11" s="74">
        <v>11</v>
      </c>
      <c r="LN11" s="74">
        <v>0</v>
      </c>
      <c r="LO11" s="75">
        <f t="shared" si="53"/>
        <v>0.98716452742123684</v>
      </c>
      <c r="LP11" s="75">
        <f t="shared" si="54"/>
        <v>0</v>
      </c>
      <c r="LR11" s="78" t="s">
        <v>14</v>
      </c>
      <c r="LS11" s="74">
        <v>857</v>
      </c>
      <c r="LT11" s="74">
        <v>846</v>
      </c>
      <c r="LU11" s="74">
        <v>11</v>
      </c>
      <c r="LV11" s="74">
        <v>0</v>
      </c>
      <c r="LW11" s="75">
        <f t="shared" si="55"/>
        <v>0.98716452742123684</v>
      </c>
      <c r="LX11" s="75">
        <f t="shared" si="56"/>
        <v>0</v>
      </c>
      <c r="LZ11" s="78" t="s">
        <v>14</v>
      </c>
      <c r="MA11" s="74">
        <v>857</v>
      </c>
      <c r="MB11" s="74">
        <v>846</v>
      </c>
      <c r="MC11" s="74">
        <v>11</v>
      </c>
      <c r="MD11" s="74">
        <v>0</v>
      </c>
      <c r="ME11" s="75">
        <f t="shared" si="57"/>
        <v>0.98716452742123684</v>
      </c>
      <c r="MF11" s="75">
        <f t="shared" si="58"/>
        <v>0</v>
      </c>
      <c r="MH11" s="78" t="s">
        <v>14</v>
      </c>
      <c r="MI11" s="74">
        <v>857</v>
      </c>
      <c r="MJ11" s="74">
        <v>846</v>
      </c>
      <c r="MK11" s="74">
        <v>11</v>
      </c>
      <c r="ML11" s="74">
        <v>0</v>
      </c>
      <c r="MM11" s="75">
        <f t="shared" si="59"/>
        <v>0.98716452742123684</v>
      </c>
      <c r="MN11" s="75">
        <f t="shared" si="60"/>
        <v>0</v>
      </c>
      <c r="MP11" s="78" t="s">
        <v>14</v>
      </c>
      <c r="MQ11" s="6">
        <v>857</v>
      </c>
      <c r="MR11" s="6">
        <v>757</v>
      </c>
      <c r="MS11" s="6">
        <v>98</v>
      </c>
      <c r="MT11" s="6">
        <v>2</v>
      </c>
      <c r="MU11" s="75">
        <f t="shared" si="61"/>
        <v>0.88331388564760793</v>
      </c>
      <c r="MV11" s="75">
        <f t="shared" si="62"/>
        <v>-0.1038506417736289</v>
      </c>
      <c r="MX11" s="78" t="s">
        <v>14</v>
      </c>
      <c r="MY11" s="6">
        <v>857</v>
      </c>
      <c r="MZ11" s="6">
        <v>757</v>
      </c>
      <c r="NA11" s="6">
        <v>98</v>
      </c>
      <c r="NB11" s="6">
        <v>2</v>
      </c>
      <c r="NC11" s="75">
        <f t="shared" si="63"/>
        <v>0.88331388564760793</v>
      </c>
      <c r="ND11" s="75">
        <f t="shared" si="64"/>
        <v>0</v>
      </c>
      <c r="NF11" s="78" t="s">
        <v>14</v>
      </c>
      <c r="NG11" s="6">
        <v>857</v>
      </c>
      <c r="NH11" s="6">
        <v>757</v>
      </c>
      <c r="NI11" s="6">
        <v>98</v>
      </c>
      <c r="NJ11" s="6">
        <v>2</v>
      </c>
      <c r="NK11" s="75">
        <f t="shared" si="65"/>
        <v>0.88331388564760793</v>
      </c>
      <c r="NL11" s="75">
        <f t="shared" si="66"/>
        <v>0</v>
      </c>
      <c r="NN11" s="78" t="s">
        <v>14</v>
      </c>
      <c r="NO11" s="6">
        <v>857</v>
      </c>
      <c r="NP11" s="6">
        <v>836</v>
      </c>
      <c r="NQ11" s="6">
        <v>11</v>
      </c>
      <c r="NR11" s="6">
        <v>10</v>
      </c>
      <c r="NS11" s="75">
        <f t="shared" si="67"/>
        <v>0.97549591598599772</v>
      </c>
      <c r="NT11" s="75">
        <f t="shared" si="68"/>
        <v>9.2182030338389787E-2</v>
      </c>
    </row>
    <row r="12" spans="1:384" ht="1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f>C12/B12</f>
        <v>1</v>
      </c>
      <c r="G12" s="8"/>
      <c r="H12" s="7"/>
      <c r="I12" s="14" t="s">
        <v>15</v>
      </c>
      <c r="J12" s="2">
        <v>46</v>
      </c>
      <c r="K12" s="2">
        <v>46</v>
      </c>
      <c r="L12" s="2">
        <v>0</v>
      </c>
      <c r="M12" s="2">
        <v>0</v>
      </c>
      <c r="N12" s="4">
        <f>K12/J12</f>
        <v>1</v>
      </c>
      <c r="O12" s="8">
        <f t="shared" si="0"/>
        <v>0</v>
      </c>
      <c r="P12" s="7"/>
      <c r="Q12" s="14" t="s">
        <v>15</v>
      </c>
      <c r="R12" s="2">
        <v>46</v>
      </c>
      <c r="S12" s="2">
        <v>46</v>
      </c>
      <c r="T12" s="2">
        <v>0</v>
      </c>
      <c r="U12" s="2">
        <v>0</v>
      </c>
      <c r="V12" s="4">
        <f>S12/R12</f>
        <v>1</v>
      </c>
      <c r="W12" s="4">
        <f t="shared" si="1"/>
        <v>0</v>
      </c>
      <c r="AE12" s="4"/>
      <c r="AM12" s="4"/>
      <c r="AU12" s="4"/>
      <c r="BC12" s="4"/>
      <c r="BE12" s="37" t="s">
        <v>15</v>
      </c>
      <c r="BF12" s="2">
        <v>46</v>
      </c>
      <c r="BG12" s="2">
        <v>46</v>
      </c>
      <c r="BH12" s="2">
        <v>0</v>
      </c>
      <c r="BI12" s="2">
        <v>0</v>
      </c>
      <c r="BJ12" s="4">
        <f t="shared" si="69"/>
        <v>1</v>
      </c>
      <c r="BK12" s="4">
        <f t="shared" si="6"/>
        <v>1</v>
      </c>
      <c r="BM12" s="37" t="s">
        <v>15</v>
      </c>
      <c r="BN12" s="2">
        <v>46</v>
      </c>
      <c r="BO12" s="2">
        <v>46</v>
      </c>
      <c r="BP12" s="2">
        <v>0</v>
      </c>
      <c r="BQ12" s="2">
        <v>0</v>
      </c>
      <c r="BR12" s="4">
        <f t="shared" si="70"/>
        <v>1</v>
      </c>
      <c r="BS12" s="4">
        <f t="shared" si="7"/>
        <v>0</v>
      </c>
      <c r="BU12" s="37" t="s">
        <v>15</v>
      </c>
      <c r="BV12" s="2">
        <v>46</v>
      </c>
      <c r="BW12" s="2">
        <v>46</v>
      </c>
      <c r="BX12" s="2">
        <v>0</v>
      </c>
      <c r="BY12" s="2">
        <v>0</v>
      </c>
      <c r="BZ12" s="4">
        <f>BW12/BV12</f>
        <v>1</v>
      </c>
      <c r="CA12" s="4">
        <f t="shared" si="8"/>
        <v>0</v>
      </c>
      <c r="CC12" s="44" t="s">
        <v>15</v>
      </c>
      <c r="CD12" s="2">
        <v>46</v>
      </c>
      <c r="CE12" s="2">
        <v>46</v>
      </c>
      <c r="CF12" s="2">
        <v>0</v>
      </c>
      <c r="CG12" s="2">
        <v>0</v>
      </c>
      <c r="CH12" s="4">
        <f>CE12/CD12</f>
        <v>1</v>
      </c>
      <c r="CI12" s="4">
        <f t="shared" si="9"/>
        <v>0</v>
      </c>
      <c r="CK12" s="37" t="s">
        <v>15</v>
      </c>
      <c r="CL12" s="2">
        <v>46</v>
      </c>
      <c r="CM12" s="2">
        <v>46</v>
      </c>
      <c r="CN12" s="2">
        <v>0</v>
      </c>
      <c r="CO12" s="2">
        <v>0</v>
      </c>
      <c r="CP12" s="4">
        <f>CM12/CL12</f>
        <v>1</v>
      </c>
      <c r="CQ12" s="4">
        <f t="shared" si="10"/>
        <v>0</v>
      </c>
      <c r="CS12" s="37" t="s">
        <v>15</v>
      </c>
      <c r="CT12" s="2">
        <v>46</v>
      </c>
      <c r="CU12" s="2">
        <v>46</v>
      </c>
      <c r="CV12" s="2">
        <v>0</v>
      </c>
      <c r="CW12" s="2">
        <v>0</v>
      </c>
      <c r="CX12" s="4">
        <f>CU12/CT12</f>
        <v>1</v>
      </c>
      <c r="CY12" s="4">
        <f t="shared" si="11"/>
        <v>0</v>
      </c>
      <c r="DA12" s="37" t="s">
        <v>15</v>
      </c>
      <c r="DB12" s="2">
        <v>46</v>
      </c>
      <c r="DC12" s="2">
        <v>46</v>
      </c>
      <c r="DD12" s="2">
        <v>0</v>
      </c>
      <c r="DE12" s="2">
        <v>0</v>
      </c>
      <c r="DF12" s="4">
        <f>DC12/DB12</f>
        <v>1</v>
      </c>
      <c r="DG12" s="4">
        <f t="shared" si="12"/>
        <v>0</v>
      </c>
      <c r="DI12" s="37" t="s">
        <v>15</v>
      </c>
      <c r="DJ12" s="2">
        <v>46</v>
      </c>
      <c r="DK12" s="2">
        <v>46</v>
      </c>
      <c r="DL12" s="2">
        <v>0</v>
      </c>
      <c r="DM12" s="2">
        <v>0</v>
      </c>
      <c r="DN12" s="4">
        <f>DK12/DJ12</f>
        <v>1</v>
      </c>
      <c r="DO12" s="4">
        <f t="shared" si="13"/>
        <v>0</v>
      </c>
      <c r="DQ12" s="37" t="s">
        <v>15</v>
      </c>
      <c r="DR12" s="2">
        <v>46</v>
      </c>
      <c r="DS12" s="2">
        <v>46</v>
      </c>
      <c r="DT12" s="2">
        <v>0</v>
      </c>
      <c r="DU12" s="2">
        <v>0</v>
      </c>
      <c r="DV12" s="4">
        <f>DS12/DR12</f>
        <v>1</v>
      </c>
      <c r="DW12" s="4">
        <f t="shared" si="14"/>
        <v>0</v>
      </c>
      <c r="DY12" s="37" t="s">
        <v>15</v>
      </c>
      <c r="DZ12" s="2">
        <v>46</v>
      </c>
      <c r="EA12" s="2">
        <v>46</v>
      </c>
      <c r="EB12" s="2">
        <v>0</v>
      </c>
      <c r="EC12" s="2">
        <v>0</v>
      </c>
      <c r="ED12" s="4">
        <f>EA12/DZ12</f>
        <v>1</v>
      </c>
      <c r="EE12" s="4">
        <f t="shared" si="15"/>
        <v>0</v>
      </c>
      <c r="EG12" s="78" t="s">
        <v>15</v>
      </c>
      <c r="EH12" s="74">
        <v>46</v>
      </c>
      <c r="EI12" s="74">
        <v>46</v>
      </c>
      <c r="EJ12" s="74">
        <v>0</v>
      </c>
      <c r="EK12" s="74">
        <v>0</v>
      </c>
      <c r="EL12" s="75">
        <f>EI12/EH12</f>
        <v>1</v>
      </c>
      <c r="EM12" s="75">
        <f t="shared" si="16"/>
        <v>0</v>
      </c>
      <c r="EN12" s="74"/>
      <c r="EO12" s="78" t="s">
        <v>15</v>
      </c>
      <c r="EP12" s="74">
        <v>46</v>
      </c>
      <c r="EQ12" s="74">
        <v>46</v>
      </c>
      <c r="ER12" s="74">
        <v>0</v>
      </c>
      <c r="ES12" s="74">
        <v>0</v>
      </c>
      <c r="ET12" s="75">
        <f>EQ12/EP12</f>
        <v>1</v>
      </c>
      <c r="EU12" s="75">
        <f t="shared" si="17"/>
        <v>0</v>
      </c>
      <c r="EV12" s="74"/>
      <c r="EW12" s="78" t="s">
        <v>15</v>
      </c>
      <c r="EX12" s="74">
        <v>46</v>
      </c>
      <c r="EY12" s="74">
        <v>46</v>
      </c>
      <c r="EZ12" s="74">
        <v>0</v>
      </c>
      <c r="FA12" s="74">
        <v>0</v>
      </c>
      <c r="FB12" s="75">
        <f>EY12/EX12</f>
        <v>1</v>
      </c>
      <c r="FC12" s="75">
        <f t="shared" si="18"/>
        <v>0</v>
      </c>
      <c r="FD12" s="74"/>
      <c r="FE12" s="78" t="s">
        <v>15</v>
      </c>
      <c r="FF12" s="74">
        <v>46</v>
      </c>
      <c r="FG12" s="74">
        <v>46</v>
      </c>
      <c r="FH12" s="74">
        <v>0</v>
      </c>
      <c r="FI12" s="74">
        <v>0</v>
      </c>
      <c r="FJ12" s="75">
        <f>FG12/FF12</f>
        <v>1</v>
      </c>
      <c r="FK12" s="75">
        <f t="shared" si="19"/>
        <v>0</v>
      </c>
      <c r="FL12" s="74"/>
      <c r="FM12" s="78" t="s">
        <v>15</v>
      </c>
      <c r="FN12" s="74">
        <v>46</v>
      </c>
      <c r="FO12" s="74">
        <v>46</v>
      </c>
      <c r="FP12" s="74">
        <v>0</v>
      </c>
      <c r="FQ12" s="74">
        <v>0</v>
      </c>
      <c r="FR12" s="75">
        <f>FO12/FN12</f>
        <v>1</v>
      </c>
      <c r="FS12" s="75">
        <f t="shared" si="20"/>
        <v>0</v>
      </c>
      <c r="FT12" s="74"/>
      <c r="FU12" s="78" t="s">
        <v>15</v>
      </c>
      <c r="FV12" s="74">
        <v>46</v>
      </c>
      <c r="FW12" s="74">
        <v>46</v>
      </c>
      <c r="FX12" s="74">
        <v>0</v>
      </c>
      <c r="FY12" s="74">
        <v>0</v>
      </c>
      <c r="FZ12" s="75">
        <f>FW12/FV12</f>
        <v>1</v>
      </c>
      <c r="GA12" s="75">
        <f t="shared" si="21"/>
        <v>0</v>
      </c>
      <c r="GB12" s="74"/>
      <c r="GC12" s="78" t="s">
        <v>15</v>
      </c>
      <c r="GD12" s="79">
        <v>183</v>
      </c>
      <c r="GE12" s="73">
        <v>138</v>
      </c>
      <c r="GF12" s="73">
        <v>0</v>
      </c>
      <c r="GG12" s="73">
        <v>45</v>
      </c>
      <c r="GH12" s="77">
        <v>0.75</v>
      </c>
      <c r="GI12" s="75">
        <f t="shared" si="22"/>
        <v>-0.25</v>
      </c>
      <c r="GJ12" s="74"/>
      <c r="GK12" s="78" t="s">
        <v>15</v>
      </c>
      <c r="GL12" s="73">
        <v>46</v>
      </c>
      <c r="GM12" s="73">
        <v>46</v>
      </c>
      <c r="GN12" s="73">
        <v>0</v>
      </c>
      <c r="GO12" s="73">
        <v>0</v>
      </c>
      <c r="GP12" s="77">
        <v>1</v>
      </c>
      <c r="GQ12" s="75">
        <f t="shared" si="23"/>
        <v>-44</v>
      </c>
      <c r="GR12" s="74"/>
      <c r="GS12" s="78" t="s">
        <v>15</v>
      </c>
      <c r="GT12" s="73">
        <v>46</v>
      </c>
      <c r="GU12" s="73">
        <v>46</v>
      </c>
      <c r="GV12" s="73">
        <v>0</v>
      </c>
      <c r="GW12" s="73">
        <v>0</v>
      </c>
      <c r="GX12" s="77">
        <v>1</v>
      </c>
      <c r="GY12" s="75">
        <f t="shared" si="24"/>
        <v>0</v>
      </c>
      <c r="HB12" s="78" t="s">
        <v>15</v>
      </c>
      <c r="HC12" s="73">
        <v>46</v>
      </c>
      <c r="HD12" s="73">
        <v>46</v>
      </c>
      <c r="HE12" s="73">
        <v>0</v>
      </c>
      <c r="HF12" s="73">
        <v>0</v>
      </c>
      <c r="HG12" s="75">
        <f t="shared" si="25"/>
        <v>1</v>
      </c>
      <c r="HH12" s="75">
        <f t="shared" si="26"/>
        <v>0</v>
      </c>
      <c r="HJ12" s="78" t="s">
        <v>15</v>
      </c>
      <c r="HK12" s="73">
        <v>46</v>
      </c>
      <c r="HL12" s="73">
        <v>46</v>
      </c>
      <c r="HM12" s="73">
        <v>0</v>
      </c>
      <c r="HN12" s="73">
        <v>0</v>
      </c>
      <c r="HO12" s="75">
        <f t="shared" si="27"/>
        <v>1</v>
      </c>
      <c r="HP12" s="75">
        <f t="shared" si="28"/>
        <v>0</v>
      </c>
      <c r="HR12" s="78" t="s">
        <v>15</v>
      </c>
      <c r="HS12" s="73">
        <v>46</v>
      </c>
      <c r="HT12" s="73">
        <v>46</v>
      </c>
      <c r="HU12" s="74">
        <v>0</v>
      </c>
      <c r="HV12" s="74">
        <v>0</v>
      </c>
      <c r="HW12" s="75">
        <f t="shared" si="29"/>
        <v>1</v>
      </c>
      <c r="HX12" s="75">
        <f t="shared" si="30"/>
        <v>0</v>
      </c>
      <c r="HZ12" s="78" t="s">
        <v>15</v>
      </c>
      <c r="IA12" s="73">
        <v>46</v>
      </c>
      <c r="IB12" s="73">
        <v>46</v>
      </c>
      <c r="IC12" s="74">
        <v>0</v>
      </c>
      <c r="ID12" s="74">
        <v>0</v>
      </c>
      <c r="IE12" s="75">
        <f t="shared" si="31"/>
        <v>1</v>
      </c>
      <c r="IF12" s="75">
        <f t="shared" si="32"/>
        <v>0</v>
      </c>
      <c r="IH12" s="78" t="s">
        <v>15</v>
      </c>
      <c r="II12" s="73">
        <v>46</v>
      </c>
      <c r="IJ12" s="73">
        <v>46</v>
      </c>
      <c r="IK12" s="74">
        <v>0</v>
      </c>
      <c r="IL12" s="74">
        <v>0</v>
      </c>
      <c r="IM12" s="75">
        <f t="shared" si="33"/>
        <v>1</v>
      </c>
      <c r="IN12" s="75">
        <f t="shared" si="34"/>
        <v>0</v>
      </c>
      <c r="IP12" s="78" t="s">
        <v>15</v>
      </c>
      <c r="IQ12" s="73">
        <v>46</v>
      </c>
      <c r="IR12" s="73">
        <v>46</v>
      </c>
      <c r="IS12" s="74">
        <v>0</v>
      </c>
      <c r="IT12" s="74">
        <v>0</v>
      </c>
      <c r="IU12" s="75">
        <f t="shared" si="35"/>
        <v>1</v>
      </c>
      <c r="IV12" s="75">
        <f t="shared" si="36"/>
        <v>0</v>
      </c>
      <c r="IX12" s="78" t="s">
        <v>15</v>
      </c>
      <c r="IY12" s="73">
        <v>46</v>
      </c>
      <c r="IZ12" s="73">
        <v>46</v>
      </c>
      <c r="JA12" s="74">
        <v>0</v>
      </c>
      <c r="JB12" s="74">
        <v>0</v>
      </c>
      <c r="JC12" s="75">
        <f t="shared" si="37"/>
        <v>1</v>
      </c>
      <c r="JD12" s="75">
        <f t="shared" si="38"/>
        <v>0</v>
      </c>
      <c r="JF12" s="78" t="s">
        <v>15</v>
      </c>
      <c r="JG12" s="73">
        <v>46</v>
      </c>
      <c r="JH12" s="73">
        <v>46</v>
      </c>
      <c r="JI12" s="74">
        <v>0</v>
      </c>
      <c r="JJ12" s="74">
        <v>0</v>
      </c>
      <c r="JK12" s="75">
        <f t="shared" si="39"/>
        <v>1</v>
      </c>
      <c r="JL12" s="75">
        <f t="shared" si="40"/>
        <v>0</v>
      </c>
      <c r="JN12" s="78" t="s">
        <v>15</v>
      </c>
      <c r="JO12" s="73">
        <v>46</v>
      </c>
      <c r="JP12" s="73">
        <v>46</v>
      </c>
      <c r="JQ12" s="74">
        <v>0</v>
      </c>
      <c r="JR12" s="74">
        <v>0</v>
      </c>
      <c r="JS12" s="75">
        <f t="shared" si="41"/>
        <v>1</v>
      </c>
      <c r="JT12" s="75">
        <f t="shared" si="42"/>
        <v>0</v>
      </c>
      <c r="JV12" s="78" t="s">
        <v>15</v>
      </c>
      <c r="JW12" s="73">
        <v>46</v>
      </c>
      <c r="JX12" s="73">
        <v>46</v>
      </c>
      <c r="JY12" s="74">
        <v>0</v>
      </c>
      <c r="JZ12" s="74">
        <v>0</v>
      </c>
      <c r="KA12" s="75">
        <f t="shared" si="43"/>
        <v>1</v>
      </c>
      <c r="KB12" s="75">
        <f t="shared" si="44"/>
        <v>0</v>
      </c>
      <c r="KD12" s="78" t="s">
        <v>15</v>
      </c>
      <c r="KE12" s="73">
        <v>46</v>
      </c>
      <c r="KF12" s="73">
        <v>46</v>
      </c>
      <c r="KG12" s="74">
        <v>0</v>
      </c>
      <c r="KH12" s="74">
        <v>0</v>
      </c>
      <c r="KI12" s="75">
        <f t="shared" si="45"/>
        <v>1</v>
      </c>
      <c r="KJ12" s="75">
        <f t="shared" si="46"/>
        <v>0</v>
      </c>
      <c r="KL12" s="78" t="s">
        <v>15</v>
      </c>
      <c r="KM12" s="73">
        <v>46</v>
      </c>
      <c r="KN12" s="73">
        <v>46</v>
      </c>
      <c r="KO12" s="74">
        <v>0</v>
      </c>
      <c r="KP12" s="74">
        <v>0</v>
      </c>
      <c r="KQ12" s="75">
        <f t="shared" si="47"/>
        <v>1</v>
      </c>
      <c r="KR12" s="75">
        <f t="shared" si="48"/>
        <v>0</v>
      </c>
      <c r="KT12" s="78" t="s">
        <v>15</v>
      </c>
      <c r="KU12" s="73">
        <v>46</v>
      </c>
      <c r="KV12" s="73">
        <v>46</v>
      </c>
      <c r="KW12" s="74">
        <v>0</v>
      </c>
      <c r="KX12" s="74">
        <v>0</v>
      </c>
      <c r="KY12" s="75">
        <f t="shared" si="49"/>
        <v>1</v>
      </c>
      <c r="KZ12" s="75">
        <f t="shared" si="50"/>
        <v>0</v>
      </c>
      <c r="LB12" s="78" t="s">
        <v>15</v>
      </c>
      <c r="LC12" s="73">
        <v>46</v>
      </c>
      <c r="LD12" s="73">
        <v>46</v>
      </c>
      <c r="LE12" s="74">
        <v>0</v>
      </c>
      <c r="LF12" s="74">
        <v>0</v>
      </c>
      <c r="LG12" s="75">
        <f t="shared" si="51"/>
        <v>1</v>
      </c>
      <c r="LH12" s="75">
        <f t="shared" si="52"/>
        <v>0</v>
      </c>
      <c r="LJ12" s="78" t="s">
        <v>15</v>
      </c>
      <c r="LK12" s="73">
        <v>46</v>
      </c>
      <c r="LL12" s="73">
        <v>46</v>
      </c>
      <c r="LM12" s="74">
        <v>0</v>
      </c>
      <c r="LN12" s="74">
        <v>0</v>
      </c>
      <c r="LO12" s="75">
        <f t="shared" si="53"/>
        <v>1</v>
      </c>
      <c r="LP12" s="75">
        <f t="shared" si="54"/>
        <v>0</v>
      </c>
      <c r="LR12" s="78" t="s">
        <v>15</v>
      </c>
      <c r="LS12" s="73">
        <v>46</v>
      </c>
      <c r="LT12" s="73">
        <v>46</v>
      </c>
      <c r="LU12" s="74">
        <v>0</v>
      </c>
      <c r="LV12" s="74">
        <v>0</v>
      </c>
      <c r="LW12" s="75">
        <f t="shared" si="55"/>
        <v>1</v>
      </c>
      <c r="LX12" s="75">
        <f t="shared" si="56"/>
        <v>0</v>
      </c>
      <c r="LZ12" s="78" t="s">
        <v>15</v>
      </c>
      <c r="MA12" s="73">
        <v>46</v>
      </c>
      <c r="MB12" s="73">
        <v>46</v>
      </c>
      <c r="MC12" s="74">
        <v>0</v>
      </c>
      <c r="MD12" s="74">
        <v>0</v>
      </c>
      <c r="ME12" s="75">
        <f t="shared" si="57"/>
        <v>1</v>
      </c>
      <c r="MF12" s="75">
        <f t="shared" si="58"/>
        <v>0</v>
      </c>
      <c r="MH12" s="78" t="s">
        <v>15</v>
      </c>
      <c r="MI12" s="73">
        <v>46</v>
      </c>
      <c r="MJ12" s="73">
        <v>46</v>
      </c>
      <c r="MK12" s="74">
        <v>0</v>
      </c>
      <c r="ML12" s="74">
        <v>0</v>
      </c>
      <c r="MM12" s="75">
        <f t="shared" si="59"/>
        <v>1</v>
      </c>
      <c r="MN12" s="75">
        <f t="shared" si="60"/>
        <v>0</v>
      </c>
      <c r="MP12" s="78" t="s">
        <v>15</v>
      </c>
      <c r="MQ12" s="73">
        <v>46</v>
      </c>
      <c r="MR12" s="73">
        <v>46</v>
      </c>
      <c r="MS12" s="74">
        <v>0</v>
      </c>
      <c r="MT12" s="74">
        <v>0</v>
      </c>
      <c r="MU12" s="75">
        <f t="shared" si="61"/>
        <v>1</v>
      </c>
      <c r="MV12" s="75">
        <f t="shared" si="62"/>
        <v>0</v>
      </c>
      <c r="MX12" s="78" t="s">
        <v>15</v>
      </c>
      <c r="MY12" s="73">
        <v>46</v>
      </c>
      <c r="MZ12" s="73">
        <v>46</v>
      </c>
      <c r="NA12" s="74">
        <v>0</v>
      </c>
      <c r="NB12" s="74">
        <v>0</v>
      </c>
      <c r="NC12" s="75">
        <f t="shared" si="63"/>
        <v>1</v>
      </c>
      <c r="ND12" s="75">
        <f t="shared" si="64"/>
        <v>0</v>
      </c>
      <c r="NF12" s="78" t="s">
        <v>15</v>
      </c>
      <c r="NG12" s="73">
        <v>46</v>
      </c>
      <c r="NH12" s="73">
        <v>46</v>
      </c>
      <c r="NI12" s="74">
        <v>0</v>
      </c>
      <c r="NJ12" s="74">
        <v>0</v>
      </c>
      <c r="NK12" s="75">
        <f t="shared" si="65"/>
        <v>1</v>
      </c>
      <c r="NL12" s="75">
        <f t="shared" si="66"/>
        <v>0</v>
      </c>
      <c r="NN12" s="78" t="s">
        <v>15</v>
      </c>
      <c r="NO12" s="73">
        <v>46</v>
      </c>
      <c r="NP12" s="73">
        <v>46</v>
      </c>
      <c r="NQ12" s="74">
        <v>0</v>
      </c>
      <c r="NR12" s="74">
        <v>0</v>
      </c>
      <c r="NS12" s="75">
        <f t="shared" si="67"/>
        <v>1</v>
      </c>
      <c r="NT12" s="75">
        <f t="shared" si="68"/>
        <v>0</v>
      </c>
    </row>
    <row r="13" spans="1:384" ht="1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G13" s="8"/>
      <c r="H13" s="7"/>
      <c r="I13" s="2" t="s">
        <v>16</v>
      </c>
      <c r="J13" s="2">
        <v>10</v>
      </c>
      <c r="K13" s="2">
        <v>10</v>
      </c>
      <c r="L13" s="2">
        <v>0</v>
      </c>
      <c r="M13" s="2">
        <v>0</v>
      </c>
      <c r="N13" s="4">
        <v>1</v>
      </c>
      <c r="O13" s="8">
        <f t="shared" si="0"/>
        <v>0</v>
      </c>
      <c r="P13" s="7"/>
      <c r="Q13" s="2" t="s">
        <v>16</v>
      </c>
      <c r="R13" s="2">
        <v>10</v>
      </c>
      <c r="S13" s="2">
        <v>10</v>
      </c>
      <c r="T13" s="2">
        <v>0</v>
      </c>
      <c r="U13" s="2">
        <v>0</v>
      </c>
      <c r="V13" s="4">
        <v>1</v>
      </c>
      <c r="W13" s="4">
        <f t="shared" si="1"/>
        <v>0</v>
      </c>
      <c r="Y13" s="2" t="s">
        <v>16</v>
      </c>
      <c r="Z13" s="2">
        <v>10</v>
      </c>
      <c r="AA13" s="2">
        <v>10</v>
      </c>
      <c r="AB13" s="2">
        <v>0</v>
      </c>
      <c r="AC13" s="2">
        <v>0</v>
      </c>
      <c r="AD13" s="4">
        <v>1</v>
      </c>
      <c r="AE13" s="4">
        <f t="shared" si="2"/>
        <v>0</v>
      </c>
      <c r="AG13" s="2" t="s">
        <v>16</v>
      </c>
      <c r="AH13" s="2">
        <v>10</v>
      </c>
      <c r="AI13" s="2">
        <v>10</v>
      </c>
      <c r="AJ13" s="2">
        <v>0</v>
      </c>
      <c r="AK13" s="2">
        <v>0</v>
      </c>
      <c r="AL13" s="4">
        <v>1</v>
      </c>
      <c r="AM13" s="4">
        <f t="shared" si="3"/>
        <v>0</v>
      </c>
      <c r="AO13" s="2" t="s">
        <v>16</v>
      </c>
      <c r="AP13" s="2">
        <v>10</v>
      </c>
      <c r="AQ13" s="2">
        <v>10</v>
      </c>
      <c r="AR13" s="2">
        <v>0</v>
      </c>
      <c r="AS13" s="2">
        <v>0</v>
      </c>
      <c r="AT13" s="4">
        <v>1</v>
      </c>
      <c r="AU13" s="4">
        <f t="shared" si="4"/>
        <v>0</v>
      </c>
      <c r="AW13" s="2" t="s">
        <v>16</v>
      </c>
      <c r="AX13" s="2">
        <v>10</v>
      </c>
      <c r="AY13" s="2">
        <v>10</v>
      </c>
      <c r="AZ13" s="2">
        <v>0</v>
      </c>
      <c r="BA13" s="2">
        <v>0</v>
      </c>
      <c r="BB13" s="4">
        <v>1</v>
      </c>
      <c r="BC13" s="4">
        <f t="shared" si="5"/>
        <v>0</v>
      </c>
      <c r="BE13" s="2" t="s">
        <v>16</v>
      </c>
      <c r="BF13" s="2">
        <v>10</v>
      </c>
      <c r="BG13" s="2">
        <v>10</v>
      </c>
      <c r="BH13" s="2">
        <v>0</v>
      </c>
      <c r="BI13" s="2">
        <v>0</v>
      </c>
      <c r="BJ13" s="4">
        <f t="shared" si="69"/>
        <v>1</v>
      </c>
      <c r="BK13" s="4">
        <f t="shared" si="6"/>
        <v>0</v>
      </c>
      <c r="BM13" s="2" t="s">
        <v>16</v>
      </c>
      <c r="BN13" s="2">
        <v>10</v>
      </c>
      <c r="BO13" s="2">
        <v>10</v>
      </c>
      <c r="BP13" s="2">
        <v>0</v>
      </c>
      <c r="BQ13" s="2">
        <v>0</v>
      </c>
      <c r="BR13" s="4">
        <f t="shared" si="70"/>
        <v>1</v>
      </c>
      <c r="BS13" s="4">
        <f t="shared" si="7"/>
        <v>0</v>
      </c>
      <c r="BU13" s="2" t="s">
        <v>16</v>
      </c>
      <c r="BV13" s="2">
        <v>10</v>
      </c>
      <c r="BW13" s="2">
        <v>10</v>
      </c>
      <c r="BX13" s="2">
        <v>0</v>
      </c>
      <c r="BY13" s="2">
        <v>0</v>
      </c>
      <c r="BZ13" s="4">
        <v>1</v>
      </c>
      <c r="CA13" s="4">
        <f t="shared" si="8"/>
        <v>0</v>
      </c>
      <c r="CC13" s="42" t="s">
        <v>16</v>
      </c>
      <c r="CD13" s="42">
        <v>10</v>
      </c>
      <c r="CE13" s="42">
        <v>10</v>
      </c>
      <c r="CF13" s="42">
        <v>0</v>
      </c>
      <c r="CG13" s="42">
        <v>0</v>
      </c>
      <c r="CH13" s="43">
        <v>1</v>
      </c>
      <c r="CI13" s="4">
        <f t="shared" si="9"/>
        <v>0</v>
      </c>
      <c r="CK13" s="2" t="s">
        <v>16</v>
      </c>
      <c r="CL13" s="2">
        <v>10</v>
      </c>
      <c r="CM13" s="2">
        <v>10</v>
      </c>
      <c r="CN13" s="2">
        <v>0</v>
      </c>
      <c r="CO13" s="2">
        <v>0</v>
      </c>
      <c r="CP13" s="4">
        <v>1</v>
      </c>
      <c r="CQ13" s="4">
        <f t="shared" si="10"/>
        <v>0</v>
      </c>
      <c r="CS13" s="2" t="s">
        <v>16</v>
      </c>
      <c r="CT13" s="2">
        <v>10</v>
      </c>
      <c r="CU13" s="2">
        <v>10</v>
      </c>
      <c r="CV13" s="2">
        <v>0</v>
      </c>
      <c r="CW13" s="2">
        <v>0</v>
      </c>
      <c r="CX13" s="4">
        <v>1</v>
      </c>
      <c r="CY13" s="4">
        <f t="shared" si="11"/>
        <v>0</v>
      </c>
      <c r="DA13" s="2" t="s">
        <v>16</v>
      </c>
      <c r="DB13" s="2">
        <v>10</v>
      </c>
      <c r="DC13" s="2">
        <v>10</v>
      </c>
      <c r="DD13" s="2">
        <v>0</v>
      </c>
      <c r="DE13" s="2">
        <v>0</v>
      </c>
      <c r="DF13" s="4">
        <v>1</v>
      </c>
      <c r="DG13" s="4">
        <f t="shared" si="12"/>
        <v>0</v>
      </c>
      <c r="DI13" s="2" t="s">
        <v>16</v>
      </c>
      <c r="DJ13" s="2">
        <v>10</v>
      </c>
      <c r="DK13" s="2">
        <v>10</v>
      </c>
      <c r="DL13" s="2">
        <v>0</v>
      </c>
      <c r="DM13" s="2">
        <v>0</v>
      </c>
      <c r="DN13" s="4">
        <v>1</v>
      </c>
      <c r="DO13" s="4">
        <f t="shared" si="13"/>
        <v>0</v>
      </c>
      <c r="DQ13" s="2" t="s">
        <v>16</v>
      </c>
      <c r="DR13" s="2">
        <v>10</v>
      </c>
      <c r="DS13" s="2">
        <v>10</v>
      </c>
      <c r="DT13" s="2">
        <v>0</v>
      </c>
      <c r="DU13" s="2">
        <v>0</v>
      </c>
      <c r="DV13" s="4">
        <v>1</v>
      </c>
      <c r="DW13" s="4">
        <f t="shared" si="14"/>
        <v>0</v>
      </c>
      <c r="DY13" s="2" t="s">
        <v>16</v>
      </c>
      <c r="DZ13" s="2">
        <v>10</v>
      </c>
      <c r="EA13" s="2">
        <v>10</v>
      </c>
      <c r="EB13" s="2">
        <v>0</v>
      </c>
      <c r="EC13" s="2">
        <v>0</v>
      </c>
      <c r="ED13" s="4">
        <v>1</v>
      </c>
      <c r="EE13" s="4">
        <f t="shared" si="15"/>
        <v>0</v>
      </c>
      <c r="EG13" s="73" t="s">
        <v>16</v>
      </c>
      <c r="EH13" s="74">
        <v>10</v>
      </c>
      <c r="EI13" s="74">
        <v>10</v>
      </c>
      <c r="EJ13" s="74">
        <v>0</v>
      </c>
      <c r="EK13" s="74">
        <v>0</v>
      </c>
      <c r="EL13" s="75">
        <v>1</v>
      </c>
      <c r="EM13" s="75">
        <f t="shared" si="16"/>
        <v>0</v>
      </c>
      <c r="EN13" s="74"/>
      <c r="EO13" s="73" t="s">
        <v>16</v>
      </c>
      <c r="EP13" s="73">
        <v>10</v>
      </c>
      <c r="EQ13" s="73">
        <v>10</v>
      </c>
      <c r="ER13" s="73">
        <v>0</v>
      </c>
      <c r="ES13" s="73">
        <v>0</v>
      </c>
      <c r="ET13" s="77">
        <v>1</v>
      </c>
      <c r="EU13" s="75">
        <f t="shared" si="17"/>
        <v>0</v>
      </c>
      <c r="EV13" s="74"/>
      <c r="EW13" s="73" t="s">
        <v>16</v>
      </c>
      <c r="EX13" s="73">
        <v>10</v>
      </c>
      <c r="EY13" s="73">
        <v>10</v>
      </c>
      <c r="EZ13" s="73">
        <v>0</v>
      </c>
      <c r="FA13" s="73">
        <v>0</v>
      </c>
      <c r="FB13" s="77">
        <v>1</v>
      </c>
      <c r="FC13" s="75">
        <f t="shared" si="18"/>
        <v>0</v>
      </c>
      <c r="FD13" s="74"/>
      <c r="FE13" s="73" t="s">
        <v>16</v>
      </c>
      <c r="FF13" s="73">
        <v>10</v>
      </c>
      <c r="FG13" s="73">
        <v>10</v>
      </c>
      <c r="FH13" s="73">
        <v>0</v>
      </c>
      <c r="FI13" s="73">
        <v>0</v>
      </c>
      <c r="FJ13" s="77">
        <f t="shared" si="71"/>
        <v>1</v>
      </c>
      <c r="FK13" s="75">
        <f t="shared" si="19"/>
        <v>0</v>
      </c>
      <c r="FL13" s="74"/>
      <c r="FM13" s="73" t="s">
        <v>16</v>
      </c>
      <c r="FN13" s="73">
        <v>10</v>
      </c>
      <c r="FO13" s="73">
        <v>10</v>
      </c>
      <c r="FP13" s="73">
        <v>0</v>
      </c>
      <c r="FQ13" s="73">
        <v>0</v>
      </c>
      <c r="FR13" s="77">
        <v>1</v>
      </c>
      <c r="FS13" s="75">
        <f t="shared" si="20"/>
        <v>0</v>
      </c>
      <c r="FT13" s="74"/>
      <c r="FU13" s="73" t="s">
        <v>16</v>
      </c>
      <c r="FV13" s="73">
        <v>10</v>
      </c>
      <c r="FW13" s="73">
        <v>10</v>
      </c>
      <c r="FX13" s="73">
        <v>0</v>
      </c>
      <c r="FY13" s="73">
        <v>0</v>
      </c>
      <c r="FZ13" s="77">
        <v>1</v>
      </c>
      <c r="GA13" s="75">
        <f t="shared" si="21"/>
        <v>0</v>
      </c>
      <c r="GB13" s="74"/>
      <c r="GC13" s="73" t="s">
        <v>16</v>
      </c>
      <c r="GD13" s="73">
        <v>10</v>
      </c>
      <c r="GE13" s="73">
        <v>10</v>
      </c>
      <c r="GF13" s="73">
        <v>0</v>
      </c>
      <c r="GG13" s="73">
        <v>0</v>
      </c>
      <c r="GH13" s="77">
        <v>1</v>
      </c>
      <c r="GI13" s="75">
        <f t="shared" si="22"/>
        <v>0</v>
      </c>
      <c r="GJ13" s="74"/>
      <c r="GK13" s="73" t="s">
        <v>16</v>
      </c>
      <c r="GL13" s="73">
        <v>10</v>
      </c>
      <c r="GM13" s="73">
        <v>10</v>
      </c>
      <c r="GN13" s="73">
        <v>0</v>
      </c>
      <c r="GO13" s="73">
        <v>0</v>
      </c>
      <c r="GP13" s="77">
        <v>1</v>
      </c>
      <c r="GQ13" s="75">
        <f t="shared" si="23"/>
        <v>1</v>
      </c>
      <c r="GR13" s="74"/>
      <c r="GS13" s="73" t="s">
        <v>16</v>
      </c>
      <c r="GT13" s="73">
        <v>10</v>
      </c>
      <c r="GU13" s="73">
        <v>10</v>
      </c>
      <c r="GV13" s="73">
        <v>0</v>
      </c>
      <c r="GW13" s="73">
        <v>0</v>
      </c>
      <c r="GX13" s="77">
        <v>1</v>
      </c>
      <c r="GY13" s="75">
        <f t="shared" si="24"/>
        <v>0</v>
      </c>
      <c r="HB13" s="74" t="s">
        <v>16</v>
      </c>
      <c r="HC13" s="74">
        <v>10</v>
      </c>
      <c r="HD13" s="74">
        <v>10</v>
      </c>
      <c r="HE13" s="74">
        <v>0</v>
      </c>
      <c r="HF13" s="74">
        <v>0</v>
      </c>
      <c r="HG13" s="75">
        <f t="shared" si="25"/>
        <v>1</v>
      </c>
      <c r="HH13" s="75">
        <f t="shared" si="26"/>
        <v>0</v>
      </c>
      <c r="HJ13" s="74" t="s">
        <v>16</v>
      </c>
      <c r="HK13" s="74">
        <v>10</v>
      </c>
      <c r="HL13" s="74">
        <v>10</v>
      </c>
      <c r="HM13" s="74">
        <v>0</v>
      </c>
      <c r="HN13" s="74">
        <v>0</v>
      </c>
      <c r="HO13" s="75">
        <f t="shared" si="27"/>
        <v>1</v>
      </c>
      <c r="HP13" s="75">
        <f t="shared" si="28"/>
        <v>0</v>
      </c>
      <c r="HR13" s="74" t="s">
        <v>16</v>
      </c>
      <c r="HS13" s="74">
        <v>10</v>
      </c>
      <c r="HT13" s="74">
        <v>10</v>
      </c>
      <c r="HU13" s="74">
        <v>0</v>
      </c>
      <c r="HV13" s="74">
        <v>0</v>
      </c>
      <c r="HW13" s="75">
        <f t="shared" si="29"/>
        <v>1</v>
      </c>
      <c r="HX13" s="75">
        <f t="shared" si="30"/>
        <v>0</v>
      </c>
      <c r="HZ13" s="74" t="s">
        <v>16</v>
      </c>
      <c r="IA13" s="74">
        <v>10</v>
      </c>
      <c r="IB13" s="74">
        <v>10</v>
      </c>
      <c r="IC13" s="74">
        <v>0</v>
      </c>
      <c r="ID13" s="74">
        <v>0</v>
      </c>
      <c r="IE13" s="75">
        <f t="shared" si="31"/>
        <v>1</v>
      </c>
      <c r="IF13" s="75">
        <f t="shared" si="32"/>
        <v>0</v>
      </c>
      <c r="IH13" s="74" t="s">
        <v>16</v>
      </c>
      <c r="II13" s="74">
        <v>10</v>
      </c>
      <c r="IJ13" s="74">
        <v>10</v>
      </c>
      <c r="IK13" s="74">
        <v>0</v>
      </c>
      <c r="IL13" s="74">
        <v>0</v>
      </c>
      <c r="IM13" s="75">
        <f t="shared" si="33"/>
        <v>1</v>
      </c>
      <c r="IN13" s="75">
        <f t="shared" si="34"/>
        <v>0</v>
      </c>
      <c r="IP13" s="74" t="s">
        <v>16</v>
      </c>
      <c r="IQ13" s="74">
        <v>10</v>
      </c>
      <c r="IR13" s="74">
        <v>10</v>
      </c>
      <c r="IS13" s="74">
        <v>0</v>
      </c>
      <c r="IT13" s="74">
        <v>0</v>
      </c>
      <c r="IU13" s="75">
        <f t="shared" si="35"/>
        <v>1</v>
      </c>
      <c r="IV13" s="75">
        <f t="shared" si="36"/>
        <v>0</v>
      </c>
      <c r="IX13" s="74" t="s">
        <v>16</v>
      </c>
      <c r="IY13" s="74">
        <v>10</v>
      </c>
      <c r="IZ13" s="74">
        <v>10</v>
      </c>
      <c r="JA13" s="74">
        <v>0</v>
      </c>
      <c r="JB13" s="74">
        <v>0</v>
      </c>
      <c r="JC13" s="75">
        <f t="shared" si="37"/>
        <v>1</v>
      </c>
      <c r="JD13" s="75">
        <f t="shared" si="38"/>
        <v>0</v>
      </c>
      <c r="JF13" s="74" t="s">
        <v>16</v>
      </c>
      <c r="JG13" s="74">
        <v>10</v>
      </c>
      <c r="JH13" s="74">
        <v>10</v>
      </c>
      <c r="JI13" s="74">
        <v>0</v>
      </c>
      <c r="JJ13" s="74">
        <v>0</v>
      </c>
      <c r="JK13" s="75">
        <f t="shared" si="39"/>
        <v>1</v>
      </c>
      <c r="JL13" s="75">
        <f t="shared" si="40"/>
        <v>0</v>
      </c>
      <c r="JN13" s="74" t="s">
        <v>16</v>
      </c>
      <c r="JO13" s="74">
        <v>10</v>
      </c>
      <c r="JP13" s="74">
        <v>10</v>
      </c>
      <c r="JQ13" s="74">
        <v>0</v>
      </c>
      <c r="JR13" s="74">
        <v>0</v>
      </c>
      <c r="JS13" s="75">
        <f t="shared" si="41"/>
        <v>1</v>
      </c>
      <c r="JT13" s="75">
        <f t="shared" si="42"/>
        <v>0</v>
      </c>
      <c r="JV13" s="74" t="s">
        <v>16</v>
      </c>
      <c r="JW13" s="74">
        <v>10</v>
      </c>
      <c r="JX13" s="74">
        <v>10</v>
      </c>
      <c r="JY13" s="74">
        <v>0</v>
      </c>
      <c r="JZ13" s="74">
        <v>0</v>
      </c>
      <c r="KA13" s="75">
        <f t="shared" si="43"/>
        <v>1</v>
      </c>
      <c r="KB13" s="75">
        <f t="shared" si="44"/>
        <v>0</v>
      </c>
      <c r="KD13" s="74" t="s">
        <v>16</v>
      </c>
      <c r="KE13" s="74">
        <v>10</v>
      </c>
      <c r="KF13" s="74">
        <v>10</v>
      </c>
      <c r="KG13" s="74">
        <v>0</v>
      </c>
      <c r="KH13" s="74">
        <v>0</v>
      </c>
      <c r="KI13" s="75">
        <f t="shared" si="45"/>
        <v>1</v>
      </c>
      <c r="KJ13" s="75">
        <f t="shared" si="46"/>
        <v>0</v>
      </c>
      <c r="KL13" s="74" t="s">
        <v>16</v>
      </c>
      <c r="KM13" s="74">
        <v>10</v>
      </c>
      <c r="KN13" s="74">
        <v>10</v>
      </c>
      <c r="KO13" s="74">
        <v>0</v>
      </c>
      <c r="KP13" s="74">
        <v>0</v>
      </c>
      <c r="KQ13" s="75">
        <f t="shared" si="47"/>
        <v>1</v>
      </c>
      <c r="KR13" s="75">
        <f t="shared" si="48"/>
        <v>0</v>
      </c>
      <c r="KT13" s="74" t="s">
        <v>16</v>
      </c>
      <c r="KU13" s="74">
        <v>10</v>
      </c>
      <c r="KV13" s="74">
        <v>10</v>
      </c>
      <c r="KW13" s="74">
        <v>0</v>
      </c>
      <c r="KX13" s="74">
        <v>0</v>
      </c>
      <c r="KY13" s="75">
        <f t="shared" si="49"/>
        <v>1</v>
      </c>
      <c r="KZ13" s="75">
        <f t="shared" si="50"/>
        <v>0</v>
      </c>
      <c r="LB13" s="74" t="s">
        <v>16</v>
      </c>
      <c r="LC13" s="74">
        <v>10</v>
      </c>
      <c r="LD13" s="74">
        <v>10</v>
      </c>
      <c r="LE13" s="74">
        <v>0</v>
      </c>
      <c r="LF13" s="74">
        <v>0</v>
      </c>
      <c r="LG13" s="75">
        <f t="shared" si="51"/>
        <v>1</v>
      </c>
      <c r="LH13" s="75">
        <f t="shared" si="52"/>
        <v>0</v>
      </c>
      <c r="LJ13" s="74" t="s">
        <v>16</v>
      </c>
      <c r="LK13" s="74">
        <v>10</v>
      </c>
      <c r="LL13" s="74">
        <v>10</v>
      </c>
      <c r="LM13" s="74">
        <v>0</v>
      </c>
      <c r="LN13" s="74">
        <v>0</v>
      </c>
      <c r="LO13" s="75">
        <f t="shared" si="53"/>
        <v>1</v>
      </c>
      <c r="LP13" s="75">
        <f t="shared" si="54"/>
        <v>0</v>
      </c>
      <c r="LR13" s="74" t="s">
        <v>16</v>
      </c>
      <c r="LS13" s="74">
        <v>10</v>
      </c>
      <c r="LT13" s="74">
        <v>10</v>
      </c>
      <c r="LU13" s="74">
        <v>0</v>
      </c>
      <c r="LV13" s="74">
        <v>0</v>
      </c>
      <c r="LW13" s="75">
        <f t="shared" si="55"/>
        <v>1</v>
      </c>
      <c r="LX13" s="75">
        <f t="shared" si="56"/>
        <v>0</v>
      </c>
      <c r="LZ13" s="74" t="s">
        <v>16</v>
      </c>
      <c r="MA13" s="74">
        <v>10</v>
      </c>
      <c r="MB13" s="74">
        <v>10</v>
      </c>
      <c r="MC13" s="74">
        <v>0</v>
      </c>
      <c r="MD13" s="74">
        <v>0</v>
      </c>
      <c r="ME13" s="75">
        <f t="shared" si="57"/>
        <v>1</v>
      </c>
      <c r="MF13" s="75">
        <f t="shared" si="58"/>
        <v>0</v>
      </c>
      <c r="MH13" s="74" t="s">
        <v>16</v>
      </c>
      <c r="MI13" s="74">
        <v>10</v>
      </c>
      <c r="MJ13" s="74">
        <v>10</v>
      </c>
      <c r="MK13" s="74">
        <v>0</v>
      </c>
      <c r="ML13" s="74">
        <v>0</v>
      </c>
      <c r="MM13" s="75">
        <f t="shared" si="59"/>
        <v>1</v>
      </c>
      <c r="MN13" s="75">
        <f t="shared" si="60"/>
        <v>0</v>
      </c>
      <c r="MP13" s="74" t="s">
        <v>16</v>
      </c>
      <c r="MQ13" s="74">
        <v>10</v>
      </c>
      <c r="MR13" s="74">
        <v>10</v>
      </c>
      <c r="MS13" s="74">
        <v>0</v>
      </c>
      <c r="MT13" s="74">
        <v>0</v>
      </c>
      <c r="MU13" s="75">
        <f t="shared" si="61"/>
        <v>1</v>
      </c>
      <c r="MV13" s="75">
        <f t="shared" si="62"/>
        <v>0</v>
      </c>
      <c r="MX13" s="74" t="s">
        <v>16</v>
      </c>
      <c r="MY13" s="74">
        <v>10</v>
      </c>
      <c r="MZ13" s="74">
        <v>10</v>
      </c>
      <c r="NA13" s="74">
        <v>0</v>
      </c>
      <c r="NB13" s="74">
        <v>0</v>
      </c>
      <c r="NC13" s="75">
        <f t="shared" si="63"/>
        <v>1</v>
      </c>
      <c r="ND13" s="75">
        <f t="shared" si="64"/>
        <v>0</v>
      </c>
      <c r="NF13" s="74" t="s">
        <v>16</v>
      </c>
      <c r="NG13" s="74">
        <v>10</v>
      </c>
      <c r="NH13" s="74">
        <v>10</v>
      </c>
      <c r="NI13" s="74">
        <v>0</v>
      </c>
      <c r="NJ13" s="74">
        <v>0</v>
      </c>
      <c r="NK13" s="75">
        <f t="shared" si="65"/>
        <v>1</v>
      </c>
      <c r="NL13" s="75">
        <f t="shared" si="66"/>
        <v>0</v>
      </c>
      <c r="NN13" s="74" t="s">
        <v>16</v>
      </c>
      <c r="NO13" s="74">
        <v>10</v>
      </c>
      <c r="NP13" s="74">
        <v>10</v>
      </c>
      <c r="NQ13" s="74">
        <v>0</v>
      </c>
      <c r="NR13" s="74">
        <v>0</v>
      </c>
      <c r="NS13" s="75">
        <f t="shared" si="67"/>
        <v>1</v>
      </c>
      <c r="NT13" s="75">
        <f t="shared" si="68"/>
        <v>0</v>
      </c>
    </row>
    <row r="14" spans="1:384" ht="15">
      <c r="A14" s="14" t="s">
        <v>17</v>
      </c>
      <c r="B14" s="2">
        <v>128</v>
      </c>
      <c r="C14" s="2">
        <v>116</v>
      </c>
      <c r="D14" s="2">
        <v>12</v>
      </c>
      <c r="E14" s="2">
        <v>0</v>
      </c>
      <c r="F14" s="4">
        <f>C14/B14</f>
        <v>0.90625</v>
      </c>
      <c r="G14" s="8"/>
      <c r="H14" s="7"/>
      <c r="I14" s="14" t="s">
        <v>17</v>
      </c>
      <c r="J14" s="2">
        <v>128</v>
      </c>
      <c r="K14" s="2">
        <v>116</v>
      </c>
      <c r="L14" s="2">
        <v>12</v>
      </c>
      <c r="M14" s="2">
        <v>0</v>
      </c>
      <c r="N14" s="4">
        <f>K14/J14</f>
        <v>0.90625</v>
      </c>
      <c r="O14" s="8">
        <f t="shared" si="0"/>
        <v>0</v>
      </c>
      <c r="P14" s="7"/>
      <c r="Q14" s="14" t="s">
        <v>17</v>
      </c>
      <c r="R14" s="2">
        <v>128</v>
      </c>
      <c r="S14" s="2">
        <v>116</v>
      </c>
      <c r="T14" s="2">
        <v>12</v>
      </c>
      <c r="U14" s="2">
        <v>0</v>
      </c>
      <c r="V14" s="4">
        <f>S14/R14</f>
        <v>0.90625</v>
      </c>
      <c r="W14" s="4">
        <f t="shared" si="1"/>
        <v>0</v>
      </c>
      <c r="Y14" s="14" t="s">
        <v>17</v>
      </c>
      <c r="Z14" s="2">
        <v>128</v>
      </c>
      <c r="AA14" s="2">
        <v>116</v>
      </c>
      <c r="AB14" s="2">
        <v>12</v>
      </c>
      <c r="AC14" s="2">
        <v>0</v>
      </c>
      <c r="AD14" s="4">
        <f>AA14/Z14</f>
        <v>0.90625</v>
      </c>
      <c r="AE14" s="4">
        <f t="shared" si="2"/>
        <v>0</v>
      </c>
      <c r="AG14" s="14" t="s">
        <v>17</v>
      </c>
      <c r="AH14" s="2">
        <v>128</v>
      </c>
      <c r="AI14" s="2">
        <v>116</v>
      </c>
      <c r="AJ14" s="2">
        <v>12</v>
      </c>
      <c r="AK14" s="2">
        <v>0</v>
      </c>
      <c r="AL14" s="4">
        <f>AI14/AH14</f>
        <v>0.90625</v>
      </c>
      <c r="AM14" s="4">
        <f t="shared" si="3"/>
        <v>0</v>
      </c>
      <c r="AO14" s="14" t="s">
        <v>17</v>
      </c>
      <c r="AP14" s="2">
        <v>128</v>
      </c>
      <c r="AQ14" s="2">
        <v>116</v>
      </c>
      <c r="AR14" s="2">
        <v>12</v>
      </c>
      <c r="AS14" s="2">
        <v>0</v>
      </c>
      <c r="AT14" s="4">
        <f>AQ14/AP14</f>
        <v>0.90625</v>
      </c>
      <c r="AU14" s="4">
        <f t="shared" si="4"/>
        <v>0</v>
      </c>
      <c r="AW14" s="37" t="s">
        <v>17</v>
      </c>
      <c r="AX14" s="2">
        <v>128</v>
      </c>
      <c r="AY14" s="2">
        <v>128</v>
      </c>
      <c r="AZ14" s="2">
        <v>0</v>
      </c>
      <c r="BA14" s="2">
        <v>0</v>
      </c>
      <c r="BB14" s="4">
        <f>AY14/AX14</f>
        <v>1</v>
      </c>
      <c r="BC14" s="4">
        <f t="shared" si="5"/>
        <v>9.375E-2</v>
      </c>
      <c r="BE14" s="37" t="s">
        <v>17</v>
      </c>
      <c r="BF14" s="2">
        <v>128</v>
      </c>
      <c r="BG14" s="2">
        <v>128</v>
      </c>
      <c r="BH14" s="2">
        <v>0</v>
      </c>
      <c r="BI14" s="2">
        <v>0</v>
      </c>
      <c r="BJ14" s="4">
        <f>BG14/BF14</f>
        <v>1</v>
      </c>
      <c r="BK14" s="4">
        <f t="shared" si="6"/>
        <v>0</v>
      </c>
      <c r="BM14" s="37" t="s">
        <v>17</v>
      </c>
      <c r="BN14" s="2">
        <v>128</v>
      </c>
      <c r="BO14" s="2">
        <v>128</v>
      </c>
      <c r="BP14" s="2">
        <v>0</v>
      </c>
      <c r="BQ14" s="2">
        <v>0</v>
      </c>
      <c r="BR14" s="4">
        <f>BO14/BN14</f>
        <v>1</v>
      </c>
      <c r="BS14" s="4">
        <f t="shared" si="7"/>
        <v>0</v>
      </c>
      <c r="BU14" s="37" t="s">
        <v>17</v>
      </c>
      <c r="BV14" s="2">
        <v>128</v>
      </c>
      <c r="BW14" s="2">
        <v>128</v>
      </c>
      <c r="BX14" s="2">
        <v>0</v>
      </c>
      <c r="BY14" s="2">
        <v>0</v>
      </c>
      <c r="BZ14" s="4">
        <f>BW14/BV14</f>
        <v>1</v>
      </c>
      <c r="CA14" s="4">
        <f t="shared" si="8"/>
        <v>0</v>
      </c>
      <c r="CC14" s="44" t="s">
        <v>17</v>
      </c>
      <c r="CD14" s="2">
        <v>128</v>
      </c>
      <c r="CE14" s="2">
        <v>128</v>
      </c>
      <c r="CF14" s="2">
        <v>0</v>
      </c>
      <c r="CG14" s="2">
        <v>0</v>
      </c>
      <c r="CH14" s="4">
        <f>CE14/CD14</f>
        <v>1</v>
      </c>
      <c r="CI14" s="4">
        <f t="shared" si="9"/>
        <v>0</v>
      </c>
      <c r="CK14" s="37" t="s">
        <v>17</v>
      </c>
      <c r="CL14" s="2">
        <v>128</v>
      </c>
      <c r="CM14" s="2">
        <v>128</v>
      </c>
      <c r="CN14" s="2">
        <v>0</v>
      </c>
      <c r="CO14" s="2">
        <v>0</v>
      </c>
      <c r="CP14" s="4">
        <f>CM14/CL14</f>
        <v>1</v>
      </c>
      <c r="CQ14" s="4">
        <f t="shared" si="10"/>
        <v>0</v>
      </c>
      <c r="CS14" s="37" t="s">
        <v>17</v>
      </c>
      <c r="CT14" s="2">
        <v>128</v>
      </c>
      <c r="CU14" s="2">
        <v>128</v>
      </c>
      <c r="CV14" s="2">
        <v>0</v>
      </c>
      <c r="CW14" s="2">
        <v>0</v>
      </c>
      <c r="CX14" s="4">
        <f>CU14/CT14</f>
        <v>1</v>
      </c>
      <c r="CY14" s="4">
        <f t="shared" si="11"/>
        <v>0</v>
      </c>
      <c r="DA14" s="37" t="s">
        <v>17</v>
      </c>
      <c r="DB14" s="2">
        <v>128</v>
      </c>
      <c r="DC14" s="2">
        <v>128</v>
      </c>
      <c r="DD14" s="2">
        <v>0</v>
      </c>
      <c r="DE14" s="2">
        <v>0</v>
      </c>
      <c r="DF14" s="4">
        <f>DC14/DB14</f>
        <v>1</v>
      </c>
      <c r="DG14" s="4">
        <f t="shared" si="12"/>
        <v>0</v>
      </c>
      <c r="DI14" s="37" t="s">
        <v>17</v>
      </c>
      <c r="DJ14" s="2">
        <v>128</v>
      </c>
      <c r="DK14" s="2">
        <v>128</v>
      </c>
      <c r="DL14" s="2">
        <v>0</v>
      </c>
      <c r="DM14" s="2">
        <v>0</v>
      </c>
      <c r="DN14" s="4">
        <f>DK14/DJ14</f>
        <v>1</v>
      </c>
      <c r="DO14" s="4">
        <f t="shared" si="13"/>
        <v>0</v>
      </c>
      <c r="DQ14" s="37" t="s">
        <v>17</v>
      </c>
      <c r="DR14" s="2">
        <v>128</v>
      </c>
      <c r="DS14" s="2">
        <v>128</v>
      </c>
      <c r="DT14" s="2">
        <v>0</v>
      </c>
      <c r="DU14" s="2">
        <v>0</v>
      </c>
      <c r="DV14" s="4">
        <f>DS14/DR14</f>
        <v>1</v>
      </c>
      <c r="DW14" s="4">
        <f t="shared" si="14"/>
        <v>0</v>
      </c>
      <c r="DY14" s="37" t="s">
        <v>17</v>
      </c>
      <c r="DZ14" s="2">
        <v>128</v>
      </c>
      <c r="EA14" s="2">
        <v>128</v>
      </c>
      <c r="EB14" s="2">
        <v>0</v>
      </c>
      <c r="EC14" s="2">
        <v>0</v>
      </c>
      <c r="ED14" s="4">
        <f>EA14/DZ14</f>
        <v>1</v>
      </c>
      <c r="EE14" s="4">
        <f t="shared" si="15"/>
        <v>0</v>
      </c>
      <c r="EG14" s="78" t="s">
        <v>17</v>
      </c>
      <c r="EH14" s="74">
        <v>128</v>
      </c>
      <c r="EI14" s="74">
        <v>128</v>
      </c>
      <c r="EJ14" s="74">
        <v>0</v>
      </c>
      <c r="EK14" s="74">
        <v>0</v>
      </c>
      <c r="EL14" s="75">
        <f>EI14/EH14</f>
        <v>1</v>
      </c>
      <c r="EM14" s="75">
        <f t="shared" si="16"/>
        <v>0</v>
      </c>
      <c r="EN14" s="74"/>
      <c r="EO14" s="78" t="s">
        <v>17</v>
      </c>
      <c r="EP14" s="74">
        <v>128</v>
      </c>
      <c r="EQ14" s="74">
        <v>128</v>
      </c>
      <c r="ER14" s="74">
        <v>0</v>
      </c>
      <c r="ES14" s="74">
        <v>0</v>
      </c>
      <c r="ET14" s="75">
        <f>EQ14/EP14</f>
        <v>1</v>
      </c>
      <c r="EU14" s="75">
        <f t="shared" si="17"/>
        <v>0</v>
      </c>
      <c r="EV14" s="74"/>
      <c r="EW14" s="78" t="s">
        <v>17</v>
      </c>
      <c r="EX14" s="74">
        <v>128</v>
      </c>
      <c r="EY14" s="74">
        <v>128</v>
      </c>
      <c r="EZ14" s="74">
        <v>0</v>
      </c>
      <c r="FA14" s="74">
        <v>0</v>
      </c>
      <c r="FB14" s="75">
        <f>EY14/EX14</f>
        <v>1</v>
      </c>
      <c r="FC14" s="75">
        <f t="shared" si="18"/>
        <v>0</v>
      </c>
      <c r="FD14" s="74"/>
      <c r="FE14" s="79" t="s">
        <v>17</v>
      </c>
      <c r="FF14" s="81">
        <v>163</v>
      </c>
      <c r="FG14" s="73">
        <v>128</v>
      </c>
      <c r="FH14" s="73">
        <v>0</v>
      </c>
      <c r="FI14" s="73">
        <v>35</v>
      </c>
      <c r="FJ14" s="77">
        <f t="shared" si="71"/>
        <v>0.78527607361963192</v>
      </c>
      <c r="FK14" s="75">
        <f t="shared" si="19"/>
        <v>-0.21472392638036808</v>
      </c>
      <c r="FL14" s="74" t="s">
        <v>89</v>
      </c>
      <c r="FM14" s="78" t="s">
        <v>17</v>
      </c>
      <c r="FN14" s="81">
        <v>163</v>
      </c>
      <c r="FO14" s="73">
        <v>128</v>
      </c>
      <c r="FP14" s="73">
        <v>0</v>
      </c>
      <c r="FQ14" s="73">
        <v>35</v>
      </c>
      <c r="FR14" s="77">
        <f>FO14/FN14</f>
        <v>0.78527607361963192</v>
      </c>
      <c r="FS14" s="75">
        <f t="shared" si="20"/>
        <v>0</v>
      </c>
      <c r="FT14" s="74"/>
      <c r="FU14" s="78" t="s">
        <v>17</v>
      </c>
      <c r="FV14" s="81">
        <v>163</v>
      </c>
      <c r="FW14" s="73">
        <v>128</v>
      </c>
      <c r="FX14" s="73">
        <v>0</v>
      </c>
      <c r="FY14" s="73">
        <v>35</v>
      </c>
      <c r="FZ14" s="77">
        <f>FW14/FV14</f>
        <v>0.78527607361963192</v>
      </c>
      <c r="GA14" s="75">
        <f t="shared" si="21"/>
        <v>0</v>
      </c>
      <c r="GB14" s="74"/>
      <c r="GC14" s="78" t="s">
        <v>17</v>
      </c>
      <c r="GD14" s="81">
        <v>163</v>
      </c>
      <c r="GE14" s="73">
        <v>128</v>
      </c>
      <c r="GF14" s="73">
        <v>0</v>
      </c>
      <c r="GG14" s="73">
        <v>35</v>
      </c>
      <c r="GH14" s="77">
        <f>GE14/GD14</f>
        <v>0.78527607361963192</v>
      </c>
      <c r="GI14" s="75">
        <f t="shared" si="22"/>
        <v>0</v>
      </c>
      <c r="GJ14" s="74"/>
      <c r="GK14" s="78" t="s">
        <v>17</v>
      </c>
      <c r="GL14" s="81">
        <v>163</v>
      </c>
      <c r="GM14" s="73">
        <v>128</v>
      </c>
      <c r="GN14" s="73">
        <v>0</v>
      </c>
      <c r="GO14" s="73">
        <v>35</v>
      </c>
      <c r="GP14" s="77">
        <f>GM14/GL14</f>
        <v>0.78527607361963192</v>
      </c>
      <c r="GQ14" s="75">
        <f t="shared" si="23"/>
        <v>-34.214723926380366</v>
      </c>
      <c r="GR14" s="74"/>
      <c r="GS14" s="78" t="s">
        <v>17</v>
      </c>
      <c r="GT14" s="81">
        <v>163</v>
      </c>
      <c r="GU14" s="73">
        <v>128</v>
      </c>
      <c r="GV14" s="73">
        <v>0</v>
      </c>
      <c r="GW14" s="73">
        <v>35</v>
      </c>
      <c r="GX14" s="77">
        <f>GU14/GT14</f>
        <v>0.78527607361963192</v>
      </c>
      <c r="GY14" s="75">
        <f t="shared" si="24"/>
        <v>0</v>
      </c>
      <c r="HB14" s="78" t="s">
        <v>17</v>
      </c>
      <c r="HC14" s="81">
        <v>163</v>
      </c>
      <c r="HD14" s="73">
        <v>128</v>
      </c>
      <c r="HE14" s="73">
        <v>0</v>
      </c>
      <c r="HF14" s="73">
        <v>35</v>
      </c>
      <c r="HG14" s="75">
        <f t="shared" si="25"/>
        <v>0.78527607361963192</v>
      </c>
      <c r="HH14" s="75">
        <f t="shared" si="26"/>
        <v>0</v>
      </c>
      <c r="HJ14" s="78" t="s">
        <v>17</v>
      </c>
      <c r="HK14" s="81">
        <v>163</v>
      </c>
      <c r="HL14" s="73">
        <v>128</v>
      </c>
      <c r="HM14" s="73">
        <v>0</v>
      </c>
      <c r="HN14" s="73">
        <v>35</v>
      </c>
      <c r="HO14" s="75">
        <f t="shared" si="27"/>
        <v>0.78527607361963192</v>
      </c>
      <c r="HP14" s="75">
        <f t="shared" si="28"/>
        <v>0</v>
      </c>
      <c r="HR14" s="78" t="s">
        <v>17</v>
      </c>
      <c r="HS14" s="74">
        <v>163</v>
      </c>
      <c r="HT14" s="73">
        <v>128</v>
      </c>
      <c r="HU14" s="74">
        <v>0</v>
      </c>
      <c r="HV14" s="74">
        <v>35</v>
      </c>
      <c r="HW14" s="75">
        <f t="shared" si="29"/>
        <v>0.78527607361963192</v>
      </c>
      <c r="HX14" s="75">
        <f t="shared" si="30"/>
        <v>0</v>
      </c>
      <c r="HZ14" s="78" t="s">
        <v>17</v>
      </c>
      <c r="IA14" s="74">
        <v>163</v>
      </c>
      <c r="IB14" s="73">
        <v>128</v>
      </c>
      <c r="IC14" s="74">
        <v>0</v>
      </c>
      <c r="ID14" s="74">
        <v>35</v>
      </c>
      <c r="IE14" s="75">
        <f t="shared" si="31"/>
        <v>0.78527607361963192</v>
      </c>
      <c r="IF14" s="75">
        <f t="shared" si="32"/>
        <v>0</v>
      </c>
      <c r="IH14" s="78" t="s">
        <v>17</v>
      </c>
      <c r="II14" s="74">
        <v>163</v>
      </c>
      <c r="IJ14" s="73">
        <v>128</v>
      </c>
      <c r="IK14" s="74">
        <v>0</v>
      </c>
      <c r="IL14" s="74">
        <v>35</v>
      </c>
      <c r="IM14" s="75">
        <f t="shared" si="33"/>
        <v>0.78527607361963192</v>
      </c>
      <c r="IN14" s="75">
        <f t="shared" si="34"/>
        <v>0</v>
      </c>
      <c r="IP14" s="78" t="s">
        <v>17</v>
      </c>
      <c r="IQ14" s="74">
        <v>163</v>
      </c>
      <c r="IR14" s="73">
        <v>128</v>
      </c>
      <c r="IS14" s="74">
        <v>0</v>
      </c>
      <c r="IT14" s="74">
        <v>35</v>
      </c>
      <c r="IU14" s="75">
        <f t="shared" si="35"/>
        <v>0.78527607361963192</v>
      </c>
      <c r="IV14" s="75">
        <f t="shared" si="36"/>
        <v>0</v>
      </c>
      <c r="IX14" s="78" t="s">
        <v>17</v>
      </c>
      <c r="IY14" s="74">
        <v>163</v>
      </c>
      <c r="IZ14" s="73">
        <v>128</v>
      </c>
      <c r="JA14" s="74">
        <v>0</v>
      </c>
      <c r="JB14" s="74">
        <v>35</v>
      </c>
      <c r="JC14" s="75">
        <f t="shared" si="37"/>
        <v>0.78527607361963192</v>
      </c>
      <c r="JD14" s="75">
        <f t="shared" si="38"/>
        <v>0</v>
      </c>
      <c r="JF14" s="78" t="s">
        <v>17</v>
      </c>
      <c r="JG14" s="74">
        <v>163</v>
      </c>
      <c r="JH14" s="73">
        <v>128</v>
      </c>
      <c r="JI14" s="74">
        <v>0</v>
      </c>
      <c r="JJ14" s="74">
        <v>35</v>
      </c>
      <c r="JK14" s="75">
        <f t="shared" si="39"/>
        <v>0.78527607361963192</v>
      </c>
      <c r="JL14" s="75">
        <f t="shared" si="40"/>
        <v>0</v>
      </c>
      <c r="JN14" s="78" t="s">
        <v>17</v>
      </c>
      <c r="JO14" s="74">
        <v>163</v>
      </c>
      <c r="JP14" s="73">
        <v>128</v>
      </c>
      <c r="JQ14" s="74">
        <v>0</v>
      </c>
      <c r="JR14" s="74">
        <v>35</v>
      </c>
      <c r="JS14" s="75">
        <f t="shared" si="41"/>
        <v>0.78527607361963192</v>
      </c>
      <c r="JT14" s="75">
        <f t="shared" si="42"/>
        <v>0</v>
      </c>
      <c r="JV14" s="78" t="s">
        <v>17</v>
      </c>
      <c r="JW14" s="74">
        <v>163</v>
      </c>
      <c r="JX14" s="73">
        <v>128</v>
      </c>
      <c r="JY14" s="74">
        <v>0</v>
      </c>
      <c r="JZ14" s="74">
        <v>35</v>
      </c>
      <c r="KA14" s="75">
        <f t="shared" si="43"/>
        <v>0.78527607361963192</v>
      </c>
      <c r="KB14" s="75">
        <f t="shared" si="44"/>
        <v>0</v>
      </c>
      <c r="KD14" s="78" t="s">
        <v>17</v>
      </c>
      <c r="KE14" s="74">
        <v>163</v>
      </c>
      <c r="KF14" s="73">
        <v>128</v>
      </c>
      <c r="KG14" s="74">
        <v>0</v>
      </c>
      <c r="KH14" s="74">
        <v>35</v>
      </c>
      <c r="KI14" s="75">
        <f t="shared" si="45"/>
        <v>0.78527607361963192</v>
      </c>
      <c r="KJ14" s="75">
        <f t="shared" si="46"/>
        <v>0</v>
      </c>
      <c r="KL14" s="78" t="s">
        <v>17</v>
      </c>
      <c r="KM14" s="74">
        <v>163</v>
      </c>
      <c r="KN14" s="73">
        <v>128</v>
      </c>
      <c r="KO14" s="74">
        <v>0</v>
      </c>
      <c r="KP14" s="74">
        <v>35</v>
      </c>
      <c r="KQ14" s="75">
        <f t="shared" si="47"/>
        <v>0.78527607361963192</v>
      </c>
      <c r="KR14" s="75">
        <f t="shared" si="48"/>
        <v>0</v>
      </c>
      <c r="KT14" s="78" t="s">
        <v>17</v>
      </c>
      <c r="KU14" s="74">
        <v>163</v>
      </c>
      <c r="KV14" s="73">
        <v>128</v>
      </c>
      <c r="KW14" s="74">
        <v>0</v>
      </c>
      <c r="KX14" s="74">
        <v>35</v>
      </c>
      <c r="KY14" s="75">
        <f t="shared" si="49"/>
        <v>0.78527607361963192</v>
      </c>
      <c r="KZ14" s="75">
        <f t="shared" si="50"/>
        <v>0</v>
      </c>
      <c r="LB14" s="78" t="s">
        <v>17</v>
      </c>
      <c r="LC14" s="74">
        <v>163</v>
      </c>
      <c r="LD14" s="73">
        <v>128</v>
      </c>
      <c r="LE14" s="74">
        <v>0</v>
      </c>
      <c r="LF14" s="74">
        <v>35</v>
      </c>
      <c r="LG14" s="75">
        <f t="shared" si="51"/>
        <v>0.78527607361963192</v>
      </c>
      <c r="LH14" s="75">
        <f t="shared" si="52"/>
        <v>0</v>
      </c>
      <c r="LJ14" s="78" t="s">
        <v>17</v>
      </c>
      <c r="LK14" s="74">
        <v>163</v>
      </c>
      <c r="LL14" s="73">
        <v>128</v>
      </c>
      <c r="LM14" s="74">
        <v>0</v>
      </c>
      <c r="LN14" s="74">
        <v>35</v>
      </c>
      <c r="LO14" s="75">
        <f t="shared" si="53"/>
        <v>0.78527607361963192</v>
      </c>
      <c r="LP14" s="75">
        <f t="shared" si="54"/>
        <v>0</v>
      </c>
      <c r="LR14" s="78" t="s">
        <v>17</v>
      </c>
      <c r="LS14" s="74">
        <v>163</v>
      </c>
      <c r="LT14" s="73">
        <v>128</v>
      </c>
      <c r="LU14" s="74">
        <v>0</v>
      </c>
      <c r="LV14" s="74">
        <v>35</v>
      </c>
      <c r="LW14" s="75">
        <f t="shared" si="55"/>
        <v>0.78527607361963192</v>
      </c>
      <c r="LX14" s="75">
        <f t="shared" si="56"/>
        <v>0</v>
      </c>
      <c r="LZ14" s="78" t="s">
        <v>17</v>
      </c>
      <c r="MA14" s="74">
        <v>163</v>
      </c>
      <c r="MB14" s="73">
        <v>128</v>
      </c>
      <c r="MC14" s="74">
        <v>0</v>
      </c>
      <c r="MD14" s="74">
        <v>35</v>
      </c>
      <c r="ME14" s="75">
        <f t="shared" si="57"/>
        <v>0.78527607361963192</v>
      </c>
      <c r="MF14" s="75">
        <f t="shared" si="58"/>
        <v>0</v>
      </c>
      <c r="MH14" s="78" t="s">
        <v>17</v>
      </c>
      <c r="MI14" s="74">
        <v>163</v>
      </c>
      <c r="MJ14" s="73">
        <v>128</v>
      </c>
      <c r="MK14" s="74">
        <v>0</v>
      </c>
      <c r="ML14" s="74">
        <v>35</v>
      </c>
      <c r="MM14" s="75">
        <f t="shared" si="59"/>
        <v>0.78527607361963192</v>
      </c>
      <c r="MN14" s="75">
        <f t="shared" si="60"/>
        <v>0</v>
      </c>
      <c r="MP14" s="78" t="s">
        <v>17</v>
      </c>
      <c r="MQ14" s="74">
        <v>163</v>
      </c>
      <c r="MR14" s="73">
        <v>128</v>
      </c>
      <c r="MS14" s="74">
        <v>0</v>
      </c>
      <c r="MT14" s="74">
        <v>35</v>
      </c>
      <c r="MU14" s="75">
        <f t="shared" si="61"/>
        <v>0.78527607361963192</v>
      </c>
      <c r="MV14" s="75">
        <f t="shared" si="62"/>
        <v>0</v>
      </c>
      <c r="MX14" s="78" t="s">
        <v>17</v>
      </c>
      <c r="MY14" s="74">
        <v>163</v>
      </c>
      <c r="MZ14" s="73">
        <v>128</v>
      </c>
      <c r="NA14" s="74">
        <v>0</v>
      </c>
      <c r="NB14" s="74">
        <v>35</v>
      </c>
      <c r="NC14" s="75">
        <f t="shared" si="63"/>
        <v>0.78527607361963192</v>
      </c>
      <c r="ND14" s="75">
        <f t="shared" si="64"/>
        <v>0</v>
      </c>
      <c r="NF14" s="78" t="s">
        <v>17</v>
      </c>
      <c r="NG14" s="74">
        <v>163</v>
      </c>
      <c r="NH14" s="73">
        <v>128</v>
      </c>
      <c r="NI14" s="74">
        <v>0</v>
      </c>
      <c r="NJ14" s="74">
        <v>35</v>
      </c>
      <c r="NK14" s="75">
        <f t="shared" si="65"/>
        <v>0.78527607361963192</v>
      </c>
      <c r="NL14" s="75">
        <f t="shared" si="66"/>
        <v>0</v>
      </c>
      <c r="NN14" s="78" t="s">
        <v>17</v>
      </c>
      <c r="NO14" s="74">
        <v>163</v>
      </c>
      <c r="NP14" s="73">
        <v>128</v>
      </c>
      <c r="NQ14" s="74">
        <v>0</v>
      </c>
      <c r="NR14" s="74">
        <v>35</v>
      </c>
      <c r="NS14" s="75">
        <f t="shared" si="67"/>
        <v>0.78527607361963192</v>
      </c>
      <c r="NT14" s="75">
        <f t="shared" si="68"/>
        <v>0</v>
      </c>
    </row>
    <row r="15" spans="1:384" ht="15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G15" s="8"/>
      <c r="H15" s="7"/>
      <c r="I15" s="2" t="s">
        <v>18</v>
      </c>
      <c r="J15" s="2">
        <v>25</v>
      </c>
      <c r="K15" s="2">
        <v>18</v>
      </c>
      <c r="L15" s="2">
        <v>7</v>
      </c>
      <c r="M15" s="2">
        <v>0</v>
      </c>
      <c r="N15" s="4">
        <v>0.72</v>
      </c>
      <c r="O15" s="8">
        <f t="shared" si="0"/>
        <v>0</v>
      </c>
      <c r="P15" s="7"/>
      <c r="Q15" s="2" t="s">
        <v>18</v>
      </c>
      <c r="R15" s="2">
        <v>25</v>
      </c>
      <c r="S15" s="2">
        <v>18</v>
      </c>
      <c r="T15" s="2">
        <v>7</v>
      </c>
      <c r="U15" s="2">
        <v>0</v>
      </c>
      <c r="V15" s="4">
        <v>0.72</v>
      </c>
      <c r="W15" s="4">
        <f t="shared" si="1"/>
        <v>0</v>
      </c>
      <c r="Y15" s="2" t="s">
        <v>18</v>
      </c>
      <c r="Z15" s="2">
        <v>36</v>
      </c>
      <c r="AA15" s="2">
        <v>27</v>
      </c>
      <c r="AB15" s="2">
        <v>9</v>
      </c>
      <c r="AC15" s="2">
        <v>0</v>
      </c>
      <c r="AD15" s="4">
        <v>0.75</v>
      </c>
      <c r="AE15" s="4">
        <f t="shared" si="2"/>
        <v>3.0000000000000027E-2</v>
      </c>
      <c r="AG15" s="2" t="s">
        <v>18</v>
      </c>
      <c r="AH15" s="2">
        <v>36</v>
      </c>
      <c r="AI15" s="2">
        <v>27</v>
      </c>
      <c r="AJ15" s="2">
        <v>9</v>
      </c>
      <c r="AK15" s="2">
        <v>0</v>
      </c>
      <c r="AL15" s="4">
        <v>0.75</v>
      </c>
      <c r="AM15" s="4">
        <f t="shared" si="3"/>
        <v>0</v>
      </c>
      <c r="AO15" s="2" t="s">
        <v>18</v>
      </c>
      <c r="AP15" s="2">
        <v>36</v>
      </c>
      <c r="AQ15" s="2">
        <v>27</v>
      </c>
      <c r="AR15" s="2">
        <v>9</v>
      </c>
      <c r="AS15" s="2">
        <v>0</v>
      </c>
      <c r="AT15" s="4">
        <v>0.75</v>
      </c>
      <c r="AU15" s="4">
        <f t="shared" si="4"/>
        <v>0</v>
      </c>
      <c r="AW15" s="2" t="s">
        <v>18</v>
      </c>
      <c r="AX15" s="2">
        <v>36</v>
      </c>
      <c r="AY15" s="2">
        <v>27</v>
      </c>
      <c r="AZ15" s="2">
        <v>9</v>
      </c>
      <c r="BA15" s="2">
        <v>0</v>
      </c>
      <c r="BB15" s="4">
        <v>0.75</v>
      </c>
      <c r="BC15" s="4">
        <f t="shared" si="5"/>
        <v>0</v>
      </c>
      <c r="BE15" s="2" t="s">
        <v>18</v>
      </c>
      <c r="BF15" s="2">
        <v>36</v>
      </c>
      <c r="BG15" s="2">
        <v>27</v>
      </c>
      <c r="BH15" s="2">
        <v>9</v>
      </c>
      <c r="BI15" s="2">
        <v>0</v>
      </c>
      <c r="BJ15" s="4">
        <f t="shared" si="69"/>
        <v>0.75</v>
      </c>
      <c r="BK15" s="4">
        <f t="shared" si="6"/>
        <v>0</v>
      </c>
      <c r="BM15" s="2" t="s">
        <v>18</v>
      </c>
      <c r="BN15" s="2">
        <v>36</v>
      </c>
      <c r="BO15" s="2">
        <v>27</v>
      </c>
      <c r="BP15" s="2">
        <v>9</v>
      </c>
      <c r="BQ15" s="2">
        <v>0</v>
      </c>
      <c r="BR15" s="4">
        <f t="shared" si="70"/>
        <v>0.75</v>
      </c>
      <c r="BS15" s="4">
        <f t="shared" si="7"/>
        <v>0</v>
      </c>
      <c r="BU15" s="2" t="s">
        <v>18</v>
      </c>
      <c r="BV15" s="2">
        <v>36</v>
      </c>
      <c r="BW15" s="2">
        <v>27</v>
      </c>
      <c r="BX15" s="2">
        <v>9</v>
      </c>
      <c r="BY15" s="2">
        <v>0</v>
      </c>
      <c r="BZ15" s="4">
        <v>0.75</v>
      </c>
      <c r="CA15" s="4">
        <f t="shared" si="8"/>
        <v>0</v>
      </c>
      <c r="CC15" s="42" t="s">
        <v>18</v>
      </c>
      <c r="CD15" s="42">
        <v>36</v>
      </c>
      <c r="CE15" s="42">
        <v>27</v>
      </c>
      <c r="CF15" s="42">
        <v>9</v>
      </c>
      <c r="CG15" s="42">
        <v>0</v>
      </c>
      <c r="CH15" s="43">
        <v>0.75</v>
      </c>
      <c r="CI15" s="4">
        <f t="shared" si="9"/>
        <v>0</v>
      </c>
      <c r="CK15" s="2" t="s">
        <v>18</v>
      </c>
      <c r="CL15" s="2">
        <v>36</v>
      </c>
      <c r="CM15" s="2">
        <v>27</v>
      </c>
      <c r="CN15" s="2">
        <v>9</v>
      </c>
      <c r="CO15" s="2">
        <v>0</v>
      </c>
      <c r="CP15" s="4">
        <v>0.75</v>
      </c>
      <c r="CQ15" s="4">
        <f t="shared" si="10"/>
        <v>0</v>
      </c>
      <c r="CS15" s="2" t="s">
        <v>18</v>
      </c>
      <c r="CT15" s="2">
        <v>36</v>
      </c>
      <c r="CU15" s="2">
        <v>27</v>
      </c>
      <c r="CV15" s="2">
        <v>9</v>
      </c>
      <c r="CW15" s="2">
        <v>0</v>
      </c>
      <c r="CX15" s="4">
        <v>0.75</v>
      </c>
      <c r="CY15" s="4">
        <f t="shared" si="11"/>
        <v>0</v>
      </c>
      <c r="DA15" s="2" t="s">
        <v>18</v>
      </c>
      <c r="DB15" s="2">
        <v>36</v>
      </c>
      <c r="DC15" s="2">
        <v>30</v>
      </c>
      <c r="DD15" s="2">
        <v>6</v>
      </c>
      <c r="DE15" s="2">
        <v>0</v>
      </c>
      <c r="DF15" s="4">
        <v>0.83</v>
      </c>
      <c r="DG15" s="4">
        <f t="shared" si="12"/>
        <v>7.999999999999996E-2</v>
      </c>
      <c r="DI15" s="2" t="s">
        <v>18</v>
      </c>
      <c r="DJ15" s="2">
        <v>36</v>
      </c>
      <c r="DK15" s="2">
        <v>27</v>
      </c>
      <c r="DL15" s="2">
        <v>9</v>
      </c>
      <c r="DM15" s="2">
        <v>0</v>
      </c>
      <c r="DN15" s="4">
        <v>0.75</v>
      </c>
      <c r="DO15" s="4">
        <f t="shared" si="13"/>
        <v>-7.999999999999996E-2</v>
      </c>
      <c r="DP15" s="2" t="s">
        <v>89</v>
      </c>
      <c r="DQ15" s="2" t="s">
        <v>18</v>
      </c>
      <c r="DR15" s="2">
        <v>36</v>
      </c>
      <c r="DS15" s="2">
        <v>27</v>
      </c>
      <c r="DT15" s="2">
        <v>9</v>
      </c>
      <c r="DU15" s="2">
        <v>0</v>
      </c>
      <c r="DV15" s="4">
        <v>0.75</v>
      </c>
      <c r="DW15" s="4">
        <f t="shared" si="14"/>
        <v>0</v>
      </c>
      <c r="DY15" s="2" t="s">
        <v>18</v>
      </c>
      <c r="DZ15" s="2">
        <v>36</v>
      </c>
      <c r="EA15" s="2">
        <v>27</v>
      </c>
      <c r="EB15" s="2">
        <v>9</v>
      </c>
      <c r="EC15" s="2">
        <v>0</v>
      </c>
      <c r="ED15" s="4">
        <v>0.75</v>
      </c>
      <c r="EE15" s="4">
        <f t="shared" si="15"/>
        <v>0</v>
      </c>
      <c r="EG15" s="73" t="s">
        <v>18</v>
      </c>
      <c r="EH15" s="74">
        <v>36</v>
      </c>
      <c r="EI15" s="74">
        <v>36</v>
      </c>
      <c r="EJ15" s="74">
        <v>0</v>
      </c>
      <c r="EK15" s="74">
        <v>0</v>
      </c>
      <c r="EL15" s="75">
        <v>1</v>
      </c>
      <c r="EM15" s="75">
        <f t="shared" si="16"/>
        <v>0.25</v>
      </c>
      <c r="EN15" s="74"/>
      <c r="EO15" s="73" t="s">
        <v>18</v>
      </c>
      <c r="EP15" s="73">
        <v>36</v>
      </c>
      <c r="EQ15" s="73">
        <v>27</v>
      </c>
      <c r="ER15" s="73">
        <v>9</v>
      </c>
      <c r="ES15" s="73">
        <v>0</v>
      </c>
      <c r="ET15" s="77">
        <v>0.75</v>
      </c>
      <c r="EU15" s="75">
        <f t="shared" si="17"/>
        <v>-0.25</v>
      </c>
      <c r="EV15" s="74" t="s">
        <v>89</v>
      </c>
      <c r="EW15" s="73" t="s">
        <v>18</v>
      </c>
      <c r="EX15" s="73">
        <v>36</v>
      </c>
      <c r="EY15" s="73">
        <v>27</v>
      </c>
      <c r="EZ15" s="73">
        <v>9</v>
      </c>
      <c r="FA15" s="73">
        <v>0</v>
      </c>
      <c r="FB15" s="77">
        <v>0.75</v>
      </c>
      <c r="FC15" s="75">
        <f t="shared" si="18"/>
        <v>0</v>
      </c>
      <c r="FD15" s="74"/>
      <c r="FE15" s="73" t="s">
        <v>18</v>
      </c>
      <c r="FF15" s="73">
        <v>36</v>
      </c>
      <c r="FG15" s="73">
        <v>27</v>
      </c>
      <c r="FH15" s="73">
        <v>9</v>
      </c>
      <c r="FI15" s="73">
        <v>0</v>
      </c>
      <c r="FJ15" s="77">
        <f t="shared" si="71"/>
        <v>0.75</v>
      </c>
      <c r="FK15" s="75">
        <f t="shared" si="19"/>
        <v>0</v>
      </c>
      <c r="FL15" s="74"/>
      <c r="FM15" s="73" t="s">
        <v>18</v>
      </c>
      <c r="FN15" s="73">
        <v>36</v>
      </c>
      <c r="FO15" s="73">
        <v>27</v>
      </c>
      <c r="FP15" s="73">
        <v>9</v>
      </c>
      <c r="FQ15" s="73">
        <v>0</v>
      </c>
      <c r="FR15" s="77">
        <v>0.75</v>
      </c>
      <c r="FS15" s="75">
        <f t="shared" si="20"/>
        <v>0</v>
      </c>
      <c r="FT15" s="74"/>
      <c r="FU15" s="73" t="s">
        <v>18</v>
      </c>
      <c r="FV15" s="73">
        <v>36</v>
      </c>
      <c r="FW15" s="73">
        <v>27</v>
      </c>
      <c r="FX15" s="73">
        <v>9</v>
      </c>
      <c r="FY15" s="73">
        <v>0</v>
      </c>
      <c r="FZ15" s="77">
        <v>0.75</v>
      </c>
      <c r="GA15" s="75">
        <f t="shared" si="21"/>
        <v>0</v>
      </c>
      <c r="GB15" s="74"/>
      <c r="GC15" s="73" t="s">
        <v>18</v>
      </c>
      <c r="GD15" s="73">
        <v>36</v>
      </c>
      <c r="GE15" s="73">
        <v>27</v>
      </c>
      <c r="GF15" s="73">
        <v>9</v>
      </c>
      <c r="GG15" s="73">
        <v>0</v>
      </c>
      <c r="GH15" s="77">
        <v>0.75</v>
      </c>
      <c r="GI15" s="75">
        <f t="shared" si="22"/>
        <v>0</v>
      </c>
      <c r="GJ15" s="74"/>
      <c r="GK15" s="73" t="s">
        <v>18</v>
      </c>
      <c r="GL15" s="73">
        <v>36</v>
      </c>
      <c r="GM15" s="73">
        <v>27</v>
      </c>
      <c r="GN15" s="73">
        <v>9</v>
      </c>
      <c r="GO15" s="73">
        <v>0</v>
      </c>
      <c r="GP15" s="77">
        <v>0.75</v>
      </c>
      <c r="GQ15" s="75">
        <f t="shared" si="23"/>
        <v>0.75</v>
      </c>
      <c r="GR15" s="74"/>
      <c r="GS15" s="73" t="s">
        <v>18</v>
      </c>
      <c r="GT15" s="73">
        <v>36</v>
      </c>
      <c r="GU15" s="73">
        <v>27</v>
      </c>
      <c r="GV15" s="73">
        <v>9</v>
      </c>
      <c r="GW15" s="73">
        <v>0</v>
      </c>
      <c r="GX15" s="77">
        <v>0.75</v>
      </c>
      <c r="GY15" s="75">
        <f t="shared" si="24"/>
        <v>0</v>
      </c>
      <c r="HB15" s="74" t="s">
        <v>18</v>
      </c>
      <c r="HC15" s="74">
        <v>36</v>
      </c>
      <c r="HD15" s="74">
        <v>0</v>
      </c>
      <c r="HE15" s="74">
        <v>36</v>
      </c>
      <c r="HF15" s="74">
        <v>0</v>
      </c>
      <c r="HG15" s="75">
        <f t="shared" si="25"/>
        <v>0</v>
      </c>
      <c r="HH15" s="75">
        <f t="shared" si="26"/>
        <v>-0.75</v>
      </c>
      <c r="HJ15" s="74" t="s">
        <v>18</v>
      </c>
      <c r="HK15" s="74">
        <v>36</v>
      </c>
      <c r="HL15" s="74">
        <v>27</v>
      </c>
      <c r="HM15" s="74">
        <v>9</v>
      </c>
      <c r="HN15" s="74">
        <v>0</v>
      </c>
      <c r="HO15" s="75">
        <f t="shared" si="27"/>
        <v>0.75</v>
      </c>
      <c r="HP15" s="75">
        <f t="shared" si="28"/>
        <v>0.75</v>
      </c>
      <c r="HR15" s="74" t="s">
        <v>18</v>
      </c>
      <c r="HS15" s="74">
        <v>36</v>
      </c>
      <c r="HT15" s="74">
        <v>27</v>
      </c>
      <c r="HU15" s="74">
        <v>9</v>
      </c>
      <c r="HV15" s="74">
        <v>0</v>
      </c>
      <c r="HW15" s="75">
        <f t="shared" si="29"/>
        <v>0.75</v>
      </c>
      <c r="HX15" s="75">
        <f t="shared" si="30"/>
        <v>0</v>
      </c>
      <c r="HZ15" s="74" t="s">
        <v>18</v>
      </c>
      <c r="IA15" s="74">
        <v>36</v>
      </c>
      <c r="IB15" s="74">
        <v>27</v>
      </c>
      <c r="IC15" s="74">
        <v>9</v>
      </c>
      <c r="ID15" s="74">
        <v>0</v>
      </c>
      <c r="IE15" s="75">
        <f t="shared" si="31"/>
        <v>0.75</v>
      </c>
      <c r="IF15" s="75">
        <f t="shared" si="32"/>
        <v>0</v>
      </c>
      <c r="IH15" s="74" t="s">
        <v>18</v>
      </c>
      <c r="II15" s="74">
        <v>36</v>
      </c>
      <c r="IJ15" s="74">
        <v>27</v>
      </c>
      <c r="IK15" s="74">
        <v>9</v>
      </c>
      <c r="IL15" s="74">
        <v>0</v>
      </c>
      <c r="IM15" s="75">
        <f t="shared" si="33"/>
        <v>0.75</v>
      </c>
      <c r="IN15" s="75">
        <f t="shared" si="34"/>
        <v>0</v>
      </c>
      <c r="IP15" s="74" t="s">
        <v>18</v>
      </c>
      <c r="IQ15" s="74">
        <v>36</v>
      </c>
      <c r="IR15" s="74">
        <v>27</v>
      </c>
      <c r="IS15" s="74">
        <v>9</v>
      </c>
      <c r="IT15" s="74">
        <v>0</v>
      </c>
      <c r="IU15" s="75">
        <f t="shared" si="35"/>
        <v>0.75</v>
      </c>
      <c r="IV15" s="75">
        <f t="shared" si="36"/>
        <v>0</v>
      </c>
      <c r="IX15" s="74" t="s">
        <v>18</v>
      </c>
      <c r="IY15" s="74">
        <v>36</v>
      </c>
      <c r="IZ15" s="74">
        <v>27</v>
      </c>
      <c r="JA15" s="74">
        <v>9</v>
      </c>
      <c r="JB15" s="74">
        <v>0</v>
      </c>
      <c r="JC15" s="75">
        <f t="shared" si="37"/>
        <v>0.75</v>
      </c>
      <c r="JD15" s="75">
        <f t="shared" si="38"/>
        <v>0</v>
      </c>
      <c r="JF15" s="74" t="s">
        <v>18</v>
      </c>
      <c r="JG15" s="74">
        <v>36</v>
      </c>
      <c r="JH15" s="74">
        <v>27</v>
      </c>
      <c r="JI15" s="74">
        <v>9</v>
      </c>
      <c r="JJ15" s="74">
        <v>0</v>
      </c>
      <c r="JK15" s="75">
        <f t="shared" si="39"/>
        <v>0.75</v>
      </c>
      <c r="JL15" s="75">
        <f t="shared" si="40"/>
        <v>0</v>
      </c>
      <c r="JN15" s="74" t="s">
        <v>18</v>
      </c>
      <c r="JO15" s="74">
        <v>36</v>
      </c>
      <c r="JP15" s="74">
        <v>27</v>
      </c>
      <c r="JQ15" s="74">
        <v>9</v>
      </c>
      <c r="JR15" s="74">
        <v>0</v>
      </c>
      <c r="JS15" s="75">
        <f t="shared" si="41"/>
        <v>0.75</v>
      </c>
      <c r="JT15" s="75">
        <f t="shared" si="42"/>
        <v>0</v>
      </c>
      <c r="JV15" s="74" t="s">
        <v>18</v>
      </c>
      <c r="JW15" s="74">
        <v>36</v>
      </c>
      <c r="JX15" s="74">
        <v>27</v>
      </c>
      <c r="JY15" s="74">
        <v>9</v>
      </c>
      <c r="JZ15" s="74">
        <v>0</v>
      </c>
      <c r="KA15" s="75">
        <f t="shared" si="43"/>
        <v>0.75</v>
      </c>
      <c r="KB15" s="75">
        <f t="shared" si="44"/>
        <v>0</v>
      </c>
      <c r="KD15" s="74" t="s">
        <v>18</v>
      </c>
      <c r="KE15" s="74">
        <v>36</v>
      </c>
      <c r="KF15" s="74">
        <v>27</v>
      </c>
      <c r="KG15" s="74">
        <v>9</v>
      </c>
      <c r="KH15" s="74">
        <v>0</v>
      </c>
      <c r="KI15" s="75">
        <f t="shared" si="45"/>
        <v>0.75</v>
      </c>
      <c r="KJ15" s="75">
        <f t="shared" si="46"/>
        <v>0</v>
      </c>
      <c r="KL15" s="74" t="s">
        <v>18</v>
      </c>
      <c r="KM15" s="74">
        <v>36</v>
      </c>
      <c r="KN15" s="74">
        <v>27</v>
      </c>
      <c r="KO15" s="74">
        <v>9</v>
      </c>
      <c r="KP15" s="74">
        <v>0</v>
      </c>
      <c r="KQ15" s="75">
        <f t="shared" si="47"/>
        <v>0.75</v>
      </c>
      <c r="KR15" s="75">
        <f t="shared" si="48"/>
        <v>0</v>
      </c>
      <c r="KT15" s="74" t="s">
        <v>18</v>
      </c>
      <c r="KU15" s="74">
        <v>36</v>
      </c>
      <c r="KV15" s="74">
        <v>27</v>
      </c>
      <c r="KW15" s="74">
        <v>9</v>
      </c>
      <c r="KX15" s="74">
        <v>0</v>
      </c>
      <c r="KY15" s="75">
        <f t="shared" si="49"/>
        <v>0.75</v>
      </c>
      <c r="KZ15" s="75">
        <f t="shared" si="50"/>
        <v>0</v>
      </c>
      <c r="LB15" s="74" t="s">
        <v>18</v>
      </c>
      <c r="LC15" s="74">
        <v>36</v>
      </c>
      <c r="LD15" s="74">
        <v>27</v>
      </c>
      <c r="LE15" s="74">
        <v>9</v>
      </c>
      <c r="LF15" s="74">
        <v>0</v>
      </c>
      <c r="LG15" s="75">
        <f t="shared" si="51"/>
        <v>0.75</v>
      </c>
      <c r="LH15" s="75">
        <f t="shared" si="52"/>
        <v>0</v>
      </c>
      <c r="LJ15" s="74" t="s">
        <v>18</v>
      </c>
      <c r="LK15" s="74">
        <v>36</v>
      </c>
      <c r="LL15" s="74">
        <v>27</v>
      </c>
      <c r="LM15" s="74">
        <v>9</v>
      </c>
      <c r="LN15" s="74">
        <v>0</v>
      </c>
      <c r="LO15" s="75">
        <f t="shared" si="53"/>
        <v>0.75</v>
      </c>
      <c r="LP15" s="75">
        <f t="shared" si="54"/>
        <v>0</v>
      </c>
      <c r="LR15" s="74" t="s">
        <v>18</v>
      </c>
      <c r="LS15" s="74">
        <v>36</v>
      </c>
      <c r="LT15" s="74">
        <v>27</v>
      </c>
      <c r="LU15" s="74">
        <v>9</v>
      </c>
      <c r="LV15" s="74">
        <v>0</v>
      </c>
      <c r="LW15" s="75">
        <f t="shared" si="55"/>
        <v>0.75</v>
      </c>
      <c r="LX15" s="75">
        <f t="shared" si="56"/>
        <v>0</v>
      </c>
      <c r="LZ15" s="74" t="s">
        <v>18</v>
      </c>
      <c r="MA15" s="74">
        <v>36</v>
      </c>
      <c r="MB15" s="74">
        <v>27</v>
      </c>
      <c r="MC15" s="74">
        <v>9</v>
      </c>
      <c r="MD15" s="74">
        <v>0</v>
      </c>
      <c r="ME15" s="75">
        <f t="shared" si="57"/>
        <v>0.75</v>
      </c>
      <c r="MF15" s="75">
        <f t="shared" si="58"/>
        <v>0</v>
      </c>
      <c r="MH15" s="74" t="s">
        <v>18</v>
      </c>
      <c r="MI15" s="74">
        <v>36</v>
      </c>
      <c r="MJ15" s="74">
        <v>27</v>
      </c>
      <c r="MK15" s="74">
        <v>9</v>
      </c>
      <c r="ML15" s="74">
        <v>0</v>
      </c>
      <c r="MM15" s="75">
        <f t="shared" si="59"/>
        <v>0.75</v>
      </c>
      <c r="MN15" s="75">
        <f t="shared" si="60"/>
        <v>0</v>
      </c>
      <c r="MP15" s="74" t="s">
        <v>18</v>
      </c>
      <c r="MQ15" s="74">
        <v>36</v>
      </c>
      <c r="MR15" s="74">
        <v>27</v>
      </c>
      <c r="MS15" s="74">
        <v>9</v>
      </c>
      <c r="MT15" s="74">
        <v>0</v>
      </c>
      <c r="MU15" s="75">
        <f t="shared" si="61"/>
        <v>0.75</v>
      </c>
      <c r="MV15" s="75">
        <f t="shared" si="62"/>
        <v>0</v>
      </c>
      <c r="MX15" s="74" t="s">
        <v>18</v>
      </c>
      <c r="MY15" s="74">
        <v>36</v>
      </c>
      <c r="MZ15" s="74">
        <v>27</v>
      </c>
      <c r="NA15" s="74">
        <v>9</v>
      </c>
      <c r="NB15" s="74">
        <v>0</v>
      </c>
      <c r="NC15" s="75">
        <f t="shared" si="63"/>
        <v>0.75</v>
      </c>
      <c r="ND15" s="75">
        <f t="shared" si="64"/>
        <v>0</v>
      </c>
      <c r="NF15" s="74" t="s">
        <v>18</v>
      </c>
      <c r="NG15" s="74">
        <v>40</v>
      </c>
      <c r="NH15" s="74">
        <v>31</v>
      </c>
      <c r="NI15" s="74">
        <v>9</v>
      </c>
      <c r="NJ15" s="74">
        <v>0</v>
      </c>
      <c r="NK15" s="75">
        <f t="shared" si="65"/>
        <v>0.77500000000000002</v>
      </c>
      <c r="NL15" s="75">
        <f t="shared" si="66"/>
        <v>2.5000000000000022E-2</v>
      </c>
      <c r="NN15" s="74" t="s">
        <v>18</v>
      </c>
      <c r="NO15" s="74">
        <v>40</v>
      </c>
      <c r="NP15" s="74">
        <v>31</v>
      </c>
      <c r="NQ15" s="74">
        <v>9</v>
      </c>
      <c r="NR15" s="74">
        <v>0</v>
      </c>
      <c r="NS15" s="75">
        <f t="shared" si="67"/>
        <v>0.77500000000000002</v>
      </c>
      <c r="NT15" s="75">
        <f t="shared" si="68"/>
        <v>0</v>
      </c>
    </row>
    <row r="16" spans="1:384" ht="1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G16" s="8"/>
      <c r="H16" s="7"/>
      <c r="I16" s="2" t="s">
        <v>19</v>
      </c>
      <c r="J16" s="2">
        <v>6</v>
      </c>
      <c r="K16" s="2">
        <v>6</v>
      </c>
      <c r="L16" s="2">
        <v>0</v>
      </c>
      <c r="M16" s="2">
        <v>0</v>
      </c>
      <c r="N16" s="4">
        <v>1</v>
      </c>
      <c r="O16" s="8">
        <f t="shared" si="0"/>
        <v>0</v>
      </c>
      <c r="P16" s="7"/>
      <c r="Q16" s="2" t="s">
        <v>19</v>
      </c>
      <c r="R16" s="2">
        <v>6</v>
      </c>
      <c r="S16" s="2">
        <v>6</v>
      </c>
      <c r="T16" s="2">
        <v>0</v>
      </c>
      <c r="U16" s="2">
        <v>0</v>
      </c>
      <c r="V16" s="4">
        <v>1</v>
      </c>
      <c r="W16" s="4">
        <f t="shared" si="1"/>
        <v>0</v>
      </c>
      <c r="Y16" s="2" t="s">
        <v>19</v>
      </c>
      <c r="Z16" s="2">
        <v>6</v>
      </c>
      <c r="AA16" s="2">
        <v>6</v>
      </c>
      <c r="AB16" s="2">
        <v>0</v>
      </c>
      <c r="AC16" s="2">
        <v>0</v>
      </c>
      <c r="AD16" s="4">
        <v>1</v>
      </c>
      <c r="AE16" s="4">
        <f t="shared" si="2"/>
        <v>0</v>
      </c>
      <c r="AG16" s="2" t="s">
        <v>19</v>
      </c>
      <c r="AH16" s="2">
        <v>6</v>
      </c>
      <c r="AI16" s="2">
        <v>6</v>
      </c>
      <c r="AJ16" s="2">
        <v>0</v>
      </c>
      <c r="AK16" s="2">
        <v>0</v>
      </c>
      <c r="AL16" s="4">
        <v>1</v>
      </c>
      <c r="AM16" s="4">
        <f t="shared" si="3"/>
        <v>0</v>
      </c>
      <c r="AO16" s="2" t="s">
        <v>19</v>
      </c>
      <c r="AP16" s="2">
        <v>6</v>
      </c>
      <c r="AQ16" s="2">
        <v>6</v>
      </c>
      <c r="AR16" s="2">
        <v>0</v>
      </c>
      <c r="AS16" s="2">
        <v>0</v>
      </c>
      <c r="AT16" s="4">
        <v>1</v>
      </c>
      <c r="AU16" s="4">
        <f t="shared" si="4"/>
        <v>0</v>
      </c>
      <c r="AW16" s="2" t="s">
        <v>19</v>
      </c>
      <c r="AX16" s="2">
        <v>6</v>
      </c>
      <c r="AY16" s="2">
        <v>6</v>
      </c>
      <c r="AZ16" s="2">
        <v>0</v>
      </c>
      <c r="BA16" s="2">
        <v>0</v>
      </c>
      <c r="BB16" s="4">
        <v>1</v>
      </c>
      <c r="BC16" s="4">
        <f t="shared" si="5"/>
        <v>0</v>
      </c>
      <c r="BE16" s="2" t="s">
        <v>19</v>
      </c>
      <c r="BF16" s="2">
        <v>6</v>
      </c>
      <c r="BG16" s="2">
        <v>6</v>
      </c>
      <c r="BH16" s="2">
        <v>0</v>
      </c>
      <c r="BI16" s="2">
        <v>0</v>
      </c>
      <c r="BJ16" s="4">
        <f t="shared" si="69"/>
        <v>1</v>
      </c>
      <c r="BK16" s="4">
        <f t="shared" si="6"/>
        <v>0</v>
      </c>
      <c r="BM16" s="2" t="s">
        <v>19</v>
      </c>
      <c r="BN16" s="2">
        <v>6</v>
      </c>
      <c r="BO16" s="2">
        <v>6</v>
      </c>
      <c r="BP16" s="2">
        <v>0</v>
      </c>
      <c r="BQ16" s="2">
        <v>0</v>
      </c>
      <c r="BR16" s="4">
        <f t="shared" si="70"/>
        <v>1</v>
      </c>
      <c r="BS16" s="4">
        <f t="shared" si="7"/>
        <v>0</v>
      </c>
      <c r="BU16" s="2" t="s">
        <v>19</v>
      </c>
      <c r="BV16" s="2">
        <v>6</v>
      </c>
      <c r="BW16" s="2">
        <v>6</v>
      </c>
      <c r="BX16" s="2">
        <v>0</v>
      </c>
      <c r="BY16" s="2">
        <v>0</v>
      </c>
      <c r="BZ16" s="4">
        <v>1</v>
      </c>
      <c r="CA16" s="4">
        <f t="shared" si="8"/>
        <v>0</v>
      </c>
      <c r="CC16" s="42" t="s">
        <v>19</v>
      </c>
      <c r="CD16" s="42">
        <v>6</v>
      </c>
      <c r="CE16" s="42">
        <v>6</v>
      </c>
      <c r="CF16" s="42">
        <v>0</v>
      </c>
      <c r="CG16" s="42">
        <v>0</v>
      </c>
      <c r="CH16" s="43">
        <v>1</v>
      </c>
      <c r="CI16" s="4">
        <f t="shared" si="9"/>
        <v>0</v>
      </c>
      <c r="CK16" s="2" t="s">
        <v>19</v>
      </c>
      <c r="CL16" s="2">
        <v>6</v>
      </c>
      <c r="CM16" s="2">
        <v>6</v>
      </c>
      <c r="CN16" s="2">
        <v>0</v>
      </c>
      <c r="CO16" s="2">
        <v>0</v>
      </c>
      <c r="CP16" s="4">
        <v>1</v>
      </c>
      <c r="CQ16" s="4">
        <f t="shared" si="10"/>
        <v>0</v>
      </c>
      <c r="CS16" s="2" t="s">
        <v>19</v>
      </c>
      <c r="CT16" s="2">
        <v>6</v>
      </c>
      <c r="CU16" s="2">
        <v>6</v>
      </c>
      <c r="CV16" s="2">
        <v>0</v>
      </c>
      <c r="CW16" s="2">
        <v>0</v>
      </c>
      <c r="CX16" s="4">
        <v>1</v>
      </c>
      <c r="CY16" s="4">
        <f t="shared" si="11"/>
        <v>0</v>
      </c>
      <c r="DA16" s="2" t="s">
        <v>19</v>
      </c>
      <c r="DB16" s="2">
        <v>6</v>
      </c>
      <c r="DC16" s="2">
        <v>6</v>
      </c>
      <c r="DD16" s="2">
        <v>0</v>
      </c>
      <c r="DE16" s="2">
        <v>0</v>
      </c>
      <c r="DF16" s="4">
        <v>1</v>
      </c>
      <c r="DG16" s="4">
        <f t="shared" si="12"/>
        <v>0</v>
      </c>
      <c r="DI16" s="2" t="s">
        <v>19</v>
      </c>
      <c r="DJ16" s="2">
        <v>6</v>
      </c>
      <c r="DK16" s="2">
        <v>6</v>
      </c>
      <c r="DL16" s="2">
        <v>0</v>
      </c>
      <c r="DM16" s="2">
        <v>0</v>
      </c>
      <c r="DN16" s="4">
        <v>1</v>
      </c>
      <c r="DO16" s="4">
        <f t="shared" si="13"/>
        <v>0</v>
      </c>
      <c r="DQ16" s="2" t="s">
        <v>19</v>
      </c>
      <c r="DR16" s="2">
        <v>6</v>
      </c>
      <c r="DS16" s="2">
        <v>6</v>
      </c>
      <c r="DT16" s="2">
        <v>0</v>
      </c>
      <c r="DU16" s="2">
        <v>0</v>
      </c>
      <c r="DV16" s="4">
        <v>1</v>
      </c>
      <c r="DW16" s="4">
        <f t="shared" si="14"/>
        <v>0</v>
      </c>
      <c r="DY16" s="2" t="s">
        <v>19</v>
      </c>
      <c r="DZ16" s="2">
        <v>6</v>
      </c>
      <c r="EA16" s="2">
        <v>6</v>
      </c>
      <c r="EB16" s="2">
        <v>0</v>
      </c>
      <c r="EC16" s="2">
        <v>0</v>
      </c>
      <c r="ED16" s="4">
        <v>1</v>
      </c>
      <c r="EE16" s="4">
        <f t="shared" si="15"/>
        <v>0</v>
      </c>
      <c r="EG16" s="73" t="s">
        <v>19</v>
      </c>
      <c r="EH16" s="74">
        <v>6</v>
      </c>
      <c r="EI16" s="74">
        <v>6</v>
      </c>
      <c r="EJ16" s="74">
        <v>0</v>
      </c>
      <c r="EK16" s="74">
        <v>0</v>
      </c>
      <c r="EL16" s="75">
        <v>1</v>
      </c>
      <c r="EM16" s="75">
        <f t="shared" si="16"/>
        <v>0</v>
      </c>
      <c r="EN16" s="74"/>
      <c r="EO16" s="73" t="s">
        <v>19</v>
      </c>
      <c r="EP16" s="73">
        <v>6</v>
      </c>
      <c r="EQ16" s="73">
        <v>6</v>
      </c>
      <c r="ER16" s="73">
        <v>0</v>
      </c>
      <c r="ES16" s="73">
        <v>0</v>
      </c>
      <c r="ET16" s="77">
        <v>1</v>
      </c>
      <c r="EU16" s="75">
        <f t="shared" si="17"/>
        <v>0</v>
      </c>
      <c r="EV16" s="74"/>
      <c r="EW16" s="73" t="s">
        <v>19</v>
      </c>
      <c r="EX16" s="73">
        <v>6</v>
      </c>
      <c r="EY16" s="73">
        <v>6</v>
      </c>
      <c r="EZ16" s="73">
        <v>0</v>
      </c>
      <c r="FA16" s="73">
        <v>0</v>
      </c>
      <c r="FB16" s="77">
        <v>1</v>
      </c>
      <c r="FC16" s="75">
        <f t="shared" si="18"/>
        <v>0</v>
      </c>
      <c r="FD16" s="74"/>
      <c r="FE16" s="73" t="s">
        <v>19</v>
      </c>
      <c r="FF16" s="73">
        <v>6</v>
      </c>
      <c r="FG16" s="73">
        <v>6</v>
      </c>
      <c r="FH16" s="73">
        <v>0</v>
      </c>
      <c r="FI16" s="73">
        <v>0</v>
      </c>
      <c r="FJ16" s="77">
        <f t="shared" si="71"/>
        <v>1</v>
      </c>
      <c r="FK16" s="75">
        <f t="shared" si="19"/>
        <v>0</v>
      </c>
      <c r="FL16" s="74"/>
      <c r="FM16" s="73" t="s">
        <v>19</v>
      </c>
      <c r="FN16" s="73">
        <v>6</v>
      </c>
      <c r="FO16" s="73">
        <v>6</v>
      </c>
      <c r="FP16" s="73">
        <v>0</v>
      </c>
      <c r="FQ16" s="73">
        <v>0</v>
      </c>
      <c r="FR16" s="77">
        <v>1</v>
      </c>
      <c r="FS16" s="75">
        <f t="shared" si="20"/>
        <v>0</v>
      </c>
      <c r="FT16" s="74"/>
      <c r="FU16" s="73" t="s">
        <v>19</v>
      </c>
      <c r="FV16" s="73">
        <v>6</v>
      </c>
      <c r="FW16" s="73">
        <v>6</v>
      </c>
      <c r="FX16" s="73">
        <v>0</v>
      </c>
      <c r="FY16" s="73">
        <v>0</v>
      </c>
      <c r="FZ16" s="77">
        <v>1</v>
      </c>
      <c r="GA16" s="75">
        <f t="shared" si="21"/>
        <v>0</v>
      </c>
      <c r="GB16" s="74"/>
      <c r="GC16" s="73" t="s">
        <v>19</v>
      </c>
      <c r="GD16" s="73">
        <v>6</v>
      </c>
      <c r="GE16" s="73">
        <v>6</v>
      </c>
      <c r="GF16" s="73">
        <v>0</v>
      </c>
      <c r="GG16" s="73">
        <v>0</v>
      </c>
      <c r="GH16" s="77">
        <v>1</v>
      </c>
      <c r="GI16" s="75">
        <f t="shared" si="22"/>
        <v>0</v>
      </c>
      <c r="GJ16" s="74"/>
      <c r="GK16" s="73" t="s">
        <v>19</v>
      </c>
      <c r="GL16" s="73">
        <v>6</v>
      </c>
      <c r="GM16" s="73">
        <v>6</v>
      </c>
      <c r="GN16" s="73">
        <v>0</v>
      </c>
      <c r="GO16" s="73">
        <v>0</v>
      </c>
      <c r="GP16" s="77">
        <v>1</v>
      </c>
      <c r="GQ16" s="75">
        <f t="shared" si="23"/>
        <v>1</v>
      </c>
      <c r="GR16" s="74"/>
      <c r="GS16" s="73" t="s">
        <v>19</v>
      </c>
      <c r="GT16" s="73">
        <v>6</v>
      </c>
      <c r="GU16" s="73">
        <v>6</v>
      </c>
      <c r="GV16" s="73">
        <v>0</v>
      </c>
      <c r="GW16" s="73">
        <v>0</v>
      </c>
      <c r="GX16" s="77">
        <v>1</v>
      </c>
      <c r="GY16" s="75">
        <f t="shared" si="24"/>
        <v>0</v>
      </c>
      <c r="HB16" s="74" t="s">
        <v>19</v>
      </c>
      <c r="HC16" s="74">
        <v>6</v>
      </c>
      <c r="HD16" s="74">
        <v>6</v>
      </c>
      <c r="HE16" s="74">
        <v>0</v>
      </c>
      <c r="HF16" s="74">
        <v>0</v>
      </c>
      <c r="HG16" s="75">
        <f t="shared" si="25"/>
        <v>1</v>
      </c>
      <c r="HH16" s="75">
        <f t="shared" si="26"/>
        <v>0</v>
      </c>
      <c r="HJ16" s="74" t="s">
        <v>19</v>
      </c>
      <c r="HK16" s="74">
        <v>6</v>
      </c>
      <c r="HL16" s="74">
        <v>6</v>
      </c>
      <c r="HM16" s="74">
        <v>0</v>
      </c>
      <c r="HN16" s="74">
        <v>0</v>
      </c>
      <c r="HO16" s="75">
        <f t="shared" si="27"/>
        <v>1</v>
      </c>
      <c r="HP16" s="75">
        <f t="shared" si="28"/>
        <v>0</v>
      </c>
      <c r="HR16" s="74" t="s">
        <v>19</v>
      </c>
      <c r="HS16" s="74">
        <v>6</v>
      </c>
      <c r="HT16" s="74">
        <v>6</v>
      </c>
      <c r="HU16" s="74">
        <v>0</v>
      </c>
      <c r="HV16" s="74">
        <v>0</v>
      </c>
      <c r="HW16" s="75">
        <f t="shared" si="29"/>
        <v>1</v>
      </c>
      <c r="HX16" s="75">
        <f t="shared" si="30"/>
        <v>0</v>
      </c>
      <c r="HZ16" s="74" t="s">
        <v>19</v>
      </c>
      <c r="IA16" s="74">
        <v>6</v>
      </c>
      <c r="IB16" s="74">
        <v>6</v>
      </c>
      <c r="IC16" s="74">
        <v>0</v>
      </c>
      <c r="ID16" s="74">
        <v>0</v>
      </c>
      <c r="IE16" s="75">
        <f t="shared" si="31"/>
        <v>1</v>
      </c>
      <c r="IF16" s="75">
        <f t="shared" si="32"/>
        <v>0</v>
      </c>
      <c r="IH16" s="74" t="s">
        <v>19</v>
      </c>
      <c r="II16" s="74">
        <v>6</v>
      </c>
      <c r="IJ16" s="74">
        <v>6</v>
      </c>
      <c r="IK16" s="74">
        <v>0</v>
      </c>
      <c r="IL16" s="74">
        <v>0</v>
      </c>
      <c r="IM16" s="75">
        <f t="shared" si="33"/>
        <v>1</v>
      </c>
      <c r="IN16" s="75">
        <f t="shared" si="34"/>
        <v>0</v>
      </c>
      <c r="IP16" s="74" t="s">
        <v>19</v>
      </c>
      <c r="IQ16" s="74">
        <v>6</v>
      </c>
      <c r="IR16" s="74">
        <v>6</v>
      </c>
      <c r="IS16" s="74">
        <v>0</v>
      </c>
      <c r="IT16" s="74">
        <v>0</v>
      </c>
      <c r="IU16" s="75">
        <f t="shared" si="35"/>
        <v>1</v>
      </c>
      <c r="IV16" s="75">
        <f t="shared" si="36"/>
        <v>0</v>
      </c>
      <c r="IX16" s="74" t="s">
        <v>19</v>
      </c>
      <c r="IY16" s="74">
        <v>6</v>
      </c>
      <c r="IZ16" s="74">
        <v>6</v>
      </c>
      <c r="JA16" s="74">
        <v>0</v>
      </c>
      <c r="JB16" s="74">
        <v>0</v>
      </c>
      <c r="JC16" s="75">
        <f t="shared" si="37"/>
        <v>1</v>
      </c>
      <c r="JD16" s="75">
        <f t="shared" si="38"/>
        <v>0</v>
      </c>
      <c r="JF16" s="74" t="s">
        <v>19</v>
      </c>
      <c r="JG16" s="74">
        <v>6</v>
      </c>
      <c r="JH16" s="74">
        <v>6</v>
      </c>
      <c r="JI16" s="74">
        <v>0</v>
      </c>
      <c r="JJ16" s="74">
        <v>0</v>
      </c>
      <c r="JK16" s="75">
        <f t="shared" si="39"/>
        <v>1</v>
      </c>
      <c r="JL16" s="75">
        <f t="shared" si="40"/>
        <v>0</v>
      </c>
      <c r="JN16" s="74" t="s">
        <v>19</v>
      </c>
      <c r="JO16" s="74">
        <v>6</v>
      </c>
      <c r="JP16" s="74">
        <v>6</v>
      </c>
      <c r="JQ16" s="74">
        <v>0</v>
      </c>
      <c r="JR16" s="74">
        <v>0</v>
      </c>
      <c r="JS16" s="75">
        <f t="shared" si="41"/>
        <v>1</v>
      </c>
      <c r="JT16" s="75">
        <f t="shared" si="42"/>
        <v>0</v>
      </c>
      <c r="JV16" s="74" t="s">
        <v>19</v>
      </c>
      <c r="JW16" s="74">
        <v>6</v>
      </c>
      <c r="JX16" s="74">
        <v>6</v>
      </c>
      <c r="JY16" s="74">
        <v>0</v>
      </c>
      <c r="JZ16" s="74">
        <v>0</v>
      </c>
      <c r="KA16" s="75">
        <f t="shared" si="43"/>
        <v>1</v>
      </c>
      <c r="KB16" s="75">
        <f t="shared" si="44"/>
        <v>0</v>
      </c>
      <c r="KD16" s="74" t="s">
        <v>19</v>
      </c>
      <c r="KE16" s="74">
        <v>6</v>
      </c>
      <c r="KF16" s="74">
        <v>6</v>
      </c>
      <c r="KG16" s="74">
        <v>0</v>
      </c>
      <c r="KH16" s="74">
        <v>0</v>
      </c>
      <c r="KI16" s="75">
        <f t="shared" si="45"/>
        <v>1</v>
      </c>
      <c r="KJ16" s="75">
        <f t="shared" si="46"/>
        <v>0</v>
      </c>
      <c r="KL16" s="74" t="s">
        <v>19</v>
      </c>
      <c r="KM16" s="74">
        <v>6</v>
      </c>
      <c r="KN16" s="74">
        <v>6</v>
      </c>
      <c r="KO16" s="74">
        <v>0</v>
      </c>
      <c r="KP16" s="74">
        <v>0</v>
      </c>
      <c r="KQ16" s="75">
        <f t="shared" si="47"/>
        <v>1</v>
      </c>
      <c r="KR16" s="75">
        <f t="shared" si="48"/>
        <v>0</v>
      </c>
      <c r="KT16" s="74" t="s">
        <v>19</v>
      </c>
      <c r="KU16" s="74">
        <v>6</v>
      </c>
      <c r="KV16" s="74">
        <v>6</v>
      </c>
      <c r="KW16" s="74">
        <v>0</v>
      </c>
      <c r="KX16" s="74">
        <v>0</v>
      </c>
      <c r="KY16" s="75">
        <f t="shared" si="49"/>
        <v>1</v>
      </c>
      <c r="KZ16" s="75">
        <f t="shared" si="50"/>
        <v>0</v>
      </c>
      <c r="LB16" s="74" t="s">
        <v>19</v>
      </c>
      <c r="LC16" s="74">
        <v>6</v>
      </c>
      <c r="LD16" s="74">
        <v>6</v>
      </c>
      <c r="LE16" s="74">
        <v>0</v>
      </c>
      <c r="LF16" s="74">
        <v>0</v>
      </c>
      <c r="LG16" s="75">
        <f t="shared" si="51"/>
        <v>1</v>
      </c>
      <c r="LH16" s="75">
        <f t="shared" si="52"/>
        <v>0</v>
      </c>
      <c r="LJ16" s="74" t="s">
        <v>19</v>
      </c>
      <c r="LK16" s="74">
        <v>6</v>
      </c>
      <c r="LL16" s="74">
        <v>6</v>
      </c>
      <c r="LM16" s="74">
        <v>0</v>
      </c>
      <c r="LN16" s="74">
        <v>0</v>
      </c>
      <c r="LO16" s="75">
        <f t="shared" si="53"/>
        <v>1</v>
      </c>
      <c r="LP16" s="75">
        <f t="shared" si="54"/>
        <v>0</v>
      </c>
      <c r="LR16" s="74" t="s">
        <v>19</v>
      </c>
      <c r="LS16" s="74">
        <v>6</v>
      </c>
      <c r="LT16" s="74">
        <v>6</v>
      </c>
      <c r="LU16" s="74">
        <v>0</v>
      </c>
      <c r="LV16" s="74">
        <v>0</v>
      </c>
      <c r="LW16" s="75">
        <f t="shared" si="55"/>
        <v>1</v>
      </c>
      <c r="LX16" s="75">
        <f t="shared" si="56"/>
        <v>0</v>
      </c>
      <c r="LZ16" s="74" t="s">
        <v>19</v>
      </c>
      <c r="MA16" s="74">
        <v>6</v>
      </c>
      <c r="MB16" s="74">
        <v>6</v>
      </c>
      <c r="MC16" s="74">
        <v>0</v>
      </c>
      <c r="MD16" s="74">
        <v>0</v>
      </c>
      <c r="ME16" s="75">
        <f t="shared" si="57"/>
        <v>1</v>
      </c>
      <c r="MF16" s="75">
        <f t="shared" si="58"/>
        <v>0</v>
      </c>
      <c r="MH16" s="74" t="s">
        <v>19</v>
      </c>
      <c r="MI16" s="74">
        <v>6</v>
      </c>
      <c r="MJ16" s="74">
        <v>6</v>
      </c>
      <c r="MK16" s="74">
        <v>0</v>
      </c>
      <c r="ML16" s="74">
        <v>0</v>
      </c>
      <c r="MM16" s="75">
        <f t="shared" si="59"/>
        <v>1</v>
      </c>
      <c r="MN16" s="75">
        <f t="shared" si="60"/>
        <v>0</v>
      </c>
      <c r="MP16" s="74" t="s">
        <v>19</v>
      </c>
      <c r="MQ16" s="74">
        <v>6</v>
      </c>
      <c r="MR16" s="74">
        <v>6</v>
      </c>
      <c r="MS16" s="74">
        <v>0</v>
      </c>
      <c r="MT16" s="74">
        <v>0</v>
      </c>
      <c r="MU16" s="75">
        <f t="shared" si="61"/>
        <v>1</v>
      </c>
      <c r="MV16" s="75">
        <f t="shared" si="62"/>
        <v>0</v>
      </c>
      <c r="MX16" s="74" t="s">
        <v>19</v>
      </c>
      <c r="MY16" s="74">
        <v>6</v>
      </c>
      <c r="MZ16" s="74">
        <v>6</v>
      </c>
      <c r="NA16" s="74">
        <v>0</v>
      </c>
      <c r="NB16" s="74">
        <v>0</v>
      </c>
      <c r="NC16" s="75">
        <f t="shared" si="63"/>
        <v>1</v>
      </c>
      <c r="ND16" s="75">
        <f t="shared" si="64"/>
        <v>0</v>
      </c>
      <c r="NF16" s="74" t="s">
        <v>19</v>
      </c>
      <c r="NG16" s="74">
        <v>6</v>
      </c>
      <c r="NH16" s="74">
        <v>6</v>
      </c>
      <c r="NI16" s="74">
        <v>0</v>
      </c>
      <c r="NJ16" s="74">
        <v>0</v>
      </c>
      <c r="NK16" s="75">
        <f t="shared" si="65"/>
        <v>1</v>
      </c>
      <c r="NL16" s="75">
        <f t="shared" si="66"/>
        <v>0</v>
      </c>
      <c r="NN16" s="74" t="s">
        <v>19</v>
      </c>
      <c r="NO16" s="74">
        <v>6</v>
      </c>
      <c r="NP16" s="74">
        <v>6</v>
      </c>
      <c r="NQ16" s="74">
        <v>0</v>
      </c>
      <c r="NR16" s="74">
        <v>0</v>
      </c>
      <c r="NS16" s="75">
        <f t="shared" si="67"/>
        <v>1</v>
      </c>
      <c r="NT16" s="75">
        <f t="shared" si="68"/>
        <v>0</v>
      </c>
    </row>
    <row r="17" spans="1:384" ht="1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G17" s="8"/>
      <c r="H17" s="7"/>
      <c r="I17" s="14" t="s">
        <v>20</v>
      </c>
      <c r="J17" s="2">
        <v>628</v>
      </c>
      <c r="K17" s="2">
        <v>618</v>
      </c>
      <c r="L17" s="2">
        <v>10</v>
      </c>
      <c r="M17" s="2">
        <v>0</v>
      </c>
      <c r="N17" s="4">
        <v>0.98</v>
      </c>
      <c r="O17" s="8">
        <f t="shared" si="0"/>
        <v>0</v>
      </c>
      <c r="P17" s="7"/>
      <c r="Q17" s="14" t="s">
        <v>20</v>
      </c>
      <c r="R17" s="2">
        <v>628</v>
      </c>
      <c r="S17" s="2">
        <v>618</v>
      </c>
      <c r="T17" s="2">
        <v>10</v>
      </c>
      <c r="U17" s="2">
        <v>0</v>
      </c>
      <c r="V17" s="4">
        <v>0.98</v>
      </c>
      <c r="W17" s="4">
        <f t="shared" si="1"/>
        <v>0</v>
      </c>
      <c r="Y17" s="14" t="s">
        <v>20</v>
      </c>
      <c r="Z17" s="2">
        <v>628</v>
      </c>
      <c r="AA17" s="2">
        <v>618</v>
      </c>
      <c r="AB17" s="2">
        <v>10</v>
      </c>
      <c r="AC17" s="2">
        <v>0</v>
      </c>
      <c r="AD17" s="4">
        <v>0.98</v>
      </c>
      <c r="AE17" s="4">
        <f t="shared" si="2"/>
        <v>0</v>
      </c>
      <c r="AG17" s="14" t="s">
        <v>20</v>
      </c>
      <c r="AH17" s="2">
        <v>628</v>
      </c>
      <c r="AI17" s="2">
        <v>618</v>
      </c>
      <c r="AJ17" s="2">
        <v>10</v>
      </c>
      <c r="AK17" s="2">
        <v>0</v>
      </c>
      <c r="AL17" s="4">
        <v>0.98</v>
      </c>
      <c r="AM17" s="4">
        <f t="shared" si="3"/>
        <v>0</v>
      </c>
      <c r="AO17" s="14" t="s">
        <v>20</v>
      </c>
      <c r="AP17" s="2">
        <v>628</v>
      </c>
      <c r="AQ17" s="2">
        <v>618</v>
      </c>
      <c r="AR17" s="2">
        <v>10</v>
      </c>
      <c r="AS17" s="2">
        <v>0</v>
      </c>
      <c r="AT17" s="4">
        <v>0.98</v>
      </c>
      <c r="AU17" s="4">
        <f t="shared" si="4"/>
        <v>0</v>
      </c>
      <c r="AW17" s="14" t="s">
        <v>20</v>
      </c>
      <c r="AX17" s="2">
        <v>628</v>
      </c>
      <c r="AY17" s="2">
        <v>618</v>
      </c>
      <c r="AZ17" s="2">
        <v>10</v>
      </c>
      <c r="BA17" s="2">
        <v>0</v>
      </c>
      <c r="BB17" s="4">
        <v>0.98</v>
      </c>
      <c r="BC17" s="4">
        <f t="shared" si="5"/>
        <v>0</v>
      </c>
      <c r="BE17" s="14" t="s">
        <v>20</v>
      </c>
      <c r="BF17" s="2">
        <v>628</v>
      </c>
      <c r="BG17" s="2">
        <v>618</v>
      </c>
      <c r="BH17" s="2">
        <v>10</v>
      </c>
      <c r="BI17" s="2">
        <v>0</v>
      </c>
      <c r="BJ17" s="4">
        <v>0.98</v>
      </c>
      <c r="BK17" s="4">
        <f t="shared" si="6"/>
        <v>0</v>
      </c>
      <c r="BM17" s="14" t="s">
        <v>20</v>
      </c>
      <c r="BN17" s="2">
        <v>628</v>
      </c>
      <c r="BO17" s="2">
        <v>618</v>
      </c>
      <c r="BP17" s="2">
        <v>10</v>
      </c>
      <c r="BQ17" s="2">
        <v>0</v>
      </c>
      <c r="BR17" s="4">
        <v>0.98</v>
      </c>
      <c r="BS17" s="4">
        <f t="shared" si="7"/>
        <v>0</v>
      </c>
      <c r="BU17" s="37" t="s">
        <v>20</v>
      </c>
      <c r="BV17" s="2">
        <v>628</v>
      </c>
      <c r="BW17" s="2">
        <v>618</v>
      </c>
      <c r="BX17" s="2">
        <v>10</v>
      </c>
      <c r="BY17" s="2">
        <v>0</v>
      </c>
      <c r="BZ17" s="4">
        <v>0.98</v>
      </c>
      <c r="CA17" s="4">
        <f t="shared" si="8"/>
        <v>0</v>
      </c>
      <c r="CC17" s="44" t="s">
        <v>20</v>
      </c>
      <c r="CD17" s="2">
        <v>628</v>
      </c>
      <c r="CE17" s="2">
        <v>618</v>
      </c>
      <c r="CF17" s="2">
        <v>10</v>
      </c>
      <c r="CG17" s="2">
        <v>0</v>
      </c>
      <c r="CH17" s="4">
        <v>0.98</v>
      </c>
      <c r="CI17" s="4">
        <f t="shared" si="9"/>
        <v>0</v>
      </c>
      <c r="CK17" s="37" t="s">
        <v>20</v>
      </c>
      <c r="CL17" s="2">
        <v>628</v>
      </c>
      <c r="CM17" s="2">
        <v>618</v>
      </c>
      <c r="CN17" s="2">
        <v>10</v>
      </c>
      <c r="CO17" s="2">
        <v>0</v>
      </c>
      <c r="CP17" s="4">
        <v>0.98</v>
      </c>
      <c r="CQ17" s="4">
        <f t="shared" si="10"/>
        <v>0</v>
      </c>
      <c r="CS17" s="37" t="s">
        <v>20</v>
      </c>
      <c r="CT17" s="2">
        <v>628</v>
      </c>
      <c r="CU17" s="2">
        <v>618</v>
      </c>
      <c r="CV17" s="2">
        <v>10</v>
      </c>
      <c r="CW17" s="2">
        <v>0</v>
      </c>
      <c r="CX17" s="4">
        <v>0.98</v>
      </c>
      <c r="CY17" s="4">
        <f t="shared" si="11"/>
        <v>0</v>
      </c>
      <c r="DA17" s="37" t="s">
        <v>20</v>
      </c>
      <c r="DB17" s="2">
        <v>628</v>
      </c>
      <c r="DC17" s="2">
        <v>618</v>
      </c>
      <c r="DD17" s="2">
        <v>10</v>
      </c>
      <c r="DE17" s="2">
        <v>0</v>
      </c>
      <c r="DF17" s="4">
        <v>0.98</v>
      </c>
      <c r="DG17" s="4">
        <f t="shared" si="12"/>
        <v>0</v>
      </c>
      <c r="DI17" s="37" t="s">
        <v>20</v>
      </c>
      <c r="DJ17" s="2">
        <v>628</v>
      </c>
      <c r="DK17" s="2">
        <v>618</v>
      </c>
      <c r="DL17" s="2">
        <v>10</v>
      </c>
      <c r="DM17" s="2">
        <v>0</v>
      </c>
      <c r="DN17" s="4">
        <v>0.98</v>
      </c>
      <c r="DO17" s="4">
        <f t="shared" si="13"/>
        <v>0</v>
      </c>
      <c r="DQ17" s="2" t="s">
        <v>20</v>
      </c>
      <c r="DR17" s="2">
        <v>628</v>
      </c>
      <c r="DS17" s="2">
        <v>618</v>
      </c>
      <c r="DT17" s="2">
        <v>10</v>
      </c>
      <c r="DU17" s="2">
        <v>0</v>
      </c>
      <c r="DV17" s="4">
        <v>0.98</v>
      </c>
      <c r="DW17" s="4">
        <f t="shared" si="14"/>
        <v>0</v>
      </c>
      <c r="DY17" s="2" t="s">
        <v>20</v>
      </c>
      <c r="DZ17" s="2">
        <v>634</v>
      </c>
      <c r="EA17" s="2">
        <v>618</v>
      </c>
      <c r="EB17" s="2">
        <v>10</v>
      </c>
      <c r="EC17" s="2">
        <v>6</v>
      </c>
      <c r="ED17" s="4">
        <v>0.97</v>
      </c>
      <c r="EE17" s="4">
        <f t="shared" si="15"/>
        <v>-1.0000000000000009E-2</v>
      </c>
      <c r="EG17" s="78" t="s">
        <v>20</v>
      </c>
      <c r="EH17" s="74">
        <v>628</v>
      </c>
      <c r="EI17" s="74">
        <v>618</v>
      </c>
      <c r="EJ17" s="74">
        <v>10</v>
      </c>
      <c r="EK17" s="74">
        <v>0</v>
      </c>
      <c r="EL17" s="75">
        <v>0.98</v>
      </c>
      <c r="EM17" s="75">
        <f t="shared" si="16"/>
        <v>1.0000000000000009E-2</v>
      </c>
      <c r="EN17" s="74"/>
      <c r="EO17" s="78" t="s">
        <v>20</v>
      </c>
      <c r="EP17" s="74">
        <v>628</v>
      </c>
      <c r="EQ17" s="74">
        <v>618</v>
      </c>
      <c r="ER17" s="74">
        <v>10</v>
      </c>
      <c r="ES17" s="74">
        <v>0</v>
      </c>
      <c r="ET17" s="75">
        <v>0.98</v>
      </c>
      <c r="EU17" s="75">
        <f t="shared" si="17"/>
        <v>0</v>
      </c>
      <c r="EV17" s="74"/>
      <c r="EW17" s="78" t="s">
        <v>20</v>
      </c>
      <c r="EX17" s="74">
        <v>628</v>
      </c>
      <c r="EY17" s="74">
        <v>618</v>
      </c>
      <c r="EZ17" s="74">
        <v>10</v>
      </c>
      <c r="FA17" s="74">
        <v>0</v>
      </c>
      <c r="FB17" s="75">
        <v>0.98</v>
      </c>
      <c r="FC17" s="75">
        <f t="shared" si="18"/>
        <v>0</v>
      </c>
      <c r="FD17" s="74"/>
      <c r="FE17" s="78" t="s">
        <v>20</v>
      </c>
      <c r="FF17" s="74">
        <v>628</v>
      </c>
      <c r="FG17" s="74">
        <v>618</v>
      </c>
      <c r="FH17" s="74">
        <v>10</v>
      </c>
      <c r="FI17" s="74">
        <v>0</v>
      </c>
      <c r="FJ17" s="75">
        <v>0.98</v>
      </c>
      <c r="FK17" s="75">
        <f t="shared" si="19"/>
        <v>0</v>
      </c>
      <c r="FL17" s="74"/>
      <c r="FM17" s="78" t="s">
        <v>20</v>
      </c>
      <c r="FN17" s="74">
        <v>628</v>
      </c>
      <c r="FO17" s="74">
        <v>618</v>
      </c>
      <c r="FP17" s="74">
        <v>10</v>
      </c>
      <c r="FQ17" s="74">
        <v>0</v>
      </c>
      <c r="FR17" s="75">
        <v>0.98</v>
      </c>
      <c r="FS17" s="75">
        <f t="shared" si="20"/>
        <v>0</v>
      </c>
      <c r="FT17" s="74"/>
      <c r="FU17" s="78" t="s">
        <v>20</v>
      </c>
      <c r="FV17" s="74">
        <v>628</v>
      </c>
      <c r="FW17" s="74">
        <v>618</v>
      </c>
      <c r="FX17" s="74">
        <v>10</v>
      </c>
      <c r="FY17" s="74">
        <v>0</v>
      </c>
      <c r="FZ17" s="75">
        <v>0.98</v>
      </c>
      <c r="GA17" s="75">
        <f t="shared" si="21"/>
        <v>0</v>
      </c>
      <c r="GB17" s="74"/>
      <c r="GC17" s="78" t="s">
        <v>20</v>
      </c>
      <c r="GD17" s="74">
        <v>628</v>
      </c>
      <c r="GE17" s="74">
        <v>618</v>
      </c>
      <c r="GF17" s="74">
        <v>10</v>
      </c>
      <c r="GG17" s="74">
        <v>0</v>
      </c>
      <c r="GH17" s="75">
        <v>0.98</v>
      </c>
      <c r="GI17" s="75">
        <f t="shared" si="22"/>
        <v>0</v>
      </c>
      <c r="GJ17" s="74"/>
      <c r="GK17" s="78" t="s">
        <v>20</v>
      </c>
      <c r="GL17" s="74">
        <v>628</v>
      </c>
      <c r="GM17" s="74">
        <v>618</v>
      </c>
      <c r="GN17" s="74">
        <v>10</v>
      </c>
      <c r="GO17" s="74">
        <v>0</v>
      </c>
      <c r="GP17" s="75">
        <v>0.98</v>
      </c>
      <c r="GQ17" s="75">
        <f t="shared" si="23"/>
        <v>0.98</v>
      </c>
      <c r="GR17" s="74"/>
      <c r="GS17" s="78" t="s">
        <v>20</v>
      </c>
      <c r="GT17" s="73">
        <v>628</v>
      </c>
      <c r="GU17" s="73">
        <v>0</v>
      </c>
      <c r="GV17" s="73">
        <v>0</v>
      </c>
      <c r="GW17" s="73">
        <v>628</v>
      </c>
      <c r="GX17" s="77">
        <v>0</v>
      </c>
      <c r="GY17" s="75">
        <f t="shared" si="24"/>
        <v>-0.98</v>
      </c>
      <c r="HB17" s="37" t="s">
        <v>20</v>
      </c>
      <c r="HC17" s="74">
        <v>628</v>
      </c>
      <c r="HD17" s="74">
        <v>618</v>
      </c>
      <c r="HE17" s="74">
        <v>10</v>
      </c>
      <c r="HF17" s="74">
        <v>0</v>
      </c>
      <c r="HG17" s="75">
        <f t="shared" si="25"/>
        <v>0.98407643312101911</v>
      </c>
      <c r="HH17" s="75">
        <f t="shared" si="26"/>
        <v>0.98407643312101911</v>
      </c>
      <c r="HJ17" s="37" t="s">
        <v>20</v>
      </c>
      <c r="HK17" s="74">
        <v>628</v>
      </c>
      <c r="HL17" s="74">
        <v>618</v>
      </c>
      <c r="HM17" s="74">
        <v>10</v>
      </c>
      <c r="HN17" s="74">
        <v>0</v>
      </c>
      <c r="HO17" s="75">
        <f t="shared" si="27"/>
        <v>0.98407643312101911</v>
      </c>
      <c r="HP17" s="75">
        <f t="shared" si="28"/>
        <v>0</v>
      </c>
      <c r="HR17" s="37" t="s">
        <v>20</v>
      </c>
      <c r="HS17" s="74">
        <v>628</v>
      </c>
      <c r="HT17" s="74">
        <v>618</v>
      </c>
      <c r="HU17" s="74">
        <v>10</v>
      </c>
      <c r="HV17" s="74">
        <v>0</v>
      </c>
      <c r="HW17" s="75">
        <f t="shared" si="29"/>
        <v>0.98407643312101911</v>
      </c>
      <c r="HX17" s="75">
        <f t="shared" si="30"/>
        <v>0</v>
      </c>
      <c r="HZ17" s="37" t="s">
        <v>20</v>
      </c>
      <c r="IA17" s="74">
        <v>628</v>
      </c>
      <c r="IB17" s="74">
        <v>618</v>
      </c>
      <c r="IC17" s="74">
        <v>10</v>
      </c>
      <c r="ID17" s="74">
        <v>0</v>
      </c>
      <c r="IE17" s="75">
        <f t="shared" si="31"/>
        <v>0.98407643312101911</v>
      </c>
      <c r="IF17" s="75">
        <f t="shared" si="32"/>
        <v>0</v>
      </c>
      <c r="IH17" s="37" t="s">
        <v>20</v>
      </c>
      <c r="II17" s="74">
        <v>628</v>
      </c>
      <c r="IJ17" s="74">
        <v>618</v>
      </c>
      <c r="IK17" s="74">
        <v>10</v>
      </c>
      <c r="IL17" s="74">
        <v>0</v>
      </c>
      <c r="IM17" s="75">
        <f t="shared" si="33"/>
        <v>0.98407643312101911</v>
      </c>
      <c r="IN17" s="75">
        <f t="shared" si="34"/>
        <v>0</v>
      </c>
      <c r="IP17" s="37" t="s">
        <v>20</v>
      </c>
      <c r="IQ17" s="74">
        <v>628</v>
      </c>
      <c r="IR17" s="74">
        <v>618</v>
      </c>
      <c r="IS17" s="74">
        <v>10</v>
      </c>
      <c r="IT17" s="74">
        <v>0</v>
      </c>
      <c r="IU17" s="75">
        <f t="shared" si="35"/>
        <v>0.98407643312101911</v>
      </c>
      <c r="IV17" s="75">
        <f t="shared" si="36"/>
        <v>0</v>
      </c>
      <c r="IX17" s="37" t="s">
        <v>20</v>
      </c>
      <c r="IY17" s="74">
        <v>628</v>
      </c>
      <c r="IZ17" s="74">
        <v>618</v>
      </c>
      <c r="JA17" s="74">
        <v>10</v>
      </c>
      <c r="JB17" s="74">
        <v>0</v>
      </c>
      <c r="JC17" s="75">
        <f t="shared" si="37"/>
        <v>0.98407643312101911</v>
      </c>
      <c r="JD17" s="75">
        <f t="shared" si="38"/>
        <v>0</v>
      </c>
      <c r="JF17" s="37" t="s">
        <v>20</v>
      </c>
      <c r="JG17" s="74">
        <v>628</v>
      </c>
      <c r="JH17" s="74">
        <v>618</v>
      </c>
      <c r="JI17" s="74">
        <v>10</v>
      </c>
      <c r="JJ17" s="74">
        <v>0</v>
      </c>
      <c r="JK17" s="75">
        <f t="shared" si="39"/>
        <v>0.98407643312101911</v>
      </c>
      <c r="JL17" s="75">
        <f t="shared" si="40"/>
        <v>0</v>
      </c>
      <c r="JN17" s="37" t="s">
        <v>20</v>
      </c>
      <c r="JO17" s="74">
        <v>628</v>
      </c>
      <c r="JP17" s="74">
        <v>618</v>
      </c>
      <c r="JQ17" s="74">
        <v>10</v>
      </c>
      <c r="JR17" s="74">
        <v>0</v>
      </c>
      <c r="JS17" s="75">
        <f t="shared" si="41"/>
        <v>0.98407643312101911</v>
      </c>
      <c r="JT17" s="75">
        <f t="shared" si="42"/>
        <v>0</v>
      </c>
      <c r="JV17" s="37" t="s">
        <v>20</v>
      </c>
      <c r="JW17" s="74">
        <v>628</v>
      </c>
      <c r="JX17" s="74">
        <v>618</v>
      </c>
      <c r="JY17" s="74">
        <v>10</v>
      </c>
      <c r="JZ17" s="74">
        <v>0</v>
      </c>
      <c r="KA17" s="75">
        <f t="shared" si="43"/>
        <v>0.98407643312101911</v>
      </c>
      <c r="KB17" s="75">
        <f t="shared" si="44"/>
        <v>0</v>
      </c>
      <c r="KD17" s="37" t="s">
        <v>20</v>
      </c>
      <c r="KE17" s="74">
        <v>628</v>
      </c>
      <c r="KF17" s="74">
        <v>618</v>
      </c>
      <c r="KG17" s="74">
        <v>10</v>
      </c>
      <c r="KH17" s="74">
        <v>0</v>
      </c>
      <c r="KI17" s="75">
        <f t="shared" si="45"/>
        <v>0.98407643312101911</v>
      </c>
      <c r="KJ17" s="75">
        <f t="shared" si="46"/>
        <v>0</v>
      </c>
      <c r="KL17" s="37" t="s">
        <v>20</v>
      </c>
      <c r="KM17" s="74">
        <v>628</v>
      </c>
      <c r="KN17" s="74">
        <v>618</v>
      </c>
      <c r="KO17" s="74">
        <v>10</v>
      </c>
      <c r="KP17" s="74">
        <v>0</v>
      </c>
      <c r="KQ17" s="75">
        <f t="shared" si="47"/>
        <v>0.98407643312101911</v>
      </c>
      <c r="KR17" s="75">
        <f t="shared" si="48"/>
        <v>0</v>
      </c>
      <c r="KT17" s="37" t="s">
        <v>20</v>
      </c>
      <c r="KU17" s="74">
        <v>628</v>
      </c>
      <c r="KV17" s="74">
        <v>618</v>
      </c>
      <c r="KW17" s="74">
        <v>10</v>
      </c>
      <c r="KX17" s="74">
        <v>0</v>
      </c>
      <c r="KY17" s="75">
        <f t="shared" si="49"/>
        <v>0.98407643312101911</v>
      </c>
      <c r="KZ17" s="75">
        <f t="shared" si="50"/>
        <v>0</v>
      </c>
      <c r="LB17" s="37" t="s">
        <v>20</v>
      </c>
      <c r="LC17" s="74">
        <v>628</v>
      </c>
      <c r="LD17" s="74">
        <v>618</v>
      </c>
      <c r="LE17" s="74">
        <v>10</v>
      </c>
      <c r="LF17" s="74">
        <v>0</v>
      </c>
      <c r="LG17" s="75">
        <f t="shared" si="51"/>
        <v>0.98407643312101911</v>
      </c>
      <c r="LH17" s="75">
        <f t="shared" si="52"/>
        <v>0</v>
      </c>
      <c r="LJ17" s="37" t="s">
        <v>20</v>
      </c>
      <c r="LK17" s="74">
        <v>628</v>
      </c>
      <c r="LL17" s="74">
        <v>618</v>
      </c>
      <c r="LM17" s="74">
        <v>10</v>
      </c>
      <c r="LN17" s="74">
        <v>0</v>
      </c>
      <c r="LO17" s="75">
        <f t="shared" si="53"/>
        <v>0.98407643312101911</v>
      </c>
      <c r="LP17" s="75">
        <f t="shared" si="54"/>
        <v>0</v>
      </c>
      <c r="LR17" s="37" t="s">
        <v>20</v>
      </c>
      <c r="LS17" s="74">
        <v>628</v>
      </c>
      <c r="LT17" s="74">
        <v>618</v>
      </c>
      <c r="LU17" s="74">
        <v>10</v>
      </c>
      <c r="LV17" s="74">
        <v>0</v>
      </c>
      <c r="LW17" s="75">
        <f t="shared" si="55"/>
        <v>0.98407643312101911</v>
      </c>
      <c r="LX17" s="75">
        <f t="shared" si="56"/>
        <v>0</v>
      </c>
      <c r="LZ17" s="37" t="s">
        <v>20</v>
      </c>
      <c r="MA17" s="74">
        <v>628</v>
      </c>
      <c r="MB17" s="74">
        <v>618</v>
      </c>
      <c r="MC17" s="74">
        <v>10</v>
      </c>
      <c r="MD17" s="74">
        <v>0</v>
      </c>
      <c r="ME17" s="75">
        <f t="shared" si="57"/>
        <v>0.98407643312101911</v>
      </c>
      <c r="MF17" s="75">
        <f t="shared" si="58"/>
        <v>0</v>
      </c>
      <c r="MH17" s="37" t="s">
        <v>20</v>
      </c>
      <c r="MI17" s="74">
        <v>628</v>
      </c>
      <c r="MJ17" s="74">
        <v>618</v>
      </c>
      <c r="MK17" s="74">
        <v>10</v>
      </c>
      <c r="ML17" s="74">
        <v>0</v>
      </c>
      <c r="MM17" s="75">
        <f t="shared" si="59"/>
        <v>0.98407643312101911</v>
      </c>
      <c r="MN17" s="75">
        <f t="shared" si="60"/>
        <v>0</v>
      </c>
      <c r="MP17" s="37" t="s">
        <v>20</v>
      </c>
      <c r="MQ17" s="74">
        <v>628</v>
      </c>
      <c r="MR17" s="74">
        <v>618</v>
      </c>
      <c r="MS17" s="74">
        <v>10</v>
      </c>
      <c r="MT17" s="74">
        <v>0</v>
      </c>
      <c r="MU17" s="75">
        <f t="shared" si="61"/>
        <v>0.98407643312101911</v>
      </c>
      <c r="MV17" s="75">
        <f t="shared" si="62"/>
        <v>0</v>
      </c>
      <c r="MX17" s="37" t="s">
        <v>20</v>
      </c>
      <c r="MY17" s="74">
        <v>628</v>
      </c>
      <c r="MZ17" s="74">
        <v>618</v>
      </c>
      <c r="NA17" s="74">
        <v>10</v>
      </c>
      <c r="NB17" s="74">
        <v>0</v>
      </c>
      <c r="NC17" s="75">
        <f t="shared" si="63"/>
        <v>0.98407643312101911</v>
      </c>
      <c r="ND17" s="75">
        <f t="shared" si="64"/>
        <v>0</v>
      </c>
      <c r="NF17" s="37" t="s">
        <v>20</v>
      </c>
      <c r="NG17" s="74">
        <v>628</v>
      </c>
      <c r="NH17" s="74">
        <v>618</v>
      </c>
      <c r="NI17" s="74">
        <v>10</v>
      </c>
      <c r="NJ17" s="74">
        <v>0</v>
      </c>
      <c r="NK17" s="75">
        <f t="shared" si="65"/>
        <v>0.98407643312101911</v>
      </c>
      <c r="NL17" s="75">
        <f t="shared" si="66"/>
        <v>0</v>
      </c>
      <c r="NN17" s="37" t="s">
        <v>20</v>
      </c>
      <c r="NO17" s="74">
        <v>628</v>
      </c>
      <c r="NP17" s="74">
        <v>618</v>
      </c>
      <c r="NQ17" s="74">
        <v>10</v>
      </c>
      <c r="NR17" s="74">
        <v>0</v>
      </c>
      <c r="NS17" s="75">
        <f t="shared" si="67"/>
        <v>0.98407643312101911</v>
      </c>
      <c r="NT17" s="75">
        <f t="shared" si="68"/>
        <v>0</v>
      </c>
    </row>
    <row r="18" spans="1:384" ht="1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G18" s="8"/>
      <c r="H18" s="7"/>
      <c r="I18" s="2" t="s">
        <v>21</v>
      </c>
      <c r="J18" s="2">
        <v>52</v>
      </c>
      <c r="K18" s="2">
        <v>52</v>
      </c>
      <c r="L18" s="2">
        <v>0</v>
      </c>
      <c r="M18" s="2">
        <v>0</v>
      </c>
      <c r="N18" s="4">
        <v>1</v>
      </c>
      <c r="O18" s="8">
        <f t="shared" si="0"/>
        <v>0</v>
      </c>
      <c r="P18" s="7"/>
      <c r="Q18" s="2" t="s">
        <v>21</v>
      </c>
      <c r="R18" s="2">
        <v>52</v>
      </c>
      <c r="S18" s="2">
        <v>52</v>
      </c>
      <c r="T18" s="2">
        <v>0</v>
      </c>
      <c r="U18" s="2">
        <v>0</v>
      </c>
      <c r="V18" s="4">
        <v>1</v>
      </c>
      <c r="W18" s="4">
        <f t="shared" si="1"/>
        <v>0</v>
      </c>
      <c r="Y18" s="2" t="s">
        <v>21</v>
      </c>
      <c r="Z18" s="2">
        <v>109</v>
      </c>
      <c r="AA18" s="2">
        <v>109</v>
      </c>
      <c r="AB18" s="2">
        <v>0</v>
      </c>
      <c r="AC18" s="2">
        <v>0</v>
      </c>
      <c r="AD18" s="4">
        <v>1</v>
      </c>
      <c r="AE18" s="4">
        <f t="shared" si="2"/>
        <v>0</v>
      </c>
      <c r="AG18" s="2" t="s">
        <v>21</v>
      </c>
      <c r="AH18" s="2">
        <v>109</v>
      </c>
      <c r="AI18" s="2">
        <v>109</v>
      </c>
      <c r="AJ18" s="2">
        <v>0</v>
      </c>
      <c r="AK18" s="2">
        <v>0</v>
      </c>
      <c r="AL18" s="4">
        <v>1</v>
      </c>
      <c r="AM18" s="4">
        <f t="shared" si="3"/>
        <v>0</v>
      </c>
      <c r="AO18" s="2" t="s">
        <v>21</v>
      </c>
      <c r="AP18" s="2">
        <v>109</v>
      </c>
      <c r="AQ18" s="2">
        <v>109</v>
      </c>
      <c r="AR18" s="2">
        <v>0</v>
      </c>
      <c r="AS18" s="2">
        <v>0</v>
      </c>
      <c r="AT18" s="4">
        <v>1</v>
      </c>
      <c r="AU18" s="4">
        <f t="shared" si="4"/>
        <v>0</v>
      </c>
      <c r="AW18" s="2" t="s">
        <v>21</v>
      </c>
      <c r="AX18" s="2">
        <v>109</v>
      </c>
      <c r="AY18" s="2">
        <v>109</v>
      </c>
      <c r="AZ18" s="2">
        <v>0</v>
      </c>
      <c r="BA18" s="2">
        <v>0</v>
      </c>
      <c r="BB18" s="4">
        <v>1</v>
      </c>
      <c r="BC18" s="4">
        <f t="shared" si="5"/>
        <v>0</v>
      </c>
      <c r="BE18" s="2" t="s">
        <v>21</v>
      </c>
      <c r="BF18" s="2">
        <v>109</v>
      </c>
      <c r="BG18" s="2">
        <v>109</v>
      </c>
      <c r="BH18" s="2">
        <v>0</v>
      </c>
      <c r="BI18" s="2">
        <v>0</v>
      </c>
      <c r="BJ18" s="4">
        <f t="shared" si="69"/>
        <v>1</v>
      </c>
      <c r="BK18" s="4">
        <f t="shared" si="6"/>
        <v>0</v>
      </c>
      <c r="BM18" s="2" t="s">
        <v>21</v>
      </c>
      <c r="BN18" s="2">
        <v>109</v>
      </c>
      <c r="BO18" s="2">
        <v>109</v>
      </c>
      <c r="BP18" s="2">
        <v>0</v>
      </c>
      <c r="BQ18" s="2">
        <v>0</v>
      </c>
      <c r="BR18" s="4">
        <f t="shared" si="70"/>
        <v>1</v>
      </c>
      <c r="BS18" s="4">
        <f t="shared" si="7"/>
        <v>0</v>
      </c>
      <c r="BU18" s="2" t="s">
        <v>21</v>
      </c>
      <c r="BV18" s="2">
        <v>109</v>
      </c>
      <c r="BW18" s="2">
        <v>109</v>
      </c>
      <c r="BX18" s="2">
        <v>0</v>
      </c>
      <c r="BY18" s="2">
        <v>0</v>
      </c>
      <c r="BZ18" s="4">
        <v>1</v>
      </c>
      <c r="CA18" s="4">
        <f t="shared" si="8"/>
        <v>0</v>
      </c>
      <c r="CC18" s="42" t="s">
        <v>21</v>
      </c>
      <c r="CD18" s="42">
        <v>109</v>
      </c>
      <c r="CE18" s="42">
        <v>109</v>
      </c>
      <c r="CF18" s="42">
        <v>0</v>
      </c>
      <c r="CG18" s="42">
        <v>0</v>
      </c>
      <c r="CH18" s="43">
        <v>1</v>
      </c>
      <c r="CI18" s="4">
        <f t="shared" si="9"/>
        <v>0</v>
      </c>
      <c r="CK18" s="2" t="s">
        <v>21</v>
      </c>
      <c r="CL18" s="2">
        <v>109</v>
      </c>
      <c r="CM18" s="2">
        <v>109</v>
      </c>
      <c r="CN18" s="2">
        <v>0</v>
      </c>
      <c r="CO18" s="2">
        <v>0</v>
      </c>
      <c r="CP18" s="4">
        <v>1</v>
      </c>
      <c r="CQ18" s="4">
        <f t="shared" si="10"/>
        <v>0</v>
      </c>
      <c r="CS18" s="2" t="s">
        <v>21</v>
      </c>
      <c r="CT18" s="2">
        <v>109</v>
      </c>
      <c r="CU18" s="2">
        <v>109</v>
      </c>
      <c r="CV18" s="2">
        <v>0</v>
      </c>
      <c r="CW18" s="2">
        <v>0</v>
      </c>
      <c r="CX18" s="4">
        <v>1</v>
      </c>
      <c r="CY18" s="4">
        <f t="shared" si="11"/>
        <v>0</v>
      </c>
      <c r="DA18" s="2" t="s">
        <v>21</v>
      </c>
      <c r="DB18" s="2">
        <v>109</v>
      </c>
      <c r="DC18" s="2">
        <v>109</v>
      </c>
      <c r="DD18" s="2">
        <v>0</v>
      </c>
      <c r="DE18" s="2">
        <v>0</v>
      </c>
      <c r="DF18" s="4">
        <v>1</v>
      </c>
      <c r="DG18" s="4">
        <f t="shared" si="12"/>
        <v>0</v>
      </c>
      <c r="DI18" s="2" t="s">
        <v>21</v>
      </c>
      <c r="DJ18" s="2">
        <v>109</v>
      </c>
      <c r="DK18" s="2">
        <v>109</v>
      </c>
      <c r="DL18" s="2">
        <v>0</v>
      </c>
      <c r="DM18" s="2">
        <v>0</v>
      </c>
      <c r="DN18" s="4">
        <v>1</v>
      </c>
      <c r="DO18" s="4">
        <f t="shared" si="13"/>
        <v>0</v>
      </c>
      <c r="DQ18" s="2" t="s">
        <v>21</v>
      </c>
      <c r="DR18" s="2">
        <v>109</v>
      </c>
      <c r="DS18" s="2">
        <v>109</v>
      </c>
      <c r="DT18" s="2">
        <v>0</v>
      </c>
      <c r="DU18" s="2">
        <v>0</v>
      </c>
      <c r="DV18" s="4">
        <v>1</v>
      </c>
      <c r="DW18" s="4">
        <f t="shared" si="14"/>
        <v>0</v>
      </c>
      <c r="DY18" s="2" t="s">
        <v>21</v>
      </c>
      <c r="DZ18" s="2">
        <v>109</v>
      </c>
      <c r="EA18" s="2">
        <v>109</v>
      </c>
      <c r="EB18" s="2">
        <v>0</v>
      </c>
      <c r="EC18" s="2">
        <v>0</v>
      </c>
      <c r="ED18" s="4">
        <v>1</v>
      </c>
      <c r="EE18" s="4">
        <f t="shared" si="15"/>
        <v>0</v>
      </c>
      <c r="EG18" s="73" t="s">
        <v>21</v>
      </c>
      <c r="EH18" s="74">
        <v>109</v>
      </c>
      <c r="EI18" s="74">
        <v>109</v>
      </c>
      <c r="EJ18" s="74">
        <v>0</v>
      </c>
      <c r="EK18" s="74">
        <v>0</v>
      </c>
      <c r="EL18" s="75">
        <v>1</v>
      </c>
      <c r="EM18" s="75">
        <f t="shared" si="16"/>
        <v>0</v>
      </c>
      <c r="EN18" s="74"/>
      <c r="EO18" s="73" t="s">
        <v>21</v>
      </c>
      <c r="EP18" s="73">
        <v>109</v>
      </c>
      <c r="EQ18" s="73">
        <v>109</v>
      </c>
      <c r="ER18" s="73">
        <v>0</v>
      </c>
      <c r="ES18" s="73">
        <v>0</v>
      </c>
      <c r="ET18" s="77">
        <v>1</v>
      </c>
      <c r="EU18" s="75">
        <f t="shared" si="17"/>
        <v>0</v>
      </c>
      <c r="EV18" s="74"/>
      <c r="EW18" s="73" t="s">
        <v>21</v>
      </c>
      <c r="EX18" s="73">
        <v>109</v>
      </c>
      <c r="EY18" s="73">
        <v>109</v>
      </c>
      <c r="EZ18" s="73">
        <v>0</v>
      </c>
      <c r="FA18" s="73">
        <v>0</v>
      </c>
      <c r="FB18" s="77">
        <v>1</v>
      </c>
      <c r="FC18" s="75">
        <f t="shared" si="18"/>
        <v>0</v>
      </c>
      <c r="FD18" s="74"/>
      <c r="FE18" s="73" t="s">
        <v>21</v>
      </c>
      <c r="FF18" s="73">
        <v>109</v>
      </c>
      <c r="FG18" s="73">
        <v>109</v>
      </c>
      <c r="FH18" s="73">
        <v>0</v>
      </c>
      <c r="FI18" s="73">
        <v>0</v>
      </c>
      <c r="FJ18" s="77">
        <f t="shared" si="71"/>
        <v>1</v>
      </c>
      <c r="FK18" s="75">
        <f t="shared" si="19"/>
        <v>0</v>
      </c>
      <c r="FL18" s="74"/>
      <c r="FM18" s="73" t="s">
        <v>21</v>
      </c>
      <c r="FN18" s="73">
        <v>109</v>
      </c>
      <c r="FO18" s="73">
        <v>109</v>
      </c>
      <c r="FP18" s="73">
        <v>0</v>
      </c>
      <c r="FQ18" s="73">
        <v>0</v>
      </c>
      <c r="FR18" s="77">
        <v>1</v>
      </c>
      <c r="FS18" s="75">
        <f t="shared" si="20"/>
        <v>0</v>
      </c>
      <c r="FT18" s="74"/>
      <c r="FU18" s="73" t="s">
        <v>21</v>
      </c>
      <c r="FV18" s="73">
        <v>109</v>
      </c>
      <c r="FW18" s="73">
        <v>109</v>
      </c>
      <c r="FX18" s="73">
        <v>0</v>
      </c>
      <c r="FY18" s="73">
        <v>0</v>
      </c>
      <c r="FZ18" s="77">
        <v>1</v>
      </c>
      <c r="GA18" s="75">
        <f t="shared" si="21"/>
        <v>0</v>
      </c>
      <c r="GB18" s="74"/>
      <c r="GC18" s="73" t="s">
        <v>21</v>
      </c>
      <c r="GD18" s="73">
        <v>109</v>
      </c>
      <c r="GE18" s="73">
        <v>109</v>
      </c>
      <c r="GF18" s="73">
        <v>0</v>
      </c>
      <c r="GG18" s="73">
        <v>0</v>
      </c>
      <c r="GH18" s="77">
        <v>1</v>
      </c>
      <c r="GI18" s="75">
        <f t="shared" si="22"/>
        <v>0</v>
      </c>
      <c r="GJ18" s="74"/>
      <c r="GK18" s="73" t="s">
        <v>21</v>
      </c>
      <c r="GL18" s="73">
        <v>109</v>
      </c>
      <c r="GM18" s="73">
        <v>109</v>
      </c>
      <c r="GN18" s="73">
        <v>0</v>
      </c>
      <c r="GO18" s="73">
        <v>0</v>
      </c>
      <c r="GP18" s="77">
        <v>1</v>
      </c>
      <c r="GQ18" s="75">
        <f t="shared" si="23"/>
        <v>1</v>
      </c>
      <c r="GR18" s="74"/>
      <c r="GS18" s="73" t="s">
        <v>21</v>
      </c>
      <c r="GT18" s="73">
        <v>109</v>
      </c>
      <c r="GU18" s="73">
        <v>109</v>
      </c>
      <c r="GV18" s="73">
        <v>0</v>
      </c>
      <c r="GW18" s="73">
        <v>0</v>
      </c>
      <c r="GX18" s="77">
        <v>1</v>
      </c>
      <c r="GY18" s="75">
        <f t="shared" si="24"/>
        <v>0</v>
      </c>
      <c r="HB18" s="74" t="s">
        <v>21</v>
      </c>
      <c r="HC18" s="74">
        <v>109</v>
      </c>
      <c r="HD18" s="74">
        <v>109</v>
      </c>
      <c r="HE18" s="74">
        <v>0</v>
      </c>
      <c r="HF18" s="74">
        <v>0</v>
      </c>
      <c r="HG18" s="75">
        <f t="shared" si="25"/>
        <v>1</v>
      </c>
      <c r="HH18" s="75">
        <f t="shared" si="26"/>
        <v>0</v>
      </c>
      <c r="HJ18" s="74" t="s">
        <v>21</v>
      </c>
      <c r="HK18" s="74">
        <v>109</v>
      </c>
      <c r="HL18" s="74">
        <v>109</v>
      </c>
      <c r="HM18" s="74">
        <v>0</v>
      </c>
      <c r="HN18" s="74">
        <v>0</v>
      </c>
      <c r="HO18" s="75">
        <f t="shared" si="27"/>
        <v>1</v>
      </c>
      <c r="HP18" s="75">
        <f t="shared" si="28"/>
        <v>0</v>
      </c>
      <c r="HR18" s="74" t="s">
        <v>21</v>
      </c>
      <c r="HS18" s="74">
        <v>109</v>
      </c>
      <c r="HT18" s="74">
        <v>109</v>
      </c>
      <c r="HU18" s="74">
        <v>0</v>
      </c>
      <c r="HV18" s="74">
        <v>0</v>
      </c>
      <c r="HW18" s="75">
        <f t="shared" si="29"/>
        <v>1</v>
      </c>
      <c r="HX18" s="75">
        <f t="shared" si="30"/>
        <v>0</v>
      </c>
      <c r="HZ18" s="74" t="s">
        <v>21</v>
      </c>
      <c r="IA18" s="74">
        <v>109</v>
      </c>
      <c r="IB18" s="74">
        <v>109</v>
      </c>
      <c r="IC18" s="74">
        <v>0</v>
      </c>
      <c r="ID18" s="74">
        <v>0</v>
      </c>
      <c r="IE18" s="75">
        <f t="shared" si="31"/>
        <v>1</v>
      </c>
      <c r="IF18" s="75">
        <f t="shared" si="32"/>
        <v>0</v>
      </c>
      <c r="IH18" s="74" t="s">
        <v>21</v>
      </c>
      <c r="II18" s="74">
        <v>109</v>
      </c>
      <c r="IJ18" s="74">
        <v>109</v>
      </c>
      <c r="IK18" s="74">
        <v>0</v>
      </c>
      <c r="IL18" s="74">
        <v>0</v>
      </c>
      <c r="IM18" s="75">
        <f t="shared" si="33"/>
        <v>1</v>
      </c>
      <c r="IN18" s="75">
        <f t="shared" si="34"/>
        <v>0</v>
      </c>
      <c r="IP18" s="74" t="s">
        <v>21</v>
      </c>
      <c r="IQ18" s="74">
        <v>109</v>
      </c>
      <c r="IR18" s="74">
        <v>109</v>
      </c>
      <c r="IS18" s="74">
        <v>0</v>
      </c>
      <c r="IT18" s="74">
        <v>0</v>
      </c>
      <c r="IU18" s="75">
        <f t="shared" si="35"/>
        <v>1</v>
      </c>
      <c r="IV18" s="75">
        <f t="shared" si="36"/>
        <v>0</v>
      </c>
      <c r="IX18" s="74" t="s">
        <v>21</v>
      </c>
      <c r="IY18" s="74">
        <v>109</v>
      </c>
      <c r="IZ18" s="74">
        <v>109</v>
      </c>
      <c r="JA18" s="74">
        <v>0</v>
      </c>
      <c r="JB18" s="74">
        <v>0</v>
      </c>
      <c r="JC18" s="75">
        <f t="shared" si="37"/>
        <v>1</v>
      </c>
      <c r="JD18" s="75">
        <f t="shared" si="38"/>
        <v>0</v>
      </c>
      <c r="JF18" s="74" t="s">
        <v>21</v>
      </c>
      <c r="JG18" s="74">
        <v>109</v>
      </c>
      <c r="JH18" s="74">
        <v>109</v>
      </c>
      <c r="JI18" s="74">
        <v>0</v>
      </c>
      <c r="JJ18" s="74">
        <v>0</v>
      </c>
      <c r="JK18" s="75">
        <f t="shared" si="39"/>
        <v>1</v>
      </c>
      <c r="JL18" s="75">
        <f t="shared" si="40"/>
        <v>0</v>
      </c>
      <c r="JN18" s="74" t="s">
        <v>21</v>
      </c>
      <c r="JO18" s="74">
        <v>109</v>
      </c>
      <c r="JP18" s="74">
        <v>109</v>
      </c>
      <c r="JQ18" s="74">
        <v>0</v>
      </c>
      <c r="JR18" s="74">
        <v>0</v>
      </c>
      <c r="JS18" s="75">
        <f t="shared" si="41"/>
        <v>1</v>
      </c>
      <c r="JT18" s="75">
        <f t="shared" si="42"/>
        <v>0</v>
      </c>
      <c r="JV18" s="74" t="s">
        <v>21</v>
      </c>
      <c r="JW18" s="74">
        <v>109</v>
      </c>
      <c r="JX18" s="74">
        <v>109</v>
      </c>
      <c r="JY18" s="74">
        <v>0</v>
      </c>
      <c r="JZ18" s="74">
        <v>0</v>
      </c>
      <c r="KA18" s="75">
        <f t="shared" si="43"/>
        <v>1</v>
      </c>
      <c r="KB18" s="75">
        <f t="shared" si="44"/>
        <v>0</v>
      </c>
      <c r="KD18" s="74" t="s">
        <v>21</v>
      </c>
      <c r="KE18" s="74">
        <v>109</v>
      </c>
      <c r="KF18" s="74">
        <v>109</v>
      </c>
      <c r="KG18" s="74">
        <v>0</v>
      </c>
      <c r="KH18" s="74">
        <v>0</v>
      </c>
      <c r="KI18" s="75">
        <f t="shared" si="45"/>
        <v>1</v>
      </c>
      <c r="KJ18" s="75">
        <f t="shared" si="46"/>
        <v>0</v>
      </c>
      <c r="KL18" s="74" t="s">
        <v>21</v>
      </c>
      <c r="KM18" s="74">
        <v>109</v>
      </c>
      <c r="KN18" s="74">
        <v>109</v>
      </c>
      <c r="KO18" s="74">
        <v>0</v>
      </c>
      <c r="KP18" s="74">
        <v>0</v>
      </c>
      <c r="KQ18" s="75">
        <f t="shared" si="47"/>
        <v>1</v>
      </c>
      <c r="KR18" s="75">
        <f t="shared" si="48"/>
        <v>0</v>
      </c>
      <c r="KT18" s="74" t="s">
        <v>21</v>
      </c>
      <c r="KU18" s="74">
        <v>109</v>
      </c>
      <c r="KV18" s="74">
        <v>109</v>
      </c>
      <c r="KW18" s="74">
        <v>0</v>
      </c>
      <c r="KX18" s="74">
        <v>0</v>
      </c>
      <c r="KY18" s="75">
        <f t="shared" si="49"/>
        <v>1</v>
      </c>
      <c r="KZ18" s="75">
        <f t="shared" si="50"/>
        <v>0</v>
      </c>
      <c r="LB18" s="74" t="s">
        <v>21</v>
      </c>
      <c r="LC18" s="74">
        <v>109</v>
      </c>
      <c r="LD18" s="74">
        <v>109</v>
      </c>
      <c r="LE18" s="74">
        <v>0</v>
      </c>
      <c r="LF18" s="74">
        <v>0</v>
      </c>
      <c r="LG18" s="75">
        <f t="shared" si="51"/>
        <v>1</v>
      </c>
      <c r="LH18" s="75">
        <f t="shared" si="52"/>
        <v>0</v>
      </c>
      <c r="LJ18" s="74" t="s">
        <v>21</v>
      </c>
      <c r="LK18" s="74">
        <v>109</v>
      </c>
      <c r="LL18" s="74">
        <v>109</v>
      </c>
      <c r="LM18" s="74">
        <v>0</v>
      </c>
      <c r="LN18" s="74">
        <v>0</v>
      </c>
      <c r="LO18" s="75">
        <f t="shared" si="53"/>
        <v>1</v>
      </c>
      <c r="LP18" s="75">
        <f t="shared" si="54"/>
        <v>0</v>
      </c>
      <c r="LR18" s="74" t="s">
        <v>21</v>
      </c>
      <c r="LS18" s="74">
        <v>109</v>
      </c>
      <c r="LT18" s="74">
        <v>109</v>
      </c>
      <c r="LU18" s="74">
        <v>0</v>
      </c>
      <c r="LV18" s="74">
        <v>0</v>
      </c>
      <c r="LW18" s="75">
        <f t="shared" si="55"/>
        <v>1</v>
      </c>
      <c r="LX18" s="75">
        <f t="shared" si="56"/>
        <v>0</v>
      </c>
      <c r="LZ18" s="74" t="s">
        <v>21</v>
      </c>
      <c r="MA18" s="74">
        <v>109</v>
      </c>
      <c r="MB18" s="74">
        <v>109</v>
      </c>
      <c r="MC18" s="74">
        <v>0</v>
      </c>
      <c r="MD18" s="74">
        <v>0</v>
      </c>
      <c r="ME18" s="75">
        <f t="shared" si="57"/>
        <v>1</v>
      </c>
      <c r="MF18" s="75">
        <f t="shared" si="58"/>
        <v>0</v>
      </c>
      <c r="MH18" s="74" t="s">
        <v>21</v>
      </c>
      <c r="MI18" s="74">
        <v>109</v>
      </c>
      <c r="MJ18" s="74">
        <v>109</v>
      </c>
      <c r="MK18" s="74">
        <v>0</v>
      </c>
      <c r="ML18" s="74">
        <v>0</v>
      </c>
      <c r="MM18" s="75">
        <f t="shared" si="59"/>
        <v>1</v>
      </c>
      <c r="MN18" s="75">
        <f t="shared" si="60"/>
        <v>0</v>
      </c>
      <c r="MP18" s="74" t="s">
        <v>21</v>
      </c>
      <c r="MQ18" s="74">
        <v>109</v>
      </c>
      <c r="MR18" s="74">
        <v>109</v>
      </c>
      <c r="MS18" s="74">
        <v>0</v>
      </c>
      <c r="MT18" s="74">
        <v>0</v>
      </c>
      <c r="MU18" s="75">
        <f t="shared" si="61"/>
        <v>1</v>
      </c>
      <c r="MV18" s="75">
        <f t="shared" si="62"/>
        <v>0</v>
      </c>
      <c r="MX18" s="74" t="s">
        <v>21</v>
      </c>
      <c r="MY18" s="74">
        <v>109</v>
      </c>
      <c r="MZ18" s="74">
        <v>109</v>
      </c>
      <c r="NA18" s="74">
        <v>0</v>
      </c>
      <c r="NB18" s="74">
        <v>0</v>
      </c>
      <c r="NC18" s="75">
        <f t="shared" si="63"/>
        <v>1</v>
      </c>
      <c r="ND18" s="75">
        <f t="shared" si="64"/>
        <v>0</v>
      </c>
      <c r="NF18" s="74" t="s">
        <v>21</v>
      </c>
      <c r="NG18" s="74">
        <v>109</v>
      </c>
      <c r="NH18" s="74">
        <v>109</v>
      </c>
      <c r="NI18" s="74">
        <v>0</v>
      </c>
      <c r="NJ18" s="74">
        <v>0</v>
      </c>
      <c r="NK18" s="75">
        <f t="shared" si="65"/>
        <v>1</v>
      </c>
      <c r="NL18" s="75">
        <f t="shared" si="66"/>
        <v>0</v>
      </c>
      <c r="NN18" s="74" t="s">
        <v>21</v>
      </c>
      <c r="NO18" s="74">
        <v>109</v>
      </c>
      <c r="NP18" s="74">
        <v>109</v>
      </c>
      <c r="NQ18" s="74">
        <v>0</v>
      </c>
      <c r="NR18" s="74">
        <v>0</v>
      </c>
      <c r="NS18" s="75">
        <f t="shared" si="67"/>
        <v>1</v>
      </c>
      <c r="NT18" s="75">
        <f t="shared" si="68"/>
        <v>0</v>
      </c>
    </row>
    <row r="19" spans="1:384" ht="15">
      <c r="A19" s="2" t="s">
        <v>22</v>
      </c>
      <c r="B19" s="2">
        <v>54</v>
      </c>
      <c r="C19" s="2">
        <v>52</v>
      </c>
      <c r="D19" s="2">
        <v>2</v>
      </c>
      <c r="E19" s="2">
        <v>0</v>
      </c>
      <c r="F19" s="4">
        <v>0.96</v>
      </c>
      <c r="G19" s="8"/>
      <c r="H19" s="7"/>
      <c r="I19" s="2" t="s">
        <v>22</v>
      </c>
      <c r="J19" s="2">
        <v>54</v>
      </c>
      <c r="K19" s="2">
        <v>52</v>
      </c>
      <c r="L19" s="2">
        <v>2</v>
      </c>
      <c r="M19" s="2">
        <v>0</v>
      </c>
      <c r="N19" s="4">
        <v>0.96</v>
      </c>
      <c r="O19" s="8">
        <f t="shared" si="0"/>
        <v>0</v>
      </c>
      <c r="P19" s="7"/>
      <c r="Q19" s="2" t="s">
        <v>22</v>
      </c>
      <c r="R19" s="2">
        <v>54</v>
      </c>
      <c r="S19" s="2">
        <v>52</v>
      </c>
      <c r="T19" s="2">
        <v>2</v>
      </c>
      <c r="U19" s="2">
        <v>0</v>
      </c>
      <c r="V19" s="4">
        <v>0.96</v>
      </c>
      <c r="W19" s="4">
        <f t="shared" si="1"/>
        <v>0</v>
      </c>
      <c r="Y19" s="2" t="s">
        <v>22</v>
      </c>
      <c r="Z19" s="2">
        <v>54</v>
      </c>
      <c r="AA19" s="2">
        <v>52</v>
      </c>
      <c r="AB19" s="2">
        <v>2</v>
      </c>
      <c r="AC19" s="2">
        <v>0</v>
      </c>
      <c r="AD19" s="4">
        <v>0.96</v>
      </c>
      <c r="AE19" s="4">
        <f t="shared" si="2"/>
        <v>0</v>
      </c>
      <c r="AG19" s="2" t="s">
        <v>22</v>
      </c>
      <c r="AH19" s="2">
        <v>54</v>
      </c>
      <c r="AI19" s="2">
        <v>52</v>
      </c>
      <c r="AJ19" s="2">
        <v>2</v>
      </c>
      <c r="AK19" s="2">
        <v>0</v>
      </c>
      <c r="AL19" s="4">
        <v>0.96</v>
      </c>
      <c r="AM19" s="4">
        <f t="shared" si="3"/>
        <v>0</v>
      </c>
      <c r="AO19" s="2" t="s">
        <v>22</v>
      </c>
      <c r="AP19" s="2">
        <v>54</v>
      </c>
      <c r="AQ19" s="2">
        <v>52</v>
      </c>
      <c r="AR19" s="2">
        <v>2</v>
      </c>
      <c r="AS19" s="2">
        <v>0</v>
      </c>
      <c r="AT19" s="4">
        <v>0.96</v>
      </c>
      <c r="AU19" s="4">
        <f t="shared" si="4"/>
        <v>0</v>
      </c>
      <c r="AW19" s="2" t="s">
        <v>22</v>
      </c>
      <c r="AX19" s="2">
        <v>54</v>
      </c>
      <c r="AY19" s="2">
        <v>52</v>
      </c>
      <c r="AZ19" s="2">
        <v>2</v>
      </c>
      <c r="BA19" s="2">
        <v>0</v>
      </c>
      <c r="BB19" s="4">
        <v>0.96</v>
      </c>
      <c r="BC19" s="4">
        <f t="shared" si="5"/>
        <v>0</v>
      </c>
      <c r="BE19" s="2" t="s">
        <v>22</v>
      </c>
      <c r="BF19" s="2">
        <v>54</v>
      </c>
      <c r="BG19" s="2">
        <v>52</v>
      </c>
      <c r="BH19" s="2">
        <v>2</v>
      </c>
      <c r="BI19" s="2">
        <v>0</v>
      </c>
      <c r="BJ19" s="4">
        <f t="shared" si="69"/>
        <v>0.96296296296296291</v>
      </c>
      <c r="BK19" s="4">
        <f t="shared" si="6"/>
        <v>2.962962962962945E-3</v>
      </c>
      <c r="BM19" s="2" t="s">
        <v>22</v>
      </c>
      <c r="BN19" s="2">
        <v>54</v>
      </c>
      <c r="BO19" s="2">
        <v>52</v>
      </c>
      <c r="BP19" s="2">
        <v>2</v>
      </c>
      <c r="BQ19" s="2">
        <v>0</v>
      </c>
      <c r="BR19" s="4">
        <f t="shared" si="70"/>
        <v>0.96296296296296291</v>
      </c>
      <c r="BS19" s="4">
        <f t="shared" si="7"/>
        <v>0</v>
      </c>
      <c r="BU19" s="2" t="s">
        <v>22</v>
      </c>
      <c r="BV19" s="2">
        <v>54</v>
      </c>
      <c r="BW19" s="2">
        <v>52</v>
      </c>
      <c r="BX19" s="2">
        <v>2</v>
      </c>
      <c r="BY19" s="2">
        <v>0</v>
      </c>
      <c r="BZ19" s="4">
        <v>0.96</v>
      </c>
      <c r="CA19" s="4">
        <f t="shared" si="8"/>
        <v>-2.962962962962945E-3</v>
      </c>
      <c r="CC19" s="42" t="s">
        <v>22</v>
      </c>
      <c r="CD19" s="42">
        <v>54</v>
      </c>
      <c r="CE19" s="42">
        <v>52</v>
      </c>
      <c r="CF19" s="42">
        <v>2</v>
      </c>
      <c r="CG19" s="42">
        <v>0</v>
      </c>
      <c r="CH19" s="43">
        <v>0.96</v>
      </c>
      <c r="CI19" s="4">
        <f t="shared" si="9"/>
        <v>0</v>
      </c>
      <c r="CK19" s="2" t="s">
        <v>22</v>
      </c>
      <c r="CL19" s="2">
        <v>54</v>
      </c>
      <c r="CM19" s="2">
        <v>52</v>
      </c>
      <c r="CN19" s="2">
        <v>2</v>
      </c>
      <c r="CO19" s="2">
        <v>0</v>
      </c>
      <c r="CP19" s="4">
        <v>0.96</v>
      </c>
      <c r="CQ19" s="4">
        <f t="shared" si="10"/>
        <v>0</v>
      </c>
      <c r="CS19" s="2" t="s">
        <v>22</v>
      </c>
      <c r="CT19" s="2">
        <v>54</v>
      </c>
      <c r="CU19" s="2">
        <v>52</v>
      </c>
      <c r="CV19" s="2">
        <v>2</v>
      </c>
      <c r="CW19" s="2">
        <v>0</v>
      </c>
      <c r="CX19" s="4">
        <v>0.96</v>
      </c>
      <c r="CY19" s="4">
        <f t="shared" si="11"/>
        <v>0</v>
      </c>
      <c r="DA19" s="2" t="s">
        <v>22</v>
      </c>
      <c r="DB19" s="2">
        <v>54</v>
      </c>
      <c r="DC19" s="2">
        <v>52</v>
      </c>
      <c r="DD19" s="2">
        <v>2</v>
      </c>
      <c r="DE19" s="2">
        <v>0</v>
      </c>
      <c r="DF19" s="4">
        <v>0.96</v>
      </c>
      <c r="DG19" s="4">
        <f t="shared" si="12"/>
        <v>0</v>
      </c>
      <c r="DI19" s="2" t="s">
        <v>22</v>
      </c>
      <c r="DJ19" s="2">
        <v>54</v>
      </c>
      <c r="DK19" s="2">
        <v>52</v>
      </c>
      <c r="DL19" s="2">
        <v>2</v>
      </c>
      <c r="DM19" s="2">
        <v>0</v>
      </c>
      <c r="DN19" s="4">
        <v>0.96</v>
      </c>
      <c r="DO19" s="4">
        <f t="shared" si="13"/>
        <v>0</v>
      </c>
      <c r="DQ19" s="2" t="s">
        <v>22</v>
      </c>
      <c r="DR19" s="2">
        <v>54</v>
      </c>
      <c r="DS19" s="2">
        <v>52</v>
      </c>
      <c r="DT19" s="2">
        <v>2</v>
      </c>
      <c r="DU19" s="2">
        <v>0</v>
      </c>
      <c r="DV19" s="4">
        <v>0.96</v>
      </c>
      <c r="DW19" s="4">
        <f t="shared" si="14"/>
        <v>0</v>
      </c>
      <c r="DY19" s="2" t="s">
        <v>22</v>
      </c>
      <c r="DZ19" s="2">
        <v>54</v>
      </c>
      <c r="EA19" s="2">
        <v>52</v>
      </c>
      <c r="EB19" s="2">
        <v>2</v>
      </c>
      <c r="EC19" s="2">
        <v>0</v>
      </c>
      <c r="ED19" s="4">
        <v>0.96</v>
      </c>
      <c r="EE19" s="4">
        <f t="shared" si="15"/>
        <v>0</v>
      </c>
      <c r="EG19" s="73" t="s">
        <v>22</v>
      </c>
      <c r="EH19" s="74">
        <v>54</v>
      </c>
      <c r="EI19" s="74">
        <v>52</v>
      </c>
      <c r="EJ19" s="74">
        <v>2</v>
      </c>
      <c r="EK19" s="74">
        <v>0</v>
      </c>
      <c r="EL19" s="75">
        <v>0.96</v>
      </c>
      <c r="EM19" s="75">
        <f t="shared" si="16"/>
        <v>0</v>
      </c>
      <c r="EN19" s="74"/>
      <c r="EO19" s="73" t="s">
        <v>22</v>
      </c>
      <c r="EP19" s="73">
        <v>54</v>
      </c>
      <c r="EQ19" s="73">
        <v>52</v>
      </c>
      <c r="ER19" s="73">
        <v>2</v>
      </c>
      <c r="ES19" s="73">
        <v>0</v>
      </c>
      <c r="ET19" s="77">
        <v>0.96</v>
      </c>
      <c r="EU19" s="75">
        <f t="shared" si="17"/>
        <v>0</v>
      </c>
      <c r="EV19" s="74"/>
      <c r="EW19" s="73" t="s">
        <v>22</v>
      </c>
      <c r="EX19" s="73">
        <v>54</v>
      </c>
      <c r="EY19" s="73">
        <v>52</v>
      </c>
      <c r="EZ19" s="73">
        <v>2</v>
      </c>
      <c r="FA19" s="73">
        <v>0</v>
      </c>
      <c r="FB19" s="77">
        <v>0.96</v>
      </c>
      <c r="FC19" s="75">
        <f t="shared" si="18"/>
        <v>0</v>
      </c>
      <c r="FD19" s="74"/>
      <c r="FE19" s="73" t="s">
        <v>22</v>
      </c>
      <c r="FF19" s="73">
        <v>203</v>
      </c>
      <c r="FG19" s="73">
        <v>200</v>
      </c>
      <c r="FH19" s="73">
        <v>2</v>
      </c>
      <c r="FI19" s="73">
        <v>1</v>
      </c>
      <c r="FJ19" s="77">
        <f t="shared" si="71"/>
        <v>0.98522167487684731</v>
      </c>
      <c r="FK19" s="75">
        <f t="shared" si="19"/>
        <v>2.5221674876847344E-2</v>
      </c>
      <c r="FL19" s="74"/>
      <c r="FM19" s="73" t="s">
        <v>22</v>
      </c>
      <c r="FN19" s="73">
        <v>203</v>
      </c>
      <c r="FO19" s="73">
        <v>198</v>
      </c>
      <c r="FP19" s="73">
        <v>3</v>
      </c>
      <c r="FQ19" s="73">
        <v>2</v>
      </c>
      <c r="FR19" s="77">
        <v>0.98</v>
      </c>
      <c r="FS19" s="75">
        <f t="shared" si="20"/>
        <v>-5.2216748768473265E-3</v>
      </c>
      <c r="FT19" s="74" t="s">
        <v>89</v>
      </c>
      <c r="FU19" s="73" t="s">
        <v>22</v>
      </c>
      <c r="FV19" s="73">
        <v>203</v>
      </c>
      <c r="FW19" s="73">
        <v>199</v>
      </c>
      <c r="FX19" s="73">
        <v>2</v>
      </c>
      <c r="FY19" s="73">
        <v>2</v>
      </c>
      <c r="FZ19" s="77">
        <v>0.98</v>
      </c>
      <c r="GA19" s="75">
        <f t="shared" si="21"/>
        <v>0</v>
      </c>
      <c r="GB19" s="74"/>
      <c r="GC19" s="73" t="s">
        <v>22</v>
      </c>
      <c r="GD19" s="73">
        <v>203</v>
      </c>
      <c r="GE19" s="73">
        <v>199</v>
      </c>
      <c r="GF19" s="73">
        <v>2</v>
      </c>
      <c r="GG19" s="73">
        <v>2</v>
      </c>
      <c r="GH19" s="77">
        <v>0.98</v>
      </c>
      <c r="GI19" s="75">
        <f t="shared" si="22"/>
        <v>0</v>
      </c>
      <c r="GJ19" s="74"/>
      <c r="GK19" s="73" t="s">
        <v>22</v>
      </c>
      <c r="GL19" s="73">
        <v>203</v>
      </c>
      <c r="GM19" s="73">
        <v>199</v>
      </c>
      <c r="GN19" s="73">
        <v>2</v>
      </c>
      <c r="GO19" s="73">
        <v>2</v>
      </c>
      <c r="GP19" s="77">
        <v>0.98</v>
      </c>
      <c r="GQ19" s="75">
        <f t="shared" si="23"/>
        <v>-1.02</v>
      </c>
      <c r="GR19" s="74"/>
      <c r="GS19" s="73" t="s">
        <v>22</v>
      </c>
      <c r="GT19" s="73">
        <v>203</v>
      </c>
      <c r="GU19" s="73">
        <v>200</v>
      </c>
      <c r="GV19" s="73">
        <v>2</v>
      </c>
      <c r="GW19" s="73">
        <v>1</v>
      </c>
      <c r="GX19" s="77">
        <v>0.99</v>
      </c>
      <c r="GY19" s="75">
        <f t="shared" si="24"/>
        <v>1.0000000000000009E-2</v>
      </c>
      <c r="HB19" s="74" t="s">
        <v>22</v>
      </c>
      <c r="HC19" s="74">
        <v>203</v>
      </c>
      <c r="HD19" s="74">
        <v>200</v>
      </c>
      <c r="HE19" s="74">
        <v>2</v>
      </c>
      <c r="HF19" s="74">
        <v>1</v>
      </c>
      <c r="HG19" s="75">
        <f t="shared" si="25"/>
        <v>0.98522167487684731</v>
      </c>
      <c r="HH19" s="75">
        <f t="shared" si="26"/>
        <v>-4.7783251231526824E-3</v>
      </c>
      <c r="HJ19" s="74" t="s">
        <v>22</v>
      </c>
      <c r="HK19" s="74">
        <v>203</v>
      </c>
      <c r="HL19" s="74">
        <v>200</v>
      </c>
      <c r="HM19" s="74">
        <v>2</v>
      </c>
      <c r="HN19" s="74">
        <v>1</v>
      </c>
      <c r="HO19" s="75">
        <f t="shared" si="27"/>
        <v>0.98522167487684731</v>
      </c>
      <c r="HP19" s="75">
        <f t="shared" si="28"/>
        <v>0</v>
      </c>
      <c r="HR19" s="74" t="s">
        <v>22</v>
      </c>
      <c r="HS19" s="74">
        <v>203</v>
      </c>
      <c r="HT19" s="74">
        <v>200</v>
      </c>
      <c r="HU19" s="74">
        <v>2</v>
      </c>
      <c r="HV19" s="74">
        <v>1</v>
      </c>
      <c r="HW19" s="75">
        <f t="shared" si="29"/>
        <v>0.98522167487684731</v>
      </c>
      <c r="HX19" s="75">
        <f t="shared" si="30"/>
        <v>0</v>
      </c>
      <c r="HZ19" s="74" t="s">
        <v>22</v>
      </c>
      <c r="IA19" s="74">
        <v>203</v>
      </c>
      <c r="IB19" s="74">
        <v>201</v>
      </c>
      <c r="IC19" s="74">
        <v>2</v>
      </c>
      <c r="ID19" s="74">
        <v>0</v>
      </c>
      <c r="IE19" s="75">
        <f t="shared" si="31"/>
        <v>0.99014778325123154</v>
      </c>
      <c r="IF19" s="75">
        <f t="shared" si="32"/>
        <v>4.9261083743842304E-3</v>
      </c>
      <c r="IH19" s="74" t="s">
        <v>22</v>
      </c>
      <c r="II19" s="74">
        <v>203</v>
      </c>
      <c r="IJ19" s="74">
        <v>200</v>
      </c>
      <c r="IK19" s="74">
        <v>2</v>
      </c>
      <c r="IL19" s="74">
        <v>1</v>
      </c>
      <c r="IM19" s="75">
        <f t="shared" si="33"/>
        <v>0.98522167487684731</v>
      </c>
      <c r="IN19" s="75">
        <f t="shared" si="34"/>
        <v>-4.9261083743842304E-3</v>
      </c>
      <c r="IP19" s="74" t="s">
        <v>22</v>
      </c>
      <c r="IQ19" s="74">
        <v>203</v>
      </c>
      <c r="IR19" s="74">
        <v>200</v>
      </c>
      <c r="IS19" s="74">
        <v>2</v>
      </c>
      <c r="IT19" s="74">
        <v>1</v>
      </c>
      <c r="IU19" s="75">
        <f t="shared" si="35"/>
        <v>0.98522167487684731</v>
      </c>
      <c r="IV19" s="75">
        <f t="shared" si="36"/>
        <v>0</v>
      </c>
      <c r="IX19" s="74" t="s">
        <v>22</v>
      </c>
      <c r="IY19" s="74">
        <v>203</v>
      </c>
      <c r="IZ19" s="74">
        <v>200</v>
      </c>
      <c r="JA19" s="74">
        <v>2</v>
      </c>
      <c r="JB19" s="74">
        <v>1</v>
      </c>
      <c r="JC19" s="75">
        <f t="shared" si="37"/>
        <v>0.98522167487684731</v>
      </c>
      <c r="JD19" s="75">
        <f t="shared" si="38"/>
        <v>0</v>
      </c>
      <c r="JF19" s="49" t="s">
        <v>22</v>
      </c>
      <c r="JG19" s="49">
        <v>203</v>
      </c>
      <c r="JH19" s="49">
        <v>200</v>
      </c>
      <c r="JI19" s="49">
        <v>2</v>
      </c>
      <c r="JJ19" s="49">
        <v>1</v>
      </c>
      <c r="JK19" s="75">
        <f t="shared" si="39"/>
        <v>0.98522167487684731</v>
      </c>
      <c r="JL19" s="75">
        <f t="shared" si="40"/>
        <v>0</v>
      </c>
      <c r="JN19" s="74" t="s">
        <v>22</v>
      </c>
      <c r="JO19" s="74">
        <v>203</v>
      </c>
      <c r="JP19" s="74">
        <v>200</v>
      </c>
      <c r="JQ19" s="74">
        <v>2</v>
      </c>
      <c r="JR19" s="74">
        <v>1</v>
      </c>
      <c r="JS19" s="75">
        <f t="shared" si="41"/>
        <v>0.98522167487684731</v>
      </c>
      <c r="JT19" s="75">
        <f t="shared" si="42"/>
        <v>0</v>
      </c>
      <c r="JV19" s="74" t="s">
        <v>22</v>
      </c>
      <c r="JW19" s="74">
        <v>203</v>
      </c>
      <c r="JX19" s="74">
        <v>200</v>
      </c>
      <c r="JY19" s="74">
        <v>2</v>
      </c>
      <c r="JZ19" s="74">
        <v>1</v>
      </c>
      <c r="KA19" s="75">
        <f t="shared" si="43"/>
        <v>0.98522167487684731</v>
      </c>
      <c r="KB19" s="75">
        <f t="shared" si="44"/>
        <v>0</v>
      </c>
      <c r="KD19" s="74" t="s">
        <v>22</v>
      </c>
      <c r="KE19" s="74">
        <v>203</v>
      </c>
      <c r="KF19" s="74">
        <v>201</v>
      </c>
      <c r="KG19" s="74">
        <v>2</v>
      </c>
      <c r="KH19" s="74">
        <v>0</v>
      </c>
      <c r="KI19" s="75">
        <f t="shared" si="45"/>
        <v>0.99014778325123154</v>
      </c>
      <c r="KJ19" s="75">
        <f t="shared" si="46"/>
        <v>4.9261083743842304E-3</v>
      </c>
      <c r="KL19" s="74" t="s">
        <v>22</v>
      </c>
      <c r="KM19" s="74">
        <v>203</v>
      </c>
      <c r="KN19" s="74">
        <v>201</v>
      </c>
      <c r="KO19" s="74">
        <v>2</v>
      </c>
      <c r="KP19" s="74">
        <v>0</v>
      </c>
      <c r="KQ19" s="75">
        <f t="shared" si="47"/>
        <v>0.99014778325123154</v>
      </c>
      <c r="KR19" s="75">
        <f t="shared" si="48"/>
        <v>0</v>
      </c>
      <c r="KT19" s="74" t="s">
        <v>22</v>
      </c>
      <c r="KU19" s="74">
        <v>203</v>
      </c>
      <c r="KV19" s="74">
        <v>201</v>
      </c>
      <c r="KW19" s="74">
        <v>2</v>
      </c>
      <c r="KX19" s="74">
        <v>0</v>
      </c>
      <c r="KY19" s="75">
        <f t="shared" si="49"/>
        <v>0.99014778325123154</v>
      </c>
      <c r="KZ19" s="75">
        <f t="shared" si="50"/>
        <v>0</v>
      </c>
      <c r="LB19" s="74" t="s">
        <v>22</v>
      </c>
      <c r="LC19" s="74">
        <v>203</v>
      </c>
      <c r="LD19" s="74">
        <v>201</v>
      </c>
      <c r="LE19" s="74">
        <v>2</v>
      </c>
      <c r="LF19" s="74">
        <v>0</v>
      </c>
      <c r="LG19" s="75">
        <f t="shared" si="51"/>
        <v>0.99014778325123154</v>
      </c>
      <c r="LH19" s="75">
        <f t="shared" si="52"/>
        <v>0</v>
      </c>
      <c r="LJ19" s="74" t="s">
        <v>22</v>
      </c>
      <c r="LK19" s="74">
        <v>203</v>
      </c>
      <c r="LL19" s="74">
        <v>201</v>
      </c>
      <c r="LM19" s="74">
        <v>2</v>
      </c>
      <c r="LN19" s="74">
        <v>0</v>
      </c>
      <c r="LO19" s="75">
        <f t="shared" si="53"/>
        <v>0.99014778325123154</v>
      </c>
      <c r="LP19" s="75">
        <f t="shared" si="54"/>
        <v>0</v>
      </c>
      <c r="LR19" s="74" t="s">
        <v>22</v>
      </c>
      <c r="LS19" s="74">
        <v>203</v>
      </c>
      <c r="LT19" s="74">
        <v>200</v>
      </c>
      <c r="LU19" s="74">
        <v>2</v>
      </c>
      <c r="LV19" s="74">
        <v>1</v>
      </c>
      <c r="LW19" s="75">
        <f t="shared" si="55"/>
        <v>0.98522167487684731</v>
      </c>
      <c r="LX19" s="75">
        <f t="shared" si="56"/>
        <v>-4.9261083743842304E-3</v>
      </c>
      <c r="LZ19" s="74" t="s">
        <v>22</v>
      </c>
      <c r="MA19" s="74">
        <v>203</v>
      </c>
      <c r="MB19" s="74">
        <v>200</v>
      </c>
      <c r="MC19" s="74">
        <v>2</v>
      </c>
      <c r="MD19" s="74">
        <v>1</v>
      </c>
      <c r="ME19" s="75">
        <f t="shared" si="57"/>
        <v>0.98522167487684731</v>
      </c>
      <c r="MF19" s="75">
        <f t="shared" si="58"/>
        <v>0</v>
      </c>
      <c r="MH19" s="74" t="s">
        <v>22</v>
      </c>
      <c r="MI19" s="74">
        <v>203</v>
      </c>
      <c r="MJ19" s="74">
        <v>199</v>
      </c>
      <c r="MK19" s="74">
        <v>2</v>
      </c>
      <c r="ML19" s="74">
        <v>2</v>
      </c>
      <c r="MM19" s="75">
        <f t="shared" si="59"/>
        <v>0.98029556650246308</v>
      </c>
      <c r="MN19" s="75">
        <f t="shared" si="60"/>
        <v>-4.9261083743842304E-3</v>
      </c>
      <c r="MP19" s="74" t="s">
        <v>22</v>
      </c>
      <c r="MQ19" s="74">
        <v>203</v>
      </c>
      <c r="MR19" s="74">
        <v>200</v>
      </c>
      <c r="MS19" s="74">
        <v>2</v>
      </c>
      <c r="MT19" s="74">
        <v>1</v>
      </c>
      <c r="MU19" s="75">
        <f t="shared" si="61"/>
        <v>0.98522167487684731</v>
      </c>
      <c r="MV19" s="75">
        <f t="shared" si="62"/>
        <v>4.9261083743842304E-3</v>
      </c>
      <c r="MX19" s="74" t="s">
        <v>22</v>
      </c>
      <c r="MY19" s="74">
        <v>203</v>
      </c>
      <c r="MZ19" s="74">
        <v>199</v>
      </c>
      <c r="NA19" s="74">
        <v>2</v>
      </c>
      <c r="NB19" s="74">
        <v>2</v>
      </c>
      <c r="NC19" s="75">
        <f t="shared" si="63"/>
        <v>0.98029556650246308</v>
      </c>
      <c r="ND19" s="75">
        <f t="shared" si="64"/>
        <v>-4.9261083743842304E-3</v>
      </c>
      <c r="NF19" s="74" t="s">
        <v>22</v>
      </c>
      <c r="NG19" s="74">
        <v>203</v>
      </c>
      <c r="NH19" s="74">
        <v>199</v>
      </c>
      <c r="NI19" s="74">
        <v>2</v>
      </c>
      <c r="NJ19" s="74">
        <v>2</v>
      </c>
      <c r="NK19" s="75">
        <f t="shared" si="65"/>
        <v>0.98029556650246308</v>
      </c>
      <c r="NL19" s="75">
        <f t="shared" si="66"/>
        <v>0</v>
      </c>
      <c r="NN19" s="74" t="s">
        <v>22</v>
      </c>
      <c r="NO19" s="74">
        <v>203</v>
      </c>
      <c r="NP19" s="74">
        <v>199</v>
      </c>
      <c r="NQ19" s="74">
        <v>2</v>
      </c>
      <c r="NR19" s="74">
        <v>2</v>
      </c>
      <c r="NS19" s="75">
        <f t="shared" si="67"/>
        <v>0.98029556650246308</v>
      </c>
      <c r="NT19" s="75">
        <f t="shared" si="68"/>
        <v>0</v>
      </c>
    </row>
    <row r="20" spans="1:384" ht="15">
      <c r="A20" s="2" t="s">
        <v>23</v>
      </c>
      <c r="B20" s="2">
        <v>30</v>
      </c>
      <c r="C20" s="2">
        <v>27</v>
      </c>
      <c r="D20" s="2">
        <v>1</v>
      </c>
      <c r="E20" s="2">
        <v>2</v>
      </c>
      <c r="F20" s="4">
        <v>0.9</v>
      </c>
      <c r="G20" s="8"/>
      <c r="H20" s="7"/>
      <c r="I20" s="2" t="s">
        <v>23</v>
      </c>
      <c r="J20" s="2">
        <v>30</v>
      </c>
      <c r="K20" s="2">
        <v>27</v>
      </c>
      <c r="L20" s="2">
        <v>1</v>
      </c>
      <c r="M20" s="2">
        <v>2</v>
      </c>
      <c r="N20" s="4">
        <v>0.9</v>
      </c>
      <c r="O20" s="8">
        <f t="shared" si="0"/>
        <v>0</v>
      </c>
      <c r="P20" s="7"/>
      <c r="Q20" s="2" t="s">
        <v>23</v>
      </c>
      <c r="R20" s="2">
        <v>30</v>
      </c>
      <c r="S20" s="2">
        <v>27</v>
      </c>
      <c r="T20" s="2">
        <v>1</v>
      </c>
      <c r="U20" s="2">
        <v>2</v>
      </c>
      <c r="V20" s="4">
        <v>0.9</v>
      </c>
      <c r="W20" s="4">
        <f t="shared" si="1"/>
        <v>0</v>
      </c>
      <c r="Y20" s="2" t="s">
        <v>23</v>
      </c>
      <c r="Z20" s="2">
        <v>48</v>
      </c>
      <c r="AA20" s="2">
        <v>45</v>
      </c>
      <c r="AB20" s="2">
        <v>1</v>
      </c>
      <c r="AC20" s="2">
        <v>2</v>
      </c>
      <c r="AD20" s="4">
        <v>0.94</v>
      </c>
      <c r="AE20" s="4">
        <f t="shared" si="2"/>
        <v>3.9999999999999925E-2</v>
      </c>
      <c r="AG20" s="2" t="s">
        <v>23</v>
      </c>
      <c r="AH20" s="2">
        <v>48</v>
      </c>
      <c r="AI20" s="2">
        <v>45</v>
      </c>
      <c r="AJ20" s="2">
        <v>1</v>
      </c>
      <c r="AK20" s="2">
        <v>2</v>
      </c>
      <c r="AL20" s="4">
        <v>0.94</v>
      </c>
      <c r="AM20" s="4">
        <f t="shared" si="3"/>
        <v>0</v>
      </c>
      <c r="AO20" s="2" t="s">
        <v>23</v>
      </c>
      <c r="AP20" s="2">
        <v>48</v>
      </c>
      <c r="AQ20" s="2">
        <v>45</v>
      </c>
      <c r="AR20" s="2">
        <v>1</v>
      </c>
      <c r="AS20" s="2">
        <v>2</v>
      </c>
      <c r="AT20" s="4">
        <v>0.94</v>
      </c>
      <c r="AU20" s="4">
        <f t="shared" si="4"/>
        <v>0</v>
      </c>
      <c r="AW20" s="2" t="s">
        <v>23</v>
      </c>
      <c r="AX20" s="2">
        <v>48</v>
      </c>
      <c r="AY20" s="2">
        <v>45</v>
      </c>
      <c r="AZ20" s="2">
        <v>1</v>
      </c>
      <c r="BA20" s="2">
        <v>2</v>
      </c>
      <c r="BB20" s="4">
        <v>0.94</v>
      </c>
      <c r="BC20" s="4">
        <f t="shared" si="5"/>
        <v>0</v>
      </c>
      <c r="BE20" s="2" t="s">
        <v>23</v>
      </c>
      <c r="BF20" s="2">
        <v>48</v>
      </c>
      <c r="BG20" s="2">
        <v>45</v>
      </c>
      <c r="BH20" s="2">
        <v>1</v>
      </c>
      <c r="BI20" s="2">
        <v>2</v>
      </c>
      <c r="BJ20" s="4">
        <f t="shared" si="69"/>
        <v>0.9375</v>
      </c>
      <c r="BK20" s="4">
        <f t="shared" si="6"/>
        <v>-2.4999999999999467E-3</v>
      </c>
      <c r="BM20" s="2" t="s">
        <v>23</v>
      </c>
      <c r="BN20" s="2">
        <v>48</v>
      </c>
      <c r="BO20" s="2">
        <v>46</v>
      </c>
      <c r="BP20" s="2">
        <v>1</v>
      </c>
      <c r="BQ20" s="2">
        <v>1</v>
      </c>
      <c r="BR20" s="4">
        <f t="shared" si="70"/>
        <v>0.95833333333333337</v>
      </c>
      <c r="BS20" s="4">
        <f t="shared" si="7"/>
        <v>2.083333333333337E-2</v>
      </c>
      <c r="BU20" s="2" t="s">
        <v>23</v>
      </c>
      <c r="BV20" s="2">
        <v>48</v>
      </c>
      <c r="BW20" s="2">
        <v>45</v>
      </c>
      <c r="BX20" s="2">
        <v>1</v>
      </c>
      <c r="BY20" s="6">
        <v>2</v>
      </c>
      <c r="BZ20" s="4">
        <v>0.94</v>
      </c>
      <c r="CA20" s="4">
        <f t="shared" si="8"/>
        <v>-1.8333333333333424E-2</v>
      </c>
      <c r="CB20" s="2" t="s">
        <v>122</v>
      </c>
      <c r="CC20" s="42" t="s">
        <v>23</v>
      </c>
      <c r="CD20" s="42">
        <v>48</v>
      </c>
      <c r="CE20" s="42">
        <v>45</v>
      </c>
      <c r="CF20" s="42">
        <v>1</v>
      </c>
      <c r="CG20" s="42">
        <v>2</v>
      </c>
      <c r="CH20" s="43">
        <v>0.94</v>
      </c>
      <c r="CI20" s="4">
        <f t="shared" si="9"/>
        <v>0</v>
      </c>
      <c r="CK20" s="2" t="s">
        <v>23</v>
      </c>
      <c r="CL20" s="2">
        <v>48</v>
      </c>
      <c r="CM20" s="2">
        <v>46</v>
      </c>
      <c r="CN20" s="2">
        <v>1</v>
      </c>
      <c r="CO20" s="2">
        <v>1</v>
      </c>
      <c r="CP20" s="4">
        <v>0.96</v>
      </c>
      <c r="CQ20" s="4">
        <f t="shared" si="10"/>
        <v>2.0000000000000018E-2</v>
      </c>
      <c r="CS20" s="2" t="s">
        <v>23</v>
      </c>
      <c r="CT20" s="2">
        <v>48</v>
      </c>
      <c r="CU20" s="2">
        <v>45</v>
      </c>
      <c r="CV20" s="2">
        <v>1</v>
      </c>
      <c r="CW20" s="6">
        <v>2</v>
      </c>
      <c r="CX20" s="4">
        <v>0.94</v>
      </c>
      <c r="CY20" s="4">
        <f t="shared" si="11"/>
        <v>-2.0000000000000018E-2</v>
      </c>
      <c r="CZ20" s="2" t="s">
        <v>116</v>
      </c>
      <c r="DA20" s="2" t="s">
        <v>23</v>
      </c>
      <c r="DB20" s="2">
        <v>48</v>
      </c>
      <c r="DC20" s="2">
        <v>45</v>
      </c>
      <c r="DD20" s="2">
        <v>1</v>
      </c>
      <c r="DE20" s="2">
        <v>2</v>
      </c>
      <c r="DF20" s="4">
        <v>0.94</v>
      </c>
      <c r="DG20" s="4">
        <f t="shared" si="12"/>
        <v>0</v>
      </c>
      <c r="DI20" s="2" t="s">
        <v>23</v>
      </c>
      <c r="DJ20" s="2">
        <v>48</v>
      </c>
      <c r="DK20" s="2">
        <v>45</v>
      </c>
      <c r="DL20" s="2">
        <v>1</v>
      </c>
      <c r="DM20" s="2">
        <v>2</v>
      </c>
      <c r="DN20" s="4">
        <v>0.94</v>
      </c>
      <c r="DO20" s="4">
        <f t="shared" si="13"/>
        <v>0</v>
      </c>
      <c r="DQ20" s="2" t="s">
        <v>23</v>
      </c>
      <c r="DR20" s="2">
        <v>48</v>
      </c>
      <c r="DS20" s="2">
        <v>45</v>
      </c>
      <c r="DT20" s="2">
        <v>1</v>
      </c>
      <c r="DU20" s="2">
        <v>2</v>
      </c>
      <c r="DV20" s="4">
        <v>0.94</v>
      </c>
      <c r="DW20" s="4">
        <f t="shared" si="14"/>
        <v>0</v>
      </c>
      <c r="DY20" s="2" t="s">
        <v>23</v>
      </c>
      <c r="DZ20" s="2">
        <v>48</v>
      </c>
      <c r="EA20" s="2">
        <v>46</v>
      </c>
      <c r="EB20" s="2">
        <v>1</v>
      </c>
      <c r="EC20" s="2">
        <v>1</v>
      </c>
      <c r="ED20" s="4">
        <v>0.96</v>
      </c>
      <c r="EE20" s="4">
        <f t="shared" si="15"/>
        <v>2.0000000000000018E-2</v>
      </c>
      <c r="EG20" s="73" t="s">
        <v>23</v>
      </c>
      <c r="EH20" s="74">
        <v>48</v>
      </c>
      <c r="EI20" s="74">
        <v>47</v>
      </c>
      <c r="EJ20" s="74">
        <v>1</v>
      </c>
      <c r="EK20" s="74">
        <v>0</v>
      </c>
      <c r="EL20" s="75">
        <v>0.98</v>
      </c>
      <c r="EM20" s="75">
        <f t="shared" si="16"/>
        <v>2.0000000000000018E-2</v>
      </c>
      <c r="EN20" s="74" t="s">
        <v>89</v>
      </c>
      <c r="EO20" s="73" t="s">
        <v>23</v>
      </c>
      <c r="EP20" s="73">
        <v>48</v>
      </c>
      <c r="EQ20" s="73">
        <v>45</v>
      </c>
      <c r="ER20" s="73">
        <v>1</v>
      </c>
      <c r="ES20" s="73">
        <v>2</v>
      </c>
      <c r="ET20" s="77">
        <v>0.94</v>
      </c>
      <c r="EU20" s="75">
        <f t="shared" si="17"/>
        <v>-4.0000000000000036E-2</v>
      </c>
      <c r="EV20" s="74" t="s">
        <v>89</v>
      </c>
      <c r="EW20" s="73" t="s">
        <v>23</v>
      </c>
      <c r="EX20" s="73">
        <v>48</v>
      </c>
      <c r="EY20" s="73">
        <v>45</v>
      </c>
      <c r="EZ20" s="73">
        <v>1</v>
      </c>
      <c r="FA20" s="73">
        <v>2</v>
      </c>
      <c r="FB20" s="77">
        <v>0.94</v>
      </c>
      <c r="FC20" s="75">
        <f t="shared" si="18"/>
        <v>0</v>
      </c>
      <c r="FD20" s="74"/>
      <c r="FE20" s="73" t="s">
        <v>23</v>
      </c>
      <c r="FF20" s="73">
        <v>48</v>
      </c>
      <c r="FG20" s="73">
        <v>45</v>
      </c>
      <c r="FH20" s="73">
        <v>1</v>
      </c>
      <c r="FI20" s="73">
        <v>2</v>
      </c>
      <c r="FJ20" s="77">
        <f t="shared" si="71"/>
        <v>0.9375</v>
      </c>
      <c r="FK20" s="75">
        <f t="shared" si="19"/>
        <v>-2.4999999999999467E-3</v>
      </c>
      <c r="FL20" s="74"/>
      <c r="FM20" s="73" t="s">
        <v>23</v>
      </c>
      <c r="FN20" s="73">
        <v>48</v>
      </c>
      <c r="FO20" s="73">
        <v>45</v>
      </c>
      <c r="FP20" s="73">
        <v>1</v>
      </c>
      <c r="FQ20" s="73">
        <v>2</v>
      </c>
      <c r="FR20" s="77">
        <v>0.94</v>
      </c>
      <c r="FS20" s="75">
        <f t="shared" si="20"/>
        <v>2.4999999999999467E-3</v>
      </c>
      <c r="FT20" s="74"/>
      <c r="FU20" s="73" t="s">
        <v>23</v>
      </c>
      <c r="FV20" s="73">
        <v>48</v>
      </c>
      <c r="FW20" s="73">
        <v>47</v>
      </c>
      <c r="FX20" s="73">
        <v>1</v>
      </c>
      <c r="FY20" s="73">
        <v>0</v>
      </c>
      <c r="FZ20" s="77">
        <v>0.98</v>
      </c>
      <c r="GA20" s="75">
        <f t="shared" si="21"/>
        <v>4.0000000000000036E-2</v>
      </c>
      <c r="GB20" s="74"/>
      <c r="GC20" s="73" t="s">
        <v>23</v>
      </c>
      <c r="GD20" s="73">
        <v>48</v>
      </c>
      <c r="GE20" s="73">
        <v>47</v>
      </c>
      <c r="GF20" s="73">
        <v>1</v>
      </c>
      <c r="GG20" s="73">
        <v>0</v>
      </c>
      <c r="GH20" s="77">
        <v>0.98</v>
      </c>
      <c r="GI20" s="75">
        <f t="shared" si="22"/>
        <v>0</v>
      </c>
      <c r="GJ20" s="74"/>
      <c r="GK20" s="73" t="s">
        <v>23</v>
      </c>
      <c r="GL20" s="73">
        <v>48</v>
      </c>
      <c r="GM20" s="73">
        <v>45</v>
      </c>
      <c r="GN20" s="73">
        <v>1</v>
      </c>
      <c r="GO20" s="73">
        <v>2</v>
      </c>
      <c r="GP20" s="77">
        <v>0.94</v>
      </c>
      <c r="GQ20" s="75">
        <f t="shared" si="23"/>
        <v>0.94</v>
      </c>
      <c r="GR20" s="74"/>
      <c r="GS20" s="73" t="s">
        <v>23</v>
      </c>
      <c r="GT20" s="73">
        <v>48</v>
      </c>
      <c r="GU20" s="73">
        <v>45</v>
      </c>
      <c r="GV20" s="73">
        <v>1</v>
      </c>
      <c r="GW20" s="73">
        <v>2</v>
      </c>
      <c r="GX20" s="77">
        <v>0.94</v>
      </c>
      <c r="GY20" s="75">
        <f t="shared" si="24"/>
        <v>0</v>
      </c>
      <c r="HB20" s="74" t="s">
        <v>23</v>
      </c>
      <c r="HC20" s="74">
        <v>48</v>
      </c>
      <c r="HD20" s="74">
        <v>46</v>
      </c>
      <c r="HE20" s="74">
        <v>1</v>
      </c>
      <c r="HF20" s="74">
        <v>1</v>
      </c>
      <c r="HG20" s="75">
        <f t="shared" si="25"/>
        <v>0.95833333333333337</v>
      </c>
      <c r="HH20" s="75">
        <f t="shared" si="26"/>
        <v>1.8333333333333424E-2</v>
      </c>
      <c r="HJ20" s="74" t="s">
        <v>23</v>
      </c>
      <c r="HK20" s="74">
        <v>48</v>
      </c>
      <c r="HL20" s="74">
        <v>45</v>
      </c>
      <c r="HM20" s="74">
        <v>1</v>
      </c>
      <c r="HN20" s="74">
        <v>2</v>
      </c>
      <c r="HO20" s="75">
        <f t="shared" si="27"/>
        <v>0.9375</v>
      </c>
      <c r="HP20" s="75">
        <f t="shared" si="28"/>
        <v>-2.083333333333337E-2</v>
      </c>
      <c r="HR20" s="74" t="s">
        <v>23</v>
      </c>
      <c r="HS20" s="74">
        <v>48</v>
      </c>
      <c r="HT20" s="74">
        <v>45</v>
      </c>
      <c r="HU20" s="74">
        <v>1</v>
      </c>
      <c r="HV20" s="74">
        <v>2</v>
      </c>
      <c r="HW20" s="75">
        <f t="shared" si="29"/>
        <v>0.9375</v>
      </c>
      <c r="HX20" s="75">
        <f t="shared" si="30"/>
        <v>0</v>
      </c>
      <c r="HZ20" s="49" t="s">
        <v>23</v>
      </c>
      <c r="IA20" s="49">
        <v>48</v>
      </c>
      <c r="IB20" s="49">
        <v>45</v>
      </c>
      <c r="IC20" s="49">
        <v>1</v>
      </c>
      <c r="ID20" s="49">
        <v>2</v>
      </c>
      <c r="IE20" s="75">
        <f t="shared" si="31"/>
        <v>0.9375</v>
      </c>
      <c r="IF20" s="75">
        <f t="shared" si="32"/>
        <v>0</v>
      </c>
      <c r="IH20" s="74" t="s">
        <v>23</v>
      </c>
      <c r="II20" s="74">
        <v>48</v>
      </c>
      <c r="IJ20" s="74">
        <v>46</v>
      </c>
      <c r="IK20" s="74">
        <v>1</v>
      </c>
      <c r="IL20" s="74">
        <v>1</v>
      </c>
      <c r="IM20" s="75">
        <f t="shared" si="33"/>
        <v>0.95833333333333337</v>
      </c>
      <c r="IN20" s="75">
        <f t="shared" si="34"/>
        <v>2.083333333333337E-2</v>
      </c>
      <c r="IP20" s="49" t="s">
        <v>23</v>
      </c>
      <c r="IQ20" s="49">
        <v>48</v>
      </c>
      <c r="IR20" s="49">
        <v>46</v>
      </c>
      <c r="IS20" s="49">
        <v>1</v>
      </c>
      <c r="IT20" s="49">
        <v>1</v>
      </c>
      <c r="IU20" s="75">
        <f t="shared" si="35"/>
        <v>0.95833333333333337</v>
      </c>
      <c r="IV20" s="75">
        <f t="shared" si="36"/>
        <v>0</v>
      </c>
      <c r="IX20" s="49" t="s">
        <v>23</v>
      </c>
      <c r="IY20" s="49">
        <v>48</v>
      </c>
      <c r="IZ20" s="49">
        <v>46</v>
      </c>
      <c r="JA20" s="49">
        <v>1</v>
      </c>
      <c r="JB20" s="49">
        <v>1</v>
      </c>
      <c r="JC20" s="75">
        <f t="shared" si="37"/>
        <v>0.95833333333333337</v>
      </c>
      <c r="JD20" s="75">
        <f t="shared" si="38"/>
        <v>0</v>
      </c>
      <c r="JF20" s="49" t="s">
        <v>23</v>
      </c>
      <c r="JG20" s="49">
        <v>48</v>
      </c>
      <c r="JH20" s="49">
        <v>46</v>
      </c>
      <c r="JI20" s="49">
        <v>1</v>
      </c>
      <c r="JJ20" s="49">
        <v>1</v>
      </c>
      <c r="JK20" s="75">
        <f t="shared" si="39"/>
        <v>0.95833333333333337</v>
      </c>
      <c r="JL20" s="75">
        <f t="shared" si="40"/>
        <v>0</v>
      </c>
      <c r="JN20" s="74" t="s">
        <v>23</v>
      </c>
      <c r="JO20" s="74">
        <v>48</v>
      </c>
      <c r="JP20" s="74">
        <v>46</v>
      </c>
      <c r="JQ20" s="74">
        <v>1</v>
      </c>
      <c r="JR20" s="74">
        <v>1</v>
      </c>
      <c r="JS20" s="75">
        <f t="shared" si="41"/>
        <v>0.95833333333333337</v>
      </c>
      <c r="JT20" s="75">
        <f t="shared" si="42"/>
        <v>0</v>
      </c>
      <c r="JV20" s="74" t="s">
        <v>23</v>
      </c>
      <c r="JW20" s="74">
        <v>48</v>
      </c>
      <c r="JX20" s="74">
        <v>46</v>
      </c>
      <c r="JY20" s="74">
        <v>1</v>
      </c>
      <c r="JZ20" s="74">
        <v>1</v>
      </c>
      <c r="KA20" s="75">
        <f t="shared" si="43"/>
        <v>0.95833333333333337</v>
      </c>
      <c r="KB20" s="75">
        <f t="shared" si="44"/>
        <v>0</v>
      </c>
      <c r="KD20" s="74" t="s">
        <v>23</v>
      </c>
      <c r="KE20" s="74">
        <v>48</v>
      </c>
      <c r="KF20" s="74">
        <v>46</v>
      </c>
      <c r="KG20" s="74">
        <v>1</v>
      </c>
      <c r="KH20" s="74">
        <v>1</v>
      </c>
      <c r="KI20" s="75">
        <f t="shared" si="45"/>
        <v>0.95833333333333337</v>
      </c>
      <c r="KJ20" s="75">
        <f t="shared" si="46"/>
        <v>0</v>
      </c>
      <c r="KL20" s="74" t="s">
        <v>23</v>
      </c>
      <c r="KM20" s="74">
        <v>48</v>
      </c>
      <c r="KN20" s="74">
        <v>46</v>
      </c>
      <c r="KO20" s="74">
        <v>1</v>
      </c>
      <c r="KP20" s="74">
        <v>1</v>
      </c>
      <c r="KQ20" s="75">
        <f t="shared" si="47"/>
        <v>0.95833333333333337</v>
      </c>
      <c r="KR20" s="75">
        <f t="shared" si="48"/>
        <v>0</v>
      </c>
      <c r="KT20" s="74" t="s">
        <v>23</v>
      </c>
      <c r="KU20" s="74">
        <v>48</v>
      </c>
      <c r="KV20" s="74">
        <v>46</v>
      </c>
      <c r="KW20" s="74">
        <v>1</v>
      </c>
      <c r="KX20" s="74">
        <v>1</v>
      </c>
      <c r="KY20" s="75">
        <f t="shared" si="49"/>
        <v>0.95833333333333337</v>
      </c>
      <c r="KZ20" s="75">
        <f t="shared" si="50"/>
        <v>0</v>
      </c>
      <c r="LB20" s="74" t="s">
        <v>23</v>
      </c>
      <c r="LC20" s="74">
        <v>48</v>
      </c>
      <c r="LD20" s="74">
        <v>46</v>
      </c>
      <c r="LE20" s="74">
        <v>1</v>
      </c>
      <c r="LF20" s="74">
        <v>1</v>
      </c>
      <c r="LG20" s="75">
        <f t="shared" si="51"/>
        <v>0.95833333333333337</v>
      </c>
      <c r="LH20" s="75">
        <f t="shared" si="52"/>
        <v>0</v>
      </c>
      <c r="LJ20" s="74" t="s">
        <v>23</v>
      </c>
      <c r="LK20" s="74">
        <v>48</v>
      </c>
      <c r="LL20" s="74">
        <v>46</v>
      </c>
      <c r="LM20" s="74">
        <v>1</v>
      </c>
      <c r="LN20" s="74">
        <v>1</v>
      </c>
      <c r="LO20" s="75">
        <f t="shared" si="53"/>
        <v>0.95833333333333337</v>
      </c>
      <c r="LP20" s="75">
        <f t="shared" si="54"/>
        <v>0</v>
      </c>
      <c r="LR20" s="74" t="s">
        <v>23</v>
      </c>
      <c r="LS20" s="74">
        <v>48</v>
      </c>
      <c r="LT20" s="74">
        <v>46</v>
      </c>
      <c r="LU20" s="74">
        <v>1</v>
      </c>
      <c r="LV20" s="74">
        <v>1</v>
      </c>
      <c r="LW20" s="75">
        <f t="shared" si="55"/>
        <v>0.95833333333333337</v>
      </c>
      <c r="LX20" s="75">
        <f t="shared" si="56"/>
        <v>0</v>
      </c>
      <c r="LZ20" s="74" t="s">
        <v>23</v>
      </c>
      <c r="MA20" s="74">
        <v>48</v>
      </c>
      <c r="MB20" s="74">
        <v>46</v>
      </c>
      <c r="MC20" s="74">
        <v>1</v>
      </c>
      <c r="MD20" s="74">
        <v>1</v>
      </c>
      <c r="ME20" s="75">
        <f t="shared" si="57"/>
        <v>0.95833333333333337</v>
      </c>
      <c r="MF20" s="75">
        <f t="shared" si="58"/>
        <v>0</v>
      </c>
      <c r="MH20" s="74" t="s">
        <v>23</v>
      </c>
      <c r="MI20" s="74">
        <v>48</v>
      </c>
      <c r="MJ20" s="74">
        <v>46</v>
      </c>
      <c r="MK20" s="74">
        <v>1</v>
      </c>
      <c r="ML20" s="74">
        <v>1</v>
      </c>
      <c r="MM20" s="75">
        <f t="shared" si="59"/>
        <v>0.95833333333333337</v>
      </c>
      <c r="MN20" s="75">
        <f t="shared" si="60"/>
        <v>0</v>
      </c>
      <c r="MP20" s="74" t="s">
        <v>23</v>
      </c>
      <c r="MQ20" s="74">
        <v>48</v>
      </c>
      <c r="MR20" s="74">
        <v>46</v>
      </c>
      <c r="MS20" s="74">
        <v>1</v>
      </c>
      <c r="MT20" s="74">
        <v>1</v>
      </c>
      <c r="MU20" s="75">
        <f t="shared" si="61"/>
        <v>0.95833333333333337</v>
      </c>
      <c r="MV20" s="75">
        <f t="shared" si="62"/>
        <v>0</v>
      </c>
      <c r="MX20" s="74" t="s">
        <v>23</v>
      </c>
      <c r="MY20" s="74">
        <v>48</v>
      </c>
      <c r="MZ20" s="74">
        <v>46</v>
      </c>
      <c r="NA20" s="74">
        <v>1</v>
      </c>
      <c r="NB20" s="74">
        <v>1</v>
      </c>
      <c r="NC20" s="75">
        <f t="shared" si="63"/>
        <v>0.95833333333333337</v>
      </c>
      <c r="ND20" s="75">
        <f t="shared" si="64"/>
        <v>0</v>
      </c>
      <c r="NF20" s="74" t="s">
        <v>23</v>
      </c>
      <c r="NG20" s="74">
        <v>48</v>
      </c>
      <c r="NH20" s="74">
        <v>46</v>
      </c>
      <c r="NI20" s="74">
        <v>1</v>
      </c>
      <c r="NJ20" s="74">
        <v>1</v>
      </c>
      <c r="NK20" s="75">
        <f t="shared" si="65"/>
        <v>0.95833333333333337</v>
      </c>
      <c r="NL20" s="75">
        <f t="shared" si="66"/>
        <v>0</v>
      </c>
      <c r="NN20" s="74" t="s">
        <v>23</v>
      </c>
      <c r="NO20" s="74">
        <v>48</v>
      </c>
      <c r="NP20" s="74">
        <v>45</v>
      </c>
      <c r="NQ20" s="74">
        <v>1</v>
      </c>
      <c r="NR20" s="74">
        <v>2</v>
      </c>
      <c r="NS20" s="75">
        <f t="shared" si="67"/>
        <v>0.9375</v>
      </c>
      <c r="NT20" s="75">
        <f t="shared" si="68"/>
        <v>-2.083333333333337E-2</v>
      </c>
    </row>
    <row r="21" spans="1:384" ht="1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f>C21/B21</f>
        <v>1</v>
      </c>
      <c r="G21" s="8"/>
      <c r="H21" s="7"/>
      <c r="I21" s="14" t="s">
        <v>24</v>
      </c>
      <c r="J21" s="2">
        <v>14</v>
      </c>
      <c r="K21" s="2">
        <v>14</v>
      </c>
      <c r="L21" s="2">
        <v>0</v>
      </c>
      <c r="M21" s="2">
        <v>0</v>
      </c>
      <c r="N21" s="4">
        <f>K21/J21</f>
        <v>1</v>
      </c>
      <c r="O21" s="8">
        <f t="shared" si="0"/>
        <v>0</v>
      </c>
      <c r="P21" s="7"/>
      <c r="Q21" s="14" t="s">
        <v>24</v>
      </c>
      <c r="R21" s="2">
        <v>14</v>
      </c>
      <c r="S21" s="2">
        <v>14</v>
      </c>
      <c r="T21" s="2">
        <v>0</v>
      </c>
      <c r="U21" s="2">
        <v>0</v>
      </c>
      <c r="V21" s="4">
        <f>S21/R21</f>
        <v>1</v>
      </c>
      <c r="W21" s="4">
        <f t="shared" si="1"/>
        <v>0</v>
      </c>
      <c r="Y21" s="14" t="s">
        <v>24</v>
      </c>
      <c r="Z21" s="2">
        <v>14</v>
      </c>
      <c r="AA21" s="2">
        <v>14</v>
      </c>
      <c r="AB21" s="2">
        <v>0</v>
      </c>
      <c r="AC21" s="2">
        <v>0</v>
      </c>
      <c r="AD21" s="4">
        <f>AA21/Z21</f>
        <v>1</v>
      </c>
      <c r="AE21" s="4">
        <f t="shared" si="2"/>
        <v>0</v>
      </c>
      <c r="AG21" s="14" t="s">
        <v>24</v>
      </c>
      <c r="AH21" s="2">
        <v>14</v>
      </c>
      <c r="AI21" s="2">
        <v>14</v>
      </c>
      <c r="AJ21" s="2">
        <v>0</v>
      </c>
      <c r="AK21" s="2">
        <v>0</v>
      </c>
      <c r="AL21" s="4">
        <f>AI21/AH21</f>
        <v>1</v>
      </c>
      <c r="AM21" s="4">
        <f t="shared" si="3"/>
        <v>0</v>
      </c>
      <c r="AO21" s="14" t="s">
        <v>24</v>
      </c>
      <c r="AP21" s="2">
        <v>14</v>
      </c>
      <c r="AQ21" s="2">
        <v>14</v>
      </c>
      <c r="AR21" s="2">
        <v>0</v>
      </c>
      <c r="AS21" s="2">
        <v>0</v>
      </c>
      <c r="AT21" s="4">
        <f>AQ21/AP21</f>
        <v>1</v>
      </c>
      <c r="AU21" s="4">
        <f t="shared" si="4"/>
        <v>0</v>
      </c>
      <c r="AW21" s="14" t="s">
        <v>24</v>
      </c>
      <c r="AX21" s="2">
        <v>14</v>
      </c>
      <c r="AY21" s="2">
        <v>14</v>
      </c>
      <c r="AZ21" s="2">
        <v>0</v>
      </c>
      <c r="BA21" s="2">
        <v>0</v>
      </c>
      <c r="BB21" s="4">
        <f>AY21/AX21</f>
        <v>1</v>
      </c>
      <c r="BC21" s="4">
        <f t="shared" si="5"/>
        <v>0</v>
      </c>
      <c r="BE21" s="37" t="s">
        <v>24</v>
      </c>
      <c r="BF21" s="2">
        <v>14</v>
      </c>
      <c r="BG21" s="2">
        <v>14</v>
      </c>
      <c r="BH21" s="2">
        <v>0</v>
      </c>
      <c r="BI21" s="2">
        <v>0</v>
      </c>
      <c r="BJ21" s="4">
        <f t="shared" si="69"/>
        <v>1</v>
      </c>
      <c r="BK21" s="4">
        <f t="shared" si="6"/>
        <v>0</v>
      </c>
      <c r="BM21" s="37" t="s">
        <v>24</v>
      </c>
      <c r="BN21" s="2">
        <v>14</v>
      </c>
      <c r="BO21" s="2">
        <v>14</v>
      </c>
      <c r="BP21" s="2">
        <v>0</v>
      </c>
      <c r="BQ21" s="2">
        <v>0</v>
      </c>
      <c r="BR21" s="4">
        <f t="shared" si="70"/>
        <v>1</v>
      </c>
      <c r="BS21" s="4">
        <f t="shared" si="7"/>
        <v>0</v>
      </c>
      <c r="BU21" s="37" t="s">
        <v>24</v>
      </c>
      <c r="BV21" s="2">
        <v>14</v>
      </c>
      <c r="BW21" s="2">
        <v>14</v>
      </c>
      <c r="BX21" s="2">
        <v>0</v>
      </c>
      <c r="BY21" s="2">
        <v>0</v>
      </c>
      <c r="BZ21" s="4">
        <v>1</v>
      </c>
      <c r="CA21" s="4">
        <f t="shared" si="8"/>
        <v>0</v>
      </c>
      <c r="CC21" s="44" t="s">
        <v>24</v>
      </c>
      <c r="CD21" s="2">
        <v>14</v>
      </c>
      <c r="CE21" s="2">
        <v>14</v>
      </c>
      <c r="CF21" s="2">
        <v>0</v>
      </c>
      <c r="CG21" s="2">
        <v>0</v>
      </c>
      <c r="CH21" s="4">
        <v>1</v>
      </c>
      <c r="CI21" s="4">
        <f t="shared" si="9"/>
        <v>0</v>
      </c>
      <c r="CK21" s="37" t="s">
        <v>24</v>
      </c>
      <c r="CL21" s="2">
        <v>14</v>
      </c>
      <c r="CM21" s="2">
        <v>14</v>
      </c>
      <c r="CN21" s="2">
        <v>0</v>
      </c>
      <c r="CO21" s="2">
        <v>0</v>
      </c>
      <c r="CP21" s="4">
        <v>1</v>
      </c>
      <c r="CQ21" s="4">
        <f t="shared" si="10"/>
        <v>0</v>
      </c>
      <c r="CS21" s="37" t="s">
        <v>24</v>
      </c>
      <c r="CT21" s="2">
        <v>14</v>
      </c>
      <c r="CU21" s="2">
        <v>14</v>
      </c>
      <c r="CV21" s="2">
        <v>0</v>
      </c>
      <c r="CW21" s="2">
        <v>0</v>
      </c>
      <c r="CX21" s="4">
        <v>1</v>
      </c>
      <c r="CY21" s="4">
        <f t="shared" si="11"/>
        <v>0</v>
      </c>
      <c r="DA21" s="2" t="s">
        <v>24</v>
      </c>
      <c r="DB21" s="2">
        <v>65</v>
      </c>
      <c r="DC21" s="2">
        <v>23</v>
      </c>
      <c r="DD21" s="32">
        <v>2</v>
      </c>
      <c r="DE21" s="32">
        <v>40</v>
      </c>
      <c r="DF21" s="4">
        <v>0.35</v>
      </c>
      <c r="DG21" s="4">
        <f t="shared" si="12"/>
        <v>-0.65</v>
      </c>
      <c r="DH21" s="2" t="s">
        <v>89</v>
      </c>
      <c r="DI21" s="2" t="s">
        <v>24</v>
      </c>
      <c r="DJ21" s="2">
        <v>65</v>
      </c>
      <c r="DK21" s="2">
        <v>23</v>
      </c>
      <c r="DL21" s="32">
        <v>2</v>
      </c>
      <c r="DM21" s="32">
        <v>40</v>
      </c>
      <c r="DN21" s="4">
        <v>0.35</v>
      </c>
      <c r="DO21" s="4">
        <f t="shared" si="13"/>
        <v>0</v>
      </c>
      <c r="DP21" s="2" t="s">
        <v>89</v>
      </c>
      <c r="DQ21" s="37" t="s">
        <v>24</v>
      </c>
      <c r="DR21" s="2">
        <v>25</v>
      </c>
      <c r="DS21" s="2">
        <v>23</v>
      </c>
      <c r="DT21" s="32">
        <v>2</v>
      </c>
      <c r="DU21" s="32">
        <v>0</v>
      </c>
      <c r="DV21" s="4">
        <v>0.35</v>
      </c>
      <c r="DW21" s="4">
        <f t="shared" si="14"/>
        <v>0</v>
      </c>
      <c r="DX21" s="2" t="s">
        <v>89</v>
      </c>
      <c r="DY21" s="37" t="s">
        <v>24</v>
      </c>
      <c r="DZ21" s="2">
        <v>25</v>
      </c>
      <c r="EA21" s="2">
        <v>23</v>
      </c>
      <c r="EB21" s="32">
        <v>2</v>
      </c>
      <c r="EC21" s="32">
        <v>0</v>
      </c>
      <c r="ED21" s="4">
        <f>EA21/DZ21</f>
        <v>0.92</v>
      </c>
      <c r="EE21" s="4">
        <f t="shared" si="15"/>
        <v>0.57000000000000006</v>
      </c>
      <c r="EG21" s="73" t="s">
        <v>24</v>
      </c>
      <c r="EH21" s="74">
        <v>25</v>
      </c>
      <c r="EI21" s="74">
        <v>23</v>
      </c>
      <c r="EJ21" s="76">
        <v>2</v>
      </c>
      <c r="EK21" s="76">
        <v>0</v>
      </c>
      <c r="EL21" s="75">
        <v>0.35</v>
      </c>
      <c r="EM21" s="75">
        <f t="shared" si="16"/>
        <v>-0.57000000000000006</v>
      </c>
      <c r="EN21" s="74"/>
      <c r="EO21" s="73" t="s">
        <v>24</v>
      </c>
      <c r="EP21" s="73">
        <v>65</v>
      </c>
      <c r="EQ21" s="73">
        <v>23</v>
      </c>
      <c r="ER21" s="73">
        <v>2</v>
      </c>
      <c r="ES21" s="73">
        <v>40</v>
      </c>
      <c r="ET21" s="77">
        <v>0.35</v>
      </c>
      <c r="EU21" s="75">
        <f t="shared" si="17"/>
        <v>0</v>
      </c>
      <c r="EV21" s="74"/>
      <c r="EW21" s="73" t="s">
        <v>24</v>
      </c>
      <c r="EX21" s="73">
        <v>65</v>
      </c>
      <c r="EY21" s="73">
        <v>23</v>
      </c>
      <c r="EZ21" s="73">
        <v>2</v>
      </c>
      <c r="FA21" s="73">
        <v>40</v>
      </c>
      <c r="FB21" s="77">
        <v>0.35</v>
      </c>
      <c r="FC21" s="75">
        <f t="shared" si="18"/>
        <v>0</v>
      </c>
      <c r="FD21" s="74"/>
      <c r="FE21" s="73" t="s">
        <v>24</v>
      </c>
      <c r="FF21" s="73">
        <v>65</v>
      </c>
      <c r="FG21" s="73">
        <v>23</v>
      </c>
      <c r="FH21" s="73">
        <v>2</v>
      </c>
      <c r="FI21" s="73">
        <v>40</v>
      </c>
      <c r="FJ21" s="77">
        <f t="shared" si="71"/>
        <v>0.35384615384615387</v>
      </c>
      <c r="FK21" s="75">
        <f t="shared" si="19"/>
        <v>3.846153846153888E-3</v>
      </c>
      <c r="FL21" s="74"/>
      <c r="FM21" s="73" t="s">
        <v>24</v>
      </c>
      <c r="FN21" s="73">
        <v>65</v>
      </c>
      <c r="FO21" s="73">
        <v>23</v>
      </c>
      <c r="FP21" s="73">
        <v>2</v>
      </c>
      <c r="FQ21" s="73">
        <v>40</v>
      </c>
      <c r="FR21" s="77">
        <v>0.35</v>
      </c>
      <c r="FS21" s="75">
        <f t="shared" si="20"/>
        <v>-3.846153846153888E-3</v>
      </c>
      <c r="FT21" s="74"/>
      <c r="FU21" s="73" t="s">
        <v>24</v>
      </c>
      <c r="FV21" s="73">
        <v>65</v>
      </c>
      <c r="FW21" s="73">
        <v>23</v>
      </c>
      <c r="FX21" s="73">
        <v>2</v>
      </c>
      <c r="FY21" s="73">
        <v>40</v>
      </c>
      <c r="FZ21" s="77">
        <v>0.35</v>
      </c>
      <c r="GA21" s="75">
        <f t="shared" si="21"/>
        <v>0</v>
      </c>
      <c r="GB21" s="74"/>
      <c r="GC21" s="73" t="s">
        <v>24</v>
      </c>
      <c r="GD21" s="73">
        <v>195</v>
      </c>
      <c r="GE21" s="73">
        <v>69</v>
      </c>
      <c r="GF21" s="73">
        <v>6</v>
      </c>
      <c r="GG21" s="73">
        <v>120</v>
      </c>
      <c r="GH21" s="77">
        <v>0.35</v>
      </c>
      <c r="GI21" s="75">
        <f t="shared" si="22"/>
        <v>0</v>
      </c>
      <c r="GJ21" s="74"/>
      <c r="GK21" s="73" t="s">
        <v>24</v>
      </c>
      <c r="GL21" s="73">
        <v>65</v>
      </c>
      <c r="GM21" s="73">
        <v>23</v>
      </c>
      <c r="GN21" s="73">
        <v>2</v>
      </c>
      <c r="GO21" s="73">
        <v>40</v>
      </c>
      <c r="GP21" s="77">
        <v>0.35</v>
      </c>
      <c r="GQ21" s="75">
        <f t="shared" si="23"/>
        <v>-119.65</v>
      </c>
      <c r="GR21" s="74"/>
      <c r="GS21" s="78" t="s">
        <v>24</v>
      </c>
      <c r="GT21" s="73">
        <v>25</v>
      </c>
      <c r="GU21" s="73">
        <v>23</v>
      </c>
      <c r="GV21" s="73">
        <v>2</v>
      </c>
      <c r="GW21" s="73">
        <v>0</v>
      </c>
      <c r="GX21" s="77">
        <v>0.35</v>
      </c>
      <c r="GY21" s="75">
        <f t="shared" si="24"/>
        <v>0</v>
      </c>
      <c r="HB21" s="37" t="s">
        <v>24</v>
      </c>
      <c r="HC21" s="74">
        <v>25</v>
      </c>
      <c r="HD21" s="74">
        <v>22</v>
      </c>
      <c r="HE21" s="74">
        <v>3</v>
      </c>
      <c r="HF21" s="74">
        <v>0</v>
      </c>
      <c r="HG21" s="75">
        <f t="shared" si="25"/>
        <v>0.88</v>
      </c>
      <c r="HH21" s="75">
        <f t="shared" si="26"/>
        <v>0.53</v>
      </c>
      <c r="HJ21" s="37" t="s">
        <v>24</v>
      </c>
      <c r="HK21" s="74">
        <v>25</v>
      </c>
      <c r="HL21" s="74">
        <v>22</v>
      </c>
      <c r="HM21" s="74">
        <v>3</v>
      </c>
      <c r="HN21" s="74">
        <v>0</v>
      </c>
      <c r="HO21" s="75">
        <f t="shared" si="27"/>
        <v>0.88</v>
      </c>
      <c r="HP21" s="75">
        <f t="shared" si="28"/>
        <v>0</v>
      </c>
      <c r="HR21" s="37" t="s">
        <v>24</v>
      </c>
      <c r="HS21" s="74">
        <v>25</v>
      </c>
      <c r="HT21" s="74">
        <v>22</v>
      </c>
      <c r="HU21" s="74">
        <v>3</v>
      </c>
      <c r="HV21" s="74">
        <v>0</v>
      </c>
      <c r="HW21" s="75">
        <f t="shared" si="29"/>
        <v>0.88</v>
      </c>
      <c r="HX21" s="75">
        <f t="shared" si="30"/>
        <v>0</v>
      </c>
      <c r="HZ21" s="37" t="s">
        <v>24</v>
      </c>
      <c r="IA21" s="74">
        <v>25</v>
      </c>
      <c r="IB21" s="74">
        <v>22</v>
      </c>
      <c r="IC21" s="74">
        <v>3</v>
      </c>
      <c r="ID21" s="74">
        <v>0</v>
      </c>
      <c r="IE21" s="75">
        <f t="shared" si="31"/>
        <v>0.88</v>
      </c>
      <c r="IF21" s="75">
        <f t="shared" si="32"/>
        <v>0</v>
      </c>
      <c r="IH21" s="37" t="s">
        <v>24</v>
      </c>
      <c r="II21" s="74">
        <v>25</v>
      </c>
      <c r="IJ21" s="74">
        <v>22</v>
      </c>
      <c r="IK21" s="74">
        <v>3</v>
      </c>
      <c r="IL21" s="74">
        <v>0</v>
      </c>
      <c r="IM21" s="75">
        <f t="shared" si="33"/>
        <v>0.88</v>
      </c>
      <c r="IN21" s="75">
        <f t="shared" si="34"/>
        <v>0</v>
      </c>
      <c r="IP21" s="37" t="s">
        <v>24</v>
      </c>
      <c r="IQ21" s="74">
        <v>25</v>
      </c>
      <c r="IR21" s="74">
        <v>22</v>
      </c>
      <c r="IS21" s="74">
        <v>3</v>
      </c>
      <c r="IT21" s="74">
        <v>0</v>
      </c>
      <c r="IU21" s="75">
        <f t="shared" si="35"/>
        <v>0.88</v>
      </c>
      <c r="IV21" s="75">
        <f t="shared" si="36"/>
        <v>0</v>
      </c>
      <c r="IX21" s="37" t="s">
        <v>24</v>
      </c>
      <c r="IY21" s="74">
        <v>25</v>
      </c>
      <c r="IZ21" s="74">
        <v>22</v>
      </c>
      <c r="JA21" s="74">
        <v>3</v>
      </c>
      <c r="JB21" s="74">
        <v>0</v>
      </c>
      <c r="JC21" s="75">
        <f t="shared" si="37"/>
        <v>0.88</v>
      </c>
      <c r="JD21" s="75">
        <f t="shared" si="38"/>
        <v>0</v>
      </c>
      <c r="JF21" s="37" t="s">
        <v>24</v>
      </c>
      <c r="JG21" s="74">
        <v>25</v>
      </c>
      <c r="JH21" s="74">
        <v>22</v>
      </c>
      <c r="JI21" s="74">
        <v>3</v>
      </c>
      <c r="JJ21" s="74">
        <v>0</v>
      </c>
      <c r="JK21" s="75">
        <f t="shared" si="39"/>
        <v>0.88</v>
      </c>
      <c r="JL21" s="75">
        <f t="shared" si="40"/>
        <v>0</v>
      </c>
      <c r="JN21" s="37" t="s">
        <v>24</v>
      </c>
      <c r="JO21" s="74">
        <v>25</v>
      </c>
      <c r="JP21" s="74">
        <v>22</v>
      </c>
      <c r="JQ21" s="74">
        <v>3</v>
      </c>
      <c r="JR21" s="74">
        <v>0</v>
      </c>
      <c r="JS21" s="75">
        <f t="shared" si="41"/>
        <v>0.88</v>
      </c>
      <c r="JT21" s="75">
        <f t="shared" si="42"/>
        <v>0</v>
      </c>
      <c r="JV21" s="37" t="s">
        <v>24</v>
      </c>
      <c r="JW21" s="74">
        <v>25</v>
      </c>
      <c r="JX21" s="74">
        <v>22</v>
      </c>
      <c r="JY21" s="74">
        <v>3</v>
      </c>
      <c r="JZ21" s="74">
        <v>0</v>
      </c>
      <c r="KA21" s="75">
        <f t="shared" si="43"/>
        <v>0.88</v>
      </c>
      <c r="KB21" s="75">
        <f t="shared" si="44"/>
        <v>0</v>
      </c>
      <c r="KD21" s="37" t="s">
        <v>24</v>
      </c>
      <c r="KE21" s="74">
        <v>25</v>
      </c>
      <c r="KF21" s="74">
        <v>22</v>
      </c>
      <c r="KG21" s="74">
        <v>3</v>
      </c>
      <c r="KH21" s="74">
        <v>0</v>
      </c>
      <c r="KI21" s="75">
        <f t="shared" si="45"/>
        <v>0.88</v>
      </c>
      <c r="KJ21" s="75">
        <f t="shared" si="46"/>
        <v>0</v>
      </c>
      <c r="KL21" s="37" t="s">
        <v>24</v>
      </c>
      <c r="KM21" s="74">
        <v>25</v>
      </c>
      <c r="KN21" s="74">
        <v>22</v>
      </c>
      <c r="KO21" s="74">
        <v>3</v>
      </c>
      <c r="KP21" s="74">
        <v>0</v>
      </c>
      <c r="KQ21" s="75">
        <f t="shared" si="47"/>
        <v>0.88</v>
      </c>
      <c r="KR21" s="75">
        <f t="shared" si="48"/>
        <v>0</v>
      </c>
      <c r="KT21" s="37" t="s">
        <v>24</v>
      </c>
      <c r="KU21" s="74">
        <v>25</v>
      </c>
      <c r="KV21" s="74">
        <v>22</v>
      </c>
      <c r="KW21" s="74">
        <v>3</v>
      </c>
      <c r="KX21" s="74">
        <v>0</v>
      </c>
      <c r="KY21" s="75">
        <f t="shared" si="49"/>
        <v>0.88</v>
      </c>
      <c r="KZ21" s="75">
        <f t="shared" si="50"/>
        <v>0</v>
      </c>
      <c r="LB21" s="37" t="s">
        <v>24</v>
      </c>
      <c r="LC21" s="74">
        <v>25</v>
      </c>
      <c r="LD21" s="74">
        <v>22</v>
      </c>
      <c r="LE21" s="74">
        <v>3</v>
      </c>
      <c r="LF21" s="74">
        <v>0</v>
      </c>
      <c r="LG21" s="75">
        <f t="shared" si="51"/>
        <v>0.88</v>
      </c>
      <c r="LH21" s="75">
        <f t="shared" si="52"/>
        <v>0</v>
      </c>
      <c r="LJ21" s="37" t="s">
        <v>24</v>
      </c>
      <c r="LK21" s="74">
        <v>25</v>
      </c>
      <c r="LL21" s="74">
        <v>22</v>
      </c>
      <c r="LM21" s="74">
        <v>3</v>
      </c>
      <c r="LN21" s="74">
        <v>0</v>
      </c>
      <c r="LO21" s="75">
        <f t="shared" si="53"/>
        <v>0.88</v>
      </c>
      <c r="LP21" s="75">
        <f t="shared" si="54"/>
        <v>0</v>
      </c>
      <c r="LR21" s="37" t="s">
        <v>24</v>
      </c>
      <c r="LS21" s="74">
        <v>25</v>
      </c>
      <c r="LT21" s="74">
        <v>22</v>
      </c>
      <c r="LU21" s="74">
        <v>3</v>
      </c>
      <c r="LV21" s="74">
        <v>0</v>
      </c>
      <c r="LW21" s="75">
        <f t="shared" si="55"/>
        <v>0.88</v>
      </c>
      <c r="LX21" s="75">
        <f t="shared" si="56"/>
        <v>0</v>
      </c>
      <c r="LZ21" s="37" t="s">
        <v>24</v>
      </c>
      <c r="MA21" s="74">
        <v>25</v>
      </c>
      <c r="MB21" s="74">
        <v>22</v>
      </c>
      <c r="MC21" s="74">
        <v>3</v>
      </c>
      <c r="MD21" s="74">
        <v>0</v>
      </c>
      <c r="ME21" s="75">
        <f t="shared" si="57"/>
        <v>0.88</v>
      </c>
      <c r="MF21" s="75">
        <f t="shared" si="58"/>
        <v>0</v>
      </c>
      <c r="MH21" s="37" t="s">
        <v>24</v>
      </c>
      <c r="MI21" s="74">
        <v>25</v>
      </c>
      <c r="MJ21" s="74">
        <v>22</v>
      </c>
      <c r="MK21" s="74">
        <v>3</v>
      </c>
      <c r="ML21" s="74">
        <v>0</v>
      </c>
      <c r="MM21" s="75">
        <f t="shared" si="59"/>
        <v>0.88</v>
      </c>
      <c r="MN21" s="75">
        <f t="shared" si="60"/>
        <v>0</v>
      </c>
      <c r="MP21" s="37" t="s">
        <v>24</v>
      </c>
      <c r="MQ21" s="74">
        <v>25</v>
      </c>
      <c r="MR21" s="74">
        <v>22</v>
      </c>
      <c r="MS21" s="74">
        <v>3</v>
      </c>
      <c r="MT21" s="74">
        <v>0</v>
      </c>
      <c r="MU21" s="75">
        <f t="shared" si="61"/>
        <v>0.88</v>
      </c>
      <c r="MV21" s="75">
        <f t="shared" si="62"/>
        <v>0</v>
      </c>
      <c r="MX21" s="37" t="s">
        <v>24</v>
      </c>
      <c r="MY21" s="74">
        <v>25</v>
      </c>
      <c r="MZ21" s="74">
        <v>22</v>
      </c>
      <c r="NA21" s="74">
        <v>3</v>
      </c>
      <c r="NB21" s="74">
        <v>0</v>
      </c>
      <c r="NC21" s="75">
        <f t="shared" si="63"/>
        <v>0.88</v>
      </c>
      <c r="ND21" s="75">
        <f t="shared" si="64"/>
        <v>0</v>
      </c>
      <c r="NF21" s="37" t="s">
        <v>24</v>
      </c>
      <c r="NG21" s="74">
        <v>25</v>
      </c>
      <c r="NH21" s="74">
        <v>22</v>
      </c>
      <c r="NI21" s="74">
        <v>3</v>
      </c>
      <c r="NJ21" s="74">
        <v>0</v>
      </c>
      <c r="NK21" s="75">
        <f t="shared" si="65"/>
        <v>0.88</v>
      </c>
      <c r="NL21" s="75">
        <f t="shared" si="66"/>
        <v>0</v>
      </c>
      <c r="NN21" s="37" t="s">
        <v>24</v>
      </c>
      <c r="NO21" s="74">
        <v>25</v>
      </c>
      <c r="NP21" s="74">
        <v>22</v>
      </c>
      <c r="NQ21" s="74">
        <v>3</v>
      </c>
      <c r="NR21" s="74">
        <v>0</v>
      </c>
      <c r="NS21" s="75">
        <f t="shared" si="67"/>
        <v>0.88</v>
      </c>
      <c r="NT21" s="75">
        <f t="shared" si="68"/>
        <v>0</v>
      </c>
    </row>
    <row r="22" spans="1:384" ht="1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f>C22/B22</f>
        <v>1</v>
      </c>
      <c r="G22" s="8"/>
      <c r="H22" s="7"/>
      <c r="I22" s="14" t="s">
        <v>25</v>
      </c>
      <c r="J22" s="2">
        <v>4</v>
      </c>
      <c r="K22" s="2">
        <v>4</v>
      </c>
      <c r="L22" s="2">
        <v>0</v>
      </c>
      <c r="M22" s="2">
        <v>0</v>
      </c>
      <c r="N22" s="4">
        <f>K22/J22</f>
        <v>1</v>
      </c>
      <c r="O22" s="8">
        <f t="shared" si="0"/>
        <v>0</v>
      </c>
      <c r="P22" s="7"/>
      <c r="Q22" s="14" t="s">
        <v>25</v>
      </c>
      <c r="R22" s="2">
        <v>4</v>
      </c>
      <c r="S22" s="2">
        <v>4</v>
      </c>
      <c r="T22" s="2">
        <v>0</v>
      </c>
      <c r="U22" s="2">
        <v>0</v>
      </c>
      <c r="V22" s="4">
        <f>S22/R22</f>
        <v>1</v>
      </c>
      <c r="W22" s="4">
        <f t="shared" si="1"/>
        <v>0</v>
      </c>
      <c r="Y22" s="14" t="s">
        <v>25</v>
      </c>
      <c r="Z22" s="2">
        <v>4</v>
      </c>
      <c r="AA22" s="2">
        <v>4</v>
      </c>
      <c r="AB22" s="2">
        <v>0</v>
      </c>
      <c r="AC22" s="2">
        <v>0</v>
      </c>
      <c r="AD22" s="4">
        <f>AA22/Z22</f>
        <v>1</v>
      </c>
      <c r="AE22" s="4">
        <f t="shared" si="2"/>
        <v>0</v>
      </c>
      <c r="AG22" s="14" t="s">
        <v>25</v>
      </c>
      <c r="AH22" s="2">
        <v>4</v>
      </c>
      <c r="AI22" s="2">
        <v>4</v>
      </c>
      <c r="AJ22" s="2">
        <v>0</v>
      </c>
      <c r="AK22" s="2">
        <v>0</v>
      </c>
      <c r="AL22" s="4">
        <f>AI22/AH22</f>
        <v>1</v>
      </c>
      <c r="AM22" s="4">
        <f t="shared" si="3"/>
        <v>0</v>
      </c>
      <c r="AO22" s="14" t="s">
        <v>25</v>
      </c>
      <c r="AP22" s="2">
        <v>4</v>
      </c>
      <c r="AQ22" s="2">
        <v>4</v>
      </c>
      <c r="AR22" s="2">
        <v>0</v>
      </c>
      <c r="AS22" s="2">
        <v>0</v>
      </c>
      <c r="AT22" s="4">
        <f>AQ22/AP22</f>
        <v>1</v>
      </c>
      <c r="AU22" s="4">
        <f t="shared" si="4"/>
        <v>0</v>
      </c>
      <c r="AW22" s="14" t="s">
        <v>25</v>
      </c>
      <c r="AX22" s="2">
        <v>4</v>
      </c>
      <c r="AY22" s="2">
        <v>4</v>
      </c>
      <c r="AZ22" s="2">
        <v>0</v>
      </c>
      <c r="BA22" s="2">
        <v>0</v>
      </c>
      <c r="BB22" s="4">
        <f>AY22/AX22</f>
        <v>1</v>
      </c>
      <c r="BC22" s="4">
        <f t="shared" si="5"/>
        <v>0</v>
      </c>
      <c r="BE22" s="37" t="s">
        <v>25</v>
      </c>
      <c r="BF22" s="2">
        <v>11</v>
      </c>
      <c r="BG22" s="2">
        <v>11</v>
      </c>
      <c r="BH22" s="2">
        <v>0</v>
      </c>
      <c r="BI22" s="2">
        <v>0</v>
      </c>
      <c r="BJ22" s="4">
        <f t="shared" si="69"/>
        <v>1</v>
      </c>
      <c r="BK22" s="4">
        <f t="shared" si="6"/>
        <v>0</v>
      </c>
      <c r="BM22" s="37" t="s">
        <v>25</v>
      </c>
      <c r="BN22" s="2">
        <v>11</v>
      </c>
      <c r="BO22" s="2">
        <v>11</v>
      </c>
      <c r="BP22" s="2">
        <v>0</v>
      </c>
      <c r="BQ22" s="2">
        <v>0</v>
      </c>
      <c r="BR22" s="4">
        <f t="shared" si="70"/>
        <v>1</v>
      </c>
      <c r="BS22" s="4">
        <f t="shared" si="7"/>
        <v>0</v>
      </c>
      <c r="BU22" s="37" t="s">
        <v>25</v>
      </c>
      <c r="BV22" s="2">
        <v>11</v>
      </c>
      <c r="BW22" s="2">
        <v>11</v>
      </c>
      <c r="BX22" s="2">
        <v>0</v>
      </c>
      <c r="BY22" s="2">
        <v>0</v>
      </c>
      <c r="BZ22" s="4">
        <f>BW22/BV22</f>
        <v>1</v>
      </c>
      <c r="CA22" s="4">
        <f t="shared" si="8"/>
        <v>0</v>
      </c>
      <c r="CC22" s="44" t="s">
        <v>25</v>
      </c>
      <c r="CD22" s="2">
        <v>11</v>
      </c>
      <c r="CE22" s="2">
        <v>11</v>
      </c>
      <c r="CF22" s="2">
        <v>0</v>
      </c>
      <c r="CG22" s="2">
        <v>0</v>
      </c>
      <c r="CH22" s="4">
        <f>CE22/CD22</f>
        <v>1</v>
      </c>
      <c r="CI22" s="4">
        <f t="shared" si="9"/>
        <v>0</v>
      </c>
      <c r="CK22" s="37" t="s">
        <v>25</v>
      </c>
      <c r="CL22" s="2">
        <v>11</v>
      </c>
      <c r="CM22" s="2">
        <v>11</v>
      </c>
      <c r="CN22" s="2">
        <v>0</v>
      </c>
      <c r="CO22" s="2">
        <v>0</v>
      </c>
      <c r="CP22" s="4">
        <f>CM22/CL22</f>
        <v>1</v>
      </c>
      <c r="CQ22" s="4">
        <f t="shared" si="10"/>
        <v>0</v>
      </c>
      <c r="CS22" s="37" t="s">
        <v>25</v>
      </c>
      <c r="CT22" s="2">
        <v>11</v>
      </c>
      <c r="CU22" s="2">
        <v>11</v>
      </c>
      <c r="CV22" s="2">
        <v>0</v>
      </c>
      <c r="CW22" s="2">
        <v>0</v>
      </c>
      <c r="CX22" s="4">
        <f>CU22/CT22</f>
        <v>1</v>
      </c>
      <c r="CY22" s="4">
        <f t="shared" si="11"/>
        <v>0</v>
      </c>
      <c r="DA22" s="37" t="s">
        <v>25</v>
      </c>
      <c r="DB22" s="2">
        <v>11</v>
      </c>
      <c r="DC22" s="2">
        <v>11</v>
      </c>
      <c r="DD22" s="2">
        <v>0</v>
      </c>
      <c r="DE22" s="2">
        <v>0</v>
      </c>
      <c r="DF22" s="4">
        <f>DC22/DB22</f>
        <v>1</v>
      </c>
      <c r="DG22" s="4">
        <f t="shared" si="12"/>
        <v>0</v>
      </c>
      <c r="DI22" s="37" t="s">
        <v>25</v>
      </c>
      <c r="DJ22" s="2">
        <v>11</v>
      </c>
      <c r="DK22" s="2">
        <v>11</v>
      </c>
      <c r="DL22" s="2">
        <v>0</v>
      </c>
      <c r="DM22" s="2">
        <v>0</v>
      </c>
      <c r="DN22" s="4">
        <f>DK22/DJ22</f>
        <v>1</v>
      </c>
      <c r="DO22" s="4">
        <f t="shared" si="13"/>
        <v>0</v>
      </c>
      <c r="DQ22" s="37" t="s">
        <v>25</v>
      </c>
      <c r="DR22" s="2">
        <v>11</v>
      </c>
      <c r="DS22" s="2">
        <v>11</v>
      </c>
      <c r="DT22" s="2">
        <v>0</v>
      </c>
      <c r="DU22" s="2">
        <v>0</v>
      </c>
      <c r="DV22" s="4">
        <f>DS22/DR22</f>
        <v>1</v>
      </c>
      <c r="DW22" s="4">
        <f t="shared" si="14"/>
        <v>0</v>
      </c>
      <c r="DY22" s="37" t="s">
        <v>25</v>
      </c>
      <c r="DZ22" s="2">
        <v>11</v>
      </c>
      <c r="EA22" s="2">
        <v>11</v>
      </c>
      <c r="EB22" s="2">
        <v>0</v>
      </c>
      <c r="EC22" s="2">
        <v>0</v>
      </c>
      <c r="ED22" s="4">
        <f>EA22/DZ22</f>
        <v>1</v>
      </c>
      <c r="EE22" s="4">
        <f t="shared" si="15"/>
        <v>0</v>
      </c>
      <c r="EG22" s="78" t="s">
        <v>25</v>
      </c>
      <c r="EH22" s="74">
        <v>11</v>
      </c>
      <c r="EI22" s="74">
        <v>11</v>
      </c>
      <c r="EJ22" s="74">
        <v>0</v>
      </c>
      <c r="EK22" s="74">
        <v>0</v>
      </c>
      <c r="EL22" s="75">
        <f>EI22/EH22</f>
        <v>1</v>
      </c>
      <c r="EM22" s="75">
        <f t="shared" si="16"/>
        <v>0</v>
      </c>
      <c r="EN22" s="74"/>
      <c r="EO22" s="78" t="s">
        <v>25</v>
      </c>
      <c r="EP22" s="74">
        <v>11</v>
      </c>
      <c r="EQ22" s="74">
        <v>11</v>
      </c>
      <c r="ER22" s="74">
        <v>0</v>
      </c>
      <c r="ES22" s="74">
        <v>0</v>
      </c>
      <c r="ET22" s="75">
        <f>EQ22/EP22</f>
        <v>1</v>
      </c>
      <c r="EU22" s="75">
        <f t="shared" si="17"/>
        <v>0</v>
      </c>
      <c r="EV22" s="74"/>
      <c r="EW22" s="78" t="s">
        <v>25</v>
      </c>
      <c r="EX22" s="74">
        <v>11</v>
      </c>
      <c r="EY22" s="74">
        <v>11</v>
      </c>
      <c r="EZ22" s="74">
        <v>0</v>
      </c>
      <c r="FA22" s="74">
        <v>0</v>
      </c>
      <c r="FB22" s="75">
        <f>EY22/EX22</f>
        <v>1</v>
      </c>
      <c r="FC22" s="75">
        <f t="shared" si="18"/>
        <v>0</v>
      </c>
      <c r="FD22" s="74"/>
      <c r="FE22" s="78" t="s">
        <v>25</v>
      </c>
      <c r="FF22" s="74">
        <v>11</v>
      </c>
      <c r="FG22" s="74">
        <v>11</v>
      </c>
      <c r="FH22" s="74">
        <v>0</v>
      </c>
      <c r="FI22" s="74">
        <v>0</v>
      </c>
      <c r="FJ22" s="75">
        <f t="shared" si="71"/>
        <v>1</v>
      </c>
      <c r="FK22" s="75">
        <f t="shared" si="19"/>
        <v>0</v>
      </c>
      <c r="FL22" s="74"/>
      <c r="FM22" s="78" t="s">
        <v>25</v>
      </c>
      <c r="FN22" s="74">
        <v>11</v>
      </c>
      <c r="FO22" s="74">
        <v>11</v>
      </c>
      <c r="FP22" s="74">
        <v>0</v>
      </c>
      <c r="FQ22" s="74">
        <v>0</v>
      </c>
      <c r="FR22" s="75">
        <f>FO22/FN22</f>
        <v>1</v>
      </c>
      <c r="FS22" s="75">
        <f t="shared" si="20"/>
        <v>0</v>
      </c>
      <c r="FT22" s="74"/>
      <c r="FU22" s="78" t="s">
        <v>25</v>
      </c>
      <c r="FV22" s="74">
        <v>11</v>
      </c>
      <c r="FW22" s="74">
        <v>11</v>
      </c>
      <c r="FX22" s="74">
        <v>0</v>
      </c>
      <c r="FY22" s="74">
        <v>0</v>
      </c>
      <c r="FZ22" s="75">
        <f>FW22/FV22</f>
        <v>1</v>
      </c>
      <c r="GA22" s="75">
        <f t="shared" si="21"/>
        <v>0</v>
      </c>
      <c r="GB22" s="74"/>
      <c r="GC22" s="78" t="s">
        <v>25</v>
      </c>
      <c r="GD22" s="79">
        <v>243</v>
      </c>
      <c r="GE22" s="73">
        <v>33</v>
      </c>
      <c r="GF22" s="73">
        <v>0</v>
      </c>
      <c r="GG22" s="73">
        <v>210</v>
      </c>
      <c r="GH22" s="77">
        <v>0.14000000000000001</v>
      </c>
      <c r="GI22" s="75">
        <f t="shared" si="22"/>
        <v>-0.86</v>
      </c>
      <c r="GJ22" s="74" t="s">
        <v>89</v>
      </c>
      <c r="GK22" s="78" t="s">
        <v>25</v>
      </c>
      <c r="GL22" s="73">
        <v>11</v>
      </c>
      <c r="GM22" s="73">
        <v>11</v>
      </c>
      <c r="GN22" s="73">
        <v>0</v>
      </c>
      <c r="GO22" s="73">
        <v>0</v>
      </c>
      <c r="GP22" s="77">
        <v>1</v>
      </c>
      <c r="GQ22" s="75">
        <f t="shared" si="23"/>
        <v>-209</v>
      </c>
      <c r="GR22" s="74"/>
      <c r="GS22" s="78" t="s">
        <v>25</v>
      </c>
      <c r="GT22" s="73">
        <v>11</v>
      </c>
      <c r="GU22" s="73">
        <v>11</v>
      </c>
      <c r="GV22" s="73">
        <v>0</v>
      </c>
      <c r="GW22" s="73">
        <v>0</v>
      </c>
      <c r="GX22" s="77">
        <v>1</v>
      </c>
      <c r="GY22" s="75">
        <f t="shared" si="24"/>
        <v>0</v>
      </c>
      <c r="HB22" s="37" t="s">
        <v>25</v>
      </c>
      <c r="HC22" s="74">
        <v>11</v>
      </c>
      <c r="HD22" s="74">
        <v>11</v>
      </c>
      <c r="HE22" s="74">
        <v>0</v>
      </c>
      <c r="HF22" s="74">
        <v>0</v>
      </c>
      <c r="HG22" s="75">
        <f t="shared" si="25"/>
        <v>1</v>
      </c>
      <c r="HH22" s="75">
        <f t="shared" si="26"/>
        <v>0</v>
      </c>
      <c r="HJ22" s="37" t="s">
        <v>25</v>
      </c>
      <c r="HK22" s="74">
        <v>11</v>
      </c>
      <c r="HL22" s="74">
        <v>11</v>
      </c>
      <c r="HM22" s="74">
        <v>0</v>
      </c>
      <c r="HN22" s="74">
        <v>0</v>
      </c>
      <c r="HO22" s="75">
        <f t="shared" si="27"/>
        <v>1</v>
      </c>
      <c r="HP22" s="75">
        <f t="shared" si="28"/>
        <v>0</v>
      </c>
      <c r="HR22" s="37" t="s">
        <v>25</v>
      </c>
      <c r="HS22" s="74">
        <v>11</v>
      </c>
      <c r="HT22" s="74">
        <v>11</v>
      </c>
      <c r="HU22" s="74">
        <v>0</v>
      </c>
      <c r="HV22" s="74">
        <v>0</v>
      </c>
      <c r="HW22" s="75">
        <f t="shared" si="29"/>
        <v>1</v>
      </c>
      <c r="HX22" s="75">
        <f t="shared" si="30"/>
        <v>0</v>
      </c>
      <c r="HZ22" s="37" t="s">
        <v>25</v>
      </c>
      <c r="IA22" s="74">
        <v>11</v>
      </c>
      <c r="IB22" s="74">
        <v>11</v>
      </c>
      <c r="IC22" s="74">
        <v>0</v>
      </c>
      <c r="ID22" s="74">
        <v>0</v>
      </c>
      <c r="IE22" s="75">
        <f t="shared" si="31"/>
        <v>1</v>
      </c>
      <c r="IF22" s="75">
        <f t="shared" si="32"/>
        <v>0</v>
      </c>
      <c r="IH22" s="37" t="s">
        <v>25</v>
      </c>
      <c r="II22" s="74">
        <v>11</v>
      </c>
      <c r="IJ22" s="74">
        <v>11</v>
      </c>
      <c r="IK22" s="74">
        <v>0</v>
      </c>
      <c r="IL22" s="74">
        <v>0</v>
      </c>
      <c r="IM22" s="75">
        <f t="shared" si="33"/>
        <v>1</v>
      </c>
      <c r="IN22" s="75">
        <f t="shared" si="34"/>
        <v>0</v>
      </c>
      <c r="IP22" s="37" t="s">
        <v>25</v>
      </c>
      <c r="IQ22" s="74">
        <v>11</v>
      </c>
      <c r="IR22" s="74">
        <v>11</v>
      </c>
      <c r="IS22" s="74">
        <v>0</v>
      </c>
      <c r="IT22" s="74">
        <v>0</v>
      </c>
      <c r="IU22" s="75">
        <f t="shared" si="35"/>
        <v>1</v>
      </c>
      <c r="IV22" s="75">
        <f t="shared" si="36"/>
        <v>0</v>
      </c>
      <c r="IX22" s="37" t="s">
        <v>25</v>
      </c>
      <c r="IY22" s="74">
        <v>11</v>
      </c>
      <c r="IZ22" s="74">
        <v>11</v>
      </c>
      <c r="JA22" s="74">
        <v>0</v>
      </c>
      <c r="JB22" s="74">
        <v>0</v>
      </c>
      <c r="JC22" s="75">
        <f t="shared" si="37"/>
        <v>1</v>
      </c>
      <c r="JD22" s="75">
        <f t="shared" si="38"/>
        <v>0</v>
      </c>
      <c r="JF22" s="37" t="s">
        <v>25</v>
      </c>
      <c r="JG22" s="74">
        <v>11</v>
      </c>
      <c r="JH22" s="74">
        <v>11</v>
      </c>
      <c r="JI22" s="74">
        <v>0</v>
      </c>
      <c r="JJ22" s="74">
        <v>0</v>
      </c>
      <c r="JK22" s="75">
        <f t="shared" si="39"/>
        <v>1</v>
      </c>
      <c r="JL22" s="75">
        <f t="shared" si="40"/>
        <v>0</v>
      </c>
      <c r="JN22" s="37" t="s">
        <v>25</v>
      </c>
      <c r="JO22" s="74">
        <v>11</v>
      </c>
      <c r="JP22" s="74">
        <v>11</v>
      </c>
      <c r="JQ22" s="74">
        <v>0</v>
      </c>
      <c r="JR22" s="74">
        <v>0</v>
      </c>
      <c r="JS22" s="75">
        <f t="shared" si="41"/>
        <v>1</v>
      </c>
      <c r="JT22" s="75">
        <f t="shared" si="42"/>
        <v>0</v>
      </c>
      <c r="JV22" s="37" t="s">
        <v>25</v>
      </c>
      <c r="JW22" s="74">
        <v>11</v>
      </c>
      <c r="JX22" s="74">
        <v>11</v>
      </c>
      <c r="JY22" s="74">
        <v>0</v>
      </c>
      <c r="JZ22" s="74">
        <v>0</v>
      </c>
      <c r="KA22" s="75">
        <f t="shared" si="43"/>
        <v>1</v>
      </c>
      <c r="KB22" s="75">
        <f t="shared" si="44"/>
        <v>0</v>
      </c>
      <c r="KD22" s="37" t="s">
        <v>25</v>
      </c>
      <c r="KE22" s="74">
        <v>11</v>
      </c>
      <c r="KF22" s="74">
        <v>11</v>
      </c>
      <c r="KG22" s="74">
        <v>0</v>
      </c>
      <c r="KH22" s="74">
        <v>0</v>
      </c>
      <c r="KI22" s="75">
        <f t="shared" si="45"/>
        <v>1</v>
      </c>
      <c r="KJ22" s="75">
        <f t="shared" si="46"/>
        <v>0</v>
      </c>
      <c r="KL22" s="37" t="s">
        <v>25</v>
      </c>
      <c r="KM22" s="74">
        <v>11</v>
      </c>
      <c r="KN22" s="74">
        <v>11</v>
      </c>
      <c r="KO22" s="74">
        <v>0</v>
      </c>
      <c r="KP22" s="74">
        <v>0</v>
      </c>
      <c r="KQ22" s="75">
        <f t="shared" si="47"/>
        <v>1</v>
      </c>
      <c r="KR22" s="75">
        <f t="shared" si="48"/>
        <v>0</v>
      </c>
      <c r="KT22" s="37" t="s">
        <v>25</v>
      </c>
      <c r="KU22" s="74">
        <v>11</v>
      </c>
      <c r="KV22" s="74">
        <v>11</v>
      </c>
      <c r="KW22" s="74">
        <v>0</v>
      </c>
      <c r="KX22" s="74">
        <v>0</v>
      </c>
      <c r="KY22" s="75">
        <f t="shared" si="49"/>
        <v>1</v>
      </c>
      <c r="KZ22" s="75">
        <f t="shared" si="50"/>
        <v>0</v>
      </c>
      <c r="LB22" s="37" t="s">
        <v>25</v>
      </c>
      <c r="LC22" s="74">
        <v>11</v>
      </c>
      <c r="LD22" s="74">
        <v>11</v>
      </c>
      <c r="LE22" s="74">
        <v>0</v>
      </c>
      <c r="LF22" s="74">
        <v>0</v>
      </c>
      <c r="LG22" s="75">
        <f t="shared" si="51"/>
        <v>1</v>
      </c>
      <c r="LH22" s="75">
        <f t="shared" si="52"/>
        <v>0</v>
      </c>
      <c r="LJ22" s="37" t="s">
        <v>25</v>
      </c>
      <c r="LK22" s="74">
        <v>11</v>
      </c>
      <c r="LL22" s="74">
        <v>11</v>
      </c>
      <c r="LM22" s="74">
        <v>0</v>
      </c>
      <c r="LN22" s="74">
        <v>0</v>
      </c>
      <c r="LO22" s="75">
        <f t="shared" si="53"/>
        <v>1</v>
      </c>
      <c r="LP22" s="75">
        <f t="shared" si="54"/>
        <v>0</v>
      </c>
      <c r="LR22" s="37" t="s">
        <v>25</v>
      </c>
      <c r="LS22" s="74">
        <v>11</v>
      </c>
      <c r="LT22" s="74">
        <v>11</v>
      </c>
      <c r="LU22" s="74">
        <v>0</v>
      </c>
      <c r="LV22" s="74">
        <v>0</v>
      </c>
      <c r="LW22" s="75">
        <f t="shared" si="55"/>
        <v>1</v>
      </c>
      <c r="LX22" s="75">
        <f t="shared" si="56"/>
        <v>0</v>
      </c>
      <c r="LZ22" s="37" t="s">
        <v>25</v>
      </c>
      <c r="MA22" s="74">
        <v>11</v>
      </c>
      <c r="MB22" s="74">
        <v>11</v>
      </c>
      <c r="MC22" s="74">
        <v>0</v>
      </c>
      <c r="MD22" s="74">
        <v>0</v>
      </c>
      <c r="ME22" s="75">
        <f t="shared" si="57"/>
        <v>1</v>
      </c>
      <c r="MF22" s="75">
        <f t="shared" si="58"/>
        <v>0</v>
      </c>
      <c r="MH22" s="37" t="s">
        <v>25</v>
      </c>
      <c r="MI22" s="74">
        <v>11</v>
      </c>
      <c r="MJ22" s="74">
        <v>11</v>
      </c>
      <c r="MK22" s="74">
        <v>0</v>
      </c>
      <c r="ML22" s="74">
        <v>0</v>
      </c>
      <c r="MM22" s="75">
        <f t="shared" si="59"/>
        <v>1</v>
      </c>
      <c r="MN22" s="75">
        <f t="shared" si="60"/>
        <v>0</v>
      </c>
      <c r="MP22" s="37" t="s">
        <v>25</v>
      </c>
      <c r="MQ22" s="74">
        <v>11</v>
      </c>
      <c r="MR22" s="74">
        <v>11</v>
      </c>
      <c r="MS22" s="74">
        <v>0</v>
      </c>
      <c r="MT22" s="74">
        <v>0</v>
      </c>
      <c r="MU22" s="75">
        <f t="shared" si="61"/>
        <v>1</v>
      </c>
      <c r="MV22" s="75">
        <f t="shared" si="62"/>
        <v>0</v>
      </c>
      <c r="MX22" s="37" t="s">
        <v>25</v>
      </c>
      <c r="MY22" s="74">
        <v>11</v>
      </c>
      <c r="MZ22" s="74">
        <v>11</v>
      </c>
      <c r="NA22" s="74">
        <v>0</v>
      </c>
      <c r="NB22" s="74">
        <v>0</v>
      </c>
      <c r="NC22" s="75">
        <f t="shared" si="63"/>
        <v>1</v>
      </c>
      <c r="ND22" s="75">
        <f t="shared" si="64"/>
        <v>0</v>
      </c>
      <c r="NF22" s="37" t="s">
        <v>25</v>
      </c>
      <c r="NG22" s="74">
        <v>11</v>
      </c>
      <c r="NH22" s="74">
        <v>11</v>
      </c>
      <c r="NI22" s="74">
        <v>0</v>
      </c>
      <c r="NJ22" s="74">
        <v>0</v>
      </c>
      <c r="NK22" s="75">
        <f t="shared" si="65"/>
        <v>1</v>
      </c>
      <c r="NL22" s="75">
        <f t="shared" si="66"/>
        <v>0</v>
      </c>
      <c r="NN22" s="37" t="s">
        <v>25</v>
      </c>
      <c r="NO22" s="74">
        <v>11</v>
      </c>
      <c r="NP22" s="74">
        <v>11</v>
      </c>
      <c r="NQ22" s="74">
        <v>0</v>
      </c>
      <c r="NR22" s="74">
        <v>0</v>
      </c>
      <c r="NS22" s="75">
        <f t="shared" si="67"/>
        <v>1</v>
      </c>
      <c r="NT22" s="75">
        <f t="shared" si="68"/>
        <v>0</v>
      </c>
    </row>
    <row r="23" spans="1:384" ht="1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G23" s="8"/>
      <c r="H23" s="7"/>
      <c r="I23" s="2" t="s">
        <v>26</v>
      </c>
      <c r="J23" s="2">
        <v>36</v>
      </c>
      <c r="K23" s="2">
        <v>35</v>
      </c>
      <c r="L23" s="2">
        <v>1</v>
      </c>
      <c r="M23" s="2">
        <v>0</v>
      </c>
      <c r="N23" s="4">
        <v>0.97</v>
      </c>
      <c r="O23" s="8">
        <f t="shared" si="0"/>
        <v>0</v>
      </c>
      <c r="P23" s="7"/>
      <c r="Q23" s="2" t="s">
        <v>26</v>
      </c>
      <c r="R23" s="2">
        <v>36</v>
      </c>
      <c r="S23" s="2">
        <v>35</v>
      </c>
      <c r="T23" s="2">
        <v>1</v>
      </c>
      <c r="U23" s="2">
        <v>0</v>
      </c>
      <c r="V23" s="4">
        <v>0.97</v>
      </c>
      <c r="W23" s="4">
        <f t="shared" si="1"/>
        <v>0</v>
      </c>
      <c r="Y23" s="2" t="s">
        <v>26</v>
      </c>
      <c r="Z23" s="2">
        <v>147</v>
      </c>
      <c r="AA23" s="2">
        <v>146</v>
      </c>
      <c r="AB23" s="2">
        <v>1</v>
      </c>
      <c r="AC23" s="2">
        <v>0</v>
      </c>
      <c r="AD23" s="4">
        <v>0.99</v>
      </c>
      <c r="AE23" s="4">
        <f t="shared" si="2"/>
        <v>2.0000000000000018E-2</v>
      </c>
      <c r="AG23" s="2" t="s">
        <v>26</v>
      </c>
      <c r="AH23" s="2">
        <v>147</v>
      </c>
      <c r="AI23" s="2">
        <v>146</v>
      </c>
      <c r="AJ23" s="2">
        <v>1</v>
      </c>
      <c r="AK23" s="2">
        <v>0</v>
      </c>
      <c r="AL23" s="4">
        <v>0.99</v>
      </c>
      <c r="AM23" s="4">
        <f t="shared" si="3"/>
        <v>0</v>
      </c>
      <c r="AO23" s="2" t="s">
        <v>26</v>
      </c>
      <c r="AP23" s="2">
        <v>147</v>
      </c>
      <c r="AQ23" s="2">
        <v>146</v>
      </c>
      <c r="AR23" s="2">
        <v>1</v>
      </c>
      <c r="AS23" s="2">
        <v>0</v>
      </c>
      <c r="AT23" s="4">
        <v>0.99</v>
      </c>
      <c r="AU23" s="4">
        <f t="shared" si="4"/>
        <v>0</v>
      </c>
      <c r="AW23" s="2" t="s">
        <v>26</v>
      </c>
      <c r="AX23" s="2">
        <v>147</v>
      </c>
      <c r="AY23" s="2">
        <v>146</v>
      </c>
      <c r="AZ23" s="2">
        <v>1</v>
      </c>
      <c r="BA23" s="2">
        <v>0</v>
      </c>
      <c r="BB23" s="4">
        <v>0.99</v>
      </c>
      <c r="BC23" s="4">
        <f t="shared" si="5"/>
        <v>0</v>
      </c>
      <c r="BE23" s="2" t="s">
        <v>26</v>
      </c>
      <c r="BF23" s="2">
        <v>147</v>
      </c>
      <c r="BG23" s="2">
        <v>146</v>
      </c>
      <c r="BH23" s="2">
        <v>1</v>
      </c>
      <c r="BI23" s="2">
        <v>0</v>
      </c>
      <c r="BJ23" s="4">
        <f t="shared" si="69"/>
        <v>0.99319727891156462</v>
      </c>
      <c r="BK23" s="4">
        <f t="shared" si="6"/>
        <v>3.1972789115646272E-3</v>
      </c>
      <c r="BM23" s="2" t="s">
        <v>26</v>
      </c>
      <c r="BN23" s="2">
        <v>147</v>
      </c>
      <c r="BO23" s="2">
        <v>146</v>
      </c>
      <c r="BP23" s="2">
        <v>1</v>
      </c>
      <c r="BQ23" s="2">
        <v>0</v>
      </c>
      <c r="BR23" s="4">
        <f t="shared" si="70"/>
        <v>0.99319727891156462</v>
      </c>
      <c r="BS23" s="4">
        <f t="shared" si="7"/>
        <v>0</v>
      </c>
      <c r="BU23" s="2" t="s">
        <v>26</v>
      </c>
      <c r="BV23" s="2">
        <v>147</v>
      </c>
      <c r="BW23" s="2">
        <v>146</v>
      </c>
      <c r="BX23" s="2">
        <v>1</v>
      </c>
      <c r="BY23" s="2">
        <v>0</v>
      </c>
      <c r="BZ23" s="4">
        <v>0.99</v>
      </c>
      <c r="CA23" s="4">
        <f t="shared" si="8"/>
        <v>-3.1972789115646272E-3</v>
      </c>
      <c r="CC23" s="42" t="s">
        <v>26</v>
      </c>
      <c r="CD23" s="42">
        <v>147</v>
      </c>
      <c r="CE23" s="42">
        <v>146</v>
      </c>
      <c r="CF23" s="42">
        <v>1</v>
      </c>
      <c r="CG23" s="42">
        <v>0</v>
      </c>
      <c r="CH23" s="43">
        <v>0.99</v>
      </c>
      <c r="CI23" s="4">
        <f t="shared" si="9"/>
        <v>0</v>
      </c>
      <c r="CK23" s="2" t="s">
        <v>26</v>
      </c>
      <c r="CL23" s="2">
        <v>147</v>
      </c>
      <c r="CM23" s="2">
        <v>146</v>
      </c>
      <c r="CN23" s="2">
        <v>1</v>
      </c>
      <c r="CO23" s="2">
        <v>0</v>
      </c>
      <c r="CP23" s="4">
        <v>0.99</v>
      </c>
      <c r="CQ23" s="4">
        <f t="shared" si="10"/>
        <v>0</v>
      </c>
      <c r="CS23" s="2" t="s">
        <v>26</v>
      </c>
      <c r="CT23" s="2">
        <v>147</v>
      </c>
      <c r="CU23" s="2">
        <v>146</v>
      </c>
      <c r="CV23" s="2">
        <v>1</v>
      </c>
      <c r="CW23" s="2">
        <v>0</v>
      </c>
      <c r="CX23" s="4">
        <v>0.99</v>
      </c>
      <c r="CY23" s="4">
        <f t="shared" si="11"/>
        <v>0</v>
      </c>
      <c r="DA23" s="2" t="s">
        <v>26</v>
      </c>
      <c r="DB23" s="2">
        <v>147</v>
      </c>
      <c r="DC23" s="2">
        <v>146</v>
      </c>
      <c r="DD23" s="2">
        <v>1</v>
      </c>
      <c r="DE23" s="2">
        <v>0</v>
      </c>
      <c r="DF23" s="4">
        <v>0.99</v>
      </c>
      <c r="DG23" s="4">
        <f t="shared" si="12"/>
        <v>0</v>
      </c>
      <c r="DI23" s="2" t="s">
        <v>26</v>
      </c>
      <c r="DJ23" s="2">
        <v>147</v>
      </c>
      <c r="DK23" s="2">
        <v>146</v>
      </c>
      <c r="DL23" s="2">
        <v>1</v>
      </c>
      <c r="DM23" s="2">
        <v>0</v>
      </c>
      <c r="DN23" s="4">
        <v>0.99</v>
      </c>
      <c r="DO23" s="4">
        <f t="shared" si="13"/>
        <v>0</v>
      </c>
      <c r="DQ23" s="2" t="s">
        <v>26</v>
      </c>
      <c r="DR23" s="2">
        <v>147</v>
      </c>
      <c r="DS23" s="2">
        <v>146</v>
      </c>
      <c r="DT23" s="2">
        <v>1</v>
      </c>
      <c r="DU23" s="2">
        <v>0</v>
      </c>
      <c r="DV23" s="4">
        <v>0.99</v>
      </c>
      <c r="DW23" s="4">
        <f t="shared" si="14"/>
        <v>0</v>
      </c>
      <c r="DY23" s="2" t="s">
        <v>26</v>
      </c>
      <c r="DZ23" s="2">
        <v>147</v>
      </c>
      <c r="EA23" s="2">
        <v>146</v>
      </c>
      <c r="EB23" s="2">
        <v>1</v>
      </c>
      <c r="EC23" s="2">
        <v>0</v>
      </c>
      <c r="ED23" s="4">
        <v>0.99</v>
      </c>
      <c r="EE23" s="4">
        <f t="shared" si="15"/>
        <v>0</v>
      </c>
      <c r="EG23" s="73" t="s">
        <v>26</v>
      </c>
      <c r="EH23" s="74">
        <v>147</v>
      </c>
      <c r="EI23" s="74">
        <v>146</v>
      </c>
      <c r="EJ23" s="74">
        <v>1</v>
      </c>
      <c r="EK23" s="74">
        <v>0</v>
      </c>
      <c r="EL23" s="75">
        <v>0.99</v>
      </c>
      <c r="EM23" s="75">
        <f t="shared" si="16"/>
        <v>0</v>
      </c>
      <c r="EN23" s="74"/>
      <c r="EO23" s="73" t="s">
        <v>26</v>
      </c>
      <c r="EP23" s="73">
        <v>147</v>
      </c>
      <c r="EQ23" s="73">
        <v>146</v>
      </c>
      <c r="ER23" s="73">
        <v>1</v>
      </c>
      <c r="ES23" s="73">
        <v>0</v>
      </c>
      <c r="ET23" s="77">
        <v>0.99</v>
      </c>
      <c r="EU23" s="75">
        <f t="shared" si="17"/>
        <v>0</v>
      </c>
      <c r="EV23" s="74"/>
      <c r="EW23" s="73" t="s">
        <v>26</v>
      </c>
      <c r="EX23" s="73">
        <v>147</v>
      </c>
      <c r="EY23" s="73">
        <v>146</v>
      </c>
      <c r="EZ23" s="73">
        <v>1</v>
      </c>
      <c r="FA23" s="73">
        <v>0</v>
      </c>
      <c r="FB23" s="77">
        <v>0.99</v>
      </c>
      <c r="FC23" s="75">
        <f t="shared" si="18"/>
        <v>0</v>
      </c>
      <c r="FD23" s="74"/>
      <c r="FE23" s="73" t="s">
        <v>26</v>
      </c>
      <c r="FF23" s="73">
        <v>147</v>
      </c>
      <c r="FG23" s="73">
        <v>146</v>
      </c>
      <c r="FH23" s="73">
        <v>1</v>
      </c>
      <c r="FI23" s="73">
        <v>0</v>
      </c>
      <c r="FJ23" s="77">
        <f t="shared" si="71"/>
        <v>0.99319727891156462</v>
      </c>
      <c r="FK23" s="75">
        <f t="shared" si="19"/>
        <v>3.1972789115646272E-3</v>
      </c>
      <c r="FL23" s="74"/>
      <c r="FM23" s="73" t="s">
        <v>26</v>
      </c>
      <c r="FN23" s="73">
        <v>147</v>
      </c>
      <c r="FO23" s="73">
        <v>146</v>
      </c>
      <c r="FP23" s="73">
        <v>1</v>
      </c>
      <c r="FQ23" s="73">
        <v>0</v>
      </c>
      <c r="FR23" s="77">
        <v>0.99</v>
      </c>
      <c r="FS23" s="75">
        <f t="shared" si="20"/>
        <v>-3.1972789115646272E-3</v>
      </c>
      <c r="FT23" s="74"/>
      <c r="FU23" s="73" t="s">
        <v>26</v>
      </c>
      <c r="FV23" s="73">
        <v>147</v>
      </c>
      <c r="FW23" s="73">
        <v>146</v>
      </c>
      <c r="FX23" s="73">
        <v>1</v>
      </c>
      <c r="FY23" s="73">
        <v>0</v>
      </c>
      <c r="FZ23" s="77">
        <v>0.99</v>
      </c>
      <c r="GA23" s="75">
        <f t="shared" si="21"/>
        <v>0</v>
      </c>
      <c r="GB23" s="74"/>
      <c r="GC23" s="73" t="s">
        <v>26</v>
      </c>
      <c r="GD23" s="73">
        <v>147</v>
      </c>
      <c r="GE23" s="73">
        <v>146</v>
      </c>
      <c r="GF23" s="73">
        <v>1</v>
      </c>
      <c r="GG23" s="73">
        <v>0</v>
      </c>
      <c r="GH23" s="77">
        <v>0.99</v>
      </c>
      <c r="GI23" s="75">
        <f t="shared" si="22"/>
        <v>0</v>
      </c>
      <c r="GJ23" s="74"/>
      <c r="GK23" s="73" t="s">
        <v>26</v>
      </c>
      <c r="GL23" s="73">
        <v>147</v>
      </c>
      <c r="GM23" s="73">
        <v>146</v>
      </c>
      <c r="GN23" s="73">
        <v>1</v>
      </c>
      <c r="GO23" s="73">
        <v>0</v>
      </c>
      <c r="GP23" s="77">
        <v>0.99</v>
      </c>
      <c r="GQ23" s="75">
        <f t="shared" si="23"/>
        <v>0.99</v>
      </c>
      <c r="GR23" s="74"/>
      <c r="GS23" s="73" t="s">
        <v>26</v>
      </c>
      <c r="GT23" s="73">
        <v>147</v>
      </c>
      <c r="GU23" s="73">
        <v>146</v>
      </c>
      <c r="GV23" s="73">
        <v>1</v>
      </c>
      <c r="GW23" s="73">
        <v>0</v>
      </c>
      <c r="GX23" s="77">
        <v>0.99</v>
      </c>
      <c r="GY23" s="75">
        <f t="shared" si="24"/>
        <v>0</v>
      </c>
      <c r="HB23" s="74" t="s">
        <v>26</v>
      </c>
      <c r="HC23" s="74">
        <v>147</v>
      </c>
      <c r="HD23" s="74">
        <v>146</v>
      </c>
      <c r="HE23" s="74">
        <v>1</v>
      </c>
      <c r="HF23" s="74">
        <v>0</v>
      </c>
      <c r="HG23" s="75">
        <f t="shared" si="25"/>
        <v>0.99319727891156462</v>
      </c>
      <c r="HH23" s="75">
        <f t="shared" si="26"/>
        <v>3.1972789115646272E-3</v>
      </c>
      <c r="HJ23" s="74" t="s">
        <v>26</v>
      </c>
      <c r="HK23" s="74">
        <v>147</v>
      </c>
      <c r="HL23" s="74">
        <v>146</v>
      </c>
      <c r="HM23" s="74">
        <v>1</v>
      </c>
      <c r="HN23" s="74">
        <v>0</v>
      </c>
      <c r="HO23" s="75">
        <f t="shared" si="27"/>
        <v>0.99319727891156462</v>
      </c>
      <c r="HP23" s="75">
        <f t="shared" si="28"/>
        <v>0</v>
      </c>
      <c r="HR23" s="74" t="s">
        <v>26</v>
      </c>
      <c r="HS23" s="74">
        <v>147</v>
      </c>
      <c r="HT23" s="74">
        <v>146</v>
      </c>
      <c r="HU23" s="74">
        <v>1</v>
      </c>
      <c r="HV23" s="74">
        <v>0</v>
      </c>
      <c r="HW23" s="75">
        <f t="shared" si="29"/>
        <v>0.99319727891156462</v>
      </c>
      <c r="HX23" s="75">
        <f t="shared" si="30"/>
        <v>0</v>
      </c>
      <c r="HZ23" s="74" t="s">
        <v>26</v>
      </c>
      <c r="IA23" s="74">
        <v>147</v>
      </c>
      <c r="IB23" s="74">
        <v>146</v>
      </c>
      <c r="IC23" s="74">
        <v>1</v>
      </c>
      <c r="ID23" s="74">
        <v>0</v>
      </c>
      <c r="IE23" s="75">
        <f t="shared" si="31"/>
        <v>0.99319727891156462</v>
      </c>
      <c r="IF23" s="75">
        <f t="shared" si="32"/>
        <v>0</v>
      </c>
      <c r="IH23" s="74" t="s">
        <v>26</v>
      </c>
      <c r="II23" s="74">
        <v>147</v>
      </c>
      <c r="IJ23" s="74">
        <v>146</v>
      </c>
      <c r="IK23" s="74">
        <v>1</v>
      </c>
      <c r="IL23" s="74">
        <v>0</v>
      </c>
      <c r="IM23" s="75">
        <f t="shared" si="33"/>
        <v>0.99319727891156462</v>
      </c>
      <c r="IN23" s="75">
        <f t="shared" si="34"/>
        <v>0</v>
      </c>
      <c r="IP23" s="74" t="s">
        <v>26</v>
      </c>
      <c r="IQ23" s="74">
        <v>147</v>
      </c>
      <c r="IR23" s="74">
        <v>146</v>
      </c>
      <c r="IS23" s="74">
        <v>1</v>
      </c>
      <c r="IT23" s="74">
        <v>0</v>
      </c>
      <c r="IU23" s="75">
        <f t="shared" si="35"/>
        <v>0.99319727891156462</v>
      </c>
      <c r="IV23" s="75">
        <f t="shared" si="36"/>
        <v>0</v>
      </c>
      <c r="IX23" s="74" t="s">
        <v>26</v>
      </c>
      <c r="IY23" s="74">
        <v>147</v>
      </c>
      <c r="IZ23" s="74">
        <v>146</v>
      </c>
      <c r="JA23" s="74">
        <v>1</v>
      </c>
      <c r="JB23" s="74">
        <v>0</v>
      </c>
      <c r="JC23" s="75">
        <f t="shared" si="37"/>
        <v>0.99319727891156462</v>
      </c>
      <c r="JD23" s="75">
        <f t="shared" si="38"/>
        <v>0</v>
      </c>
      <c r="JF23" s="74" t="s">
        <v>26</v>
      </c>
      <c r="JG23" s="74">
        <v>147</v>
      </c>
      <c r="JH23" s="74">
        <v>146</v>
      </c>
      <c r="JI23" s="74">
        <v>1</v>
      </c>
      <c r="JJ23" s="74">
        <v>0</v>
      </c>
      <c r="JK23" s="75">
        <f t="shared" si="39"/>
        <v>0.99319727891156462</v>
      </c>
      <c r="JL23" s="75">
        <f t="shared" si="40"/>
        <v>0</v>
      </c>
      <c r="JN23" s="74" t="s">
        <v>26</v>
      </c>
      <c r="JO23" s="74">
        <v>147</v>
      </c>
      <c r="JP23" s="74">
        <v>146</v>
      </c>
      <c r="JQ23" s="74">
        <v>1</v>
      </c>
      <c r="JR23" s="74">
        <v>0</v>
      </c>
      <c r="JS23" s="75">
        <f t="shared" si="41"/>
        <v>0.99319727891156462</v>
      </c>
      <c r="JT23" s="75">
        <f t="shared" si="42"/>
        <v>0</v>
      </c>
      <c r="JV23" s="74" t="s">
        <v>26</v>
      </c>
      <c r="JW23" s="74">
        <v>147</v>
      </c>
      <c r="JX23" s="74">
        <v>146</v>
      </c>
      <c r="JY23" s="74">
        <v>1</v>
      </c>
      <c r="JZ23" s="74">
        <v>0</v>
      </c>
      <c r="KA23" s="75">
        <f t="shared" si="43"/>
        <v>0.99319727891156462</v>
      </c>
      <c r="KB23" s="75">
        <f t="shared" si="44"/>
        <v>0</v>
      </c>
      <c r="KD23" s="74" t="s">
        <v>26</v>
      </c>
      <c r="KE23" s="74">
        <v>147</v>
      </c>
      <c r="KF23" s="74">
        <v>146</v>
      </c>
      <c r="KG23" s="74">
        <v>1</v>
      </c>
      <c r="KH23" s="74">
        <v>0</v>
      </c>
      <c r="KI23" s="75">
        <f t="shared" si="45"/>
        <v>0.99319727891156462</v>
      </c>
      <c r="KJ23" s="75">
        <f t="shared" si="46"/>
        <v>0</v>
      </c>
      <c r="KL23" s="74" t="s">
        <v>26</v>
      </c>
      <c r="KM23" s="74">
        <v>147</v>
      </c>
      <c r="KN23" s="74">
        <v>146</v>
      </c>
      <c r="KO23" s="74">
        <v>1</v>
      </c>
      <c r="KP23" s="74">
        <v>0</v>
      </c>
      <c r="KQ23" s="75">
        <f t="shared" si="47"/>
        <v>0.99319727891156462</v>
      </c>
      <c r="KR23" s="75">
        <f t="shared" si="48"/>
        <v>0</v>
      </c>
      <c r="KT23" s="74" t="s">
        <v>26</v>
      </c>
      <c r="KU23" s="74">
        <v>147</v>
      </c>
      <c r="KV23" s="74">
        <v>146</v>
      </c>
      <c r="KW23" s="74">
        <v>1</v>
      </c>
      <c r="KX23" s="74">
        <v>0</v>
      </c>
      <c r="KY23" s="75">
        <f t="shared" si="49"/>
        <v>0.99319727891156462</v>
      </c>
      <c r="KZ23" s="75">
        <f t="shared" si="50"/>
        <v>0</v>
      </c>
      <c r="LB23" s="74" t="s">
        <v>26</v>
      </c>
      <c r="LC23" s="74">
        <v>147</v>
      </c>
      <c r="LD23" s="74">
        <v>146</v>
      </c>
      <c r="LE23" s="74">
        <v>1</v>
      </c>
      <c r="LF23" s="74">
        <v>0</v>
      </c>
      <c r="LG23" s="75">
        <f t="shared" si="51"/>
        <v>0.99319727891156462</v>
      </c>
      <c r="LH23" s="75">
        <f t="shared" si="52"/>
        <v>0</v>
      </c>
      <c r="LJ23" s="74" t="s">
        <v>26</v>
      </c>
      <c r="LK23" s="74">
        <v>147</v>
      </c>
      <c r="LL23" s="74">
        <v>146</v>
      </c>
      <c r="LM23" s="74">
        <v>1</v>
      </c>
      <c r="LN23" s="74">
        <v>0</v>
      </c>
      <c r="LO23" s="75">
        <f t="shared" si="53"/>
        <v>0.99319727891156462</v>
      </c>
      <c r="LP23" s="75">
        <f t="shared" si="54"/>
        <v>0</v>
      </c>
      <c r="LR23" s="74" t="s">
        <v>26</v>
      </c>
      <c r="LS23" s="74">
        <v>147</v>
      </c>
      <c r="LT23" s="74">
        <v>146</v>
      </c>
      <c r="LU23" s="74">
        <v>1</v>
      </c>
      <c r="LV23" s="74">
        <v>0</v>
      </c>
      <c r="LW23" s="75">
        <f t="shared" si="55"/>
        <v>0.99319727891156462</v>
      </c>
      <c r="LX23" s="75">
        <f t="shared" si="56"/>
        <v>0</v>
      </c>
      <c r="LZ23" s="74" t="s">
        <v>26</v>
      </c>
      <c r="MA23" s="74">
        <v>147</v>
      </c>
      <c r="MB23" s="74">
        <v>146</v>
      </c>
      <c r="MC23" s="74">
        <v>1</v>
      </c>
      <c r="MD23" s="74">
        <v>0</v>
      </c>
      <c r="ME23" s="75">
        <f t="shared" si="57"/>
        <v>0.99319727891156462</v>
      </c>
      <c r="MF23" s="75">
        <f t="shared" si="58"/>
        <v>0</v>
      </c>
      <c r="MH23" s="74" t="s">
        <v>26</v>
      </c>
      <c r="MI23" s="74">
        <v>147</v>
      </c>
      <c r="MJ23" s="74">
        <v>146</v>
      </c>
      <c r="MK23" s="74">
        <v>1</v>
      </c>
      <c r="ML23" s="74">
        <v>0</v>
      </c>
      <c r="MM23" s="75">
        <f t="shared" si="59"/>
        <v>0.99319727891156462</v>
      </c>
      <c r="MN23" s="75">
        <f t="shared" si="60"/>
        <v>0</v>
      </c>
      <c r="MP23" s="74" t="s">
        <v>26</v>
      </c>
      <c r="MQ23" s="74">
        <v>147</v>
      </c>
      <c r="MR23" s="74">
        <v>146</v>
      </c>
      <c r="MS23" s="74">
        <v>1</v>
      </c>
      <c r="MT23" s="74">
        <v>0</v>
      </c>
      <c r="MU23" s="75">
        <f t="shared" si="61"/>
        <v>0.99319727891156462</v>
      </c>
      <c r="MV23" s="75">
        <f t="shared" si="62"/>
        <v>0</v>
      </c>
      <c r="MX23" s="74" t="s">
        <v>26</v>
      </c>
      <c r="MY23" s="74">
        <v>147</v>
      </c>
      <c r="MZ23" s="74">
        <v>146</v>
      </c>
      <c r="NA23" s="74">
        <v>1</v>
      </c>
      <c r="NB23" s="74">
        <v>0</v>
      </c>
      <c r="NC23" s="75">
        <f t="shared" si="63"/>
        <v>0.99319727891156462</v>
      </c>
      <c r="ND23" s="75">
        <f t="shared" si="64"/>
        <v>0</v>
      </c>
      <c r="NF23" s="74" t="s">
        <v>26</v>
      </c>
      <c r="NG23" s="74">
        <v>147</v>
      </c>
      <c r="NH23" s="74">
        <v>146</v>
      </c>
      <c r="NI23" s="74">
        <v>1</v>
      </c>
      <c r="NJ23" s="74">
        <v>0</v>
      </c>
      <c r="NK23" s="75">
        <f t="shared" si="65"/>
        <v>0.99319727891156462</v>
      </c>
      <c r="NL23" s="75">
        <f t="shared" si="66"/>
        <v>0</v>
      </c>
      <c r="NN23" s="74" t="s">
        <v>26</v>
      </c>
      <c r="NO23" s="74">
        <v>147</v>
      </c>
      <c r="NP23" s="74">
        <v>146</v>
      </c>
      <c r="NQ23" s="74">
        <v>1</v>
      </c>
      <c r="NR23" s="74">
        <v>0</v>
      </c>
      <c r="NS23" s="75">
        <f t="shared" si="67"/>
        <v>0.99319727891156462</v>
      </c>
      <c r="NT23" s="75">
        <f t="shared" si="68"/>
        <v>0</v>
      </c>
    </row>
    <row r="24" spans="1:384" ht="1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G24" s="8"/>
      <c r="H24" s="7"/>
      <c r="I24" s="2" t="s">
        <v>27</v>
      </c>
      <c r="J24" s="2">
        <v>12</v>
      </c>
      <c r="K24" s="2">
        <v>12</v>
      </c>
      <c r="L24" s="2">
        <v>0</v>
      </c>
      <c r="M24" s="2">
        <v>0</v>
      </c>
      <c r="N24" s="4">
        <v>1</v>
      </c>
      <c r="O24" s="8">
        <f t="shared" si="0"/>
        <v>0</v>
      </c>
      <c r="P24" s="7"/>
      <c r="Q24" s="2" t="s">
        <v>27</v>
      </c>
      <c r="R24" s="2">
        <v>12</v>
      </c>
      <c r="S24" s="2">
        <v>12</v>
      </c>
      <c r="T24" s="2">
        <v>0</v>
      </c>
      <c r="U24" s="2">
        <v>0</v>
      </c>
      <c r="V24" s="4">
        <v>1</v>
      </c>
      <c r="W24" s="4">
        <f t="shared" si="1"/>
        <v>0</v>
      </c>
      <c r="Y24" s="2" t="s">
        <v>27</v>
      </c>
      <c r="Z24" s="2">
        <v>12</v>
      </c>
      <c r="AA24" s="2">
        <v>12</v>
      </c>
      <c r="AB24" s="2">
        <v>0</v>
      </c>
      <c r="AC24" s="2">
        <v>0</v>
      </c>
      <c r="AD24" s="4">
        <v>1</v>
      </c>
      <c r="AE24" s="4">
        <f t="shared" si="2"/>
        <v>0</v>
      </c>
      <c r="AG24" s="2" t="s">
        <v>27</v>
      </c>
      <c r="AH24" s="2">
        <v>12</v>
      </c>
      <c r="AI24" s="2">
        <v>12</v>
      </c>
      <c r="AJ24" s="2">
        <v>0</v>
      </c>
      <c r="AK24" s="2">
        <v>0</v>
      </c>
      <c r="AL24" s="4">
        <v>1</v>
      </c>
      <c r="AM24" s="4">
        <f t="shared" si="3"/>
        <v>0</v>
      </c>
      <c r="AO24" s="2" t="s">
        <v>27</v>
      </c>
      <c r="AP24" s="2">
        <v>12</v>
      </c>
      <c r="AQ24" s="2">
        <v>12</v>
      </c>
      <c r="AR24" s="2">
        <v>0</v>
      </c>
      <c r="AS24" s="2">
        <v>0</v>
      </c>
      <c r="AT24" s="4">
        <v>1</v>
      </c>
      <c r="AU24" s="4">
        <f t="shared" si="4"/>
        <v>0</v>
      </c>
      <c r="AW24" s="2" t="s">
        <v>27</v>
      </c>
      <c r="AX24" s="2">
        <v>12</v>
      </c>
      <c r="AY24" s="2">
        <v>12</v>
      </c>
      <c r="AZ24" s="2">
        <v>0</v>
      </c>
      <c r="BA24" s="2">
        <v>0</v>
      </c>
      <c r="BB24" s="4">
        <v>1</v>
      </c>
      <c r="BC24" s="4">
        <f t="shared" si="5"/>
        <v>0</v>
      </c>
      <c r="BE24" s="2" t="s">
        <v>27</v>
      </c>
      <c r="BF24" s="2">
        <v>12</v>
      </c>
      <c r="BG24" s="2">
        <v>12</v>
      </c>
      <c r="BH24" s="2">
        <v>0</v>
      </c>
      <c r="BI24" s="2">
        <v>0</v>
      </c>
      <c r="BJ24" s="4">
        <f t="shared" si="69"/>
        <v>1</v>
      </c>
      <c r="BK24" s="4">
        <f t="shared" si="6"/>
        <v>0</v>
      </c>
      <c r="BM24" s="2" t="s">
        <v>27</v>
      </c>
      <c r="BN24" s="2">
        <v>12</v>
      </c>
      <c r="BO24" s="2">
        <v>12</v>
      </c>
      <c r="BP24" s="2">
        <v>0</v>
      </c>
      <c r="BQ24" s="2">
        <v>0</v>
      </c>
      <c r="BR24" s="4">
        <f t="shared" si="70"/>
        <v>1</v>
      </c>
      <c r="BS24" s="4">
        <f t="shared" si="7"/>
        <v>0</v>
      </c>
      <c r="BU24" s="2" t="s">
        <v>27</v>
      </c>
      <c r="BV24" s="2">
        <v>12</v>
      </c>
      <c r="BW24" s="2">
        <v>12</v>
      </c>
      <c r="BX24" s="2">
        <v>0</v>
      </c>
      <c r="BY24" s="2">
        <v>0</v>
      </c>
      <c r="BZ24" s="4">
        <v>1</v>
      </c>
      <c r="CA24" s="4">
        <f t="shared" si="8"/>
        <v>0</v>
      </c>
      <c r="CC24" s="42" t="s">
        <v>27</v>
      </c>
      <c r="CD24" s="42">
        <v>12</v>
      </c>
      <c r="CE24" s="42">
        <v>12</v>
      </c>
      <c r="CF24" s="42">
        <v>0</v>
      </c>
      <c r="CG24" s="42">
        <v>0</v>
      </c>
      <c r="CH24" s="43">
        <v>1</v>
      </c>
      <c r="CI24" s="4">
        <f t="shared" si="9"/>
        <v>0</v>
      </c>
      <c r="CK24" s="2" t="s">
        <v>27</v>
      </c>
      <c r="CL24" s="2">
        <v>12</v>
      </c>
      <c r="CM24" s="2">
        <v>12</v>
      </c>
      <c r="CN24" s="2">
        <v>0</v>
      </c>
      <c r="CO24" s="2">
        <v>0</v>
      </c>
      <c r="CP24" s="4">
        <v>1</v>
      </c>
      <c r="CQ24" s="4">
        <f t="shared" si="10"/>
        <v>0</v>
      </c>
      <c r="CS24" s="2" t="s">
        <v>27</v>
      </c>
      <c r="CT24" s="2">
        <v>12</v>
      </c>
      <c r="CU24" s="2">
        <v>12</v>
      </c>
      <c r="CV24" s="2">
        <v>0</v>
      </c>
      <c r="CW24" s="2">
        <v>0</v>
      </c>
      <c r="CX24" s="4">
        <v>1</v>
      </c>
      <c r="CY24" s="4">
        <f t="shared" si="11"/>
        <v>0</v>
      </c>
      <c r="DA24" s="2" t="s">
        <v>27</v>
      </c>
      <c r="DB24" s="2">
        <v>12</v>
      </c>
      <c r="DC24" s="2">
        <v>12</v>
      </c>
      <c r="DD24" s="2">
        <v>0</v>
      </c>
      <c r="DE24" s="2">
        <v>0</v>
      </c>
      <c r="DF24" s="4">
        <v>1</v>
      </c>
      <c r="DG24" s="4">
        <f t="shared" si="12"/>
        <v>0</v>
      </c>
      <c r="DI24" s="2" t="s">
        <v>27</v>
      </c>
      <c r="DJ24" s="2">
        <v>12</v>
      </c>
      <c r="DK24" s="2">
        <v>12</v>
      </c>
      <c r="DL24" s="2">
        <v>0</v>
      </c>
      <c r="DM24" s="2">
        <v>0</v>
      </c>
      <c r="DN24" s="4">
        <v>1</v>
      </c>
      <c r="DO24" s="4">
        <f t="shared" si="13"/>
        <v>0</v>
      </c>
      <c r="DQ24" s="2" t="s">
        <v>27</v>
      </c>
      <c r="DR24" s="2">
        <v>12</v>
      </c>
      <c r="DS24" s="2">
        <v>12</v>
      </c>
      <c r="DT24" s="2">
        <v>0</v>
      </c>
      <c r="DU24" s="2">
        <v>0</v>
      </c>
      <c r="DV24" s="4">
        <v>1</v>
      </c>
      <c r="DW24" s="4">
        <f t="shared" si="14"/>
        <v>0</v>
      </c>
      <c r="DY24" s="2" t="s">
        <v>27</v>
      </c>
      <c r="DZ24" s="2">
        <v>12</v>
      </c>
      <c r="EA24" s="2">
        <v>12</v>
      </c>
      <c r="EB24" s="2">
        <v>0</v>
      </c>
      <c r="EC24" s="2">
        <v>0</v>
      </c>
      <c r="ED24" s="4">
        <v>1</v>
      </c>
      <c r="EE24" s="4">
        <f t="shared" si="15"/>
        <v>0</v>
      </c>
      <c r="EG24" s="73" t="s">
        <v>27</v>
      </c>
      <c r="EH24" s="74">
        <v>12</v>
      </c>
      <c r="EI24" s="74">
        <v>12</v>
      </c>
      <c r="EJ24" s="74">
        <v>0</v>
      </c>
      <c r="EK24" s="74">
        <v>0</v>
      </c>
      <c r="EL24" s="75">
        <v>1</v>
      </c>
      <c r="EM24" s="75">
        <f t="shared" si="16"/>
        <v>0</v>
      </c>
      <c r="EN24" s="74"/>
      <c r="EO24" s="73" t="s">
        <v>27</v>
      </c>
      <c r="EP24" s="73">
        <v>12</v>
      </c>
      <c r="EQ24" s="73">
        <v>12</v>
      </c>
      <c r="ER24" s="73">
        <v>0</v>
      </c>
      <c r="ES24" s="73">
        <v>0</v>
      </c>
      <c r="ET24" s="77">
        <v>1</v>
      </c>
      <c r="EU24" s="75">
        <f t="shared" si="17"/>
        <v>0</v>
      </c>
      <c r="EV24" s="74"/>
      <c r="EW24" s="73" t="s">
        <v>27</v>
      </c>
      <c r="EX24" s="73">
        <v>12</v>
      </c>
      <c r="EY24" s="73">
        <v>12</v>
      </c>
      <c r="EZ24" s="73">
        <v>0</v>
      </c>
      <c r="FA24" s="73">
        <v>0</v>
      </c>
      <c r="FB24" s="77">
        <v>1</v>
      </c>
      <c r="FC24" s="75">
        <f t="shared" si="18"/>
        <v>0</v>
      </c>
      <c r="FD24" s="74"/>
      <c r="FE24" s="73" t="s">
        <v>27</v>
      </c>
      <c r="FF24" s="73">
        <v>12</v>
      </c>
      <c r="FG24" s="73">
        <v>12</v>
      </c>
      <c r="FH24" s="73">
        <v>0</v>
      </c>
      <c r="FI24" s="73">
        <v>0</v>
      </c>
      <c r="FJ24" s="77">
        <f t="shared" si="71"/>
        <v>1</v>
      </c>
      <c r="FK24" s="75">
        <f t="shared" si="19"/>
        <v>0</v>
      </c>
      <c r="FL24" s="74"/>
      <c r="FM24" s="73" t="s">
        <v>27</v>
      </c>
      <c r="FN24" s="73">
        <v>12</v>
      </c>
      <c r="FO24" s="73">
        <v>12</v>
      </c>
      <c r="FP24" s="73">
        <v>0</v>
      </c>
      <c r="FQ24" s="73">
        <v>0</v>
      </c>
      <c r="FR24" s="77">
        <v>1</v>
      </c>
      <c r="FS24" s="75">
        <f t="shared" si="20"/>
        <v>0</v>
      </c>
      <c r="FT24" s="74"/>
      <c r="FU24" s="73" t="s">
        <v>27</v>
      </c>
      <c r="FV24" s="73">
        <v>12</v>
      </c>
      <c r="FW24" s="73">
        <v>12</v>
      </c>
      <c r="FX24" s="73">
        <v>0</v>
      </c>
      <c r="FY24" s="73">
        <v>0</v>
      </c>
      <c r="FZ24" s="77">
        <v>1</v>
      </c>
      <c r="GA24" s="75">
        <f t="shared" si="21"/>
        <v>0</v>
      </c>
      <c r="GB24" s="74"/>
      <c r="GC24" s="73" t="s">
        <v>27</v>
      </c>
      <c r="GD24" s="73">
        <v>12</v>
      </c>
      <c r="GE24" s="73">
        <v>12</v>
      </c>
      <c r="GF24" s="73">
        <v>0</v>
      </c>
      <c r="GG24" s="73">
        <v>0</v>
      </c>
      <c r="GH24" s="77">
        <v>1</v>
      </c>
      <c r="GI24" s="75">
        <f t="shared" si="22"/>
        <v>0</v>
      </c>
      <c r="GJ24" s="74"/>
      <c r="GK24" s="73" t="s">
        <v>27</v>
      </c>
      <c r="GL24" s="73">
        <v>12</v>
      </c>
      <c r="GM24" s="73">
        <v>12</v>
      </c>
      <c r="GN24" s="73">
        <v>0</v>
      </c>
      <c r="GO24" s="73">
        <v>0</v>
      </c>
      <c r="GP24" s="77">
        <v>1</v>
      </c>
      <c r="GQ24" s="75">
        <f t="shared" si="23"/>
        <v>1</v>
      </c>
      <c r="GR24" s="74"/>
      <c r="GS24" s="73" t="s">
        <v>27</v>
      </c>
      <c r="GT24" s="73">
        <v>12</v>
      </c>
      <c r="GU24" s="73">
        <v>12</v>
      </c>
      <c r="GV24" s="73">
        <v>0</v>
      </c>
      <c r="GW24" s="73">
        <v>0</v>
      </c>
      <c r="GX24" s="77">
        <v>1</v>
      </c>
      <c r="GY24" s="75">
        <f t="shared" si="24"/>
        <v>0</v>
      </c>
      <c r="HB24" s="74" t="s">
        <v>27</v>
      </c>
      <c r="HC24" s="74">
        <v>12</v>
      </c>
      <c r="HD24" s="74">
        <v>12</v>
      </c>
      <c r="HE24" s="74">
        <v>0</v>
      </c>
      <c r="HF24" s="74">
        <v>0</v>
      </c>
      <c r="HG24" s="75">
        <f t="shared" si="25"/>
        <v>1</v>
      </c>
      <c r="HH24" s="75">
        <f t="shared" si="26"/>
        <v>0</v>
      </c>
      <c r="HJ24" s="74" t="s">
        <v>27</v>
      </c>
      <c r="HK24" s="74">
        <v>12</v>
      </c>
      <c r="HL24" s="74">
        <v>12</v>
      </c>
      <c r="HM24" s="74">
        <v>0</v>
      </c>
      <c r="HN24" s="74">
        <v>0</v>
      </c>
      <c r="HO24" s="75">
        <f t="shared" si="27"/>
        <v>1</v>
      </c>
      <c r="HP24" s="75">
        <f t="shared" si="28"/>
        <v>0</v>
      </c>
      <c r="HR24" s="74" t="s">
        <v>27</v>
      </c>
      <c r="HS24" s="74">
        <v>12</v>
      </c>
      <c r="HT24" s="74">
        <v>12</v>
      </c>
      <c r="HU24" s="74">
        <v>0</v>
      </c>
      <c r="HV24" s="74">
        <v>0</v>
      </c>
      <c r="HW24" s="75">
        <f t="shared" si="29"/>
        <v>1</v>
      </c>
      <c r="HX24" s="75">
        <f t="shared" si="30"/>
        <v>0</v>
      </c>
      <c r="HZ24" s="74" t="s">
        <v>27</v>
      </c>
      <c r="IA24" s="74">
        <v>12</v>
      </c>
      <c r="IB24" s="74">
        <v>12</v>
      </c>
      <c r="IC24" s="74">
        <v>0</v>
      </c>
      <c r="ID24" s="74">
        <v>0</v>
      </c>
      <c r="IE24" s="75">
        <f t="shared" si="31"/>
        <v>1</v>
      </c>
      <c r="IF24" s="75">
        <f t="shared" si="32"/>
        <v>0</v>
      </c>
      <c r="IH24" s="74" t="s">
        <v>27</v>
      </c>
      <c r="II24" s="74">
        <v>12</v>
      </c>
      <c r="IJ24" s="74">
        <v>12</v>
      </c>
      <c r="IK24" s="74">
        <v>0</v>
      </c>
      <c r="IL24" s="74">
        <v>0</v>
      </c>
      <c r="IM24" s="75">
        <f t="shared" si="33"/>
        <v>1</v>
      </c>
      <c r="IN24" s="75">
        <f t="shared" si="34"/>
        <v>0</v>
      </c>
      <c r="IP24" s="74" t="s">
        <v>27</v>
      </c>
      <c r="IQ24" s="74">
        <v>12</v>
      </c>
      <c r="IR24" s="74">
        <v>12</v>
      </c>
      <c r="IS24" s="74">
        <v>0</v>
      </c>
      <c r="IT24" s="74">
        <v>0</v>
      </c>
      <c r="IU24" s="75">
        <f t="shared" si="35"/>
        <v>1</v>
      </c>
      <c r="IV24" s="75">
        <f t="shared" si="36"/>
        <v>0</v>
      </c>
      <c r="IX24" s="74" t="s">
        <v>27</v>
      </c>
      <c r="IY24" s="74">
        <v>12</v>
      </c>
      <c r="IZ24" s="74">
        <v>12</v>
      </c>
      <c r="JA24" s="74">
        <v>0</v>
      </c>
      <c r="JB24" s="74">
        <v>0</v>
      </c>
      <c r="JC24" s="75">
        <f t="shared" si="37"/>
        <v>1</v>
      </c>
      <c r="JD24" s="75">
        <f t="shared" si="38"/>
        <v>0</v>
      </c>
      <c r="JF24" s="74" t="s">
        <v>27</v>
      </c>
      <c r="JG24" s="74">
        <v>12</v>
      </c>
      <c r="JH24" s="74">
        <v>12</v>
      </c>
      <c r="JI24" s="74">
        <v>0</v>
      </c>
      <c r="JJ24" s="74">
        <v>0</v>
      </c>
      <c r="JK24" s="75">
        <f t="shared" si="39"/>
        <v>1</v>
      </c>
      <c r="JL24" s="75">
        <f t="shared" si="40"/>
        <v>0</v>
      </c>
      <c r="JN24" s="74" t="s">
        <v>27</v>
      </c>
      <c r="JO24" s="74">
        <v>12</v>
      </c>
      <c r="JP24" s="74">
        <v>12</v>
      </c>
      <c r="JQ24" s="74">
        <v>0</v>
      </c>
      <c r="JR24" s="74">
        <v>0</v>
      </c>
      <c r="JS24" s="75">
        <f t="shared" si="41"/>
        <v>1</v>
      </c>
      <c r="JT24" s="75">
        <f t="shared" si="42"/>
        <v>0</v>
      </c>
      <c r="JV24" s="74" t="s">
        <v>27</v>
      </c>
      <c r="JW24" s="74">
        <v>12</v>
      </c>
      <c r="JX24" s="74">
        <v>12</v>
      </c>
      <c r="JY24" s="74">
        <v>0</v>
      </c>
      <c r="JZ24" s="74">
        <v>0</v>
      </c>
      <c r="KA24" s="75">
        <f t="shared" si="43"/>
        <v>1</v>
      </c>
      <c r="KB24" s="75">
        <f t="shared" si="44"/>
        <v>0</v>
      </c>
      <c r="KD24" s="74" t="s">
        <v>27</v>
      </c>
      <c r="KE24" s="74">
        <v>12</v>
      </c>
      <c r="KF24" s="74">
        <v>12</v>
      </c>
      <c r="KG24" s="74">
        <v>0</v>
      </c>
      <c r="KH24" s="74">
        <v>0</v>
      </c>
      <c r="KI24" s="75">
        <f t="shared" si="45"/>
        <v>1</v>
      </c>
      <c r="KJ24" s="75">
        <f t="shared" si="46"/>
        <v>0</v>
      </c>
      <c r="KL24" s="74" t="s">
        <v>27</v>
      </c>
      <c r="KM24" s="74">
        <v>12</v>
      </c>
      <c r="KN24" s="74">
        <v>12</v>
      </c>
      <c r="KO24" s="74">
        <v>0</v>
      </c>
      <c r="KP24" s="74">
        <v>0</v>
      </c>
      <c r="KQ24" s="75">
        <f t="shared" si="47"/>
        <v>1</v>
      </c>
      <c r="KR24" s="75">
        <f t="shared" si="48"/>
        <v>0</v>
      </c>
      <c r="KT24" s="74" t="s">
        <v>27</v>
      </c>
      <c r="KU24" s="74">
        <v>12</v>
      </c>
      <c r="KV24" s="74">
        <v>12</v>
      </c>
      <c r="KW24" s="74">
        <v>0</v>
      </c>
      <c r="KX24" s="74">
        <v>0</v>
      </c>
      <c r="KY24" s="75">
        <f t="shared" si="49"/>
        <v>1</v>
      </c>
      <c r="KZ24" s="75">
        <f t="shared" si="50"/>
        <v>0</v>
      </c>
      <c r="LB24" s="74" t="s">
        <v>27</v>
      </c>
      <c r="LC24" s="74">
        <v>12</v>
      </c>
      <c r="LD24" s="74">
        <v>12</v>
      </c>
      <c r="LE24" s="74">
        <v>0</v>
      </c>
      <c r="LF24" s="74">
        <v>0</v>
      </c>
      <c r="LG24" s="75">
        <f t="shared" si="51"/>
        <v>1</v>
      </c>
      <c r="LH24" s="75">
        <f t="shared" si="52"/>
        <v>0</v>
      </c>
      <c r="LJ24" s="74" t="s">
        <v>27</v>
      </c>
      <c r="LK24" s="74">
        <v>12</v>
      </c>
      <c r="LL24" s="74">
        <v>12</v>
      </c>
      <c r="LM24" s="74">
        <v>0</v>
      </c>
      <c r="LN24" s="74">
        <v>0</v>
      </c>
      <c r="LO24" s="75">
        <f t="shared" si="53"/>
        <v>1</v>
      </c>
      <c r="LP24" s="75">
        <f t="shared" si="54"/>
        <v>0</v>
      </c>
      <c r="LR24" s="74" t="s">
        <v>27</v>
      </c>
      <c r="LS24" s="74">
        <v>12</v>
      </c>
      <c r="LT24" s="74">
        <v>12</v>
      </c>
      <c r="LU24" s="74">
        <v>0</v>
      </c>
      <c r="LV24" s="74">
        <v>0</v>
      </c>
      <c r="LW24" s="75">
        <f t="shared" si="55"/>
        <v>1</v>
      </c>
      <c r="LX24" s="75">
        <f t="shared" si="56"/>
        <v>0</v>
      </c>
      <c r="LZ24" s="74" t="s">
        <v>27</v>
      </c>
      <c r="MA24" s="74">
        <v>12</v>
      </c>
      <c r="MB24" s="74">
        <v>12</v>
      </c>
      <c r="MC24" s="74">
        <v>0</v>
      </c>
      <c r="MD24" s="74">
        <v>0</v>
      </c>
      <c r="ME24" s="75">
        <f t="shared" si="57"/>
        <v>1</v>
      </c>
      <c r="MF24" s="75">
        <f t="shared" si="58"/>
        <v>0</v>
      </c>
      <c r="MH24" s="74" t="s">
        <v>27</v>
      </c>
      <c r="MI24" s="74">
        <v>12</v>
      </c>
      <c r="MJ24" s="74">
        <v>12</v>
      </c>
      <c r="MK24" s="74">
        <v>0</v>
      </c>
      <c r="ML24" s="74">
        <v>0</v>
      </c>
      <c r="MM24" s="75">
        <f t="shared" si="59"/>
        <v>1</v>
      </c>
      <c r="MN24" s="75">
        <f t="shared" si="60"/>
        <v>0</v>
      </c>
      <c r="MP24" s="74" t="s">
        <v>27</v>
      </c>
      <c r="MQ24" s="74">
        <v>12</v>
      </c>
      <c r="MR24" s="74">
        <v>12</v>
      </c>
      <c r="MS24" s="74">
        <v>0</v>
      </c>
      <c r="MT24" s="74">
        <v>0</v>
      </c>
      <c r="MU24" s="75">
        <f t="shared" si="61"/>
        <v>1</v>
      </c>
      <c r="MV24" s="75">
        <f t="shared" si="62"/>
        <v>0</v>
      </c>
      <c r="MX24" s="74" t="s">
        <v>27</v>
      </c>
      <c r="MY24" s="74">
        <v>12</v>
      </c>
      <c r="MZ24" s="74">
        <v>12</v>
      </c>
      <c r="NA24" s="74">
        <v>0</v>
      </c>
      <c r="NB24" s="74">
        <v>0</v>
      </c>
      <c r="NC24" s="75">
        <f t="shared" si="63"/>
        <v>1</v>
      </c>
      <c r="ND24" s="75">
        <f t="shared" si="64"/>
        <v>0</v>
      </c>
      <c r="NF24" s="74" t="s">
        <v>27</v>
      </c>
      <c r="NG24" s="74">
        <v>12</v>
      </c>
      <c r="NH24" s="74">
        <v>12</v>
      </c>
      <c r="NI24" s="74">
        <v>0</v>
      </c>
      <c r="NJ24" s="74">
        <v>0</v>
      </c>
      <c r="NK24" s="75">
        <f t="shared" si="65"/>
        <v>1</v>
      </c>
      <c r="NL24" s="75">
        <f t="shared" si="66"/>
        <v>0</v>
      </c>
      <c r="NN24" s="74" t="s">
        <v>27</v>
      </c>
      <c r="NO24" s="74">
        <v>12</v>
      </c>
      <c r="NP24" s="74">
        <v>9</v>
      </c>
      <c r="NQ24" s="74">
        <v>3</v>
      </c>
      <c r="NR24" s="74">
        <v>0</v>
      </c>
      <c r="NS24" s="75">
        <f t="shared" si="67"/>
        <v>0.75</v>
      </c>
      <c r="NT24" s="75">
        <f t="shared" si="68"/>
        <v>-0.25</v>
      </c>
    </row>
    <row r="25" spans="1:384" ht="15">
      <c r="A25" s="2" t="s">
        <v>28</v>
      </c>
      <c r="B25" s="2">
        <v>211</v>
      </c>
      <c r="C25" s="2">
        <v>104</v>
      </c>
      <c r="D25" s="2">
        <v>0</v>
      </c>
      <c r="E25" s="2">
        <v>107</v>
      </c>
      <c r="F25" s="4">
        <v>0.49</v>
      </c>
      <c r="G25" s="8"/>
      <c r="H25" s="7"/>
      <c r="I25" s="2" t="s">
        <v>28</v>
      </c>
      <c r="J25" s="2">
        <v>211</v>
      </c>
      <c r="K25" s="2">
        <v>104</v>
      </c>
      <c r="L25" s="2">
        <v>0</v>
      </c>
      <c r="M25" s="2">
        <v>107</v>
      </c>
      <c r="N25" s="4">
        <v>0.49</v>
      </c>
      <c r="O25" s="8">
        <f t="shared" si="0"/>
        <v>0</v>
      </c>
      <c r="P25" s="7"/>
      <c r="Q25" s="2" t="s">
        <v>28</v>
      </c>
      <c r="R25" s="2">
        <v>211</v>
      </c>
      <c r="S25" s="2">
        <v>104</v>
      </c>
      <c r="T25" s="2">
        <v>0</v>
      </c>
      <c r="U25" s="2">
        <v>107</v>
      </c>
      <c r="V25" s="4">
        <v>0.49</v>
      </c>
      <c r="W25" s="4">
        <f t="shared" si="1"/>
        <v>0</v>
      </c>
      <c r="Y25" s="2" t="s">
        <v>28</v>
      </c>
      <c r="Z25" s="2">
        <v>211</v>
      </c>
      <c r="AA25" s="2">
        <v>104</v>
      </c>
      <c r="AB25" s="2">
        <v>0</v>
      </c>
      <c r="AC25" s="2">
        <v>107</v>
      </c>
      <c r="AD25" s="4">
        <v>0.49</v>
      </c>
      <c r="AE25" s="4">
        <f t="shared" si="2"/>
        <v>0</v>
      </c>
      <c r="AG25" s="2" t="s">
        <v>28</v>
      </c>
      <c r="AH25" s="2">
        <v>211</v>
      </c>
      <c r="AI25" s="2">
        <v>104</v>
      </c>
      <c r="AJ25" s="2">
        <v>0</v>
      </c>
      <c r="AK25" s="2">
        <v>107</v>
      </c>
      <c r="AL25" s="4">
        <v>0.49</v>
      </c>
      <c r="AM25" s="4">
        <f t="shared" si="3"/>
        <v>0</v>
      </c>
      <c r="AO25" s="2" t="s">
        <v>28</v>
      </c>
      <c r="AP25" s="2">
        <v>211</v>
      </c>
      <c r="AQ25" s="2">
        <v>104</v>
      </c>
      <c r="AR25" s="2">
        <v>0</v>
      </c>
      <c r="AS25" s="2">
        <v>107</v>
      </c>
      <c r="AT25" s="4">
        <v>0.49</v>
      </c>
      <c r="AU25" s="4">
        <f t="shared" si="4"/>
        <v>0</v>
      </c>
      <c r="AW25" s="2" t="s">
        <v>28</v>
      </c>
      <c r="AX25" s="2">
        <v>211</v>
      </c>
      <c r="AY25" s="2">
        <v>104</v>
      </c>
      <c r="AZ25" s="2">
        <v>0</v>
      </c>
      <c r="BA25" s="2">
        <v>107</v>
      </c>
      <c r="BB25" s="4">
        <v>0.49</v>
      </c>
      <c r="BC25" s="4">
        <f t="shared" si="5"/>
        <v>0</v>
      </c>
      <c r="BE25" s="2" t="s">
        <v>28</v>
      </c>
      <c r="BF25" s="2">
        <v>211</v>
      </c>
      <c r="BG25" s="2">
        <v>104</v>
      </c>
      <c r="BH25" s="2">
        <v>0</v>
      </c>
      <c r="BI25" s="2">
        <v>107</v>
      </c>
      <c r="BJ25" s="4">
        <f t="shared" si="69"/>
        <v>0.49289099526066349</v>
      </c>
      <c r="BK25" s="4">
        <f t="shared" si="6"/>
        <v>2.8909952606634981E-3</v>
      </c>
      <c r="BM25" s="2" t="s">
        <v>28</v>
      </c>
      <c r="BN25" s="2">
        <v>211</v>
      </c>
      <c r="BO25" s="2">
        <v>104</v>
      </c>
      <c r="BP25" s="2">
        <v>0</v>
      </c>
      <c r="BQ25" s="2">
        <v>107</v>
      </c>
      <c r="BR25" s="4">
        <f t="shared" si="70"/>
        <v>0.49289099526066349</v>
      </c>
      <c r="BS25" s="4">
        <f t="shared" si="7"/>
        <v>0</v>
      </c>
      <c r="BU25" s="2" t="s">
        <v>28</v>
      </c>
      <c r="BV25" s="2">
        <v>211</v>
      </c>
      <c r="BW25" s="2">
        <v>104</v>
      </c>
      <c r="BX25" s="2">
        <v>0</v>
      </c>
      <c r="BY25" s="2">
        <v>107</v>
      </c>
      <c r="BZ25" s="4">
        <v>0.49</v>
      </c>
      <c r="CA25" s="4">
        <f t="shared" si="8"/>
        <v>-2.8909952606634981E-3</v>
      </c>
      <c r="CC25" s="42" t="s">
        <v>28</v>
      </c>
      <c r="CD25" s="42">
        <v>211</v>
      </c>
      <c r="CE25" s="42">
        <v>104</v>
      </c>
      <c r="CF25" s="42">
        <v>0</v>
      </c>
      <c r="CG25" s="42">
        <v>107</v>
      </c>
      <c r="CH25" s="43">
        <v>0.49</v>
      </c>
      <c r="CI25" s="4">
        <f t="shared" si="9"/>
        <v>0</v>
      </c>
      <c r="CK25" s="2" t="s">
        <v>28</v>
      </c>
      <c r="CL25" s="2">
        <v>211</v>
      </c>
      <c r="CM25" s="2">
        <v>104</v>
      </c>
      <c r="CN25" s="2">
        <v>0</v>
      </c>
      <c r="CO25" s="2">
        <v>107</v>
      </c>
      <c r="CP25" s="4">
        <v>0.49</v>
      </c>
      <c r="CQ25" s="4">
        <f t="shared" si="10"/>
        <v>0</v>
      </c>
      <c r="CS25" s="2" t="s">
        <v>28</v>
      </c>
      <c r="CT25" s="2">
        <v>211</v>
      </c>
      <c r="CU25" s="2">
        <v>104</v>
      </c>
      <c r="CV25" s="2">
        <v>0</v>
      </c>
      <c r="CW25" s="2">
        <v>107</v>
      </c>
      <c r="CX25" s="4">
        <v>0.49</v>
      </c>
      <c r="CY25" s="4">
        <f t="shared" si="11"/>
        <v>0</v>
      </c>
      <c r="DA25" s="2" t="s">
        <v>28</v>
      </c>
      <c r="DB25" s="2">
        <v>211</v>
      </c>
      <c r="DC25" s="2">
        <v>104</v>
      </c>
      <c r="DD25" s="2">
        <v>0</v>
      </c>
      <c r="DE25" s="2">
        <v>107</v>
      </c>
      <c r="DF25" s="4">
        <v>0.49</v>
      </c>
      <c r="DG25" s="4">
        <f t="shared" si="12"/>
        <v>0</v>
      </c>
      <c r="DI25" s="2" t="s">
        <v>28</v>
      </c>
      <c r="DJ25" s="2">
        <v>211</v>
      </c>
      <c r="DK25" s="2">
        <v>104</v>
      </c>
      <c r="DL25" s="2">
        <v>0</v>
      </c>
      <c r="DM25" s="2">
        <v>107</v>
      </c>
      <c r="DN25" s="4">
        <v>0.49</v>
      </c>
      <c r="DO25" s="4">
        <f t="shared" si="13"/>
        <v>0</v>
      </c>
      <c r="DQ25" s="2" t="s">
        <v>28</v>
      </c>
      <c r="DR25" s="2">
        <v>211</v>
      </c>
      <c r="DS25" s="2">
        <v>68</v>
      </c>
      <c r="DT25" s="2">
        <v>0</v>
      </c>
      <c r="DU25" s="2">
        <v>143</v>
      </c>
      <c r="DV25" s="4">
        <v>0.32</v>
      </c>
      <c r="DW25" s="4">
        <f t="shared" si="14"/>
        <v>-0.16999999999999998</v>
      </c>
      <c r="DX25" s="2" t="s">
        <v>89</v>
      </c>
      <c r="DY25" s="2" t="s">
        <v>28</v>
      </c>
      <c r="DZ25" s="2">
        <v>211</v>
      </c>
      <c r="EA25" s="2">
        <v>104</v>
      </c>
      <c r="EB25" s="2">
        <v>0</v>
      </c>
      <c r="EC25" s="2">
        <v>107</v>
      </c>
      <c r="ED25" s="4">
        <v>0.49</v>
      </c>
      <c r="EE25" s="4">
        <f t="shared" si="15"/>
        <v>0.16999999999999998</v>
      </c>
      <c r="EG25" s="73" t="s">
        <v>28</v>
      </c>
      <c r="EH25" s="74">
        <v>211</v>
      </c>
      <c r="EI25" s="74">
        <v>104</v>
      </c>
      <c r="EJ25" s="74">
        <v>0</v>
      </c>
      <c r="EK25" s="74">
        <v>107</v>
      </c>
      <c r="EL25" s="75">
        <v>0.49</v>
      </c>
      <c r="EM25" s="75">
        <f t="shared" si="16"/>
        <v>0</v>
      </c>
      <c r="EN25" s="74"/>
      <c r="EO25" s="73" t="s">
        <v>28</v>
      </c>
      <c r="EP25" s="73">
        <v>211</v>
      </c>
      <c r="EQ25" s="73">
        <v>104</v>
      </c>
      <c r="ER25" s="73">
        <v>0</v>
      </c>
      <c r="ES25" s="73">
        <v>107</v>
      </c>
      <c r="ET25" s="77">
        <v>0.49</v>
      </c>
      <c r="EU25" s="75">
        <f t="shared" si="17"/>
        <v>0</v>
      </c>
      <c r="EV25" s="74"/>
      <c r="EW25" s="73" t="s">
        <v>28</v>
      </c>
      <c r="EX25" s="73">
        <v>211</v>
      </c>
      <c r="EY25" s="73">
        <v>104</v>
      </c>
      <c r="EZ25" s="73">
        <v>0</v>
      </c>
      <c r="FA25" s="73">
        <v>107</v>
      </c>
      <c r="FB25" s="77">
        <v>0.49</v>
      </c>
      <c r="FC25" s="75">
        <f t="shared" si="18"/>
        <v>0</v>
      </c>
      <c r="FD25" s="74"/>
      <c r="FE25" s="73" t="s">
        <v>28</v>
      </c>
      <c r="FF25" s="73">
        <v>211</v>
      </c>
      <c r="FG25" s="73">
        <v>104</v>
      </c>
      <c r="FH25" s="73">
        <v>0</v>
      </c>
      <c r="FI25" s="73">
        <v>107</v>
      </c>
      <c r="FJ25" s="77">
        <f t="shared" si="71"/>
        <v>0.49289099526066349</v>
      </c>
      <c r="FK25" s="75">
        <f t="shared" si="19"/>
        <v>2.8909952606634981E-3</v>
      </c>
      <c r="FL25" s="74"/>
      <c r="FM25" s="73" t="s">
        <v>28</v>
      </c>
      <c r="FN25" s="73">
        <v>211</v>
      </c>
      <c r="FO25" s="73">
        <v>104</v>
      </c>
      <c r="FP25" s="73">
        <v>0</v>
      </c>
      <c r="FQ25" s="73">
        <v>107</v>
      </c>
      <c r="FR25" s="77">
        <v>0.49</v>
      </c>
      <c r="FS25" s="75">
        <f t="shared" si="20"/>
        <v>-2.8909952606634981E-3</v>
      </c>
      <c r="FT25" s="74"/>
      <c r="FU25" s="73" t="s">
        <v>28</v>
      </c>
      <c r="FV25" s="73">
        <v>211</v>
      </c>
      <c r="FW25" s="73">
        <v>104</v>
      </c>
      <c r="FX25" s="73">
        <v>0</v>
      </c>
      <c r="FY25" s="73">
        <v>107</v>
      </c>
      <c r="FZ25" s="77">
        <v>0.49</v>
      </c>
      <c r="GA25" s="75">
        <f t="shared" si="21"/>
        <v>0</v>
      </c>
      <c r="GB25" s="74"/>
      <c r="GC25" s="73" t="s">
        <v>28</v>
      </c>
      <c r="GD25" s="73">
        <v>211</v>
      </c>
      <c r="GE25" s="73">
        <v>104</v>
      </c>
      <c r="GF25" s="73">
        <v>0</v>
      </c>
      <c r="GG25" s="73">
        <v>107</v>
      </c>
      <c r="GH25" s="77">
        <v>0.49</v>
      </c>
      <c r="GI25" s="75">
        <f t="shared" si="22"/>
        <v>0</v>
      </c>
      <c r="GJ25" s="74"/>
      <c r="GK25" s="73" t="s">
        <v>28</v>
      </c>
      <c r="GL25" s="73">
        <v>211</v>
      </c>
      <c r="GM25" s="73">
        <v>104</v>
      </c>
      <c r="GN25" s="73">
        <v>0</v>
      </c>
      <c r="GO25" s="73">
        <v>107</v>
      </c>
      <c r="GP25" s="77">
        <v>0.49</v>
      </c>
      <c r="GQ25" s="75">
        <f t="shared" si="23"/>
        <v>-106.51</v>
      </c>
      <c r="GR25" s="74"/>
      <c r="GS25" s="73" t="s">
        <v>28</v>
      </c>
      <c r="GT25" s="73">
        <v>211</v>
      </c>
      <c r="GU25" s="73">
        <v>46</v>
      </c>
      <c r="GV25" s="73">
        <v>0</v>
      </c>
      <c r="GW25" s="73">
        <v>165</v>
      </c>
      <c r="GX25" s="77">
        <v>0.22</v>
      </c>
      <c r="GY25" s="75">
        <f t="shared" si="24"/>
        <v>-0.27</v>
      </c>
      <c r="HB25" s="74" t="s">
        <v>28</v>
      </c>
      <c r="HC25" s="74">
        <v>211</v>
      </c>
      <c r="HD25" s="74">
        <v>104</v>
      </c>
      <c r="HE25" s="74">
        <v>0</v>
      </c>
      <c r="HF25" s="74">
        <v>107</v>
      </c>
      <c r="HG25" s="75">
        <f t="shared" si="25"/>
        <v>0.49289099526066349</v>
      </c>
      <c r="HH25" s="75">
        <f t="shared" si="26"/>
        <v>0.27289099526066352</v>
      </c>
      <c r="HJ25" s="74" t="s">
        <v>28</v>
      </c>
      <c r="HK25" s="74">
        <v>211</v>
      </c>
      <c r="HL25" s="74">
        <v>104</v>
      </c>
      <c r="HM25" s="74">
        <v>0</v>
      </c>
      <c r="HN25" s="74">
        <v>107</v>
      </c>
      <c r="HO25" s="75">
        <f t="shared" si="27"/>
        <v>0.49289099526066349</v>
      </c>
      <c r="HP25" s="75">
        <f t="shared" si="28"/>
        <v>0</v>
      </c>
      <c r="HR25" s="74" t="s">
        <v>28</v>
      </c>
      <c r="HS25" s="74">
        <v>211</v>
      </c>
      <c r="HT25" s="74">
        <v>104</v>
      </c>
      <c r="HU25" s="74">
        <v>0</v>
      </c>
      <c r="HV25" s="74">
        <v>107</v>
      </c>
      <c r="HW25" s="75">
        <f t="shared" si="29"/>
        <v>0.49289099526066349</v>
      </c>
      <c r="HX25" s="75">
        <f t="shared" si="30"/>
        <v>0</v>
      </c>
      <c r="HZ25" s="74" t="s">
        <v>28</v>
      </c>
      <c r="IA25" s="74">
        <v>211</v>
      </c>
      <c r="IB25" s="74">
        <v>104</v>
      </c>
      <c r="IC25" s="74">
        <v>0</v>
      </c>
      <c r="ID25" s="74">
        <v>107</v>
      </c>
      <c r="IE25" s="75">
        <f t="shared" si="31"/>
        <v>0.49289099526066349</v>
      </c>
      <c r="IF25" s="75">
        <f t="shared" si="32"/>
        <v>0</v>
      </c>
      <c r="IH25" s="74" t="s">
        <v>28</v>
      </c>
      <c r="II25" s="74">
        <v>211</v>
      </c>
      <c r="IJ25" s="74">
        <v>104</v>
      </c>
      <c r="IK25" s="74">
        <v>0</v>
      </c>
      <c r="IL25" s="74">
        <v>107</v>
      </c>
      <c r="IM25" s="75">
        <f t="shared" si="33"/>
        <v>0.49289099526066349</v>
      </c>
      <c r="IN25" s="75">
        <f t="shared" si="34"/>
        <v>0</v>
      </c>
      <c r="IP25" s="74" t="s">
        <v>28</v>
      </c>
      <c r="IQ25" s="74">
        <v>211</v>
      </c>
      <c r="IR25" s="74">
        <v>104</v>
      </c>
      <c r="IS25" s="74">
        <v>0</v>
      </c>
      <c r="IT25" s="74">
        <v>107</v>
      </c>
      <c r="IU25" s="75">
        <f t="shared" si="35"/>
        <v>0.49289099526066349</v>
      </c>
      <c r="IV25" s="75">
        <f t="shared" si="36"/>
        <v>0</v>
      </c>
      <c r="IX25" s="74" t="s">
        <v>28</v>
      </c>
      <c r="IY25" s="74">
        <v>211</v>
      </c>
      <c r="IZ25" s="74">
        <v>104</v>
      </c>
      <c r="JA25" s="74">
        <v>0</v>
      </c>
      <c r="JB25" s="74">
        <v>107</v>
      </c>
      <c r="JC25" s="75">
        <f t="shared" si="37"/>
        <v>0.49289099526066349</v>
      </c>
      <c r="JD25" s="75">
        <f t="shared" si="38"/>
        <v>0</v>
      </c>
      <c r="JF25" s="74" t="s">
        <v>28</v>
      </c>
      <c r="JG25" s="74">
        <v>211</v>
      </c>
      <c r="JH25" s="74">
        <v>104</v>
      </c>
      <c r="JI25" s="74">
        <v>0</v>
      </c>
      <c r="JJ25" s="74">
        <v>107</v>
      </c>
      <c r="JK25" s="75">
        <f t="shared" si="39"/>
        <v>0.49289099526066349</v>
      </c>
      <c r="JL25" s="75">
        <f t="shared" si="40"/>
        <v>0</v>
      </c>
      <c r="JN25" s="74" t="s">
        <v>28</v>
      </c>
      <c r="JO25" s="74">
        <v>211</v>
      </c>
      <c r="JP25" s="74">
        <v>104</v>
      </c>
      <c r="JQ25" s="74">
        <v>0</v>
      </c>
      <c r="JR25" s="74">
        <v>107</v>
      </c>
      <c r="JS25" s="75">
        <f t="shared" si="41"/>
        <v>0.49289099526066349</v>
      </c>
      <c r="JT25" s="75">
        <f t="shared" si="42"/>
        <v>0</v>
      </c>
      <c r="JV25" s="74" t="s">
        <v>28</v>
      </c>
      <c r="JW25" s="74">
        <v>211</v>
      </c>
      <c r="JX25" s="74">
        <v>104</v>
      </c>
      <c r="JY25" s="74">
        <v>0</v>
      </c>
      <c r="JZ25" s="74">
        <v>107</v>
      </c>
      <c r="KA25" s="75">
        <f t="shared" si="43"/>
        <v>0.49289099526066349</v>
      </c>
      <c r="KB25" s="75">
        <f t="shared" si="44"/>
        <v>0</v>
      </c>
      <c r="KD25" s="74" t="s">
        <v>28</v>
      </c>
      <c r="KE25" s="74">
        <v>211</v>
      </c>
      <c r="KF25" s="74">
        <v>104</v>
      </c>
      <c r="KG25" s="74">
        <v>0</v>
      </c>
      <c r="KH25" s="74">
        <v>107</v>
      </c>
      <c r="KI25" s="75">
        <f t="shared" si="45"/>
        <v>0.49289099526066349</v>
      </c>
      <c r="KJ25" s="75">
        <f t="shared" si="46"/>
        <v>0</v>
      </c>
      <c r="KL25" s="74" t="s">
        <v>28</v>
      </c>
      <c r="KM25" s="74">
        <v>211</v>
      </c>
      <c r="KN25" s="74">
        <v>104</v>
      </c>
      <c r="KO25" s="74">
        <v>0</v>
      </c>
      <c r="KP25" s="74">
        <v>107</v>
      </c>
      <c r="KQ25" s="75">
        <f t="shared" si="47"/>
        <v>0.49289099526066349</v>
      </c>
      <c r="KR25" s="75">
        <f t="shared" si="48"/>
        <v>0</v>
      </c>
      <c r="KT25" s="74" t="s">
        <v>28</v>
      </c>
      <c r="KU25" s="74">
        <v>211</v>
      </c>
      <c r="KV25" s="74">
        <v>104</v>
      </c>
      <c r="KW25" s="74">
        <v>0</v>
      </c>
      <c r="KX25" s="74">
        <v>107</v>
      </c>
      <c r="KY25" s="75">
        <f t="shared" si="49"/>
        <v>0.49289099526066349</v>
      </c>
      <c r="KZ25" s="75">
        <f t="shared" si="50"/>
        <v>0</v>
      </c>
      <c r="LB25" s="74" t="s">
        <v>28</v>
      </c>
      <c r="LC25" s="74">
        <v>211</v>
      </c>
      <c r="LD25" s="74">
        <v>104</v>
      </c>
      <c r="LE25" s="74">
        <v>0</v>
      </c>
      <c r="LF25" s="74">
        <v>107</v>
      </c>
      <c r="LG25" s="75">
        <f t="shared" si="51"/>
        <v>0.49289099526066349</v>
      </c>
      <c r="LH25" s="75">
        <f t="shared" si="52"/>
        <v>0</v>
      </c>
      <c r="LJ25" s="74" t="s">
        <v>28</v>
      </c>
      <c r="LK25" s="74">
        <v>211</v>
      </c>
      <c r="LL25" s="74">
        <v>104</v>
      </c>
      <c r="LM25" s="74">
        <v>0</v>
      </c>
      <c r="LN25" s="74">
        <v>107</v>
      </c>
      <c r="LO25" s="75">
        <f t="shared" si="53"/>
        <v>0.49289099526066349</v>
      </c>
      <c r="LP25" s="75">
        <f t="shared" si="54"/>
        <v>0</v>
      </c>
      <c r="LR25" s="74" t="s">
        <v>28</v>
      </c>
      <c r="LS25" s="74">
        <v>211</v>
      </c>
      <c r="LT25" s="74">
        <v>104</v>
      </c>
      <c r="LU25" s="74">
        <v>0</v>
      </c>
      <c r="LV25" s="74">
        <v>107</v>
      </c>
      <c r="LW25" s="75">
        <f t="shared" si="55"/>
        <v>0.49289099526066349</v>
      </c>
      <c r="LX25" s="75">
        <f t="shared" si="56"/>
        <v>0</v>
      </c>
      <c r="LZ25" s="74" t="s">
        <v>28</v>
      </c>
      <c r="MA25" s="74">
        <v>211</v>
      </c>
      <c r="MB25" s="74">
        <v>104</v>
      </c>
      <c r="MC25" s="74">
        <v>0</v>
      </c>
      <c r="MD25" s="74">
        <v>107</v>
      </c>
      <c r="ME25" s="75">
        <f t="shared" si="57"/>
        <v>0.49289099526066349</v>
      </c>
      <c r="MF25" s="75">
        <f t="shared" si="58"/>
        <v>0</v>
      </c>
      <c r="MH25" s="74" t="s">
        <v>28</v>
      </c>
      <c r="MI25" s="74">
        <v>211</v>
      </c>
      <c r="MJ25" s="74">
        <v>104</v>
      </c>
      <c r="MK25" s="74">
        <v>0</v>
      </c>
      <c r="ML25" s="74">
        <v>107</v>
      </c>
      <c r="MM25" s="75">
        <f t="shared" si="59"/>
        <v>0.49289099526066349</v>
      </c>
      <c r="MN25" s="75">
        <f t="shared" si="60"/>
        <v>0</v>
      </c>
      <c r="MP25" s="74" t="s">
        <v>28</v>
      </c>
      <c r="MQ25" s="74">
        <v>211</v>
      </c>
      <c r="MR25" s="74">
        <v>104</v>
      </c>
      <c r="MS25" s="74">
        <v>0</v>
      </c>
      <c r="MT25" s="74">
        <v>107</v>
      </c>
      <c r="MU25" s="75">
        <f t="shared" si="61"/>
        <v>0.49289099526066349</v>
      </c>
      <c r="MV25" s="75">
        <f t="shared" si="62"/>
        <v>0</v>
      </c>
      <c r="MX25" s="74" t="s">
        <v>28</v>
      </c>
      <c r="MY25" s="74">
        <v>211</v>
      </c>
      <c r="MZ25" s="74">
        <v>104</v>
      </c>
      <c r="NA25" s="74">
        <v>0</v>
      </c>
      <c r="NB25" s="74">
        <v>107</v>
      </c>
      <c r="NC25" s="75">
        <f t="shared" si="63"/>
        <v>0.49289099526066349</v>
      </c>
      <c r="ND25" s="75">
        <f t="shared" si="64"/>
        <v>0</v>
      </c>
      <c r="NF25" s="74" t="s">
        <v>28</v>
      </c>
      <c r="NG25" s="74">
        <v>211</v>
      </c>
      <c r="NH25" s="74">
        <v>104</v>
      </c>
      <c r="NI25" s="74">
        <v>0</v>
      </c>
      <c r="NJ25" s="74">
        <v>107</v>
      </c>
      <c r="NK25" s="75">
        <f t="shared" si="65"/>
        <v>0.49289099526066349</v>
      </c>
      <c r="NL25" s="75">
        <f t="shared" si="66"/>
        <v>0</v>
      </c>
      <c r="NN25" s="74" t="s">
        <v>28</v>
      </c>
      <c r="NO25" s="74">
        <v>211</v>
      </c>
      <c r="NP25" s="74">
        <v>104</v>
      </c>
      <c r="NQ25" s="74">
        <v>0</v>
      </c>
      <c r="NR25" s="74">
        <v>107</v>
      </c>
      <c r="NS25" s="75">
        <f t="shared" si="67"/>
        <v>0.49289099526066349</v>
      </c>
      <c r="NT25" s="75">
        <f t="shared" si="68"/>
        <v>0</v>
      </c>
    </row>
    <row r="26" spans="1:384" ht="15">
      <c r="A26" s="2" t="s">
        <v>29</v>
      </c>
      <c r="B26" s="2">
        <v>12</v>
      </c>
      <c r="C26" s="2">
        <v>7</v>
      </c>
      <c r="D26" s="2">
        <v>5</v>
      </c>
      <c r="E26" s="2">
        <v>0</v>
      </c>
      <c r="F26" s="4">
        <v>0.57999999999999996</v>
      </c>
      <c r="G26" s="8"/>
      <c r="H26" s="7"/>
      <c r="I26" s="2" t="s">
        <v>29</v>
      </c>
      <c r="J26" s="2">
        <v>12</v>
      </c>
      <c r="K26" s="2">
        <v>7</v>
      </c>
      <c r="L26" s="2">
        <v>5</v>
      </c>
      <c r="M26" s="2">
        <v>0</v>
      </c>
      <c r="N26" s="4">
        <v>0.57999999999999996</v>
      </c>
      <c r="O26" s="8">
        <f t="shared" si="0"/>
        <v>0</v>
      </c>
      <c r="P26" s="7"/>
      <c r="Q26" s="2" t="s">
        <v>29</v>
      </c>
      <c r="R26" s="2">
        <v>12</v>
      </c>
      <c r="S26" s="2">
        <v>7</v>
      </c>
      <c r="T26" s="2">
        <v>5</v>
      </c>
      <c r="U26" s="2">
        <v>0</v>
      </c>
      <c r="V26" s="4">
        <v>0.57999999999999996</v>
      </c>
      <c r="W26" s="4">
        <f t="shared" si="1"/>
        <v>0</v>
      </c>
      <c r="Y26" s="2" t="s">
        <v>29</v>
      </c>
      <c r="Z26" s="2">
        <v>12</v>
      </c>
      <c r="AA26" s="2">
        <v>7</v>
      </c>
      <c r="AB26" s="2">
        <v>5</v>
      </c>
      <c r="AC26" s="2">
        <v>0</v>
      </c>
      <c r="AD26" s="4">
        <v>0.57999999999999996</v>
      </c>
      <c r="AE26" s="4">
        <f t="shared" si="2"/>
        <v>0</v>
      </c>
      <c r="AG26" s="2" t="s">
        <v>29</v>
      </c>
      <c r="AH26" s="2">
        <v>12</v>
      </c>
      <c r="AI26" s="2">
        <v>7</v>
      </c>
      <c r="AJ26" s="2">
        <v>5</v>
      </c>
      <c r="AK26" s="2">
        <v>0</v>
      </c>
      <c r="AL26" s="4">
        <v>0.57999999999999996</v>
      </c>
      <c r="AM26" s="4">
        <f t="shared" si="3"/>
        <v>0</v>
      </c>
      <c r="AO26" s="2" t="s">
        <v>29</v>
      </c>
      <c r="AP26" s="2">
        <v>12</v>
      </c>
      <c r="AQ26" s="2">
        <v>7</v>
      </c>
      <c r="AR26" s="2">
        <v>5</v>
      </c>
      <c r="AS26" s="2">
        <v>0</v>
      </c>
      <c r="AT26" s="4">
        <v>0.57999999999999996</v>
      </c>
      <c r="AU26" s="4">
        <f t="shared" si="4"/>
        <v>0</v>
      </c>
      <c r="AW26" s="2" t="s">
        <v>29</v>
      </c>
      <c r="AX26" s="2">
        <v>12</v>
      </c>
      <c r="AY26" s="2">
        <v>7</v>
      </c>
      <c r="AZ26" s="2">
        <v>5</v>
      </c>
      <c r="BA26" s="2">
        <v>0</v>
      </c>
      <c r="BB26" s="4">
        <v>0.57999999999999996</v>
      </c>
      <c r="BC26" s="4">
        <f t="shared" si="5"/>
        <v>0</v>
      </c>
      <c r="BE26" s="2" t="s">
        <v>29</v>
      </c>
      <c r="BF26" s="2">
        <v>12</v>
      </c>
      <c r="BG26" s="2">
        <v>7</v>
      </c>
      <c r="BH26" s="2">
        <v>5</v>
      </c>
      <c r="BI26" s="2">
        <v>0</v>
      </c>
      <c r="BJ26" s="4">
        <f t="shared" si="69"/>
        <v>0.58333333333333337</v>
      </c>
      <c r="BK26" s="4">
        <f t="shared" si="6"/>
        <v>3.3333333333334103E-3</v>
      </c>
      <c r="BM26" s="2" t="s">
        <v>29</v>
      </c>
      <c r="BN26" s="2">
        <v>12</v>
      </c>
      <c r="BO26" s="2">
        <v>7</v>
      </c>
      <c r="BP26" s="2">
        <v>5</v>
      </c>
      <c r="BQ26" s="2">
        <v>0</v>
      </c>
      <c r="BR26" s="4">
        <f t="shared" si="70"/>
        <v>0.58333333333333337</v>
      </c>
      <c r="BS26" s="4">
        <f t="shared" si="7"/>
        <v>0</v>
      </c>
      <c r="BU26" s="2" t="s">
        <v>29</v>
      </c>
      <c r="BV26" s="2">
        <v>12</v>
      </c>
      <c r="BW26" s="2">
        <v>7</v>
      </c>
      <c r="BX26" s="2">
        <v>5</v>
      </c>
      <c r="BY26" s="2">
        <v>0</v>
      </c>
      <c r="BZ26" s="4">
        <v>0.57999999999999996</v>
      </c>
      <c r="CA26" s="4">
        <f t="shared" si="8"/>
        <v>-3.3333333333334103E-3</v>
      </c>
      <c r="CC26" s="42" t="s">
        <v>29</v>
      </c>
      <c r="CD26" s="42">
        <v>12</v>
      </c>
      <c r="CE26" s="42">
        <v>7</v>
      </c>
      <c r="CF26" s="42">
        <v>5</v>
      </c>
      <c r="CG26" s="42">
        <v>0</v>
      </c>
      <c r="CH26" s="43">
        <v>0.57999999999999996</v>
      </c>
      <c r="CI26" s="4">
        <f t="shared" si="9"/>
        <v>0</v>
      </c>
      <c r="CK26" s="2" t="s">
        <v>29</v>
      </c>
      <c r="CL26" s="2">
        <v>12</v>
      </c>
      <c r="CM26" s="2">
        <v>7</v>
      </c>
      <c r="CN26" s="2">
        <v>5</v>
      </c>
      <c r="CO26" s="2">
        <v>0</v>
      </c>
      <c r="CP26" s="4">
        <v>0.57999999999999996</v>
      </c>
      <c r="CQ26" s="4">
        <f t="shared" si="10"/>
        <v>0</v>
      </c>
      <c r="CS26" s="2" t="s">
        <v>29</v>
      </c>
      <c r="CT26" s="2">
        <v>12</v>
      </c>
      <c r="CU26" s="2">
        <v>7</v>
      </c>
      <c r="CV26" s="2">
        <v>5</v>
      </c>
      <c r="CW26" s="2">
        <v>0</v>
      </c>
      <c r="CX26" s="4">
        <v>0.57999999999999996</v>
      </c>
      <c r="CY26" s="4">
        <f t="shared" si="11"/>
        <v>0</v>
      </c>
      <c r="DA26" s="2" t="s">
        <v>29</v>
      </c>
      <c r="DB26" s="2">
        <v>12</v>
      </c>
      <c r="DC26" s="2">
        <v>7</v>
      </c>
      <c r="DD26" s="2">
        <v>5</v>
      </c>
      <c r="DE26" s="2">
        <v>0</v>
      </c>
      <c r="DF26" s="4">
        <v>0.57999999999999996</v>
      </c>
      <c r="DG26" s="4">
        <f t="shared" si="12"/>
        <v>0</v>
      </c>
      <c r="DI26" s="2" t="s">
        <v>29</v>
      </c>
      <c r="DJ26" s="2">
        <v>12</v>
      </c>
      <c r="DK26" s="2">
        <v>7</v>
      </c>
      <c r="DL26" s="2">
        <v>5</v>
      </c>
      <c r="DM26" s="2">
        <v>0</v>
      </c>
      <c r="DN26" s="4">
        <v>0.57999999999999996</v>
      </c>
      <c r="DO26" s="4">
        <f t="shared" si="13"/>
        <v>0</v>
      </c>
      <c r="DQ26" s="2" t="s">
        <v>29</v>
      </c>
      <c r="DR26" s="2">
        <v>12</v>
      </c>
      <c r="DS26" s="2">
        <v>7</v>
      </c>
      <c r="DT26" s="2">
        <v>5</v>
      </c>
      <c r="DU26" s="2">
        <v>0</v>
      </c>
      <c r="DV26" s="4">
        <v>0.57999999999999996</v>
      </c>
      <c r="DW26" s="4">
        <f t="shared" si="14"/>
        <v>0</v>
      </c>
      <c r="DY26" s="2" t="s">
        <v>29</v>
      </c>
      <c r="DZ26" s="2">
        <v>12</v>
      </c>
      <c r="EA26" s="2">
        <v>7</v>
      </c>
      <c r="EB26" s="2">
        <v>5</v>
      </c>
      <c r="EC26" s="2">
        <v>0</v>
      </c>
      <c r="ED26" s="4">
        <v>0.57999999999999996</v>
      </c>
      <c r="EE26" s="4">
        <f t="shared" si="15"/>
        <v>0</v>
      </c>
      <c r="EG26" s="73" t="s">
        <v>29</v>
      </c>
      <c r="EH26" s="74">
        <v>12</v>
      </c>
      <c r="EI26" s="74">
        <v>7</v>
      </c>
      <c r="EJ26" s="74">
        <v>5</v>
      </c>
      <c r="EK26" s="74">
        <v>0</v>
      </c>
      <c r="EL26" s="75">
        <v>0.57999999999999996</v>
      </c>
      <c r="EM26" s="75">
        <f t="shared" si="16"/>
        <v>0</v>
      </c>
      <c r="EN26" s="74"/>
      <c r="EO26" s="73" t="s">
        <v>29</v>
      </c>
      <c r="EP26" s="73">
        <v>12</v>
      </c>
      <c r="EQ26" s="73">
        <v>7</v>
      </c>
      <c r="ER26" s="73">
        <v>5</v>
      </c>
      <c r="ES26" s="73">
        <v>0</v>
      </c>
      <c r="ET26" s="77">
        <v>0.57999999999999996</v>
      </c>
      <c r="EU26" s="75">
        <f t="shared" si="17"/>
        <v>0</v>
      </c>
      <c r="EV26" s="74"/>
      <c r="EW26" s="73" t="s">
        <v>29</v>
      </c>
      <c r="EX26" s="73">
        <v>12</v>
      </c>
      <c r="EY26" s="73">
        <v>7</v>
      </c>
      <c r="EZ26" s="73">
        <v>5</v>
      </c>
      <c r="FA26" s="73">
        <v>0</v>
      </c>
      <c r="FB26" s="77">
        <v>0.57999999999999996</v>
      </c>
      <c r="FC26" s="75">
        <f t="shared" si="18"/>
        <v>0</v>
      </c>
      <c r="FD26" s="74"/>
      <c r="FE26" s="73" t="s">
        <v>29</v>
      </c>
      <c r="FF26" s="73">
        <v>12</v>
      </c>
      <c r="FG26" s="73">
        <v>7</v>
      </c>
      <c r="FH26" s="73">
        <v>5</v>
      </c>
      <c r="FI26" s="73">
        <v>0</v>
      </c>
      <c r="FJ26" s="77">
        <f t="shared" si="71"/>
        <v>0.58333333333333337</v>
      </c>
      <c r="FK26" s="75">
        <f t="shared" si="19"/>
        <v>3.3333333333334103E-3</v>
      </c>
      <c r="FL26" s="74"/>
      <c r="FM26" s="73" t="s">
        <v>29</v>
      </c>
      <c r="FN26" s="73">
        <v>12</v>
      </c>
      <c r="FO26" s="73">
        <v>7</v>
      </c>
      <c r="FP26" s="73">
        <v>5</v>
      </c>
      <c r="FQ26" s="73">
        <v>0</v>
      </c>
      <c r="FR26" s="77">
        <v>0.57999999999999996</v>
      </c>
      <c r="FS26" s="75">
        <f t="shared" si="20"/>
        <v>-3.3333333333334103E-3</v>
      </c>
      <c r="FT26" s="74"/>
      <c r="FU26" s="73" t="s">
        <v>29</v>
      </c>
      <c r="FV26" s="73">
        <v>12</v>
      </c>
      <c r="FW26" s="73">
        <v>7</v>
      </c>
      <c r="FX26" s="73">
        <v>5</v>
      </c>
      <c r="FY26" s="73">
        <v>0</v>
      </c>
      <c r="FZ26" s="77">
        <v>0.57999999999999996</v>
      </c>
      <c r="GA26" s="75">
        <f t="shared" si="21"/>
        <v>0</v>
      </c>
      <c r="GB26" s="74"/>
      <c r="GC26" s="73" t="s">
        <v>29</v>
      </c>
      <c r="GD26" s="73">
        <v>12</v>
      </c>
      <c r="GE26" s="73">
        <v>7</v>
      </c>
      <c r="GF26" s="73">
        <v>5</v>
      </c>
      <c r="GG26" s="73">
        <v>0</v>
      </c>
      <c r="GH26" s="77">
        <v>0.57999999999999996</v>
      </c>
      <c r="GI26" s="75">
        <f t="shared" si="22"/>
        <v>0</v>
      </c>
      <c r="GJ26" s="74"/>
      <c r="GK26" s="73" t="s">
        <v>29</v>
      </c>
      <c r="GL26" s="73">
        <v>12</v>
      </c>
      <c r="GM26" s="73">
        <v>7</v>
      </c>
      <c r="GN26" s="73">
        <v>5</v>
      </c>
      <c r="GO26" s="73">
        <v>0</v>
      </c>
      <c r="GP26" s="77">
        <v>0.57999999999999996</v>
      </c>
      <c r="GQ26" s="75">
        <f t="shared" si="23"/>
        <v>0.57999999999999996</v>
      </c>
      <c r="GR26" s="74"/>
      <c r="GS26" s="73" t="s">
        <v>29</v>
      </c>
      <c r="GT26" s="73">
        <v>12</v>
      </c>
      <c r="GU26" s="73">
        <v>7</v>
      </c>
      <c r="GV26" s="73">
        <v>5</v>
      </c>
      <c r="GW26" s="73">
        <v>0</v>
      </c>
      <c r="GX26" s="77">
        <v>0.57999999999999996</v>
      </c>
      <c r="GY26" s="75">
        <f t="shared" si="24"/>
        <v>0</v>
      </c>
      <c r="HB26" s="74" t="s">
        <v>29</v>
      </c>
      <c r="HC26" s="74">
        <v>12</v>
      </c>
      <c r="HD26" s="74">
        <v>6</v>
      </c>
      <c r="HE26" s="74">
        <v>6</v>
      </c>
      <c r="HF26" s="74">
        <v>0</v>
      </c>
      <c r="HG26" s="75">
        <f t="shared" si="25"/>
        <v>0.5</v>
      </c>
      <c r="HH26" s="75">
        <f t="shared" si="26"/>
        <v>-7.999999999999996E-2</v>
      </c>
      <c r="HJ26" s="74" t="s">
        <v>29</v>
      </c>
      <c r="HK26" s="74">
        <v>12</v>
      </c>
      <c r="HL26" s="74">
        <v>6</v>
      </c>
      <c r="HM26" s="74">
        <v>6</v>
      </c>
      <c r="HN26" s="74">
        <v>0</v>
      </c>
      <c r="HO26" s="75">
        <f t="shared" si="27"/>
        <v>0.5</v>
      </c>
      <c r="HP26" s="75">
        <f t="shared" si="28"/>
        <v>0</v>
      </c>
      <c r="HR26" s="74" t="s">
        <v>29</v>
      </c>
      <c r="HS26" s="74">
        <v>12</v>
      </c>
      <c r="HT26" s="74">
        <v>6</v>
      </c>
      <c r="HU26" s="74">
        <v>6</v>
      </c>
      <c r="HV26" s="74">
        <v>0</v>
      </c>
      <c r="HW26" s="75">
        <f t="shared" si="29"/>
        <v>0.5</v>
      </c>
      <c r="HX26" s="75">
        <f t="shared" si="30"/>
        <v>0</v>
      </c>
      <c r="HZ26" s="74" t="s">
        <v>29</v>
      </c>
      <c r="IA26" s="74">
        <v>12</v>
      </c>
      <c r="IB26" s="74">
        <v>6</v>
      </c>
      <c r="IC26" s="74">
        <v>6</v>
      </c>
      <c r="ID26" s="74">
        <v>0</v>
      </c>
      <c r="IE26" s="75">
        <f t="shared" si="31"/>
        <v>0.5</v>
      </c>
      <c r="IF26" s="75">
        <f t="shared" si="32"/>
        <v>0</v>
      </c>
      <c r="IH26" s="74" t="s">
        <v>29</v>
      </c>
      <c r="II26" s="74">
        <v>12</v>
      </c>
      <c r="IJ26" s="74">
        <v>6</v>
      </c>
      <c r="IK26" s="74">
        <v>6</v>
      </c>
      <c r="IL26" s="74">
        <v>0</v>
      </c>
      <c r="IM26" s="75">
        <f t="shared" si="33"/>
        <v>0.5</v>
      </c>
      <c r="IN26" s="75">
        <f t="shared" si="34"/>
        <v>0</v>
      </c>
      <c r="IP26" s="74" t="s">
        <v>29</v>
      </c>
      <c r="IQ26" s="74">
        <v>12</v>
      </c>
      <c r="IR26" s="74">
        <v>7</v>
      </c>
      <c r="IS26" s="74">
        <v>5</v>
      </c>
      <c r="IT26" s="74">
        <v>0</v>
      </c>
      <c r="IU26" s="75">
        <f t="shared" si="35"/>
        <v>0.58333333333333337</v>
      </c>
      <c r="IV26" s="75">
        <f t="shared" si="36"/>
        <v>8.333333333333337E-2</v>
      </c>
      <c r="IX26" s="74" t="s">
        <v>29</v>
      </c>
      <c r="IY26" s="74">
        <v>12</v>
      </c>
      <c r="IZ26" s="74">
        <v>7</v>
      </c>
      <c r="JA26" s="74">
        <v>5</v>
      </c>
      <c r="JB26" s="74">
        <v>0</v>
      </c>
      <c r="JC26" s="75">
        <f t="shared" si="37"/>
        <v>0.58333333333333337</v>
      </c>
      <c r="JD26" s="75">
        <f t="shared" si="38"/>
        <v>0</v>
      </c>
      <c r="JF26" s="74" t="s">
        <v>29</v>
      </c>
      <c r="JG26" s="74">
        <v>12</v>
      </c>
      <c r="JH26" s="74">
        <v>7</v>
      </c>
      <c r="JI26" s="74">
        <v>5</v>
      </c>
      <c r="JJ26" s="74">
        <v>0</v>
      </c>
      <c r="JK26" s="75">
        <f t="shared" si="39"/>
        <v>0.58333333333333337</v>
      </c>
      <c r="JL26" s="75">
        <f t="shared" si="40"/>
        <v>0</v>
      </c>
      <c r="JN26" s="74" t="s">
        <v>29</v>
      </c>
      <c r="JO26" s="74">
        <v>12</v>
      </c>
      <c r="JP26" s="74">
        <v>7</v>
      </c>
      <c r="JQ26" s="74">
        <v>5</v>
      </c>
      <c r="JR26" s="74">
        <v>0</v>
      </c>
      <c r="JS26" s="75">
        <f t="shared" si="41"/>
        <v>0.58333333333333337</v>
      </c>
      <c r="JT26" s="75">
        <f t="shared" si="42"/>
        <v>0</v>
      </c>
      <c r="JV26" s="74" t="s">
        <v>29</v>
      </c>
      <c r="JW26" s="74">
        <v>12</v>
      </c>
      <c r="JX26" s="74">
        <v>7</v>
      </c>
      <c r="JY26" s="74">
        <v>5</v>
      </c>
      <c r="JZ26" s="74">
        <v>0</v>
      </c>
      <c r="KA26" s="75">
        <f t="shared" si="43"/>
        <v>0.58333333333333337</v>
      </c>
      <c r="KB26" s="75">
        <f t="shared" si="44"/>
        <v>0</v>
      </c>
      <c r="KD26" s="74" t="s">
        <v>29</v>
      </c>
      <c r="KE26" s="74">
        <v>12</v>
      </c>
      <c r="KF26" s="74">
        <v>7</v>
      </c>
      <c r="KG26" s="74">
        <v>5</v>
      </c>
      <c r="KH26" s="74">
        <v>0</v>
      </c>
      <c r="KI26" s="75">
        <f t="shared" si="45"/>
        <v>0.58333333333333337</v>
      </c>
      <c r="KJ26" s="75">
        <f t="shared" si="46"/>
        <v>0</v>
      </c>
      <c r="KL26" s="74" t="s">
        <v>29</v>
      </c>
      <c r="KM26" s="74">
        <v>12</v>
      </c>
      <c r="KN26" s="74">
        <v>7</v>
      </c>
      <c r="KO26" s="74">
        <v>5</v>
      </c>
      <c r="KP26" s="74">
        <v>0</v>
      </c>
      <c r="KQ26" s="75">
        <f t="shared" si="47"/>
        <v>0.58333333333333337</v>
      </c>
      <c r="KR26" s="75">
        <f t="shared" si="48"/>
        <v>0</v>
      </c>
      <c r="KT26" s="74" t="s">
        <v>29</v>
      </c>
      <c r="KU26" s="74">
        <v>12</v>
      </c>
      <c r="KV26" s="74">
        <v>7</v>
      </c>
      <c r="KW26" s="74">
        <v>5</v>
      </c>
      <c r="KX26" s="74">
        <v>0</v>
      </c>
      <c r="KY26" s="75">
        <f t="shared" si="49"/>
        <v>0.58333333333333337</v>
      </c>
      <c r="KZ26" s="75">
        <f t="shared" si="50"/>
        <v>0</v>
      </c>
      <c r="LB26" s="74" t="s">
        <v>29</v>
      </c>
      <c r="LC26" s="74">
        <v>12</v>
      </c>
      <c r="LD26" s="74">
        <v>7</v>
      </c>
      <c r="LE26" s="74">
        <v>5</v>
      </c>
      <c r="LF26" s="74">
        <v>0</v>
      </c>
      <c r="LG26" s="75">
        <f t="shared" si="51"/>
        <v>0.58333333333333337</v>
      </c>
      <c r="LH26" s="75">
        <f t="shared" si="52"/>
        <v>0</v>
      </c>
      <c r="LJ26" s="74" t="s">
        <v>29</v>
      </c>
      <c r="LK26" s="74">
        <v>12</v>
      </c>
      <c r="LL26" s="74">
        <v>7</v>
      </c>
      <c r="LM26" s="74">
        <v>5</v>
      </c>
      <c r="LN26" s="74">
        <v>0</v>
      </c>
      <c r="LO26" s="75">
        <f t="shared" si="53"/>
        <v>0.58333333333333337</v>
      </c>
      <c r="LP26" s="75">
        <f t="shared" si="54"/>
        <v>0</v>
      </c>
      <c r="LR26" s="74" t="s">
        <v>29</v>
      </c>
      <c r="LS26" s="74">
        <v>12</v>
      </c>
      <c r="LT26" s="74">
        <v>7</v>
      </c>
      <c r="LU26" s="74">
        <v>5</v>
      </c>
      <c r="LV26" s="74">
        <v>0</v>
      </c>
      <c r="LW26" s="75">
        <f t="shared" si="55"/>
        <v>0.58333333333333337</v>
      </c>
      <c r="LX26" s="75">
        <f t="shared" si="56"/>
        <v>0</v>
      </c>
      <c r="LZ26" s="74" t="s">
        <v>29</v>
      </c>
      <c r="MA26" s="74">
        <v>12</v>
      </c>
      <c r="MB26" s="74">
        <v>7</v>
      </c>
      <c r="MC26" s="74">
        <v>5</v>
      </c>
      <c r="MD26" s="74">
        <v>0</v>
      </c>
      <c r="ME26" s="75">
        <f t="shared" si="57"/>
        <v>0.58333333333333337</v>
      </c>
      <c r="MF26" s="75">
        <f t="shared" si="58"/>
        <v>0</v>
      </c>
      <c r="MH26" s="74" t="s">
        <v>29</v>
      </c>
      <c r="MI26" s="74">
        <v>12</v>
      </c>
      <c r="MJ26" s="74">
        <v>7</v>
      </c>
      <c r="MK26" s="74">
        <v>5</v>
      </c>
      <c r="ML26" s="74">
        <v>0</v>
      </c>
      <c r="MM26" s="75">
        <f t="shared" si="59"/>
        <v>0.58333333333333337</v>
      </c>
      <c r="MN26" s="75">
        <f t="shared" si="60"/>
        <v>0</v>
      </c>
      <c r="MP26" s="74" t="s">
        <v>29</v>
      </c>
      <c r="MQ26" s="74">
        <v>12</v>
      </c>
      <c r="MR26" s="74">
        <v>7</v>
      </c>
      <c r="MS26" s="74">
        <v>5</v>
      </c>
      <c r="MT26" s="74">
        <v>0</v>
      </c>
      <c r="MU26" s="75">
        <f t="shared" si="61"/>
        <v>0.58333333333333337</v>
      </c>
      <c r="MV26" s="75">
        <f t="shared" si="62"/>
        <v>0</v>
      </c>
      <c r="MX26" s="74" t="s">
        <v>29</v>
      </c>
      <c r="MY26" s="74">
        <v>12</v>
      </c>
      <c r="MZ26" s="74">
        <v>7</v>
      </c>
      <c r="NA26" s="74">
        <v>5</v>
      </c>
      <c r="NB26" s="74">
        <v>0</v>
      </c>
      <c r="NC26" s="75">
        <f t="shared" si="63"/>
        <v>0.58333333333333337</v>
      </c>
      <c r="ND26" s="75">
        <f t="shared" si="64"/>
        <v>0</v>
      </c>
      <c r="NF26" s="74" t="s">
        <v>29</v>
      </c>
      <c r="NG26" s="74">
        <v>12</v>
      </c>
      <c r="NH26" s="74">
        <v>7</v>
      </c>
      <c r="NI26" s="74">
        <v>5</v>
      </c>
      <c r="NJ26" s="74">
        <v>0</v>
      </c>
      <c r="NK26" s="75">
        <f t="shared" si="65"/>
        <v>0.58333333333333337</v>
      </c>
      <c r="NL26" s="75">
        <f t="shared" si="66"/>
        <v>0</v>
      </c>
      <c r="NN26" s="74" t="s">
        <v>29</v>
      </c>
      <c r="NO26" s="74">
        <v>12</v>
      </c>
      <c r="NP26" s="74">
        <v>7</v>
      </c>
      <c r="NQ26" s="74">
        <v>5</v>
      </c>
      <c r="NR26" s="74">
        <v>0</v>
      </c>
      <c r="NS26" s="75">
        <f t="shared" si="67"/>
        <v>0.58333333333333337</v>
      </c>
      <c r="NT26" s="75">
        <f t="shared" si="68"/>
        <v>0</v>
      </c>
    </row>
    <row r="27" spans="1:384" ht="1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G27" s="8"/>
      <c r="H27" s="7"/>
      <c r="I27" s="2" t="s">
        <v>30</v>
      </c>
      <c r="J27" s="2">
        <v>132</v>
      </c>
      <c r="K27" s="2">
        <v>132</v>
      </c>
      <c r="L27" s="2">
        <v>0</v>
      </c>
      <c r="M27" s="2">
        <v>0</v>
      </c>
      <c r="N27" s="4">
        <v>1</v>
      </c>
      <c r="O27" s="8">
        <f t="shared" si="0"/>
        <v>0</v>
      </c>
      <c r="P27" s="7"/>
      <c r="Q27" s="2" t="s">
        <v>30</v>
      </c>
      <c r="R27" s="2">
        <v>132</v>
      </c>
      <c r="S27" s="2">
        <v>132</v>
      </c>
      <c r="T27" s="2">
        <v>0</v>
      </c>
      <c r="U27" s="2">
        <v>0</v>
      </c>
      <c r="V27" s="4">
        <v>1</v>
      </c>
      <c r="W27" s="4">
        <f t="shared" si="1"/>
        <v>0</v>
      </c>
      <c r="Y27" s="2" t="s">
        <v>30</v>
      </c>
      <c r="Z27" s="2">
        <v>390</v>
      </c>
      <c r="AA27" s="2">
        <v>390</v>
      </c>
      <c r="AB27" s="2">
        <v>0</v>
      </c>
      <c r="AC27" s="2">
        <v>0</v>
      </c>
      <c r="AD27" s="4">
        <v>1</v>
      </c>
      <c r="AE27" s="4">
        <f t="shared" si="2"/>
        <v>0</v>
      </c>
      <c r="AG27" s="2" t="s">
        <v>30</v>
      </c>
      <c r="AH27" s="2">
        <v>390</v>
      </c>
      <c r="AI27" s="2">
        <v>390</v>
      </c>
      <c r="AJ27" s="2">
        <v>0</v>
      </c>
      <c r="AK27" s="2">
        <v>0</v>
      </c>
      <c r="AL27" s="4">
        <v>1</v>
      </c>
      <c r="AM27" s="4">
        <f t="shared" si="3"/>
        <v>0</v>
      </c>
      <c r="AO27" s="2" t="s">
        <v>30</v>
      </c>
      <c r="AP27" s="2">
        <v>390</v>
      </c>
      <c r="AQ27" s="2">
        <v>390</v>
      </c>
      <c r="AR27" s="2">
        <v>0</v>
      </c>
      <c r="AS27" s="2">
        <v>0</v>
      </c>
      <c r="AT27" s="4">
        <v>1</v>
      </c>
      <c r="AU27" s="4">
        <f t="shared" si="4"/>
        <v>0</v>
      </c>
      <c r="AW27" s="2" t="s">
        <v>30</v>
      </c>
      <c r="AX27" s="2">
        <v>390</v>
      </c>
      <c r="AY27" s="2">
        <v>390</v>
      </c>
      <c r="AZ27" s="2">
        <v>0</v>
      </c>
      <c r="BA27" s="2">
        <v>0</v>
      </c>
      <c r="BB27" s="4">
        <v>1</v>
      </c>
      <c r="BC27" s="4">
        <f t="shared" si="5"/>
        <v>0</v>
      </c>
      <c r="BE27" s="2" t="s">
        <v>30</v>
      </c>
      <c r="BF27" s="2">
        <v>390</v>
      </c>
      <c r="BG27" s="2">
        <v>390</v>
      </c>
      <c r="BH27" s="2">
        <v>0</v>
      </c>
      <c r="BI27" s="2">
        <v>0</v>
      </c>
      <c r="BJ27" s="4">
        <f t="shared" si="69"/>
        <v>1</v>
      </c>
      <c r="BK27" s="4">
        <f t="shared" si="6"/>
        <v>0</v>
      </c>
      <c r="BM27" s="2" t="s">
        <v>30</v>
      </c>
      <c r="BN27" s="2">
        <v>390</v>
      </c>
      <c r="BO27" s="2">
        <v>390</v>
      </c>
      <c r="BP27" s="2">
        <v>0</v>
      </c>
      <c r="BQ27" s="2">
        <v>0</v>
      </c>
      <c r="BR27" s="4">
        <f t="shared" si="70"/>
        <v>1</v>
      </c>
      <c r="BS27" s="4">
        <f t="shared" si="7"/>
        <v>0</v>
      </c>
      <c r="BU27" s="2" t="s">
        <v>30</v>
      </c>
      <c r="BV27" s="2">
        <v>390</v>
      </c>
      <c r="BW27" s="2">
        <v>390</v>
      </c>
      <c r="BX27" s="2">
        <v>0</v>
      </c>
      <c r="BY27" s="2">
        <v>0</v>
      </c>
      <c r="BZ27" s="4">
        <v>1</v>
      </c>
      <c r="CA27" s="4">
        <f t="shared" si="8"/>
        <v>0</v>
      </c>
      <c r="CC27" s="42" t="s">
        <v>30</v>
      </c>
      <c r="CD27" s="42">
        <v>390</v>
      </c>
      <c r="CE27" s="42">
        <v>390</v>
      </c>
      <c r="CF27" s="42">
        <v>0</v>
      </c>
      <c r="CG27" s="42">
        <v>0</v>
      </c>
      <c r="CH27" s="43">
        <v>1</v>
      </c>
      <c r="CI27" s="4">
        <f t="shared" si="9"/>
        <v>0</v>
      </c>
      <c r="CK27" s="2" t="s">
        <v>30</v>
      </c>
      <c r="CL27" s="2">
        <v>390</v>
      </c>
      <c r="CM27" s="2">
        <v>390</v>
      </c>
      <c r="CN27" s="2">
        <v>0</v>
      </c>
      <c r="CO27" s="2">
        <v>0</v>
      </c>
      <c r="CP27" s="4">
        <v>1</v>
      </c>
      <c r="CQ27" s="4">
        <f t="shared" si="10"/>
        <v>0</v>
      </c>
      <c r="CS27" s="2" t="s">
        <v>30</v>
      </c>
      <c r="CT27" s="2">
        <v>390</v>
      </c>
      <c r="CU27" s="2">
        <v>390</v>
      </c>
      <c r="CV27" s="2">
        <v>0</v>
      </c>
      <c r="CW27" s="2">
        <v>0</v>
      </c>
      <c r="CX27" s="4">
        <v>1</v>
      </c>
      <c r="CY27" s="4">
        <f t="shared" si="11"/>
        <v>0</v>
      </c>
      <c r="DA27" s="2" t="s">
        <v>30</v>
      </c>
      <c r="DB27" s="2">
        <v>391</v>
      </c>
      <c r="DC27" s="2">
        <v>390</v>
      </c>
      <c r="DD27" s="2">
        <v>1</v>
      </c>
      <c r="DE27" s="2">
        <v>0</v>
      </c>
      <c r="DF27" s="4">
        <v>1</v>
      </c>
      <c r="DG27" s="4">
        <f t="shared" si="12"/>
        <v>0</v>
      </c>
      <c r="DI27" s="2" t="s">
        <v>30</v>
      </c>
      <c r="DJ27" s="2">
        <v>391</v>
      </c>
      <c r="DK27" s="2">
        <v>390</v>
      </c>
      <c r="DL27" s="2">
        <v>1</v>
      </c>
      <c r="DM27" s="2">
        <v>0</v>
      </c>
      <c r="DN27" s="4">
        <v>1</v>
      </c>
      <c r="DO27" s="4">
        <f t="shared" si="13"/>
        <v>0</v>
      </c>
      <c r="DQ27" s="2" t="s">
        <v>30</v>
      </c>
      <c r="DR27" s="2">
        <v>391</v>
      </c>
      <c r="DS27" s="2">
        <v>390</v>
      </c>
      <c r="DT27" s="2">
        <v>1</v>
      </c>
      <c r="DU27" s="2">
        <v>0</v>
      </c>
      <c r="DV27" s="4">
        <v>1</v>
      </c>
      <c r="DW27" s="4">
        <f t="shared" si="14"/>
        <v>0</v>
      </c>
      <c r="DY27" s="2" t="s">
        <v>30</v>
      </c>
      <c r="DZ27" s="2">
        <v>391</v>
      </c>
      <c r="EA27" s="2">
        <v>390</v>
      </c>
      <c r="EB27" s="2">
        <v>1</v>
      </c>
      <c r="EC27" s="2">
        <v>0</v>
      </c>
      <c r="ED27" s="4">
        <v>1</v>
      </c>
      <c r="EE27" s="4">
        <f t="shared" si="15"/>
        <v>0</v>
      </c>
      <c r="EG27" s="73" t="s">
        <v>30</v>
      </c>
      <c r="EH27" s="74">
        <v>391</v>
      </c>
      <c r="EI27" s="74">
        <v>390</v>
      </c>
      <c r="EJ27" s="74">
        <v>1</v>
      </c>
      <c r="EK27" s="74">
        <v>0</v>
      </c>
      <c r="EL27" s="75">
        <v>1</v>
      </c>
      <c r="EM27" s="75">
        <f t="shared" si="16"/>
        <v>0</v>
      </c>
      <c r="EN27" s="74"/>
      <c r="EO27" s="73" t="s">
        <v>30</v>
      </c>
      <c r="EP27" s="73">
        <v>391</v>
      </c>
      <c r="EQ27" s="73">
        <v>390</v>
      </c>
      <c r="ER27" s="73">
        <v>1</v>
      </c>
      <c r="ES27" s="73">
        <v>0</v>
      </c>
      <c r="ET27" s="77">
        <v>1</v>
      </c>
      <c r="EU27" s="75">
        <f t="shared" si="17"/>
        <v>0</v>
      </c>
      <c r="EV27" s="74"/>
      <c r="EW27" s="73" t="s">
        <v>30</v>
      </c>
      <c r="EX27" s="73">
        <v>391</v>
      </c>
      <c r="EY27" s="73">
        <v>390</v>
      </c>
      <c r="EZ27" s="73">
        <v>1</v>
      </c>
      <c r="FA27" s="73">
        <v>0</v>
      </c>
      <c r="FB27" s="77">
        <v>1</v>
      </c>
      <c r="FC27" s="75">
        <f t="shared" si="18"/>
        <v>0</v>
      </c>
      <c r="FD27" s="74"/>
      <c r="FE27" s="73" t="s">
        <v>30</v>
      </c>
      <c r="FF27" s="73">
        <v>392</v>
      </c>
      <c r="FG27" s="73">
        <v>391</v>
      </c>
      <c r="FH27" s="73">
        <v>1</v>
      </c>
      <c r="FI27" s="73">
        <v>0</v>
      </c>
      <c r="FJ27" s="77">
        <f t="shared" si="71"/>
        <v>0.99744897959183676</v>
      </c>
      <c r="FK27" s="75">
        <f t="shared" si="19"/>
        <v>-2.5510204081632404E-3</v>
      </c>
      <c r="FL27" s="74"/>
      <c r="FM27" s="73" t="s">
        <v>30</v>
      </c>
      <c r="FN27" s="73">
        <v>392</v>
      </c>
      <c r="FO27" s="73">
        <v>391</v>
      </c>
      <c r="FP27" s="73">
        <v>1</v>
      </c>
      <c r="FQ27" s="73">
        <v>0</v>
      </c>
      <c r="FR27" s="77">
        <v>1</v>
      </c>
      <c r="FS27" s="75">
        <f t="shared" si="20"/>
        <v>2.5510204081632404E-3</v>
      </c>
      <c r="FT27" s="74"/>
      <c r="FU27" s="73" t="s">
        <v>30</v>
      </c>
      <c r="FV27" s="73">
        <v>392</v>
      </c>
      <c r="FW27" s="73">
        <v>391</v>
      </c>
      <c r="FX27" s="73">
        <v>1</v>
      </c>
      <c r="FY27" s="73">
        <v>0</v>
      </c>
      <c r="FZ27" s="77">
        <v>1</v>
      </c>
      <c r="GA27" s="75">
        <f t="shared" si="21"/>
        <v>0</v>
      </c>
      <c r="GB27" s="74"/>
      <c r="GC27" s="73" t="s">
        <v>30</v>
      </c>
      <c r="GD27" s="73">
        <v>392</v>
      </c>
      <c r="GE27" s="73">
        <v>391</v>
      </c>
      <c r="GF27" s="73">
        <v>1</v>
      </c>
      <c r="GG27" s="73">
        <v>0</v>
      </c>
      <c r="GH27" s="77">
        <v>1</v>
      </c>
      <c r="GI27" s="75">
        <f t="shared" si="22"/>
        <v>0</v>
      </c>
      <c r="GJ27" s="74"/>
      <c r="GK27" s="73" t="s">
        <v>30</v>
      </c>
      <c r="GL27" s="73">
        <v>392</v>
      </c>
      <c r="GM27" s="73">
        <v>391</v>
      </c>
      <c r="GN27" s="73">
        <v>1</v>
      </c>
      <c r="GO27" s="73">
        <v>0</v>
      </c>
      <c r="GP27" s="77">
        <v>1</v>
      </c>
      <c r="GQ27" s="75">
        <f t="shared" si="23"/>
        <v>1</v>
      </c>
      <c r="GR27" s="74"/>
      <c r="GS27" s="73" t="s">
        <v>30</v>
      </c>
      <c r="GT27" s="73">
        <v>392</v>
      </c>
      <c r="GU27" s="73">
        <v>391</v>
      </c>
      <c r="GV27" s="73">
        <v>1</v>
      </c>
      <c r="GW27" s="73">
        <v>0</v>
      </c>
      <c r="GX27" s="77">
        <v>1</v>
      </c>
      <c r="GY27" s="75">
        <f t="shared" si="24"/>
        <v>0</v>
      </c>
      <c r="HB27" s="74" t="s">
        <v>30</v>
      </c>
      <c r="HC27" s="74">
        <v>392</v>
      </c>
      <c r="HD27" s="74">
        <v>391</v>
      </c>
      <c r="HE27" s="74">
        <v>1</v>
      </c>
      <c r="HF27" s="74">
        <v>0</v>
      </c>
      <c r="HG27" s="75">
        <f t="shared" si="25"/>
        <v>0.99744897959183676</v>
      </c>
      <c r="HH27" s="75">
        <f t="shared" si="26"/>
        <v>-2.5510204081632404E-3</v>
      </c>
      <c r="HJ27" s="74" t="s">
        <v>30</v>
      </c>
      <c r="HK27" s="74">
        <v>392</v>
      </c>
      <c r="HL27" s="74">
        <v>391</v>
      </c>
      <c r="HM27" s="74">
        <v>1</v>
      </c>
      <c r="HN27" s="74">
        <v>0</v>
      </c>
      <c r="HO27" s="75">
        <f t="shared" si="27"/>
        <v>0.99744897959183676</v>
      </c>
      <c r="HP27" s="75">
        <f t="shared" si="28"/>
        <v>0</v>
      </c>
      <c r="HR27" s="74" t="s">
        <v>30</v>
      </c>
      <c r="HS27" s="74">
        <v>392</v>
      </c>
      <c r="HT27" s="74">
        <v>391</v>
      </c>
      <c r="HU27" s="74">
        <v>1</v>
      </c>
      <c r="HV27" s="74">
        <v>0</v>
      </c>
      <c r="HW27" s="75">
        <f t="shared" si="29"/>
        <v>0.99744897959183676</v>
      </c>
      <c r="HX27" s="75">
        <f t="shared" si="30"/>
        <v>0</v>
      </c>
      <c r="HZ27" s="74" t="s">
        <v>30</v>
      </c>
      <c r="IA27" s="74">
        <v>392</v>
      </c>
      <c r="IB27" s="74">
        <v>391</v>
      </c>
      <c r="IC27" s="74">
        <v>1</v>
      </c>
      <c r="ID27" s="74">
        <v>0</v>
      </c>
      <c r="IE27" s="75">
        <f t="shared" si="31"/>
        <v>0.99744897959183676</v>
      </c>
      <c r="IF27" s="75">
        <f t="shared" si="32"/>
        <v>0</v>
      </c>
      <c r="IH27" s="74" t="s">
        <v>30</v>
      </c>
      <c r="II27" s="74">
        <v>392</v>
      </c>
      <c r="IJ27" s="74">
        <v>391</v>
      </c>
      <c r="IK27" s="74">
        <v>1</v>
      </c>
      <c r="IL27" s="74">
        <v>0</v>
      </c>
      <c r="IM27" s="75">
        <f t="shared" si="33"/>
        <v>0.99744897959183676</v>
      </c>
      <c r="IN27" s="75">
        <f t="shared" si="34"/>
        <v>0</v>
      </c>
      <c r="IP27" s="74" t="s">
        <v>30</v>
      </c>
      <c r="IQ27" s="74">
        <v>392</v>
      </c>
      <c r="IR27" s="74">
        <v>391</v>
      </c>
      <c r="IS27" s="74">
        <v>1</v>
      </c>
      <c r="IT27" s="74">
        <v>0</v>
      </c>
      <c r="IU27" s="75">
        <f t="shared" si="35"/>
        <v>0.99744897959183676</v>
      </c>
      <c r="IV27" s="75">
        <f t="shared" si="36"/>
        <v>0</v>
      </c>
      <c r="IX27" s="74" t="s">
        <v>30</v>
      </c>
      <c r="IY27" s="74">
        <v>392</v>
      </c>
      <c r="IZ27" s="74">
        <v>391</v>
      </c>
      <c r="JA27" s="74">
        <v>1</v>
      </c>
      <c r="JB27" s="74">
        <v>0</v>
      </c>
      <c r="JC27" s="75">
        <f t="shared" si="37"/>
        <v>0.99744897959183676</v>
      </c>
      <c r="JD27" s="75">
        <f t="shared" si="38"/>
        <v>0</v>
      </c>
      <c r="JF27" s="74" t="s">
        <v>30</v>
      </c>
      <c r="JG27" s="74">
        <v>392</v>
      </c>
      <c r="JH27" s="74">
        <v>391</v>
      </c>
      <c r="JI27" s="74">
        <v>1</v>
      </c>
      <c r="JJ27" s="74">
        <v>0</v>
      </c>
      <c r="JK27" s="75">
        <f t="shared" si="39"/>
        <v>0.99744897959183676</v>
      </c>
      <c r="JL27" s="75">
        <f t="shared" si="40"/>
        <v>0</v>
      </c>
      <c r="JN27" s="74" t="s">
        <v>30</v>
      </c>
      <c r="JO27" s="74">
        <v>392</v>
      </c>
      <c r="JP27" s="74">
        <v>391</v>
      </c>
      <c r="JQ27" s="74">
        <v>1</v>
      </c>
      <c r="JR27" s="74">
        <v>0</v>
      </c>
      <c r="JS27" s="75">
        <f t="shared" si="41"/>
        <v>0.99744897959183676</v>
      </c>
      <c r="JT27" s="75">
        <f t="shared" si="42"/>
        <v>0</v>
      </c>
      <c r="JV27" s="74" t="s">
        <v>30</v>
      </c>
      <c r="JW27" s="74">
        <v>392</v>
      </c>
      <c r="JX27" s="74">
        <v>391</v>
      </c>
      <c r="JY27" s="74">
        <v>1</v>
      </c>
      <c r="JZ27" s="74">
        <v>0</v>
      </c>
      <c r="KA27" s="75">
        <f t="shared" si="43"/>
        <v>0.99744897959183676</v>
      </c>
      <c r="KB27" s="75">
        <f t="shared" si="44"/>
        <v>0</v>
      </c>
      <c r="KD27" s="74" t="s">
        <v>30</v>
      </c>
      <c r="KE27" s="74">
        <v>392</v>
      </c>
      <c r="KF27" s="74">
        <v>391</v>
      </c>
      <c r="KG27" s="74">
        <v>1</v>
      </c>
      <c r="KH27" s="74">
        <v>0</v>
      </c>
      <c r="KI27" s="75">
        <f t="shared" si="45"/>
        <v>0.99744897959183676</v>
      </c>
      <c r="KJ27" s="75">
        <f t="shared" si="46"/>
        <v>0</v>
      </c>
      <c r="KL27" s="74" t="s">
        <v>30</v>
      </c>
      <c r="KM27" s="74">
        <v>392</v>
      </c>
      <c r="KN27" s="74">
        <v>391</v>
      </c>
      <c r="KO27" s="74">
        <v>1</v>
      </c>
      <c r="KP27" s="74">
        <v>0</v>
      </c>
      <c r="KQ27" s="75">
        <f t="shared" si="47"/>
        <v>0.99744897959183676</v>
      </c>
      <c r="KR27" s="75">
        <f t="shared" si="48"/>
        <v>0</v>
      </c>
      <c r="KT27" s="74" t="s">
        <v>30</v>
      </c>
      <c r="KU27" s="74">
        <v>392</v>
      </c>
      <c r="KV27" s="74">
        <v>391</v>
      </c>
      <c r="KW27" s="74">
        <v>1</v>
      </c>
      <c r="KX27" s="74">
        <v>0</v>
      </c>
      <c r="KY27" s="75">
        <f t="shared" si="49"/>
        <v>0.99744897959183676</v>
      </c>
      <c r="KZ27" s="75">
        <f t="shared" si="50"/>
        <v>0</v>
      </c>
      <c r="LB27" s="74" t="s">
        <v>30</v>
      </c>
      <c r="LC27" s="74">
        <v>392</v>
      </c>
      <c r="LD27" s="74">
        <v>391</v>
      </c>
      <c r="LE27" s="74">
        <v>1</v>
      </c>
      <c r="LF27" s="74">
        <v>0</v>
      </c>
      <c r="LG27" s="75">
        <f t="shared" si="51"/>
        <v>0.99744897959183676</v>
      </c>
      <c r="LH27" s="75">
        <f t="shared" si="52"/>
        <v>0</v>
      </c>
      <c r="LJ27" s="74" t="s">
        <v>30</v>
      </c>
      <c r="LK27" s="74">
        <v>392</v>
      </c>
      <c r="LL27" s="74">
        <v>391</v>
      </c>
      <c r="LM27" s="74">
        <v>1</v>
      </c>
      <c r="LN27" s="74">
        <v>0</v>
      </c>
      <c r="LO27" s="75">
        <f t="shared" si="53"/>
        <v>0.99744897959183676</v>
      </c>
      <c r="LP27" s="75">
        <f t="shared" si="54"/>
        <v>0</v>
      </c>
      <c r="LR27" s="74" t="s">
        <v>30</v>
      </c>
      <c r="LS27" s="74">
        <v>392</v>
      </c>
      <c r="LT27" s="74">
        <v>391</v>
      </c>
      <c r="LU27" s="74">
        <v>1</v>
      </c>
      <c r="LV27" s="74">
        <v>0</v>
      </c>
      <c r="LW27" s="75">
        <f t="shared" si="55"/>
        <v>0.99744897959183676</v>
      </c>
      <c r="LX27" s="75">
        <f t="shared" si="56"/>
        <v>0</v>
      </c>
      <c r="LZ27" s="74" t="s">
        <v>30</v>
      </c>
      <c r="MA27" s="74">
        <v>392</v>
      </c>
      <c r="MB27" s="74">
        <v>391</v>
      </c>
      <c r="MC27" s="74">
        <v>1</v>
      </c>
      <c r="MD27" s="74">
        <v>0</v>
      </c>
      <c r="ME27" s="75">
        <f t="shared" si="57"/>
        <v>0.99744897959183676</v>
      </c>
      <c r="MF27" s="75">
        <f t="shared" si="58"/>
        <v>0</v>
      </c>
      <c r="MH27" s="74" t="s">
        <v>30</v>
      </c>
      <c r="MI27" s="74">
        <v>392</v>
      </c>
      <c r="MJ27" s="74">
        <v>391</v>
      </c>
      <c r="MK27" s="74">
        <v>1</v>
      </c>
      <c r="ML27" s="74">
        <v>0</v>
      </c>
      <c r="MM27" s="75">
        <f t="shared" si="59"/>
        <v>0.99744897959183676</v>
      </c>
      <c r="MN27" s="75">
        <f t="shared" si="60"/>
        <v>0</v>
      </c>
      <c r="MP27" s="74" t="s">
        <v>30</v>
      </c>
      <c r="MQ27" s="74">
        <v>392</v>
      </c>
      <c r="MR27" s="74">
        <v>391</v>
      </c>
      <c r="MS27" s="74">
        <v>1</v>
      </c>
      <c r="MT27" s="74">
        <v>0</v>
      </c>
      <c r="MU27" s="75">
        <f t="shared" si="61"/>
        <v>0.99744897959183676</v>
      </c>
      <c r="MV27" s="75">
        <f t="shared" si="62"/>
        <v>0</v>
      </c>
      <c r="MX27" s="74" t="s">
        <v>30</v>
      </c>
      <c r="MY27" s="74">
        <v>392</v>
      </c>
      <c r="MZ27" s="74">
        <v>391</v>
      </c>
      <c r="NA27" s="74">
        <v>1</v>
      </c>
      <c r="NB27" s="74">
        <v>0</v>
      </c>
      <c r="NC27" s="75">
        <f t="shared" si="63"/>
        <v>0.99744897959183676</v>
      </c>
      <c r="ND27" s="75">
        <f t="shared" si="64"/>
        <v>0</v>
      </c>
      <c r="NF27" s="74" t="s">
        <v>30</v>
      </c>
      <c r="NG27" s="74">
        <v>392</v>
      </c>
      <c r="NH27" s="74">
        <v>391</v>
      </c>
      <c r="NI27" s="74">
        <v>1</v>
      </c>
      <c r="NJ27" s="74">
        <v>0</v>
      </c>
      <c r="NK27" s="75">
        <f t="shared" si="65"/>
        <v>0.99744897959183676</v>
      </c>
      <c r="NL27" s="75">
        <f t="shared" si="66"/>
        <v>0</v>
      </c>
      <c r="NN27" s="74" t="s">
        <v>30</v>
      </c>
      <c r="NO27" s="74">
        <v>392</v>
      </c>
      <c r="NP27" s="74">
        <v>391</v>
      </c>
      <c r="NQ27" s="74">
        <v>1</v>
      </c>
      <c r="NR27" s="74">
        <v>0</v>
      </c>
      <c r="NS27" s="75">
        <f t="shared" si="67"/>
        <v>0.99744897959183676</v>
      </c>
      <c r="NT27" s="75">
        <f t="shared" si="68"/>
        <v>0</v>
      </c>
    </row>
    <row r="28" spans="1:384" ht="1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G28" s="8"/>
      <c r="H28" s="7"/>
      <c r="I28" s="2" t="s">
        <v>31</v>
      </c>
      <c r="J28" s="2">
        <v>6</v>
      </c>
      <c r="K28" s="2">
        <v>6</v>
      </c>
      <c r="L28" s="2">
        <v>0</v>
      </c>
      <c r="M28" s="2">
        <v>0</v>
      </c>
      <c r="N28" s="4">
        <v>1</v>
      </c>
      <c r="O28" s="8">
        <f t="shared" si="0"/>
        <v>0</v>
      </c>
      <c r="P28" s="7"/>
      <c r="Q28" s="2" t="s">
        <v>31</v>
      </c>
      <c r="R28" s="2">
        <v>6</v>
      </c>
      <c r="S28" s="2">
        <v>6</v>
      </c>
      <c r="T28" s="2">
        <v>0</v>
      </c>
      <c r="U28" s="2">
        <v>0</v>
      </c>
      <c r="V28" s="4">
        <v>1</v>
      </c>
      <c r="W28" s="4">
        <f t="shared" si="1"/>
        <v>0</v>
      </c>
      <c r="Y28" s="2" t="s">
        <v>31</v>
      </c>
      <c r="Z28" s="2">
        <v>49</v>
      </c>
      <c r="AA28" s="2">
        <v>49</v>
      </c>
      <c r="AB28" s="2">
        <v>0</v>
      </c>
      <c r="AC28" s="2">
        <v>0</v>
      </c>
      <c r="AD28" s="4">
        <v>1</v>
      </c>
      <c r="AE28" s="4">
        <f t="shared" si="2"/>
        <v>0</v>
      </c>
      <c r="AG28" s="2" t="s">
        <v>31</v>
      </c>
      <c r="AH28" s="2">
        <v>49</v>
      </c>
      <c r="AI28" s="2">
        <v>49</v>
      </c>
      <c r="AJ28" s="2">
        <v>0</v>
      </c>
      <c r="AK28" s="2">
        <v>0</v>
      </c>
      <c r="AL28" s="4">
        <v>1</v>
      </c>
      <c r="AM28" s="4">
        <f t="shared" si="3"/>
        <v>0</v>
      </c>
      <c r="AO28" s="2" t="s">
        <v>31</v>
      </c>
      <c r="AP28" s="2">
        <v>49</v>
      </c>
      <c r="AQ28" s="2">
        <v>49</v>
      </c>
      <c r="AR28" s="2">
        <v>0</v>
      </c>
      <c r="AS28" s="2">
        <v>0</v>
      </c>
      <c r="AT28" s="4">
        <v>1</v>
      </c>
      <c r="AU28" s="4">
        <f t="shared" si="4"/>
        <v>0</v>
      </c>
      <c r="AW28" s="2" t="s">
        <v>31</v>
      </c>
      <c r="AX28" s="2">
        <v>49</v>
      </c>
      <c r="AY28" s="2">
        <v>49</v>
      </c>
      <c r="AZ28" s="2">
        <v>0</v>
      </c>
      <c r="BA28" s="2">
        <v>0</v>
      </c>
      <c r="BB28" s="4">
        <v>1</v>
      </c>
      <c r="BC28" s="4">
        <f t="shared" si="5"/>
        <v>0</v>
      </c>
      <c r="BE28" s="2" t="s">
        <v>31</v>
      </c>
      <c r="BF28" s="2">
        <v>49</v>
      </c>
      <c r="BG28" s="2">
        <v>49</v>
      </c>
      <c r="BH28" s="2">
        <v>0</v>
      </c>
      <c r="BI28" s="2">
        <v>0</v>
      </c>
      <c r="BJ28" s="4">
        <f t="shared" si="69"/>
        <v>1</v>
      </c>
      <c r="BK28" s="4">
        <f t="shared" si="6"/>
        <v>0</v>
      </c>
      <c r="BM28" s="2" t="s">
        <v>31</v>
      </c>
      <c r="BN28" s="2">
        <v>49</v>
      </c>
      <c r="BO28" s="2">
        <v>49</v>
      </c>
      <c r="BP28" s="2">
        <v>0</v>
      </c>
      <c r="BQ28" s="2">
        <v>0</v>
      </c>
      <c r="BR28" s="4">
        <f t="shared" si="70"/>
        <v>1</v>
      </c>
      <c r="BS28" s="4">
        <f t="shared" si="7"/>
        <v>0</v>
      </c>
      <c r="BU28" s="2" t="s">
        <v>31</v>
      </c>
      <c r="BV28" s="2">
        <v>49</v>
      </c>
      <c r="BW28" s="2">
        <v>49</v>
      </c>
      <c r="BX28" s="2">
        <v>0</v>
      </c>
      <c r="BY28" s="2">
        <v>0</v>
      </c>
      <c r="BZ28" s="4">
        <v>1</v>
      </c>
      <c r="CA28" s="4">
        <f t="shared" si="8"/>
        <v>0</v>
      </c>
      <c r="CC28" s="42" t="s">
        <v>31</v>
      </c>
      <c r="CD28" s="42">
        <v>49</v>
      </c>
      <c r="CE28" s="42">
        <v>49</v>
      </c>
      <c r="CF28" s="42">
        <v>0</v>
      </c>
      <c r="CG28" s="42">
        <v>0</v>
      </c>
      <c r="CH28" s="43">
        <v>1</v>
      </c>
      <c r="CI28" s="4">
        <f t="shared" si="9"/>
        <v>0</v>
      </c>
      <c r="CK28" s="2" t="s">
        <v>31</v>
      </c>
      <c r="CL28" s="2">
        <v>49</v>
      </c>
      <c r="CM28" s="2">
        <v>49</v>
      </c>
      <c r="CN28" s="2">
        <v>0</v>
      </c>
      <c r="CO28" s="2">
        <v>0</v>
      </c>
      <c r="CP28" s="4">
        <v>1</v>
      </c>
      <c r="CQ28" s="4">
        <f t="shared" si="10"/>
        <v>0</v>
      </c>
      <c r="CS28" s="2" t="s">
        <v>31</v>
      </c>
      <c r="CT28" s="2">
        <v>49</v>
      </c>
      <c r="CU28" s="2">
        <v>49</v>
      </c>
      <c r="CV28" s="2">
        <v>0</v>
      </c>
      <c r="CW28" s="2">
        <v>0</v>
      </c>
      <c r="CX28" s="4">
        <v>1</v>
      </c>
      <c r="CY28" s="4">
        <f t="shared" si="11"/>
        <v>0</v>
      </c>
      <c r="DA28" s="2" t="s">
        <v>31</v>
      </c>
      <c r="DB28" s="2">
        <v>49</v>
      </c>
      <c r="DC28" s="2">
        <v>49</v>
      </c>
      <c r="DD28" s="2">
        <v>0</v>
      </c>
      <c r="DE28" s="2">
        <v>0</v>
      </c>
      <c r="DF28" s="4">
        <v>1</v>
      </c>
      <c r="DG28" s="4">
        <f t="shared" si="12"/>
        <v>0</v>
      </c>
      <c r="DI28" s="2" t="s">
        <v>31</v>
      </c>
      <c r="DJ28" s="2">
        <v>49</v>
      </c>
      <c r="DK28" s="2">
        <v>49</v>
      </c>
      <c r="DL28" s="2">
        <v>0</v>
      </c>
      <c r="DM28" s="2">
        <v>0</v>
      </c>
      <c r="DN28" s="4">
        <v>1</v>
      </c>
      <c r="DO28" s="4">
        <f t="shared" si="13"/>
        <v>0</v>
      </c>
      <c r="DQ28" s="2" t="s">
        <v>31</v>
      </c>
      <c r="DR28" s="2">
        <v>49</v>
      </c>
      <c r="DS28" s="2">
        <v>49</v>
      </c>
      <c r="DT28" s="2">
        <v>0</v>
      </c>
      <c r="DU28" s="2">
        <v>0</v>
      </c>
      <c r="DV28" s="4">
        <v>1</v>
      </c>
      <c r="DW28" s="4">
        <f t="shared" si="14"/>
        <v>0</v>
      </c>
      <c r="DY28" s="2" t="s">
        <v>31</v>
      </c>
      <c r="DZ28" s="2">
        <v>49</v>
      </c>
      <c r="EA28" s="2">
        <v>49</v>
      </c>
      <c r="EB28" s="2">
        <v>0</v>
      </c>
      <c r="EC28" s="2">
        <v>0</v>
      </c>
      <c r="ED28" s="4">
        <v>1</v>
      </c>
      <c r="EE28" s="4">
        <f t="shared" si="15"/>
        <v>0</v>
      </c>
      <c r="EG28" s="73" t="s">
        <v>31</v>
      </c>
      <c r="EH28" s="74">
        <v>49</v>
      </c>
      <c r="EI28" s="74">
        <v>49</v>
      </c>
      <c r="EJ28" s="74">
        <v>0</v>
      </c>
      <c r="EK28" s="74">
        <v>0</v>
      </c>
      <c r="EL28" s="75">
        <v>1</v>
      </c>
      <c r="EM28" s="75">
        <f t="shared" si="16"/>
        <v>0</v>
      </c>
      <c r="EN28" s="74"/>
      <c r="EO28" s="73" t="s">
        <v>31</v>
      </c>
      <c r="EP28" s="73">
        <v>49</v>
      </c>
      <c r="EQ28" s="73">
        <v>49</v>
      </c>
      <c r="ER28" s="73">
        <v>0</v>
      </c>
      <c r="ES28" s="73">
        <v>0</v>
      </c>
      <c r="ET28" s="77">
        <v>1</v>
      </c>
      <c r="EU28" s="75">
        <f t="shared" si="17"/>
        <v>0</v>
      </c>
      <c r="EV28" s="74"/>
      <c r="EW28" s="73" t="s">
        <v>31</v>
      </c>
      <c r="EX28" s="73">
        <v>49</v>
      </c>
      <c r="EY28" s="73">
        <v>49</v>
      </c>
      <c r="EZ28" s="73">
        <v>0</v>
      </c>
      <c r="FA28" s="73">
        <v>0</v>
      </c>
      <c r="FB28" s="77">
        <v>1</v>
      </c>
      <c r="FC28" s="75">
        <f t="shared" si="18"/>
        <v>0</v>
      </c>
      <c r="FD28" s="74"/>
      <c r="FE28" s="73" t="s">
        <v>31</v>
      </c>
      <c r="FF28" s="73">
        <v>49</v>
      </c>
      <c r="FG28" s="73">
        <v>49</v>
      </c>
      <c r="FH28" s="73">
        <v>0</v>
      </c>
      <c r="FI28" s="73">
        <v>0</v>
      </c>
      <c r="FJ28" s="77">
        <f t="shared" si="71"/>
        <v>1</v>
      </c>
      <c r="FK28" s="75">
        <f t="shared" si="19"/>
        <v>0</v>
      </c>
      <c r="FL28" s="74"/>
      <c r="FM28" s="73" t="s">
        <v>31</v>
      </c>
      <c r="FN28" s="73">
        <v>49</v>
      </c>
      <c r="FO28" s="73">
        <v>49</v>
      </c>
      <c r="FP28" s="73">
        <v>0</v>
      </c>
      <c r="FQ28" s="73">
        <v>0</v>
      </c>
      <c r="FR28" s="77">
        <v>1</v>
      </c>
      <c r="FS28" s="75">
        <f t="shared" si="20"/>
        <v>0</v>
      </c>
      <c r="FT28" s="74"/>
      <c r="FU28" s="73" t="s">
        <v>31</v>
      </c>
      <c r="FV28" s="73">
        <v>49</v>
      </c>
      <c r="FW28" s="73">
        <v>49</v>
      </c>
      <c r="FX28" s="73">
        <v>0</v>
      </c>
      <c r="FY28" s="73">
        <v>0</v>
      </c>
      <c r="FZ28" s="77">
        <v>1</v>
      </c>
      <c r="GA28" s="75">
        <f t="shared" si="21"/>
        <v>0</v>
      </c>
      <c r="GB28" s="74"/>
      <c r="GC28" s="73" t="s">
        <v>31</v>
      </c>
      <c r="GD28" s="73">
        <v>49</v>
      </c>
      <c r="GE28" s="73">
        <v>49</v>
      </c>
      <c r="GF28" s="73">
        <v>0</v>
      </c>
      <c r="GG28" s="73">
        <v>0</v>
      </c>
      <c r="GH28" s="77">
        <v>1</v>
      </c>
      <c r="GI28" s="75">
        <f t="shared" si="22"/>
        <v>0</v>
      </c>
      <c r="GJ28" s="74"/>
      <c r="GK28" s="73" t="s">
        <v>31</v>
      </c>
      <c r="GL28" s="73">
        <v>49</v>
      </c>
      <c r="GM28" s="73">
        <v>49</v>
      </c>
      <c r="GN28" s="73">
        <v>0</v>
      </c>
      <c r="GO28" s="73">
        <v>0</v>
      </c>
      <c r="GP28" s="77">
        <v>1</v>
      </c>
      <c r="GQ28" s="75">
        <f t="shared" si="23"/>
        <v>1</v>
      </c>
      <c r="GR28" s="74"/>
      <c r="GS28" s="73" t="s">
        <v>31</v>
      </c>
      <c r="GT28" s="73">
        <v>49</v>
      </c>
      <c r="GU28" s="73">
        <v>49</v>
      </c>
      <c r="GV28" s="73">
        <v>0</v>
      </c>
      <c r="GW28" s="73">
        <v>0</v>
      </c>
      <c r="GX28" s="77">
        <v>1</v>
      </c>
      <c r="GY28" s="75">
        <f t="shared" si="24"/>
        <v>0</v>
      </c>
      <c r="HB28" s="74" t="s">
        <v>31</v>
      </c>
      <c r="HC28" s="74">
        <v>49</v>
      </c>
      <c r="HD28" s="74">
        <v>49</v>
      </c>
      <c r="HE28" s="74">
        <v>0</v>
      </c>
      <c r="HF28" s="74">
        <v>0</v>
      </c>
      <c r="HG28" s="75">
        <f t="shared" si="25"/>
        <v>1</v>
      </c>
      <c r="HH28" s="75">
        <f t="shared" si="26"/>
        <v>0</v>
      </c>
      <c r="HJ28" s="74" t="s">
        <v>31</v>
      </c>
      <c r="HK28" s="74">
        <v>49</v>
      </c>
      <c r="HL28" s="74">
        <v>49</v>
      </c>
      <c r="HM28" s="74">
        <v>0</v>
      </c>
      <c r="HN28" s="74">
        <v>0</v>
      </c>
      <c r="HO28" s="75">
        <f t="shared" si="27"/>
        <v>1</v>
      </c>
      <c r="HP28" s="75">
        <f t="shared" si="28"/>
        <v>0</v>
      </c>
      <c r="HR28" s="74" t="s">
        <v>31</v>
      </c>
      <c r="HS28" s="74">
        <v>49</v>
      </c>
      <c r="HT28" s="74">
        <v>49</v>
      </c>
      <c r="HU28" s="74">
        <v>0</v>
      </c>
      <c r="HV28" s="74">
        <v>0</v>
      </c>
      <c r="HW28" s="75">
        <f t="shared" si="29"/>
        <v>1</v>
      </c>
      <c r="HX28" s="75">
        <f t="shared" si="30"/>
        <v>0</v>
      </c>
      <c r="HZ28" s="74" t="s">
        <v>31</v>
      </c>
      <c r="IA28" s="74">
        <v>49</v>
      </c>
      <c r="IB28" s="74">
        <v>49</v>
      </c>
      <c r="IC28" s="74">
        <v>0</v>
      </c>
      <c r="ID28" s="74">
        <v>0</v>
      </c>
      <c r="IE28" s="75">
        <f t="shared" si="31"/>
        <v>1</v>
      </c>
      <c r="IF28" s="75">
        <f t="shared" si="32"/>
        <v>0</v>
      </c>
      <c r="IH28" s="74" t="s">
        <v>31</v>
      </c>
      <c r="II28" s="74">
        <v>49</v>
      </c>
      <c r="IJ28" s="74">
        <v>49</v>
      </c>
      <c r="IK28" s="74">
        <v>0</v>
      </c>
      <c r="IL28" s="74">
        <v>0</v>
      </c>
      <c r="IM28" s="75">
        <f t="shared" si="33"/>
        <v>1</v>
      </c>
      <c r="IN28" s="75">
        <f t="shared" si="34"/>
        <v>0</v>
      </c>
      <c r="IP28" s="74" t="s">
        <v>31</v>
      </c>
      <c r="IQ28" s="74">
        <v>49</v>
      </c>
      <c r="IR28" s="74">
        <v>49</v>
      </c>
      <c r="IS28" s="74">
        <v>0</v>
      </c>
      <c r="IT28" s="74">
        <v>0</v>
      </c>
      <c r="IU28" s="75">
        <f t="shared" si="35"/>
        <v>1</v>
      </c>
      <c r="IV28" s="75">
        <f t="shared" si="36"/>
        <v>0</v>
      </c>
      <c r="IX28" s="74" t="s">
        <v>31</v>
      </c>
      <c r="IY28" s="74">
        <v>49</v>
      </c>
      <c r="IZ28" s="74">
        <v>49</v>
      </c>
      <c r="JA28" s="74">
        <v>0</v>
      </c>
      <c r="JB28" s="74">
        <v>0</v>
      </c>
      <c r="JC28" s="75">
        <f t="shared" si="37"/>
        <v>1</v>
      </c>
      <c r="JD28" s="75">
        <f t="shared" si="38"/>
        <v>0</v>
      </c>
      <c r="JF28" s="74" t="s">
        <v>31</v>
      </c>
      <c r="JG28" s="74">
        <v>49</v>
      </c>
      <c r="JH28" s="74">
        <v>49</v>
      </c>
      <c r="JI28" s="74">
        <v>0</v>
      </c>
      <c r="JJ28" s="74">
        <v>0</v>
      </c>
      <c r="JK28" s="75">
        <f t="shared" si="39"/>
        <v>1</v>
      </c>
      <c r="JL28" s="75">
        <f t="shared" si="40"/>
        <v>0</v>
      </c>
      <c r="JN28" s="74" t="s">
        <v>31</v>
      </c>
      <c r="JO28" s="74">
        <v>49</v>
      </c>
      <c r="JP28" s="74">
        <v>49</v>
      </c>
      <c r="JQ28" s="74">
        <v>0</v>
      </c>
      <c r="JR28" s="74">
        <v>0</v>
      </c>
      <c r="JS28" s="75">
        <f t="shared" si="41"/>
        <v>1</v>
      </c>
      <c r="JT28" s="75">
        <f t="shared" si="42"/>
        <v>0</v>
      </c>
      <c r="JV28" s="74" t="s">
        <v>31</v>
      </c>
      <c r="JW28" s="74">
        <v>49</v>
      </c>
      <c r="JX28" s="74">
        <v>49</v>
      </c>
      <c r="JY28" s="74">
        <v>0</v>
      </c>
      <c r="JZ28" s="74">
        <v>0</v>
      </c>
      <c r="KA28" s="75">
        <f t="shared" si="43"/>
        <v>1</v>
      </c>
      <c r="KB28" s="75">
        <f t="shared" si="44"/>
        <v>0</v>
      </c>
      <c r="KD28" s="74" t="s">
        <v>31</v>
      </c>
      <c r="KE28" s="74">
        <v>49</v>
      </c>
      <c r="KF28" s="74">
        <v>49</v>
      </c>
      <c r="KG28" s="74">
        <v>0</v>
      </c>
      <c r="KH28" s="74">
        <v>0</v>
      </c>
      <c r="KI28" s="75">
        <f t="shared" si="45"/>
        <v>1</v>
      </c>
      <c r="KJ28" s="75">
        <f t="shared" si="46"/>
        <v>0</v>
      </c>
      <c r="KL28" s="74" t="s">
        <v>31</v>
      </c>
      <c r="KM28" s="74">
        <v>49</v>
      </c>
      <c r="KN28" s="74">
        <v>49</v>
      </c>
      <c r="KO28" s="74">
        <v>0</v>
      </c>
      <c r="KP28" s="74">
        <v>0</v>
      </c>
      <c r="KQ28" s="75">
        <f t="shared" si="47"/>
        <v>1</v>
      </c>
      <c r="KR28" s="75">
        <f t="shared" si="48"/>
        <v>0</v>
      </c>
      <c r="KT28" s="74" t="s">
        <v>31</v>
      </c>
      <c r="KU28" s="74">
        <v>49</v>
      </c>
      <c r="KV28" s="74">
        <v>49</v>
      </c>
      <c r="KW28" s="74">
        <v>0</v>
      </c>
      <c r="KX28" s="74">
        <v>0</v>
      </c>
      <c r="KY28" s="75">
        <f t="shared" si="49"/>
        <v>1</v>
      </c>
      <c r="KZ28" s="75">
        <f t="shared" si="50"/>
        <v>0</v>
      </c>
      <c r="LB28" s="74" t="s">
        <v>31</v>
      </c>
      <c r="LC28" s="74">
        <v>49</v>
      </c>
      <c r="LD28" s="74">
        <v>49</v>
      </c>
      <c r="LE28" s="74">
        <v>0</v>
      </c>
      <c r="LF28" s="74">
        <v>0</v>
      </c>
      <c r="LG28" s="75">
        <f t="shared" si="51"/>
        <v>1</v>
      </c>
      <c r="LH28" s="75">
        <f t="shared" si="52"/>
        <v>0</v>
      </c>
      <c r="LJ28" s="74" t="s">
        <v>31</v>
      </c>
      <c r="LK28" s="74">
        <v>49</v>
      </c>
      <c r="LL28" s="74">
        <v>49</v>
      </c>
      <c r="LM28" s="74">
        <v>0</v>
      </c>
      <c r="LN28" s="74">
        <v>0</v>
      </c>
      <c r="LO28" s="75">
        <f t="shared" si="53"/>
        <v>1</v>
      </c>
      <c r="LP28" s="75">
        <f t="shared" si="54"/>
        <v>0</v>
      </c>
      <c r="LR28" s="74" t="s">
        <v>31</v>
      </c>
      <c r="LS28" s="74">
        <v>49</v>
      </c>
      <c r="LT28" s="74">
        <v>49</v>
      </c>
      <c r="LU28" s="74">
        <v>0</v>
      </c>
      <c r="LV28" s="74">
        <v>0</v>
      </c>
      <c r="LW28" s="75">
        <f t="shared" si="55"/>
        <v>1</v>
      </c>
      <c r="LX28" s="75">
        <f t="shared" si="56"/>
        <v>0</v>
      </c>
      <c r="LZ28" s="74" t="s">
        <v>31</v>
      </c>
      <c r="MA28" s="74">
        <v>49</v>
      </c>
      <c r="MB28" s="74">
        <v>49</v>
      </c>
      <c r="MC28" s="74">
        <v>0</v>
      </c>
      <c r="MD28" s="74">
        <v>0</v>
      </c>
      <c r="ME28" s="75">
        <f t="shared" si="57"/>
        <v>1</v>
      </c>
      <c r="MF28" s="75">
        <f t="shared" si="58"/>
        <v>0</v>
      </c>
      <c r="MH28" s="74" t="s">
        <v>31</v>
      </c>
      <c r="MI28" s="74">
        <v>49</v>
      </c>
      <c r="MJ28" s="74">
        <v>49</v>
      </c>
      <c r="MK28" s="74">
        <v>0</v>
      </c>
      <c r="ML28" s="74">
        <v>0</v>
      </c>
      <c r="MM28" s="75">
        <f t="shared" si="59"/>
        <v>1</v>
      </c>
      <c r="MN28" s="75">
        <f t="shared" si="60"/>
        <v>0</v>
      </c>
      <c r="MP28" s="74" t="s">
        <v>31</v>
      </c>
      <c r="MQ28" s="74">
        <v>49</v>
      </c>
      <c r="MR28" s="74">
        <v>49</v>
      </c>
      <c r="MS28" s="74">
        <v>0</v>
      </c>
      <c r="MT28" s="74">
        <v>0</v>
      </c>
      <c r="MU28" s="75">
        <f t="shared" si="61"/>
        <v>1</v>
      </c>
      <c r="MV28" s="75">
        <f t="shared" si="62"/>
        <v>0</v>
      </c>
      <c r="MX28" s="74" t="s">
        <v>31</v>
      </c>
      <c r="MY28" s="74">
        <v>49</v>
      </c>
      <c r="MZ28" s="74">
        <v>49</v>
      </c>
      <c r="NA28" s="74">
        <v>0</v>
      </c>
      <c r="NB28" s="74">
        <v>0</v>
      </c>
      <c r="NC28" s="75">
        <f t="shared" si="63"/>
        <v>1</v>
      </c>
      <c r="ND28" s="75">
        <f t="shared" si="64"/>
        <v>0</v>
      </c>
      <c r="NF28" s="74" t="s">
        <v>31</v>
      </c>
      <c r="NG28" s="74">
        <v>49</v>
      </c>
      <c r="NH28" s="74">
        <v>49</v>
      </c>
      <c r="NI28" s="74">
        <v>0</v>
      </c>
      <c r="NJ28" s="74">
        <v>0</v>
      </c>
      <c r="NK28" s="75">
        <f t="shared" si="65"/>
        <v>1</v>
      </c>
      <c r="NL28" s="75">
        <f t="shared" si="66"/>
        <v>0</v>
      </c>
      <c r="NN28" s="74" t="s">
        <v>31</v>
      </c>
      <c r="NO28" s="74">
        <v>49</v>
      </c>
      <c r="NP28" s="74">
        <v>49</v>
      </c>
      <c r="NQ28" s="74">
        <v>0</v>
      </c>
      <c r="NR28" s="74">
        <v>0</v>
      </c>
      <c r="NS28" s="75">
        <f t="shared" si="67"/>
        <v>1</v>
      </c>
      <c r="NT28" s="75">
        <f t="shared" si="68"/>
        <v>0</v>
      </c>
    </row>
    <row r="29" spans="1:384" ht="1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G29" s="8"/>
      <c r="H29" s="7"/>
      <c r="I29" s="2" t="s">
        <v>32</v>
      </c>
      <c r="J29" s="2">
        <v>4</v>
      </c>
      <c r="K29" s="2">
        <v>4</v>
      </c>
      <c r="L29" s="2">
        <v>0</v>
      </c>
      <c r="M29" s="2">
        <v>0</v>
      </c>
      <c r="N29" s="4">
        <v>1</v>
      </c>
      <c r="O29" s="8">
        <f t="shared" si="0"/>
        <v>0</v>
      </c>
      <c r="P29" s="7"/>
      <c r="Q29" s="2" t="s">
        <v>32</v>
      </c>
      <c r="R29" s="2">
        <v>4</v>
      </c>
      <c r="S29" s="2">
        <v>4</v>
      </c>
      <c r="T29" s="2">
        <v>0</v>
      </c>
      <c r="U29" s="2">
        <v>0</v>
      </c>
      <c r="V29" s="4">
        <v>1</v>
      </c>
      <c r="W29" s="4">
        <f t="shared" si="1"/>
        <v>0</v>
      </c>
      <c r="Y29" s="2" t="s">
        <v>32</v>
      </c>
      <c r="Z29" s="2">
        <v>4</v>
      </c>
      <c r="AA29" s="2">
        <v>4</v>
      </c>
      <c r="AB29" s="2">
        <v>0</v>
      </c>
      <c r="AC29" s="2">
        <v>0</v>
      </c>
      <c r="AD29" s="4">
        <v>1</v>
      </c>
      <c r="AE29" s="4">
        <f t="shared" si="2"/>
        <v>0</v>
      </c>
      <c r="AG29" s="2" t="s">
        <v>32</v>
      </c>
      <c r="AH29" s="2">
        <v>4</v>
      </c>
      <c r="AI29" s="2">
        <v>4</v>
      </c>
      <c r="AJ29" s="2">
        <v>0</v>
      </c>
      <c r="AK29" s="2">
        <v>0</v>
      </c>
      <c r="AL29" s="4">
        <v>1</v>
      </c>
      <c r="AM29" s="4">
        <f t="shared" si="3"/>
        <v>0</v>
      </c>
      <c r="AO29" s="2" t="s">
        <v>32</v>
      </c>
      <c r="AP29" s="2">
        <v>4</v>
      </c>
      <c r="AQ29" s="2">
        <v>4</v>
      </c>
      <c r="AR29" s="2">
        <v>0</v>
      </c>
      <c r="AS29" s="2">
        <v>0</v>
      </c>
      <c r="AT29" s="4">
        <v>1</v>
      </c>
      <c r="AU29" s="4">
        <f t="shared" si="4"/>
        <v>0</v>
      </c>
      <c r="AW29" s="2" t="s">
        <v>32</v>
      </c>
      <c r="AX29" s="2">
        <v>4</v>
      </c>
      <c r="AY29" s="2">
        <v>4</v>
      </c>
      <c r="AZ29" s="2">
        <v>0</v>
      </c>
      <c r="BA29" s="2">
        <v>0</v>
      </c>
      <c r="BB29" s="4">
        <v>1</v>
      </c>
      <c r="BC29" s="4">
        <f t="shared" si="5"/>
        <v>0</v>
      </c>
      <c r="BE29" s="2" t="s">
        <v>32</v>
      </c>
      <c r="BF29" s="2">
        <v>4</v>
      </c>
      <c r="BG29" s="2">
        <v>4</v>
      </c>
      <c r="BH29" s="2">
        <v>0</v>
      </c>
      <c r="BI29" s="2">
        <v>0</v>
      </c>
      <c r="BJ29" s="4">
        <f t="shared" si="69"/>
        <v>1</v>
      </c>
      <c r="BK29" s="4">
        <f t="shared" si="6"/>
        <v>0</v>
      </c>
      <c r="BM29" s="2" t="s">
        <v>32</v>
      </c>
      <c r="BN29" s="2">
        <v>4</v>
      </c>
      <c r="BO29" s="2">
        <v>4</v>
      </c>
      <c r="BP29" s="2">
        <v>0</v>
      </c>
      <c r="BQ29" s="2">
        <v>0</v>
      </c>
      <c r="BR29" s="4">
        <f t="shared" si="70"/>
        <v>1</v>
      </c>
      <c r="BS29" s="4">
        <f t="shared" si="7"/>
        <v>0</v>
      </c>
      <c r="BU29" s="2" t="s">
        <v>32</v>
      </c>
      <c r="BV29" s="2">
        <v>4</v>
      </c>
      <c r="BW29" s="2">
        <v>4</v>
      </c>
      <c r="BX29" s="2">
        <v>0</v>
      </c>
      <c r="BY29" s="2">
        <v>0</v>
      </c>
      <c r="BZ29" s="4">
        <v>1</v>
      </c>
      <c r="CA29" s="4">
        <f t="shared" si="8"/>
        <v>0</v>
      </c>
      <c r="CC29" s="42" t="s">
        <v>32</v>
      </c>
      <c r="CD29" s="42">
        <v>4</v>
      </c>
      <c r="CE29" s="42">
        <v>4</v>
      </c>
      <c r="CF29" s="42">
        <v>0</v>
      </c>
      <c r="CG29" s="42">
        <v>0</v>
      </c>
      <c r="CH29" s="43">
        <v>1</v>
      </c>
      <c r="CI29" s="4">
        <f t="shared" si="9"/>
        <v>0</v>
      </c>
      <c r="CK29" s="2" t="s">
        <v>32</v>
      </c>
      <c r="CL29" s="2">
        <v>4</v>
      </c>
      <c r="CM29" s="2">
        <v>4</v>
      </c>
      <c r="CN29" s="2">
        <v>0</v>
      </c>
      <c r="CO29" s="2">
        <v>0</v>
      </c>
      <c r="CP29" s="4">
        <v>1</v>
      </c>
      <c r="CQ29" s="4">
        <f t="shared" si="10"/>
        <v>0</v>
      </c>
      <c r="CS29" s="2" t="s">
        <v>32</v>
      </c>
      <c r="CT29" s="2">
        <v>4</v>
      </c>
      <c r="CU29" s="2">
        <v>4</v>
      </c>
      <c r="CV29" s="2">
        <v>0</v>
      </c>
      <c r="CW29" s="2">
        <v>0</v>
      </c>
      <c r="CX29" s="4">
        <v>1</v>
      </c>
      <c r="CY29" s="4">
        <f t="shared" si="11"/>
        <v>0</v>
      </c>
      <c r="DA29" s="2" t="s">
        <v>32</v>
      </c>
      <c r="DB29" s="2">
        <v>4</v>
      </c>
      <c r="DC29" s="2">
        <v>4</v>
      </c>
      <c r="DD29" s="2">
        <v>0</v>
      </c>
      <c r="DE29" s="2">
        <v>0</v>
      </c>
      <c r="DF29" s="4">
        <v>1</v>
      </c>
      <c r="DG29" s="4">
        <f t="shared" si="12"/>
        <v>0</v>
      </c>
      <c r="DI29" s="2" t="s">
        <v>32</v>
      </c>
      <c r="DJ29" s="2">
        <v>4</v>
      </c>
      <c r="DK29" s="2">
        <v>4</v>
      </c>
      <c r="DL29" s="2">
        <v>0</v>
      </c>
      <c r="DM29" s="2">
        <v>0</v>
      </c>
      <c r="DN29" s="4">
        <v>1</v>
      </c>
      <c r="DO29" s="4">
        <f t="shared" si="13"/>
        <v>0</v>
      </c>
      <c r="DQ29" s="2" t="s">
        <v>32</v>
      </c>
      <c r="DR29" s="2">
        <v>4</v>
      </c>
      <c r="DS29" s="2">
        <v>4</v>
      </c>
      <c r="DT29" s="2">
        <v>0</v>
      </c>
      <c r="DU29" s="2">
        <v>0</v>
      </c>
      <c r="DV29" s="4">
        <v>1</v>
      </c>
      <c r="DW29" s="4">
        <f t="shared" si="14"/>
        <v>0</v>
      </c>
      <c r="DY29" s="2" t="s">
        <v>32</v>
      </c>
      <c r="DZ29" s="2">
        <v>4</v>
      </c>
      <c r="EA29" s="2">
        <v>4</v>
      </c>
      <c r="EB29" s="2">
        <v>0</v>
      </c>
      <c r="EC29" s="2">
        <v>0</v>
      </c>
      <c r="ED29" s="4">
        <v>1</v>
      </c>
      <c r="EE29" s="4">
        <f t="shared" si="15"/>
        <v>0</v>
      </c>
      <c r="EG29" s="73" t="s">
        <v>32</v>
      </c>
      <c r="EH29" s="74">
        <v>4</v>
      </c>
      <c r="EI29" s="74">
        <v>4</v>
      </c>
      <c r="EJ29" s="74">
        <v>0</v>
      </c>
      <c r="EK29" s="74">
        <v>0</v>
      </c>
      <c r="EL29" s="75">
        <v>1</v>
      </c>
      <c r="EM29" s="75">
        <f t="shared" si="16"/>
        <v>0</v>
      </c>
      <c r="EN29" s="74"/>
      <c r="EO29" s="73" t="s">
        <v>32</v>
      </c>
      <c r="EP29" s="73">
        <v>4</v>
      </c>
      <c r="EQ29" s="73">
        <v>4</v>
      </c>
      <c r="ER29" s="73">
        <v>0</v>
      </c>
      <c r="ES29" s="73">
        <v>0</v>
      </c>
      <c r="ET29" s="77">
        <v>1</v>
      </c>
      <c r="EU29" s="75">
        <f t="shared" si="17"/>
        <v>0</v>
      </c>
      <c r="EV29" s="74"/>
      <c r="EW29" s="73" t="s">
        <v>32</v>
      </c>
      <c r="EX29" s="73">
        <v>4</v>
      </c>
      <c r="EY29" s="73">
        <v>4</v>
      </c>
      <c r="EZ29" s="73">
        <v>0</v>
      </c>
      <c r="FA29" s="73">
        <v>0</v>
      </c>
      <c r="FB29" s="77">
        <v>1</v>
      </c>
      <c r="FC29" s="75">
        <f t="shared" si="18"/>
        <v>0</v>
      </c>
      <c r="FD29" s="74"/>
      <c r="FE29" s="73" t="s">
        <v>32</v>
      </c>
      <c r="FF29" s="73">
        <v>4</v>
      </c>
      <c r="FG29" s="73">
        <v>4</v>
      </c>
      <c r="FH29" s="73">
        <v>0</v>
      </c>
      <c r="FI29" s="73">
        <v>0</v>
      </c>
      <c r="FJ29" s="77">
        <f t="shared" si="71"/>
        <v>1</v>
      </c>
      <c r="FK29" s="75">
        <f t="shared" si="19"/>
        <v>0</v>
      </c>
      <c r="FL29" s="74"/>
      <c r="FM29" s="73" t="s">
        <v>32</v>
      </c>
      <c r="FN29" s="73">
        <v>4</v>
      </c>
      <c r="FO29" s="73">
        <v>4</v>
      </c>
      <c r="FP29" s="73">
        <v>0</v>
      </c>
      <c r="FQ29" s="73">
        <v>0</v>
      </c>
      <c r="FR29" s="77">
        <v>1</v>
      </c>
      <c r="FS29" s="75">
        <f t="shared" si="20"/>
        <v>0</v>
      </c>
      <c r="FT29" s="74"/>
      <c r="FU29" s="73" t="s">
        <v>32</v>
      </c>
      <c r="FV29" s="73">
        <v>4</v>
      </c>
      <c r="FW29" s="73">
        <v>4</v>
      </c>
      <c r="FX29" s="73">
        <v>0</v>
      </c>
      <c r="FY29" s="73">
        <v>0</v>
      </c>
      <c r="FZ29" s="77">
        <v>1</v>
      </c>
      <c r="GA29" s="75">
        <f t="shared" si="21"/>
        <v>0</v>
      </c>
      <c r="GB29" s="74"/>
      <c r="GC29" s="73" t="s">
        <v>32</v>
      </c>
      <c r="GD29" s="73">
        <v>4</v>
      </c>
      <c r="GE29" s="73">
        <v>4</v>
      </c>
      <c r="GF29" s="73">
        <v>0</v>
      </c>
      <c r="GG29" s="73">
        <v>0</v>
      </c>
      <c r="GH29" s="77">
        <v>1</v>
      </c>
      <c r="GI29" s="75">
        <f t="shared" si="22"/>
        <v>0</v>
      </c>
      <c r="GJ29" s="74"/>
      <c r="GK29" s="73" t="s">
        <v>32</v>
      </c>
      <c r="GL29" s="73">
        <v>4</v>
      </c>
      <c r="GM29" s="73">
        <v>4</v>
      </c>
      <c r="GN29" s="73">
        <v>0</v>
      </c>
      <c r="GO29" s="73">
        <v>0</v>
      </c>
      <c r="GP29" s="77">
        <v>1</v>
      </c>
      <c r="GQ29" s="75">
        <f t="shared" si="23"/>
        <v>1</v>
      </c>
      <c r="GR29" s="74"/>
      <c r="GS29" s="73" t="s">
        <v>32</v>
      </c>
      <c r="GT29" s="73">
        <v>4</v>
      </c>
      <c r="GU29" s="73">
        <v>4</v>
      </c>
      <c r="GV29" s="73">
        <v>0</v>
      </c>
      <c r="GW29" s="73">
        <v>0</v>
      </c>
      <c r="GX29" s="77">
        <v>1</v>
      </c>
      <c r="GY29" s="75">
        <f t="shared" si="24"/>
        <v>0</v>
      </c>
      <c r="HB29" s="74" t="s">
        <v>32</v>
      </c>
      <c r="HC29" s="74">
        <v>4</v>
      </c>
      <c r="HD29" s="74">
        <v>4</v>
      </c>
      <c r="HE29" s="74">
        <v>0</v>
      </c>
      <c r="HF29" s="74">
        <v>0</v>
      </c>
      <c r="HG29" s="75">
        <f t="shared" si="25"/>
        <v>1</v>
      </c>
      <c r="HH29" s="75">
        <f t="shared" si="26"/>
        <v>0</v>
      </c>
      <c r="HJ29" s="74" t="s">
        <v>32</v>
      </c>
      <c r="HK29" s="74">
        <v>4</v>
      </c>
      <c r="HL29" s="74">
        <v>4</v>
      </c>
      <c r="HM29" s="74">
        <v>0</v>
      </c>
      <c r="HN29" s="74">
        <v>0</v>
      </c>
      <c r="HO29" s="75">
        <f t="shared" si="27"/>
        <v>1</v>
      </c>
      <c r="HP29" s="75">
        <f t="shared" si="28"/>
        <v>0</v>
      </c>
      <c r="HR29" s="74" t="s">
        <v>32</v>
      </c>
      <c r="HS29" s="74">
        <v>4</v>
      </c>
      <c r="HT29" s="74">
        <v>4</v>
      </c>
      <c r="HU29" s="74">
        <v>0</v>
      </c>
      <c r="HV29" s="74">
        <v>0</v>
      </c>
      <c r="HW29" s="75">
        <f t="shared" si="29"/>
        <v>1</v>
      </c>
      <c r="HX29" s="75">
        <f t="shared" si="30"/>
        <v>0</v>
      </c>
      <c r="HZ29" s="74" t="s">
        <v>32</v>
      </c>
      <c r="IA29" s="74">
        <v>4</v>
      </c>
      <c r="IB29" s="74">
        <v>4</v>
      </c>
      <c r="IC29" s="74">
        <v>0</v>
      </c>
      <c r="ID29" s="74">
        <v>0</v>
      </c>
      <c r="IE29" s="75">
        <f t="shared" si="31"/>
        <v>1</v>
      </c>
      <c r="IF29" s="75">
        <f t="shared" si="32"/>
        <v>0</v>
      </c>
      <c r="IH29" s="74" t="s">
        <v>32</v>
      </c>
      <c r="II29" s="74">
        <v>4</v>
      </c>
      <c r="IJ29" s="74">
        <v>4</v>
      </c>
      <c r="IK29" s="74">
        <v>0</v>
      </c>
      <c r="IL29" s="74">
        <v>0</v>
      </c>
      <c r="IM29" s="75">
        <f t="shared" si="33"/>
        <v>1</v>
      </c>
      <c r="IN29" s="75">
        <f t="shared" si="34"/>
        <v>0</v>
      </c>
      <c r="IP29" s="74" t="s">
        <v>32</v>
      </c>
      <c r="IQ29" s="74">
        <v>4</v>
      </c>
      <c r="IR29" s="74">
        <v>4</v>
      </c>
      <c r="IS29" s="74">
        <v>0</v>
      </c>
      <c r="IT29" s="74">
        <v>0</v>
      </c>
      <c r="IU29" s="75">
        <f t="shared" si="35"/>
        <v>1</v>
      </c>
      <c r="IV29" s="75">
        <f t="shared" si="36"/>
        <v>0</v>
      </c>
      <c r="IX29" s="74" t="s">
        <v>32</v>
      </c>
      <c r="IY29" s="74">
        <v>4</v>
      </c>
      <c r="IZ29" s="74">
        <v>4</v>
      </c>
      <c r="JA29" s="74">
        <v>0</v>
      </c>
      <c r="JB29" s="74">
        <v>0</v>
      </c>
      <c r="JC29" s="75">
        <f t="shared" si="37"/>
        <v>1</v>
      </c>
      <c r="JD29" s="75">
        <f t="shared" si="38"/>
        <v>0</v>
      </c>
      <c r="JF29" s="74" t="s">
        <v>32</v>
      </c>
      <c r="JG29" s="74">
        <v>4</v>
      </c>
      <c r="JH29" s="74">
        <v>4</v>
      </c>
      <c r="JI29" s="74">
        <v>0</v>
      </c>
      <c r="JJ29" s="74">
        <v>0</v>
      </c>
      <c r="JK29" s="75">
        <f t="shared" si="39"/>
        <v>1</v>
      </c>
      <c r="JL29" s="75">
        <f t="shared" si="40"/>
        <v>0</v>
      </c>
      <c r="JN29" s="74" t="s">
        <v>32</v>
      </c>
      <c r="JO29" s="74">
        <v>4</v>
      </c>
      <c r="JP29" s="74">
        <v>4</v>
      </c>
      <c r="JQ29" s="74">
        <v>0</v>
      </c>
      <c r="JR29" s="74">
        <v>0</v>
      </c>
      <c r="JS29" s="75">
        <f t="shared" si="41"/>
        <v>1</v>
      </c>
      <c r="JT29" s="75">
        <f t="shared" si="42"/>
        <v>0</v>
      </c>
      <c r="JV29" s="74" t="s">
        <v>32</v>
      </c>
      <c r="JW29" s="74">
        <v>4</v>
      </c>
      <c r="JX29" s="74">
        <v>4</v>
      </c>
      <c r="JY29" s="74">
        <v>0</v>
      </c>
      <c r="JZ29" s="74">
        <v>0</v>
      </c>
      <c r="KA29" s="75">
        <f t="shared" si="43"/>
        <v>1</v>
      </c>
      <c r="KB29" s="75">
        <f t="shared" si="44"/>
        <v>0</v>
      </c>
      <c r="KD29" s="74" t="s">
        <v>32</v>
      </c>
      <c r="KE29" s="74">
        <v>4</v>
      </c>
      <c r="KF29" s="74">
        <v>4</v>
      </c>
      <c r="KG29" s="74">
        <v>0</v>
      </c>
      <c r="KH29" s="74">
        <v>0</v>
      </c>
      <c r="KI29" s="75">
        <f t="shared" si="45"/>
        <v>1</v>
      </c>
      <c r="KJ29" s="75">
        <f t="shared" si="46"/>
        <v>0</v>
      </c>
      <c r="KL29" s="74" t="s">
        <v>32</v>
      </c>
      <c r="KM29" s="74">
        <v>4</v>
      </c>
      <c r="KN29" s="74">
        <v>4</v>
      </c>
      <c r="KO29" s="74">
        <v>0</v>
      </c>
      <c r="KP29" s="74">
        <v>0</v>
      </c>
      <c r="KQ29" s="75">
        <f t="shared" si="47"/>
        <v>1</v>
      </c>
      <c r="KR29" s="75">
        <f t="shared" si="48"/>
        <v>0</v>
      </c>
      <c r="KT29" s="74" t="s">
        <v>32</v>
      </c>
      <c r="KU29" s="74">
        <v>4</v>
      </c>
      <c r="KV29" s="74">
        <v>4</v>
      </c>
      <c r="KW29" s="74">
        <v>0</v>
      </c>
      <c r="KX29" s="74">
        <v>0</v>
      </c>
      <c r="KY29" s="75">
        <f t="shared" si="49"/>
        <v>1</v>
      </c>
      <c r="KZ29" s="75">
        <f t="shared" si="50"/>
        <v>0</v>
      </c>
      <c r="LB29" s="74" t="s">
        <v>32</v>
      </c>
      <c r="LC29" s="74">
        <v>4</v>
      </c>
      <c r="LD29" s="74">
        <v>4</v>
      </c>
      <c r="LE29" s="74">
        <v>0</v>
      </c>
      <c r="LF29" s="74">
        <v>0</v>
      </c>
      <c r="LG29" s="75">
        <f t="shared" si="51"/>
        <v>1</v>
      </c>
      <c r="LH29" s="75">
        <f t="shared" si="52"/>
        <v>0</v>
      </c>
      <c r="LJ29" s="74" t="s">
        <v>32</v>
      </c>
      <c r="LK29" s="74">
        <v>4</v>
      </c>
      <c r="LL29" s="74">
        <v>4</v>
      </c>
      <c r="LM29" s="74">
        <v>0</v>
      </c>
      <c r="LN29" s="74">
        <v>0</v>
      </c>
      <c r="LO29" s="75">
        <f t="shared" si="53"/>
        <v>1</v>
      </c>
      <c r="LP29" s="75">
        <f t="shared" si="54"/>
        <v>0</v>
      </c>
      <c r="LR29" s="74" t="s">
        <v>32</v>
      </c>
      <c r="LS29" s="74">
        <v>4</v>
      </c>
      <c r="LT29" s="74">
        <v>4</v>
      </c>
      <c r="LU29" s="74">
        <v>0</v>
      </c>
      <c r="LV29" s="74">
        <v>0</v>
      </c>
      <c r="LW29" s="75">
        <f t="shared" si="55"/>
        <v>1</v>
      </c>
      <c r="LX29" s="75">
        <f t="shared" si="56"/>
        <v>0</v>
      </c>
      <c r="LZ29" s="74" t="s">
        <v>32</v>
      </c>
      <c r="MA29" s="74">
        <v>4</v>
      </c>
      <c r="MB29" s="74">
        <v>4</v>
      </c>
      <c r="MC29" s="74">
        <v>0</v>
      </c>
      <c r="MD29" s="74">
        <v>0</v>
      </c>
      <c r="ME29" s="75">
        <f t="shared" si="57"/>
        <v>1</v>
      </c>
      <c r="MF29" s="75">
        <f t="shared" si="58"/>
        <v>0</v>
      </c>
      <c r="MH29" s="74" t="s">
        <v>32</v>
      </c>
      <c r="MI29" s="74">
        <v>4</v>
      </c>
      <c r="MJ29" s="74">
        <v>4</v>
      </c>
      <c r="MK29" s="74">
        <v>0</v>
      </c>
      <c r="ML29" s="74">
        <v>0</v>
      </c>
      <c r="MM29" s="75">
        <f t="shared" si="59"/>
        <v>1</v>
      </c>
      <c r="MN29" s="75">
        <f t="shared" si="60"/>
        <v>0</v>
      </c>
      <c r="MP29" s="74" t="s">
        <v>32</v>
      </c>
      <c r="MQ29" s="74">
        <v>4</v>
      </c>
      <c r="MR29" s="74">
        <v>4</v>
      </c>
      <c r="MS29" s="74">
        <v>0</v>
      </c>
      <c r="MT29" s="74">
        <v>0</v>
      </c>
      <c r="MU29" s="75">
        <f t="shared" si="61"/>
        <v>1</v>
      </c>
      <c r="MV29" s="75">
        <f t="shared" si="62"/>
        <v>0</v>
      </c>
      <c r="MX29" s="74" t="s">
        <v>32</v>
      </c>
      <c r="MY29" s="74">
        <v>4</v>
      </c>
      <c r="MZ29" s="74">
        <v>4</v>
      </c>
      <c r="NA29" s="74">
        <v>0</v>
      </c>
      <c r="NB29" s="74">
        <v>0</v>
      </c>
      <c r="NC29" s="75">
        <f t="shared" si="63"/>
        <v>1</v>
      </c>
      <c r="ND29" s="75">
        <f t="shared" si="64"/>
        <v>0</v>
      </c>
      <c r="NF29" s="74" t="s">
        <v>32</v>
      </c>
      <c r="NG29" s="74">
        <v>4</v>
      </c>
      <c r="NH29" s="74">
        <v>4</v>
      </c>
      <c r="NI29" s="74">
        <v>0</v>
      </c>
      <c r="NJ29" s="74">
        <v>0</v>
      </c>
      <c r="NK29" s="75">
        <f t="shared" si="65"/>
        <v>1</v>
      </c>
      <c r="NL29" s="75">
        <f t="shared" si="66"/>
        <v>0</v>
      </c>
      <c r="NN29" s="74" t="s">
        <v>32</v>
      </c>
      <c r="NO29" s="74">
        <v>4</v>
      </c>
      <c r="NP29" s="74">
        <v>4</v>
      </c>
      <c r="NQ29" s="74">
        <v>0</v>
      </c>
      <c r="NR29" s="74">
        <v>0</v>
      </c>
      <c r="NS29" s="75">
        <f t="shared" si="67"/>
        <v>1</v>
      </c>
      <c r="NT29" s="75">
        <f t="shared" si="68"/>
        <v>0</v>
      </c>
    </row>
    <row r="30" spans="1:384" ht="1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G30" s="8"/>
      <c r="H30" s="7"/>
      <c r="I30" s="2" t="s">
        <v>33</v>
      </c>
      <c r="J30" s="2">
        <v>52</v>
      </c>
      <c r="K30" s="2">
        <v>52</v>
      </c>
      <c r="L30" s="2">
        <v>0</v>
      </c>
      <c r="M30" s="2">
        <v>0</v>
      </c>
      <c r="N30" s="4">
        <v>1</v>
      </c>
      <c r="O30" s="8">
        <f t="shared" si="0"/>
        <v>0</v>
      </c>
      <c r="P30" s="7"/>
      <c r="Q30" s="2" t="s">
        <v>33</v>
      </c>
      <c r="R30" s="2">
        <v>52</v>
      </c>
      <c r="S30" s="2">
        <v>52</v>
      </c>
      <c r="T30" s="2">
        <v>0</v>
      </c>
      <c r="U30" s="2">
        <v>0</v>
      </c>
      <c r="V30" s="4">
        <v>1</v>
      </c>
      <c r="W30" s="4">
        <f t="shared" si="1"/>
        <v>0</v>
      </c>
      <c r="Y30" s="2" t="s">
        <v>33</v>
      </c>
      <c r="Z30" s="2">
        <v>52</v>
      </c>
      <c r="AA30" s="2">
        <v>52</v>
      </c>
      <c r="AB30" s="2">
        <v>0</v>
      </c>
      <c r="AC30" s="2">
        <v>0</v>
      </c>
      <c r="AD30" s="4">
        <v>1</v>
      </c>
      <c r="AE30" s="4">
        <f t="shared" si="2"/>
        <v>0</v>
      </c>
      <c r="AG30" s="2" t="s">
        <v>33</v>
      </c>
      <c r="AH30" s="2">
        <v>52</v>
      </c>
      <c r="AI30" s="2">
        <v>52</v>
      </c>
      <c r="AJ30" s="2">
        <v>0</v>
      </c>
      <c r="AK30" s="2">
        <v>0</v>
      </c>
      <c r="AL30" s="4">
        <v>1</v>
      </c>
      <c r="AM30" s="4">
        <f t="shared" si="3"/>
        <v>0</v>
      </c>
      <c r="AO30" s="2" t="s">
        <v>33</v>
      </c>
      <c r="AP30" s="2">
        <v>52</v>
      </c>
      <c r="AQ30" s="2">
        <v>52</v>
      </c>
      <c r="AR30" s="2">
        <v>0</v>
      </c>
      <c r="AS30" s="2">
        <v>0</v>
      </c>
      <c r="AT30" s="4">
        <v>1</v>
      </c>
      <c r="AU30" s="4">
        <f t="shared" si="4"/>
        <v>0</v>
      </c>
      <c r="AW30" s="2" t="s">
        <v>33</v>
      </c>
      <c r="AX30" s="2">
        <v>52</v>
      </c>
      <c r="AY30" s="2">
        <v>52</v>
      </c>
      <c r="AZ30" s="2">
        <v>0</v>
      </c>
      <c r="BA30" s="2">
        <v>0</v>
      </c>
      <c r="BB30" s="4">
        <v>1</v>
      </c>
      <c r="BC30" s="4">
        <f t="shared" si="5"/>
        <v>0</v>
      </c>
      <c r="BE30" s="2" t="s">
        <v>33</v>
      </c>
      <c r="BF30" s="2">
        <v>52</v>
      </c>
      <c r="BG30" s="2">
        <v>52</v>
      </c>
      <c r="BH30" s="2">
        <v>0</v>
      </c>
      <c r="BI30" s="2">
        <v>0</v>
      </c>
      <c r="BJ30" s="4">
        <f t="shared" si="69"/>
        <v>1</v>
      </c>
      <c r="BK30" s="4">
        <f t="shared" si="6"/>
        <v>0</v>
      </c>
      <c r="BM30" s="2" t="s">
        <v>33</v>
      </c>
      <c r="BN30" s="2">
        <v>52</v>
      </c>
      <c r="BO30" s="2">
        <v>52</v>
      </c>
      <c r="BP30" s="2">
        <v>0</v>
      </c>
      <c r="BQ30" s="2">
        <v>0</v>
      </c>
      <c r="BR30" s="4">
        <f t="shared" si="70"/>
        <v>1</v>
      </c>
      <c r="BS30" s="4">
        <f t="shared" si="7"/>
        <v>0</v>
      </c>
      <c r="BU30" s="2" t="s">
        <v>33</v>
      </c>
      <c r="BV30" s="2">
        <v>52</v>
      </c>
      <c r="BW30" s="2">
        <v>52</v>
      </c>
      <c r="BX30" s="2">
        <v>0</v>
      </c>
      <c r="BY30" s="2">
        <v>0</v>
      </c>
      <c r="BZ30" s="4">
        <v>1</v>
      </c>
      <c r="CA30" s="4">
        <f t="shared" si="8"/>
        <v>0</v>
      </c>
      <c r="CC30" s="42" t="s">
        <v>33</v>
      </c>
      <c r="CD30" s="42">
        <v>52</v>
      </c>
      <c r="CE30" s="42">
        <v>52</v>
      </c>
      <c r="CF30" s="42">
        <v>0</v>
      </c>
      <c r="CG30" s="42">
        <v>0</v>
      </c>
      <c r="CH30" s="43">
        <v>1</v>
      </c>
      <c r="CI30" s="4">
        <f t="shared" si="9"/>
        <v>0</v>
      </c>
      <c r="CK30" s="2" t="s">
        <v>33</v>
      </c>
      <c r="CL30" s="2">
        <v>52</v>
      </c>
      <c r="CM30" s="2">
        <v>52</v>
      </c>
      <c r="CN30" s="2">
        <v>0</v>
      </c>
      <c r="CO30" s="2">
        <v>0</v>
      </c>
      <c r="CP30" s="4">
        <v>1</v>
      </c>
      <c r="CQ30" s="4">
        <f t="shared" si="10"/>
        <v>0</v>
      </c>
      <c r="CS30" s="2" t="s">
        <v>33</v>
      </c>
      <c r="CT30" s="2">
        <v>52</v>
      </c>
      <c r="CU30" s="2">
        <v>52</v>
      </c>
      <c r="CV30" s="2">
        <v>0</v>
      </c>
      <c r="CW30" s="2">
        <v>0</v>
      </c>
      <c r="CX30" s="4">
        <v>1</v>
      </c>
      <c r="CY30" s="4">
        <f t="shared" si="11"/>
        <v>0</v>
      </c>
      <c r="DA30" s="2" t="s">
        <v>33</v>
      </c>
      <c r="DB30" s="2">
        <v>52</v>
      </c>
      <c r="DC30" s="2">
        <v>52</v>
      </c>
      <c r="DD30" s="2">
        <v>0</v>
      </c>
      <c r="DE30" s="2">
        <v>0</v>
      </c>
      <c r="DF30" s="4">
        <v>1</v>
      </c>
      <c r="DG30" s="4">
        <f t="shared" si="12"/>
        <v>0</v>
      </c>
      <c r="DI30" s="2" t="s">
        <v>33</v>
      </c>
      <c r="DJ30" s="2">
        <v>52</v>
      </c>
      <c r="DK30" s="2">
        <v>52</v>
      </c>
      <c r="DL30" s="2">
        <v>0</v>
      </c>
      <c r="DM30" s="2">
        <v>0</v>
      </c>
      <c r="DN30" s="4">
        <v>1</v>
      </c>
      <c r="DO30" s="4">
        <f t="shared" si="13"/>
        <v>0</v>
      </c>
      <c r="DQ30" s="2" t="s">
        <v>33</v>
      </c>
      <c r="DR30" s="2">
        <v>52</v>
      </c>
      <c r="DS30" s="2">
        <v>52</v>
      </c>
      <c r="DT30" s="2">
        <v>0</v>
      </c>
      <c r="DU30" s="2">
        <v>0</v>
      </c>
      <c r="DV30" s="4">
        <v>1</v>
      </c>
      <c r="DW30" s="4">
        <f t="shared" si="14"/>
        <v>0</v>
      </c>
      <c r="DY30" s="2" t="s">
        <v>33</v>
      </c>
      <c r="DZ30" s="2">
        <v>52</v>
      </c>
      <c r="EA30" s="2">
        <v>52</v>
      </c>
      <c r="EB30" s="2">
        <v>0</v>
      </c>
      <c r="EC30" s="2">
        <v>0</v>
      </c>
      <c r="ED30" s="4">
        <v>1</v>
      </c>
      <c r="EE30" s="4">
        <f t="shared" si="15"/>
        <v>0</v>
      </c>
      <c r="EG30" s="73" t="s">
        <v>33</v>
      </c>
      <c r="EH30" s="74">
        <v>52</v>
      </c>
      <c r="EI30" s="74">
        <v>52</v>
      </c>
      <c r="EJ30" s="74">
        <v>0</v>
      </c>
      <c r="EK30" s="74">
        <v>0</v>
      </c>
      <c r="EL30" s="75">
        <v>1</v>
      </c>
      <c r="EM30" s="75">
        <f t="shared" si="16"/>
        <v>0</v>
      </c>
      <c r="EN30" s="74"/>
      <c r="EO30" s="73" t="s">
        <v>33</v>
      </c>
      <c r="EP30" s="73">
        <v>52</v>
      </c>
      <c r="EQ30" s="73">
        <v>52</v>
      </c>
      <c r="ER30" s="73">
        <v>0</v>
      </c>
      <c r="ES30" s="73">
        <v>0</v>
      </c>
      <c r="ET30" s="77">
        <v>1</v>
      </c>
      <c r="EU30" s="75">
        <f t="shared" si="17"/>
        <v>0</v>
      </c>
      <c r="EV30" s="74"/>
      <c r="EW30" s="73" t="s">
        <v>33</v>
      </c>
      <c r="EX30" s="73">
        <v>52</v>
      </c>
      <c r="EY30" s="73">
        <v>52</v>
      </c>
      <c r="EZ30" s="73">
        <v>0</v>
      </c>
      <c r="FA30" s="73">
        <v>0</v>
      </c>
      <c r="FB30" s="77">
        <v>1</v>
      </c>
      <c r="FC30" s="75">
        <f t="shared" si="18"/>
        <v>0</v>
      </c>
      <c r="FD30" s="74"/>
      <c r="FE30" s="73" t="s">
        <v>33</v>
      </c>
      <c r="FF30" s="73">
        <v>52</v>
      </c>
      <c r="FG30" s="73">
        <v>52</v>
      </c>
      <c r="FH30" s="73">
        <v>0</v>
      </c>
      <c r="FI30" s="73">
        <v>0</v>
      </c>
      <c r="FJ30" s="77">
        <f t="shared" si="71"/>
        <v>1</v>
      </c>
      <c r="FK30" s="75">
        <f t="shared" si="19"/>
        <v>0</v>
      </c>
      <c r="FL30" s="74"/>
      <c r="FM30" s="73" t="s">
        <v>33</v>
      </c>
      <c r="FN30" s="73">
        <v>52</v>
      </c>
      <c r="FO30" s="73">
        <v>52</v>
      </c>
      <c r="FP30" s="73">
        <v>0</v>
      </c>
      <c r="FQ30" s="73">
        <v>0</v>
      </c>
      <c r="FR30" s="77">
        <v>1</v>
      </c>
      <c r="FS30" s="75">
        <f t="shared" si="20"/>
        <v>0</v>
      </c>
      <c r="FT30" s="74"/>
      <c r="FU30" s="73" t="s">
        <v>33</v>
      </c>
      <c r="FV30" s="73">
        <v>52</v>
      </c>
      <c r="FW30" s="73">
        <v>52</v>
      </c>
      <c r="FX30" s="73">
        <v>0</v>
      </c>
      <c r="FY30" s="73">
        <v>0</v>
      </c>
      <c r="FZ30" s="77">
        <v>1</v>
      </c>
      <c r="GA30" s="75">
        <f t="shared" si="21"/>
        <v>0</v>
      </c>
      <c r="GB30" s="74"/>
      <c r="GC30" s="73" t="s">
        <v>33</v>
      </c>
      <c r="GD30" s="73">
        <v>52</v>
      </c>
      <c r="GE30" s="73">
        <v>52</v>
      </c>
      <c r="GF30" s="73">
        <v>0</v>
      </c>
      <c r="GG30" s="73">
        <v>0</v>
      </c>
      <c r="GH30" s="77">
        <v>1</v>
      </c>
      <c r="GI30" s="75">
        <f t="shared" si="22"/>
        <v>0</v>
      </c>
      <c r="GJ30" s="74"/>
      <c r="GK30" s="73" t="s">
        <v>33</v>
      </c>
      <c r="GL30" s="73">
        <v>52</v>
      </c>
      <c r="GM30" s="73">
        <v>52</v>
      </c>
      <c r="GN30" s="73">
        <v>0</v>
      </c>
      <c r="GO30" s="73">
        <v>0</v>
      </c>
      <c r="GP30" s="77">
        <v>1</v>
      </c>
      <c r="GQ30" s="75">
        <f t="shared" si="23"/>
        <v>1</v>
      </c>
      <c r="GR30" s="74"/>
      <c r="GS30" s="73" t="s">
        <v>33</v>
      </c>
      <c r="GT30" s="73">
        <v>52</v>
      </c>
      <c r="GU30" s="73">
        <v>52</v>
      </c>
      <c r="GV30" s="73">
        <v>0</v>
      </c>
      <c r="GW30" s="73">
        <v>0</v>
      </c>
      <c r="GX30" s="77">
        <v>1</v>
      </c>
      <c r="GY30" s="75">
        <f t="shared" si="24"/>
        <v>0</v>
      </c>
      <c r="HB30" s="74" t="s">
        <v>33</v>
      </c>
      <c r="HC30" s="74">
        <v>52</v>
      </c>
      <c r="HD30" s="74">
        <v>50</v>
      </c>
      <c r="HE30" s="74">
        <v>2</v>
      </c>
      <c r="HF30" s="74">
        <v>0</v>
      </c>
      <c r="HG30" s="75">
        <f t="shared" si="25"/>
        <v>0.96153846153846156</v>
      </c>
      <c r="HH30" s="75">
        <f t="shared" si="26"/>
        <v>-3.8461538461538436E-2</v>
      </c>
      <c r="HJ30" s="74" t="s">
        <v>33</v>
      </c>
      <c r="HK30" s="74">
        <v>52</v>
      </c>
      <c r="HL30" s="74">
        <v>52</v>
      </c>
      <c r="HM30" s="74">
        <v>0</v>
      </c>
      <c r="HN30" s="74">
        <v>0</v>
      </c>
      <c r="HO30" s="75">
        <f t="shared" si="27"/>
        <v>1</v>
      </c>
      <c r="HP30" s="75">
        <f t="shared" si="28"/>
        <v>3.8461538461538436E-2</v>
      </c>
      <c r="HR30" s="74" t="s">
        <v>33</v>
      </c>
      <c r="HS30" s="74">
        <v>52</v>
      </c>
      <c r="HT30" s="74">
        <v>52</v>
      </c>
      <c r="HU30" s="74">
        <v>0</v>
      </c>
      <c r="HV30" s="74">
        <v>0</v>
      </c>
      <c r="HW30" s="75">
        <f t="shared" si="29"/>
        <v>1</v>
      </c>
      <c r="HX30" s="75">
        <f t="shared" si="30"/>
        <v>0</v>
      </c>
      <c r="HZ30" s="74" t="s">
        <v>33</v>
      </c>
      <c r="IA30" s="74">
        <v>52</v>
      </c>
      <c r="IB30" s="74">
        <v>52</v>
      </c>
      <c r="IC30" s="74">
        <v>0</v>
      </c>
      <c r="ID30" s="74">
        <v>0</v>
      </c>
      <c r="IE30" s="75">
        <f t="shared" si="31"/>
        <v>1</v>
      </c>
      <c r="IF30" s="75">
        <f t="shared" si="32"/>
        <v>0</v>
      </c>
      <c r="IH30" s="74" t="s">
        <v>33</v>
      </c>
      <c r="II30" s="74">
        <v>52</v>
      </c>
      <c r="IJ30" s="74">
        <v>52</v>
      </c>
      <c r="IK30" s="74">
        <v>0</v>
      </c>
      <c r="IL30" s="74">
        <v>0</v>
      </c>
      <c r="IM30" s="75">
        <f t="shared" si="33"/>
        <v>1</v>
      </c>
      <c r="IN30" s="75">
        <f t="shared" si="34"/>
        <v>0</v>
      </c>
      <c r="IP30" s="74" t="s">
        <v>33</v>
      </c>
      <c r="IQ30" s="74">
        <v>52</v>
      </c>
      <c r="IR30" s="74">
        <v>52</v>
      </c>
      <c r="IS30" s="74">
        <v>0</v>
      </c>
      <c r="IT30" s="74">
        <v>0</v>
      </c>
      <c r="IU30" s="75">
        <f t="shared" si="35"/>
        <v>1</v>
      </c>
      <c r="IV30" s="75">
        <f t="shared" si="36"/>
        <v>0</v>
      </c>
      <c r="IX30" s="74" t="s">
        <v>33</v>
      </c>
      <c r="IY30" s="74">
        <v>52</v>
      </c>
      <c r="IZ30" s="74">
        <v>52</v>
      </c>
      <c r="JA30" s="74">
        <v>0</v>
      </c>
      <c r="JB30" s="74">
        <v>0</v>
      </c>
      <c r="JC30" s="75">
        <f t="shared" si="37"/>
        <v>1</v>
      </c>
      <c r="JD30" s="75">
        <f t="shared" si="38"/>
        <v>0</v>
      </c>
      <c r="JF30" s="74" t="s">
        <v>33</v>
      </c>
      <c r="JG30" s="74">
        <v>52</v>
      </c>
      <c r="JH30" s="74">
        <v>52</v>
      </c>
      <c r="JI30" s="74">
        <v>0</v>
      </c>
      <c r="JJ30" s="74">
        <v>0</v>
      </c>
      <c r="JK30" s="75">
        <f t="shared" si="39"/>
        <v>1</v>
      </c>
      <c r="JL30" s="75">
        <f t="shared" si="40"/>
        <v>0</v>
      </c>
      <c r="JN30" s="74" t="s">
        <v>33</v>
      </c>
      <c r="JO30" s="74">
        <v>52</v>
      </c>
      <c r="JP30" s="74">
        <v>52</v>
      </c>
      <c r="JQ30" s="74">
        <v>0</v>
      </c>
      <c r="JR30" s="74">
        <v>0</v>
      </c>
      <c r="JS30" s="75">
        <f t="shared" si="41"/>
        <v>1</v>
      </c>
      <c r="JT30" s="75">
        <f t="shared" si="42"/>
        <v>0</v>
      </c>
      <c r="JV30" s="74" t="s">
        <v>33</v>
      </c>
      <c r="JW30" s="74">
        <v>52</v>
      </c>
      <c r="JX30" s="74">
        <v>52</v>
      </c>
      <c r="JY30" s="74">
        <v>0</v>
      </c>
      <c r="JZ30" s="74">
        <v>0</v>
      </c>
      <c r="KA30" s="75">
        <f t="shared" si="43"/>
        <v>1</v>
      </c>
      <c r="KB30" s="75">
        <f t="shared" si="44"/>
        <v>0</v>
      </c>
      <c r="KD30" s="74" t="s">
        <v>33</v>
      </c>
      <c r="KE30" s="74">
        <v>52</v>
      </c>
      <c r="KF30" s="74">
        <v>52</v>
      </c>
      <c r="KG30" s="74">
        <v>0</v>
      </c>
      <c r="KH30" s="74">
        <v>0</v>
      </c>
      <c r="KI30" s="75">
        <f t="shared" si="45"/>
        <v>1</v>
      </c>
      <c r="KJ30" s="75">
        <f t="shared" si="46"/>
        <v>0</v>
      </c>
      <c r="KL30" s="74" t="s">
        <v>33</v>
      </c>
      <c r="KM30" s="74">
        <v>52</v>
      </c>
      <c r="KN30" s="74">
        <v>52</v>
      </c>
      <c r="KO30" s="74">
        <v>0</v>
      </c>
      <c r="KP30" s="74">
        <v>0</v>
      </c>
      <c r="KQ30" s="75">
        <f t="shared" si="47"/>
        <v>1</v>
      </c>
      <c r="KR30" s="75">
        <f t="shared" si="48"/>
        <v>0</v>
      </c>
      <c r="KT30" s="74" t="s">
        <v>33</v>
      </c>
      <c r="KU30" s="74">
        <v>52</v>
      </c>
      <c r="KV30" s="74">
        <v>52</v>
      </c>
      <c r="KW30" s="74">
        <v>0</v>
      </c>
      <c r="KX30" s="74">
        <v>0</v>
      </c>
      <c r="KY30" s="75">
        <f t="shared" si="49"/>
        <v>1</v>
      </c>
      <c r="KZ30" s="75">
        <f t="shared" si="50"/>
        <v>0</v>
      </c>
      <c r="LB30" s="74" t="s">
        <v>33</v>
      </c>
      <c r="LC30" s="74">
        <v>52</v>
      </c>
      <c r="LD30" s="74">
        <v>52</v>
      </c>
      <c r="LE30" s="74">
        <v>0</v>
      </c>
      <c r="LF30" s="74">
        <v>0</v>
      </c>
      <c r="LG30" s="75">
        <f t="shared" si="51"/>
        <v>1</v>
      </c>
      <c r="LH30" s="75">
        <f t="shared" si="52"/>
        <v>0</v>
      </c>
      <c r="LJ30" s="74" t="s">
        <v>33</v>
      </c>
      <c r="LK30" s="74">
        <v>52</v>
      </c>
      <c r="LL30" s="74">
        <v>52</v>
      </c>
      <c r="LM30" s="74">
        <v>0</v>
      </c>
      <c r="LN30" s="74">
        <v>0</v>
      </c>
      <c r="LO30" s="75">
        <f t="shared" si="53"/>
        <v>1</v>
      </c>
      <c r="LP30" s="75">
        <f t="shared" si="54"/>
        <v>0</v>
      </c>
      <c r="LR30" s="74" t="s">
        <v>33</v>
      </c>
      <c r="LS30" s="74">
        <v>52</v>
      </c>
      <c r="LT30" s="74">
        <v>52</v>
      </c>
      <c r="LU30" s="74">
        <v>0</v>
      </c>
      <c r="LV30" s="74">
        <v>0</v>
      </c>
      <c r="LW30" s="75">
        <f t="shared" si="55"/>
        <v>1</v>
      </c>
      <c r="LX30" s="75">
        <f t="shared" si="56"/>
        <v>0</v>
      </c>
      <c r="LZ30" s="74" t="s">
        <v>33</v>
      </c>
      <c r="MA30" s="74">
        <v>52</v>
      </c>
      <c r="MB30" s="74">
        <v>52</v>
      </c>
      <c r="MC30" s="74">
        <v>0</v>
      </c>
      <c r="MD30" s="74">
        <v>0</v>
      </c>
      <c r="ME30" s="75">
        <f t="shared" si="57"/>
        <v>1</v>
      </c>
      <c r="MF30" s="75">
        <f t="shared" si="58"/>
        <v>0</v>
      </c>
      <c r="MH30" s="74" t="s">
        <v>33</v>
      </c>
      <c r="MI30" s="74">
        <v>52</v>
      </c>
      <c r="MJ30" s="74">
        <v>52</v>
      </c>
      <c r="MK30" s="74">
        <v>0</v>
      </c>
      <c r="ML30" s="74">
        <v>0</v>
      </c>
      <c r="MM30" s="75">
        <f t="shared" si="59"/>
        <v>1</v>
      </c>
      <c r="MN30" s="75">
        <f t="shared" si="60"/>
        <v>0</v>
      </c>
      <c r="MP30" s="74" t="s">
        <v>33</v>
      </c>
      <c r="MQ30" s="74">
        <v>52</v>
      </c>
      <c r="MR30" s="74">
        <v>52</v>
      </c>
      <c r="MS30" s="74">
        <v>0</v>
      </c>
      <c r="MT30" s="74">
        <v>0</v>
      </c>
      <c r="MU30" s="75">
        <f t="shared" si="61"/>
        <v>1</v>
      </c>
      <c r="MV30" s="75">
        <f t="shared" si="62"/>
        <v>0</v>
      </c>
      <c r="MX30" s="74" t="s">
        <v>33</v>
      </c>
      <c r="MY30" s="74">
        <v>52</v>
      </c>
      <c r="MZ30" s="74">
        <v>52</v>
      </c>
      <c r="NA30" s="74">
        <v>0</v>
      </c>
      <c r="NB30" s="74">
        <v>0</v>
      </c>
      <c r="NC30" s="75">
        <f t="shared" si="63"/>
        <v>1</v>
      </c>
      <c r="ND30" s="75">
        <f t="shared" si="64"/>
        <v>0</v>
      </c>
      <c r="NF30" s="74" t="s">
        <v>33</v>
      </c>
      <c r="NG30" s="74">
        <v>52</v>
      </c>
      <c r="NH30" s="74">
        <v>52</v>
      </c>
      <c r="NI30" s="74">
        <v>0</v>
      </c>
      <c r="NJ30" s="74">
        <v>0</v>
      </c>
      <c r="NK30" s="75">
        <f t="shared" si="65"/>
        <v>1</v>
      </c>
      <c r="NL30" s="75">
        <f t="shared" si="66"/>
        <v>0</v>
      </c>
      <c r="NN30" s="74" t="s">
        <v>33</v>
      </c>
      <c r="NO30" s="74">
        <v>52</v>
      </c>
      <c r="NP30" s="74">
        <v>52</v>
      </c>
      <c r="NQ30" s="74">
        <v>0</v>
      </c>
      <c r="NR30" s="74">
        <v>0</v>
      </c>
      <c r="NS30" s="75">
        <f t="shared" si="67"/>
        <v>1</v>
      </c>
      <c r="NT30" s="75">
        <f t="shared" si="68"/>
        <v>0</v>
      </c>
    </row>
    <row r="31" spans="1:384" ht="1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G31" s="8"/>
      <c r="H31" s="7"/>
      <c r="I31" s="14" t="s">
        <v>34</v>
      </c>
      <c r="J31" s="2">
        <v>141</v>
      </c>
      <c r="K31" s="2">
        <v>141</v>
      </c>
      <c r="L31" s="2">
        <v>0</v>
      </c>
      <c r="M31" s="2">
        <v>0</v>
      </c>
      <c r="N31" s="4">
        <v>1</v>
      </c>
      <c r="O31" s="8">
        <f t="shared" si="0"/>
        <v>0</v>
      </c>
      <c r="P31" s="7"/>
      <c r="Q31" s="14" t="s">
        <v>34</v>
      </c>
      <c r="R31" s="2">
        <v>141</v>
      </c>
      <c r="S31" s="2">
        <v>141</v>
      </c>
      <c r="T31" s="2">
        <v>0</v>
      </c>
      <c r="U31" s="2">
        <v>0</v>
      </c>
      <c r="V31" s="4">
        <v>1</v>
      </c>
      <c r="W31" s="4">
        <f t="shared" si="1"/>
        <v>0</v>
      </c>
      <c r="Y31" s="14" t="s">
        <v>34</v>
      </c>
      <c r="Z31" s="2">
        <v>141</v>
      </c>
      <c r="AA31" s="2">
        <v>141</v>
      </c>
      <c r="AB31" s="2">
        <v>0</v>
      </c>
      <c r="AC31" s="2">
        <v>0</v>
      </c>
      <c r="AD31" s="4">
        <v>1</v>
      </c>
      <c r="AE31" s="4">
        <f t="shared" si="2"/>
        <v>0</v>
      </c>
      <c r="AG31" s="14" t="s">
        <v>34</v>
      </c>
      <c r="AH31" s="2">
        <v>141</v>
      </c>
      <c r="AI31" s="2">
        <v>141</v>
      </c>
      <c r="AJ31" s="2">
        <v>0</v>
      </c>
      <c r="AK31" s="2">
        <v>0</v>
      </c>
      <c r="AL31" s="4">
        <v>1</v>
      </c>
      <c r="AM31" s="4">
        <f t="shared" si="3"/>
        <v>0</v>
      </c>
      <c r="AO31" s="14" t="s">
        <v>34</v>
      </c>
      <c r="AP31" s="2">
        <v>141</v>
      </c>
      <c r="AQ31" s="2">
        <v>141</v>
      </c>
      <c r="AR31" s="2">
        <v>0</v>
      </c>
      <c r="AS31" s="2">
        <v>0</v>
      </c>
      <c r="AT31" s="4">
        <v>1</v>
      </c>
      <c r="AU31" s="4">
        <f t="shared" si="4"/>
        <v>0</v>
      </c>
      <c r="AW31" s="2" t="s">
        <v>34</v>
      </c>
      <c r="AX31" s="2">
        <v>145</v>
      </c>
      <c r="AY31" s="2">
        <v>141</v>
      </c>
      <c r="AZ31" s="2">
        <v>0</v>
      </c>
      <c r="BA31" s="2">
        <v>4</v>
      </c>
      <c r="BB31" s="4">
        <v>0.97</v>
      </c>
      <c r="BC31" s="4">
        <f t="shared" si="5"/>
        <v>-3.0000000000000027E-2</v>
      </c>
      <c r="BE31" s="2" t="s">
        <v>34</v>
      </c>
      <c r="BF31" s="2">
        <v>145</v>
      </c>
      <c r="BG31" s="2">
        <v>141</v>
      </c>
      <c r="BH31" s="2">
        <v>0</v>
      </c>
      <c r="BI31" s="2">
        <v>4</v>
      </c>
      <c r="BJ31" s="4">
        <f t="shared" si="69"/>
        <v>0.97241379310344822</v>
      </c>
      <c r="BK31" s="4">
        <f t="shared" si="6"/>
        <v>2.4137931034482474E-3</v>
      </c>
      <c r="BM31" s="2" t="s">
        <v>34</v>
      </c>
      <c r="BN31" s="2">
        <v>145</v>
      </c>
      <c r="BO31" s="2">
        <v>141</v>
      </c>
      <c r="BP31" s="2">
        <v>0</v>
      </c>
      <c r="BQ31" s="2">
        <v>4</v>
      </c>
      <c r="BR31" s="4">
        <f t="shared" si="70"/>
        <v>0.97241379310344822</v>
      </c>
      <c r="BS31" s="4">
        <f t="shared" si="7"/>
        <v>0</v>
      </c>
      <c r="BU31" s="2" t="s">
        <v>34</v>
      </c>
      <c r="BV31" s="2">
        <v>145</v>
      </c>
      <c r="BW31" s="2">
        <v>141</v>
      </c>
      <c r="BX31" s="2">
        <v>0</v>
      </c>
      <c r="BY31" s="2">
        <v>4</v>
      </c>
      <c r="BZ31" s="4">
        <v>0.97</v>
      </c>
      <c r="CA31" s="4">
        <f t="shared" si="8"/>
        <v>-2.4137931034482474E-3</v>
      </c>
      <c r="CC31" s="42" t="s">
        <v>34</v>
      </c>
      <c r="CD31" s="42">
        <v>145</v>
      </c>
      <c r="CE31" s="42">
        <v>141</v>
      </c>
      <c r="CF31" s="42">
        <v>0</v>
      </c>
      <c r="CG31" s="42">
        <v>4</v>
      </c>
      <c r="CH31" s="43">
        <v>0.97</v>
      </c>
      <c r="CI31" s="4">
        <f t="shared" si="9"/>
        <v>0</v>
      </c>
      <c r="CK31" s="2" t="s">
        <v>34</v>
      </c>
      <c r="CL31" s="2">
        <v>145</v>
      </c>
      <c r="CM31" s="2">
        <v>141</v>
      </c>
      <c r="CN31" s="2">
        <v>0</v>
      </c>
      <c r="CO31" s="2">
        <v>4</v>
      </c>
      <c r="CP31" s="4">
        <v>0.97</v>
      </c>
      <c r="CQ31" s="4">
        <f t="shared" si="10"/>
        <v>0</v>
      </c>
      <c r="CS31" s="2" t="s">
        <v>34</v>
      </c>
      <c r="CT31" s="2">
        <v>145</v>
      </c>
      <c r="CU31" s="2">
        <v>141</v>
      </c>
      <c r="CV31" s="2">
        <v>0</v>
      </c>
      <c r="CW31" s="2">
        <v>4</v>
      </c>
      <c r="CX31" s="4">
        <v>0.97</v>
      </c>
      <c r="CY31" s="4">
        <f t="shared" si="11"/>
        <v>0</v>
      </c>
      <c r="DA31" s="2" t="s">
        <v>34</v>
      </c>
      <c r="DB31" s="2">
        <v>145</v>
      </c>
      <c r="DC31" s="2">
        <v>141</v>
      </c>
      <c r="DD31" s="2">
        <v>0</v>
      </c>
      <c r="DE31" s="2">
        <v>4</v>
      </c>
      <c r="DF31" s="4">
        <v>0.97</v>
      </c>
      <c r="DG31" s="4">
        <f t="shared" si="12"/>
        <v>0</v>
      </c>
      <c r="DI31" s="2" t="s">
        <v>34</v>
      </c>
      <c r="DJ31" s="2">
        <v>145</v>
      </c>
      <c r="DK31" s="2">
        <v>141</v>
      </c>
      <c r="DL31" s="2">
        <v>0</v>
      </c>
      <c r="DM31" s="2">
        <v>4</v>
      </c>
      <c r="DN31" s="4">
        <v>0.97</v>
      </c>
      <c r="DO31" s="4">
        <f t="shared" si="13"/>
        <v>0</v>
      </c>
      <c r="DQ31" s="2" t="s">
        <v>34</v>
      </c>
      <c r="DR31" s="2">
        <v>145</v>
      </c>
      <c r="DS31" s="2">
        <v>141</v>
      </c>
      <c r="DT31" s="2">
        <v>0</v>
      </c>
      <c r="DU31" s="2">
        <v>4</v>
      </c>
      <c r="DV31" s="4">
        <v>0.97</v>
      </c>
      <c r="DW31" s="4">
        <f t="shared" si="14"/>
        <v>0</v>
      </c>
      <c r="DY31" s="2" t="s">
        <v>34</v>
      </c>
      <c r="DZ31" s="2">
        <v>145</v>
      </c>
      <c r="EA31" s="2">
        <v>141</v>
      </c>
      <c r="EB31" s="2">
        <v>0</v>
      </c>
      <c r="EC31" s="2">
        <v>4</v>
      </c>
      <c r="ED31" s="4">
        <v>0.97</v>
      </c>
      <c r="EE31" s="4">
        <f t="shared" si="15"/>
        <v>0</v>
      </c>
      <c r="EG31" s="78" t="s">
        <v>34</v>
      </c>
      <c r="EH31" s="74">
        <v>141</v>
      </c>
      <c r="EI31" s="74">
        <v>141</v>
      </c>
      <c r="EJ31" s="74">
        <v>0</v>
      </c>
      <c r="EK31" s="74">
        <v>0</v>
      </c>
      <c r="EL31" s="75">
        <v>1</v>
      </c>
      <c r="EM31" s="75">
        <f t="shared" si="16"/>
        <v>3.0000000000000027E-2</v>
      </c>
      <c r="EN31" s="74"/>
      <c r="EO31" s="78" t="s">
        <v>34</v>
      </c>
      <c r="EP31" s="74">
        <v>141</v>
      </c>
      <c r="EQ31" s="74">
        <v>141</v>
      </c>
      <c r="ER31" s="74">
        <v>0</v>
      </c>
      <c r="ES31" s="74">
        <v>0</v>
      </c>
      <c r="ET31" s="75">
        <v>1</v>
      </c>
      <c r="EU31" s="75">
        <f t="shared" si="17"/>
        <v>0</v>
      </c>
      <c r="EV31" s="74"/>
      <c r="EW31" s="78" t="s">
        <v>34</v>
      </c>
      <c r="EX31" s="74">
        <v>141</v>
      </c>
      <c r="EY31" s="74">
        <v>141</v>
      </c>
      <c r="EZ31" s="74">
        <v>0</v>
      </c>
      <c r="FA31" s="74">
        <v>0</v>
      </c>
      <c r="FB31" s="75">
        <v>1</v>
      </c>
      <c r="FC31" s="75">
        <f t="shared" si="18"/>
        <v>0</v>
      </c>
      <c r="FD31" s="74"/>
      <c r="FE31" s="78" t="s">
        <v>34</v>
      </c>
      <c r="FF31" s="74">
        <v>141</v>
      </c>
      <c r="FG31" s="74">
        <v>141</v>
      </c>
      <c r="FH31" s="74">
        <v>0</v>
      </c>
      <c r="FI31" s="74">
        <v>0</v>
      </c>
      <c r="FJ31" s="75">
        <v>1</v>
      </c>
      <c r="FK31" s="75">
        <f t="shared" si="19"/>
        <v>0</v>
      </c>
      <c r="FL31" s="74"/>
      <c r="FM31" s="78" t="s">
        <v>34</v>
      </c>
      <c r="FN31" s="74">
        <v>141</v>
      </c>
      <c r="FO31" s="74">
        <v>141</v>
      </c>
      <c r="FP31" s="74">
        <v>0</v>
      </c>
      <c r="FQ31" s="74">
        <v>0</v>
      </c>
      <c r="FR31" s="75">
        <v>1</v>
      </c>
      <c r="FS31" s="75">
        <f t="shared" si="20"/>
        <v>0</v>
      </c>
      <c r="FT31" s="74"/>
      <c r="FU31" s="78" t="s">
        <v>34</v>
      </c>
      <c r="FV31" s="74">
        <v>141</v>
      </c>
      <c r="FW31" s="74">
        <v>141</v>
      </c>
      <c r="FX31" s="74">
        <v>0</v>
      </c>
      <c r="FY31" s="74">
        <v>0</v>
      </c>
      <c r="FZ31" s="75">
        <v>1</v>
      </c>
      <c r="GA31" s="75">
        <f t="shared" si="21"/>
        <v>0</v>
      </c>
      <c r="GB31" s="74"/>
      <c r="GC31" s="78" t="s">
        <v>34</v>
      </c>
      <c r="GD31" s="79">
        <v>435</v>
      </c>
      <c r="GE31" s="73">
        <v>423</v>
      </c>
      <c r="GF31" s="73">
        <v>0</v>
      </c>
      <c r="GG31" s="73">
        <v>12</v>
      </c>
      <c r="GH31" s="77">
        <v>0.97</v>
      </c>
      <c r="GI31" s="75">
        <f t="shared" si="22"/>
        <v>-3.0000000000000027E-2</v>
      </c>
      <c r="GJ31" s="74" t="s">
        <v>89</v>
      </c>
      <c r="GK31" s="78" t="s">
        <v>34</v>
      </c>
      <c r="GL31" s="73">
        <v>141</v>
      </c>
      <c r="GM31" s="73">
        <v>141</v>
      </c>
      <c r="GN31" s="73">
        <v>0</v>
      </c>
      <c r="GO31" s="73">
        <v>0</v>
      </c>
      <c r="GP31" s="77">
        <v>1</v>
      </c>
      <c r="GQ31" s="75">
        <f t="shared" si="23"/>
        <v>-11</v>
      </c>
      <c r="GR31" s="74"/>
      <c r="GS31" s="78" t="s">
        <v>34</v>
      </c>
      <c r="GT31" s="73">
        <v>141</v>
      </c>
      <c r="GU31" s="73">
        <v>141</v>
      </c>
      <c r="GV31" s="73">
        <v>0</v>
      </c>
      <c r="GW31" s="73">
        <v>0</v>
      </c>
      <c r="GX31" s="77">
        <v>1</v>
      </c>
      <c r="GY31" s="75">
        <f t="shared" si="24"/>
        <v>0</v>
      </c>
      <c r="HB31" s="78" t="s">
        <v>34</v>
      </c>
      <c r="HC31" s="73">
        <v>141</v>
      </c>
      <c r="HD31" s="73">
        <v>141</v>
      </c>
      <c r="HE31" s="73">
        <v>0</v>
      </c>
      <c r="HF31" s="73">
        <v>0</v>
      </c>
      <c r="HG31" s="75">
        <f t="shared" si="25"/>
        <v>1</v>
      </c>
      <c r="HH31" s="75">
        <f t="shared" si="26"/>
        <v>0</v>
      </c>
      <c r="HJ31" s="78" t="s">
        <v>34</v>
      </c>
      <c r="HK31" s="73">
        <v>141</v>
      </c>
      <c r="HL31" s="73">
        <v>141</v>
      </c>
      <c r="HM31" s="73">
        <v>0</v>
      </c>
      <c r="HN31" s="73">
        <v>0</v>
      </c>
      <c r="HO31" s="75">
        <f t="shared" si="27"/>
        <v>1</v>
      </c>
      <c r="HP31" s="75">
        <f t="shared" si="28"/>
        <v>0</v>
      </c>
      <c r="HR31" s="78" t="s">
        <v>34</v>
      </c>
      <c r="HS31" s="73">
        <v>141</v>
      </c>
      <c r="HT31" s="73">
        <v>141</v>
      </c>
      <c r="HU31" s="74">
        <v>0</v>
      </c>
      <c r="HV31" s="74">
        <v>0</v>
      </c>
      <c r="HW31" s="75">
        <f t="shared" si="29"/>
        <v>1</v>
      </c>
      <c r="HX31" s="75">
        <f t="shared" si="30"/>
        <v>0</v>
      </c>
      <c r="HZ31" s="78" t="s">
        <v>34</v>
      </c>
      <c r="IA31" s="73">
        <v>141</v>
      </c>
      <c r="IB31" s="73">
        <v>141</v>
      </c>
      <c r="IC31" s="74">
        <v>0</v>
      </c>
      <c r="ID31" s="74">
        <v>0</v>
      </c>
      <c r="IE31" s="75">
        <f t="shared" si="31"/>
        <v>1</v>
      </c>
      <c r="IF31" s="75">
        <f t="shared" si="32"/>
        <v>0</v>
      </c>
      <c r="IH31" s="78" t="s">
        <v>34</v>
      </c>
      <c r="II31" s="73">
        <v>141</v>
      </c>
      <c r="IJ31" s="73">
        <v>141</v>
      </c>
      <c r="IK31" s="74">
        <v>0</v>
      </c>
      <c r="IL31" s="74">
        <v>0</v>
      </c>
      <c r="IM31" s="75">
        <f t="shared" si="33"/>
        <v>1</v>
      </c>
      <c r="IN31" s="75">
        <f t="shared" si="34"/>
        <v>0</v>
      </c>
      <c r="IP31" s="78" t="s">
        <v>34</v>
      </c>
      <c r="IQ31" s="73">
        <v>141</v>
      </c>
      <c r="IR31" s="73">
        <v>141</v>
      </c>
      <c r="IS31" s="74">
        <v>0</v>
      </c>
      <c r="IT31" s="74">
        <v>0</v>
      </c>
      <c r="IU31" s="75">
        <f t="shared" si="35"/>
        <v>1</v>
      </c>
      <c r="IV31" s="75">
        <f t="shared" si="36"/>
        <v>0</v>
      </c>
      <c r="IX31" s="78" t="s">
        <v>34</v>
      </c>
      <c r="IY31" s="73">
        <v>141</v>
      </c>
      <c r="IZ31" s="73">
        <v>141</v>
      </c>
      <c r="JA31" s="74">
        <v>0</v>
      </c>
      <c r="JB31" s="74">
        <v>0</v>
      </c>
      <c r="JC31" s="75">
        <f t="shared" si="37"/>
        <v>1</v>
      </c>
      <c r="JD31" s="75">
        <f t="shared" si="38"/>
        <v>0</v>
      </c>
      <c r="JF31" s="78" t="s">
        <v>34</v>
      </c>
      <c r="JG31" s="73">
        <v>141</v>
      </c>
      <c r="JH31" s="73">
        <v>141</v>
      </c>
      <c r="JI31" s="74">
        <v>0</v>
      </c>
      <c r="JJ31" s="74">
        <v>0</v>
      </c>
      <c r="JK31" s="75">
        <f t="shared" si="39"/>
        <v>1</v>
      </c>
      <c r="JL31" s="75">
        <f t="shared" si="40"/>
        <v>0</v>
      </c>
      <c r="JN31" s="78" t="s">
        <v>34</v>
      </c>
      <c r="JO31" s="73">
        <v>141</v>
      </c>
      <c r="JP31" s="73">
        <v>141</v>
      </c>
      <c r="JQ31" s="74">
        <v>0</v>
      </c>
      <c r="JR31" s="74">
        <v>0</v>
      </c>
      <c r="JS31" s="75">
        <f t="shared" si="41"/>
        <v>1</v>
      </c>
      <c r="JT31" s="75">
        <f t="shared" si="42"/>
        <v>0</v>
      </c>
      <c r="JV31" s="78" t="s">
        <v>34</v>
      </c>
      <c r="JW31" s="73">
        <v>141</v>
      </c>
      <c r="JX31" s="73">
        <v>141</v>
      </c>
      <c r="JY31" s="74">
        <v>0</v>
      </c>
      <c r="JZ31" s="74">
        <v>0</v>
      </c>
      <c r="KA31" s="75">
        <f t="shared" si="43"/>
        <v>1</v>
      </c>
      <c r="KB31" s="75">
        <f t="shared" si="44"/>
        <v>0</v>
      </c>
      <c r="KD31" s="78" t="s">
        <v>34</v>
      </c>
      <c r="KE31" s="73">
        <v>141</v>
      </c>
      <c r="KF31" s="73">
        <v>141</v>
      </c>
      <c r="KG31" s="74">
        <v>0</v>
      </c>
      <c r="KH31" s="74">
        <v>0</v>
      </c>
      <c r="KI31" s="75">
        <f t="shared" si="45"/>
        <v>1</v>
      </c>
      <c r="KJ31" s="75">
        <f t="shared" si="46"/>
        <v>0</v>
      </c>
      <c r="KL31" s="78" t="s">
        <v>34</v>
      </c>
      <c r="KM31" s="73">
        <v>141</v>
      </c>
      <c r="KN31" s="73">
        <v>141</v>
      </c>
      <c r="KO31" s="74">
        <v>0</v>
      </c>
      <c r="KP31" s="74">
        <v>0</v>
      </c>
      <c r="KQ31" s="75">
        <f t="shared" si="47"/>
        <v>1</v>
      </c>
      <c r="KR31" s="75">
        <f t="shared" si="48"/>
        <v>0</v>
      </c>
      <c r="KT31" s="78" t="s">
        <v>34</v>
      </c>
      <c r="KU31" s="73">
        <v>141</v>
      </c>
      <c r="KV31" s="73">
        <v>141</v>
      </c>
      <c r="KW31" s="74">
        <v>0</v>
      </c>
      <c r="KX31" s="74">
        <v>0</v>
      </c>
      <c r="KY31" s="75">
        <f t="shared" si="49"/>
        <v>1</v>
      </c>
      <c r="KZ31" s="75">
        <f t="shared" si="50"/>
        <v>0</v>
      </c>
      <c r="LB31" s="78" t="s">
        <v>34</v>
      </c>
      <c r="LC31" s="73">
        <v>141</v>
      </c>
      <c r="LD31" s="73">
        <v>141</v>
      </c>
      <c r="LE31" s="74">
        <v>0</v>
      </c>
      <c r="LF31" s="74">
        <v>0</v>
      </c>
      <c r="LG31" s="75">
        <f t="shared" si="51"/>
        <v>1</v>
      </c>
      <c r="LH31" s="75">
        <f t="shared" si="52"/>
        <v>0</v>
      </c>
      <c r="LJ31" s="78" t="s">
        <v>34</v>
      </c>
      <c r="LK31" s="73">
        <v>141</v>
      </c>
      <c r="LL31" s="73">
        <v>141</v>
      </c>
      <c r="LM31" s="74">
        <v>0</v>
      </c>
      <c r="LN31" s="74">
        <v>0</v>
      </c>
      <c r="LO31" s="75">
        <f t="shared" si="53"/>
        <v>1</v>
      </c>
      <c r="LP31" s="75">
        <f t="shared" si="54"/>
        <v>0</v>
      </c>
      <c r="LR31" s="78" t="s">
        <v>34</v>
      </c>
      <c r="LS31" s="73">
        <v>141</v>
      </c>
      <c r="LT31" s="73">
        <v>141</v>
      </c>
      <c r="LU31" s="74">
        <v>0</v>
      </c>
      <c r="LV31" s="74">
        <v>0</v>
      </c>
      <c r="LW31" s="75">
        <f t="shared" si="55"/>
        <v>1</v>
      </c>
      <c r="LX31" s="75">
        <f t="shared" si="56"/>
        <v>0</v>
      </c>
      <c r="LZ31" s="78" t="s">
        <v>34</v>
      </c>
      <c r="MA31" s="73">
        <v>141</v>
      </c>
      <c r="MB31" s="73">
        <v>141</v>
      </c>
      <c r="MC31" s="74">
        <v>0</v>
      </c>
      <c r="MD31" s="74">
        <v>0</v>
      </c>
      <c r="ME31" s="75">
        <f t="shared" si="57"/>
        <v>1</v>
      </c>
      <c r="MF31" s="75">
        <f t="shared" si="58"/>
        <v>0</v>
      </c>
      <c r="MH31" s="78" t="s">
        <v>34</v>
      </c>
      <c r="MI31" s="73">
        <v>141</v>
      </c>
      <c r="MJ31" s="73">
        <v>141</v>
      </c>
      <c r="MK31" s="74">
        <v>0</v>
      </c>
      <c r="ML31" s="74">
        <v>0</v>
      </c>
      <c r="MM31" s="75">
        <f t="shared" si="59"/>
        <v>1</v>
      </c>
      <c r="MN31" s="75">
        <f t="shared" si="60"/>
        <v>0</v>
      </c>
      <c r="MP31" s="78" t="s">
        <v>34</v>
      </c>
      <c r="MQ31" s="73">
        <v>141</v>
      </c>
      <c r="MR31" s="73">
        <v>141</v>
      </c>
      <c r="MS31" s="74">
        <v>0</v>
      </c>
      <c r="MT31" s="74">
        <v>0</v>
      </c>
      <c r="MU31" s="75">
        <f t="shared" si="61"/>
        <v>1</v>
      </c>
      <c r="MV31" s="75">
        <f t="shared" si="62"/>
        <v>0</v>
      </c>
      <c r="MX31" s="78" t="s">
        <v>34</v>
      </c>
      <c r="MY31" s="73">
        <v>141</v>
      </c>
      <c r="MZ31" s="73">
        <v>141</v>
      </c>
      <c r="NA31" s="74">
        <v>0</v>
      </c>
      <c r="NB31" s="74">
        <v>0</v>
      </c>
      <c r="NC31" s="75">
        <f t="shared" si="63"/>
        <v>1</v>
      </c>
      <c r="ND31" s="75">
        <f t="shared" si="64"/>
        <v>0</v>
      </c>
      <c r="NF31" s="78" t="s">
        <v>34</v>
      </c>
      <c r="NG31" s="73">
        <v>141</v>
      </c>
      <c r="NH31" s="73">
        <v>141</v>
      </c>
      <c r="NI31" s="74">
        <v>0</v>
      </c>
      <c r="NJ31" s="74">
        <v>0</v>
      </c>
      <c r="NK31" s="75">
        <f t="shared" si="65"/>
        <v>1</v>
      </c>
      <c r="NL31" s="75">
        <f t="shared" si="66"/>
        <v>0</v>
      </c>
      <c r="NN31" s="78" t="s">
        <v>34</v>
      </c>
      <c r="NO31" s="73">
        <v>141</v>
      </c>
      <c r="NP31" s="73">
        <v>141</v>
      </c>
      <c r="NQ31" s="74">
        <v>0</v>
      </c>
      <c r="NR31" s="74">
        <v>0</v>
      </c>
      <c r="NS31" s="75">
        <f t="shared" si="67"/>
        <v>1</v>
      </c>
      <c r="NT31" s="75">
        <f t="shared" si="68"/>
        <v>0</v>
      </c>
    </row>
    <row r="32" spans="1:384" ht="1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G32" s="8"/>
      <c r="H32" s="7"/>
      <c r="I32" s="2" t="s">
        <v>35</v>
      </c>
      <c r="J32" s="2">
        <v>45</v>
      </c>
      <c r="K32" s="2">
        <v>45</v>
      </c>
      <c r="L32" s="2">
        <v>0</v>
      </c>
      <c r="M32" s="2">
        <v>0</v>
      </c>
      <c r="N32" s="4">
        <v>1</v>
      </c>
      <c r="O32" s="8">
        <f t="shared" si="0"/>
        <v>0</v>
      </c>
      <c r="P32" s="7"/>
      <c r="Q32" s="2" t="s">
        <v>35</v>
      </c>
      <c r="R32" s="2">
        <v>45</v>
      </c>
      <c r="S32" s="2">
        <v>45</v>
      </c>
      <c r="T32" s="2">
        <v>0</v>
      </c>
      <c r="U32" s="2">
        <v>0</v>
      </c>
      <c r="V32" s="4">
        <v>1</v>
      </c>
      <c r="W32" s="4">
        <f t="shared" si="1"/>
        <v>0</v>
      </c>
      <c r="Y32" s="2" t="s">
        <v>35</v>
      </c>
      <c r="Z32" s="2">
        <v>45</v>
      </c>
      <c r="AA32" s="2">
        <v>45</v>
      </c>
      <c r="AB32" s="2">
        <v>0</v>
      </c>
      <c r="AC32" s="2">
        <v>0</v>
      </c>
      <c r="AD32" s="4">
        <v>1</v>
      </c>
      <c r="AE32" s="4">
        <f t="shared" si="2"/>
        <v>0</v>
      </c>
      <c r="AG32" s="2" t="s">
        <v>35</v>
      </c>
      <c r="AH32" s="2">
        <v>45</v>
      </c>
      <c r="AI32" s="2">
        <v>45</v>
      </c>
      <c r="AJ32" s="2">
        <v>0</v>
      </c>
      <c r="AK32" s="2">
        <v>0</v>
      </c>
      <c r="AL32" s="4">
        <v>1</v>
      </c>
      <c r="AM32" s="4">
        <f t="shared" si="3"/>
        <v>0</v>
      </c>
      <c r="AO32" s="2" t="s">
        <v>35</v>
      </c>
      <c r="AP32" s="2">
        <v>45</v>
      </c>
      <c r="AQ32" s="2">
        <v>45</v>
      </c>
      <c r="AR32" s="2">
        <v>0</v>
      </c>
      <c r="AS32" s="2">
        <v>0</v>
      </c>
      <c r="AT32" s="4">
        <v>1</v>
      </c>
      <c r="AU32" s="4">
        <f t="shared" si="4"/>
        <v>0</v>
      </c>
      <c r="AW32" s="2" t="s">
        <v>35</v>
      </c>
      <c r="AX32" s="2">
        <v>45</v>
      </c>
      <c r="AY32" s="2">
        <v>45</v>
      </c>
      <c r="AZ32" s="2">
        <v>0</v>
      </c>
      <c r="BA32" s="2">
        <v>0</v>
      </c>
      <c r="BB32" s="4">
        <v>1</v>
      </c>
      <c r="BC32" s="4">
        <f t="shared" si="5"/>
        <v>0</v>
      </c>
      <c r="BE32" s="2" t="s">
        <v>35</v>
      </c>
      <c r="BF32" s="2">
        <v>45</v>
      </c>
      <c r="BG32" s="2">
        <v>45</v>
      </c>
      <c r="BH32" s="2">
        <v>0</v>
      </c>
      <c r="BI32" s="2">
        <v>0</v>
      </c>
      <c r="BJ32" s="4">
        <f t="shared" si="69"/>
        <v>1</v>
      </c>
      <c r="BK32" s="4">
        <f t="shared" si="6"/>
        <v>0</v>
      </c>
      <c r="BM32" s="2" t="s">
        <v>35</v>
      </c>
      <c r="BN32" s="2">
        <v>45</v>
      </c>
      <c r="BO32" s="2">
        <v>45</v>
      </c>
      <c r="BP32" s="2">
        <v>0</v>
      </c>
      <c r="BQ32" s="2">
        <v>0</v>
      </c>
      <c r="BR32" s="4">
        <f t="shared" si="70"/>
        <v>1</v>
      </c>
      <c r="BS32" s="4">
        <f t="shared" si="7"/>
        <v>0</v>
      </c>
      <c r="BU32" s="2" t="s">
        <v>35</v>
      </c>
      <c r="BV32" s="2">
        <v>45</v>
      </c>
      <c r="BW32" s="2">
        <v>45</v>
      </c>
      <c r="BX32" s="2">
        <v>0</v>
      </c>
      <c r="BY32" s="2">
        <v>0</v>
      </c>
      <c r="BZ32" s="4">
        <v>1</v>
      </c>
      <c r="CA32" s="4">
        <f t="shared" si="8"/>
        <v>0</v>
      </c>
      <c r="CC32" s="42" t="s">
        <v>35</v>
      </c>
      <c r="CD32" s="42">
        <v>45</v>
      </c>
      <c r="CE32" s="42">
        <v>45</v>
      </c>
      <c r="CF32" s="42">
        <v>0</v>
      </c>
      <c r="CG32" s="42">
        <v>0</v>
      </c>
      <c r="CH32" s="43">
        <v>1</v>
      </c>
      <c r="CI32" s="4">
        <f t="shared" si="9"/>
        <v>0</v>
      </c>
      <c r="CK32" s="2" t="s">
        <v>35</v>
      </c>
      <c r="CL32" s="2">
        <v>45</v>
      </c>
      <c r="CM32" s="2">
        <v>45</v>
      </c>
      <c r="CN32" s="2">
        <v>0</v>
      </c>
      <c r="CO32" s="2">
        <v>0</v>
      </c>
      <c r="CP32" s="4">
        <v>1</v>
      </c>
      <c r="CQ32" s="4">
        <f t="shared" si="10"/>
        <v>0</v>
      </c>
      <c r="CS32" s="2" t="s">
        <v>35</v>
      </c>
      <c r="CT32" s="2">
        <v>45</v>
      </c>
      <c r="CU32" s="2">
        <v>45</v>
      </c>
      <c r="CV32" s="2">
        <v>0</v>
      </c>
      <c r="CW32" s="2">
        <v>0</v>
      </c>
      <c r="CX32" s="4">
        <v>1</v>
      </c>
      <c r="CY32" s="4">
        <f t="shared" si="11"/>
        <v>0</v>
      </c>
      <c r="DA32" s="2" t="s">
        <v>35</v>
      </c>
      <c r="DB32" s="2">
        <v>45</v>
      </c>
      <c r="DC32" s="2">
        <v>45</v>
      </c>
      <c r="DD32" s="2">
        <v>0</v>
      </c>
      <c r="DE32" s="2">
        <v>0</v>
      </c>
      <c r="DF32" s="4">
        <v>1</v>
      </c>
      <c r="DG32" s="4">
        <f t="shared" si="12"/>
        <v>0</v>
      </c>
      <c r="DI32" s="2" t="s">
        <v>35</v>
      </c>
      <c r="DJ32" s="2">
        <v>45</v>
      </c>
      <c r="DK32" s="2">
        <v>45</v>
      </c>
      <c r="DL32" s="2">
        <v>0</v>
      </c>
      <c r="DM32" s="2">
        <v>0</v>
      </c>
      <c r="DN32" s="4">
        <v>1</v>
      </c>
      <c r="DO32" s="4">
        <f t="shared" si="13"/>
        <v>0</v>
      </c>
      <c r="DQ32" s="2" t="s">
        <v>35</v>
      </c>
      <c r="DR32" s="2">
        <v>45</v>
      </c>
      <c r="DS32" s="2">
        <v>45</v>
      </c>
      <c r="DT32" s="2">
        <v>0</v>
      </c>
      <c r="DU32" s="2">
        <v>0</v>
      </c>
      <c r="DV32" s="4">
        <v>1</v>
      </c>
      <c r="DW32" s="4">
        <f t="shared" si="14"/>
        <v>0</v>
      </c>
      <c r="DY32" s="2" t="s">
        <v>35</v>
      </c>
      <c r="DZ32" s="2">
        <v>45</v>
      </c>
      <c r="EA32" s="2">
        <v>45</v>
      </c>
      <c r="EB32" s="2">
        <v>0</v>
      </c>
      <c r="EC32" s="2">
        <v>0</v>
      </c>
      <c r="ED32" s="4">
        <v>1</v>
      </c>
      <c r="EE32" s="4">
        <f t="shared" si="15"/>
        <v>0</v>
      </c>
      <c r="EG32" s="73" t="s">
        <v>35</v>
      </c>
      <c r="EH32" s="74">
        <v>45</v>
      </c>
      <c r="EI32" s="74">
        <v>45</v>
      </c>
      <c r="EJ32" s="74">
        <v>0</v>
      </c>
      <c r="EK32" s="74">
        <v>0</v>
      </c>
      <c r="EL32" s="75">
        <v>1</v>
      </c>
      <c r="EM32" s="75">
        <f t="shared" si="16"/>
        <v>0</v>
      </c>
      <c r="EN32" s="74"/>
      <c r="EO32" s="73" t="s">
        <v>35</v>
      </c>
      <c r="EP32" s="73">
        <v>45</v>
      </c>
      <c r="EQ32" s="73">
        <v>45</v>
      </c>
      <c r="ER32" s="73">
        <v>0</v>
      </c>
      <c r="ES32" s="73">
        <v>0</v>
      </c>
      <c r="ET32" s="77">
        <v>1</v>
      </c>
      <c r="EU32" s="75">
        <f t="shared" si="17"/>
        <v>0</v>
      </c>
      <c r="EV32" s="74"/>
      <c r="EW32" s="73" t="s">
        <v>35</v>
      </c>
      <c r="EX32" s="73">
        <v>45</v>
      </c>
      <c r="EY32" s="73">
        <v>45</v>
      </c>
      <c r="EZ32" s="73">
        <v>0</v>
      </c>
      <c r="FA32" s="73">
        <v>0</v>
      </c>
      <c r="FB32" s="77">
        <v>1</v>
      </c>
      <c r="FC32" s="75">
        <f t="shared" si="18"/>
        <v>0</v>
      </c>
      <c r="FD32" s="74"/>
      <c r="FE32" s="73" t="s">
        <v>35</v>
      </c>
      <c r="FF32" s="73">
        <v>45</v>
      </c>
      <c r="FG32" s="73">
        <v>45</v>
      </c>
      <c r="FH32" s="73">
        <v>0</v>
      </c>
      <c r="FI32" s="73">
        <v>0</v>
      </c>
      <c r="FJ32" s="77">
        <f t="shared" si="71"/>
        <v>1</v>
      </c>
      <c r="FK32" s="75">
        <f t="shared" si="19"/>
        <v>0</v>
      </c>
      <c r="FL32" s="74"/>
      <c r="FM32" s="73" t="s">
        <v>35</v>
      </c>
      <c r="FN32" s="73">
        <v>45</v>
      </c>
      <c r="FO32" s="73">
        <v>45</v>
      </c>
      <c r="FP32" s="73">
        <v>0</v>
      </c>
      <c r="FQ32" s="73">
        <v>0</v>
      </c>
      <c r="FR32" s="77">
        <v>1</v>
      </c>
      <c r="FS32" s="75">
        <f t="shared" si="20"/>
        <v>0</v>
      </c>
      <c r="FT32" s="74"/>
      <c r="FU32" s="73" t="s">
        <v>35</v>
      </c>
      <c r="FV32" s="73">
        <v>45</v>
      </c>
      <c r="FW32" s="73">
        <v>45</v>
      </c>
      <c r="FX32" s="73">
        <v>0</v>
      </c>
      <c r="FY32" s="73">
        <v>0</v>
      </c>
      <c r="FZ32" s="77">
        <v>1</v>
      </c>
      <c r="GA32" s="75">
        <f t="shared" si="21"/>
        <v>0</v>
      </c>
      <c r="GB32" s="74"/>
      <c r="GC32" s="73" t="s">
        <v>35</v>
      </c>
      <c r="GD32" s="73">
        <v>45</v>
      </c>
      <c r="GE32" s="73">
        <v>45</v>
      </c>
      <c r="GF32" s="73">
        <v>0</v>
      </c>
      <c r="GG32" s="73">
        <v>0</v>
      </c>
      <c r="GH32" s="77">
        <v>1</v>
      </c>
      <c r="GI32" s="75">
        <f t="shared" si="22"/>
        <v>0</v>
      </c>
      <c r="GJ32" s="74"/>
      <c r="GK32" s="73" t="s">
        <v>35</v>
      </c>
      <c r="GL32" s="73">
        <v>45</v>
      </c>
      <c r="GM32" s="73">
        <v>45</v>
      </c>
      <c r="GN32" s="73">
        <v>0</v>
      </c>
      <c r="GO32" s="73">
        <v>0</v>
      </c>
      <c r="GP32" s="77">
        <v>1</v>
      </c>
      <c r="GQ32" s="75">
        <f t="shared" si="23"/>
        <v>1</v>
      </c>
      <c r="GR32" s="74"/>
      <c r="GS32" s="73" t="s">
        <v>35</v>
      </c>
      <c r="GT32" s="73">
        <v>45</v>
      </c>
      <c r="GU32" s="73">
        <v>45</v>
      </c>
      <c r="GV32" s="73">
        <v>0</v>
      </c>
      <c r="GW32" s="73">
        <v>0</v>
      </c>
      <c r="GX32" s="77">
        <v>1</v>
      </c>
      <c r="GY32" s="75">
        <f t="shared" si="24"/>
        <v>0</v>
      </c>
      <c r="HB32" s="74" t="s">
        <v>35</v>
      </c>
      <c r="HC32" s="74">
        <v>45</v>
      </c>
      <c r="HD32" s="74">
        <v>45</v>
      </c>
      <c r="HE32" s="74">
        <v>0</v>
      </c>
      <c r="HF32" s="74">
        <v>0</v>
      </c>
      <c r="HG32" s="75">
        <f t="shared" si="25"/>
        <v>1</v>
      </c>
      <c r="HH32" s="75">
        <f t="shared" si="26"/>
        <v>0</v>
      </c>
      <c r="HJ32" s="74" t="s">
        <v>35</v>
      </c>
      <c r="HK32" s="74">
        <v>45</v>
      </c>
      <c r="HL32" s="74">
        <v>45</v>
      </c>
      <c r="HM32" s="74">
        <v>0</v>
      </c>
      <c r="HN32" s="74">
        <v>0</v>
      </c>
      <c r="HO32" s="75">
        <f t="shared" si="27"/>
        <v>1</v>
      </c>
      <c r="HP32" s="75">
        <f t="shared" si="28"/>
        <v>0</v>
      </c>
      <c r="HR32" s="74" t="s">
        <v>35</v>
      </c>
      <c r="HS32" s="74">
        <v>45</v>
      </c>
      <c r="HT32" s="74">
        <v>45</v>
      </c>
      <c r="HU32" s="74">
        <v>0</v>
      </c>
      <c r="HV32" s="74">
        <v>0</v>
      </c>
      <c r="HW32" s="75">
        <f t="shared" si="29"/>
        <v>1</v>
      </c>
      <c r="HX32" s="75">
        <f t="shared" si="30"/>
        <v>0</v>
      </c>
      <c r="HZ32" s="74" t="s">
        <v>35</v>
      </c>
      <c r="IA32" s="74">
        <v>45</v>
      </c>
      <c r="IB32" s="74">
        <v>45</v>
      </c>
      <c r="IC32" s="74">
        <v>0</v>
      </c>
      <c r="ID32" s="74">
        <v>0</v>
      </c>
      <c r="IE32" s="75">
        <f t="shared" si="31"/>
        <v>1</v>
      </c>
      <c r="IF32" s="75">
        <f t="shared" si="32"/>
        <v>0</v>
      </c>
      <c r="IH32" s="74" t="s">
        <v>35</v>
      </c>
      <c r="II32" s="74">
        <v>45</v>
      </c>
      <c r="IJ32" s="74">
        <v>45</v>
      </c>
      <c r="IK32" s="74">
        <v>0</v>
      </c>
      <c r="IL32" s="74">
        <v>0</v>
      </c>
      <c r="IM32" s="75">
        <f t="shared" si="33"/>
        <v>1</v>
      </c>
      <c r="IN32" s="75">
        <f t="shared" si="34"/>
        <v>0</v>
      </c>
      <c r="IP32" s="74" t="s">
        <v>35</v>
      </c>
      <c r="IQ32" s="74">
        <v>45</v>
      </c>
      <c r="IR32" s="74">
        <v>45</v>
      </c>
      <c r="IS32" s="74">
        <v>0</v>
      </c>
      <c r="IT32" s="74">
        <v>0</v>
      </c>
      <c r="IU32" s="75">
        <f t="shared" si="35"/>
        <v>1</v>
      </c>
      <c r="IV32" s="75">
        <f t="shared" si="36"/>
        <v>0</v>
      </c>
      <c r="IX32" s="74" t="s">
        <v>35</v>
      </c>
      <c r="IY32" s="74">
        <v>45</v>
      </c>
      <c r="IZ32" s="74">
        <v>45</v>
      </c>
      <c r="JA32" s="74">
        <v>0</v>
      </c>
      <c r="JB32" s="74">
        <v>0</v>
      </c>
      <c r="JC32" s="75">
        <f t="shared" si="37"/>
        <v>1</v>
      </c>
      <c r="JD32" s="75">
        <f t="shared" si="38"/>
        <v>0</v>
      </c>
      <c r="JF32" s="74" t="s">
        <v>35</v>
      </c>
      <c r="JG32" s="74">
        <v>45</v>
      </c>
      <c r="JH32" s="74">
        <v>45</v>
      </c>
      <c r="JI32" s="74">
        <v>0</v>
      </c>
      <c r="JJ32" s="74">
        <v>0</v>
      </c>
      <c r="JK32" s="75">
        <f t="shared" si="39"/>
        <v>1</v>
      </c>
      <c r="JL32" s="75">
        <f t="shared" si="40"/>
        <v>0</v>
      </c>
      <c r="JN32" s="74" t="s">
        <v>35</v>
      </c>
      <c r="JO32" s="74">
        <v>45</v>
      </c>
      <c r="JP32" s="74">
        <v>45</v>
      </c>
      <c r="JQ32" s="74">
        <v>0</v>
      </c>
      <c r="JR32" s="74">
        <v>0</v>
      </c>
      <c r="JS32" s="75">
        <f t="shared" si="41"/>
        <v>1</v>
      </c>
      <c r="JT32" s="75">
        <f t="shared" si="42"/>
        <v>0</v>
      </c>
      <c r="JV32" s="74" t="s">
        <v>35</v>
      </c>
      <c r="JW32" s="74">
        <v>45</v>
      </c>
      <c r="JX32" s="74">
        <v>45</v>
      </c>
      <c r="JY32" s="74">
        <v>0</v>
      </c>
      <c r="JZ32" s="74">
        <v>0</v>
      </c>
      <c r="KA32" s="75">
        <f t="shared" si="43"/>
        <v>1</v>
      </c>
      <c r="KB32" s="75">
        <f t="shared" si="44"/>
        <v>0</v>
      </c>
      <c r="KD32" s="74" t="s">
        <v>35</v>
      </c>
      <c r="KE32" s="74">
        <v>45</v>
      </c>
      <c r="KF32" s="74">
        <v>45</v>
      </c>
      <c r="KG32" s="74">
        <v>0</v>
      </c>
      <c r="KH32" s="74">
        <v>0</v>
      </c>
      <c r="KI32" s="75">
        <f t="shared" si="45"/>
        <v>1</v>
      </c>
      <c r="KJ32" s="75">
        <f t="shared" si="46"/>
        <v>0</v>
      </c>
      <c r="KL32" s="74" t="s">
        <v>35</v>
      </c>
      <c r="KM32" s="74">
        <v>45</v>
      </c>
      <c r="KN32" s="74">
        <v>45</v>
      </c>
      <c r="KO32" s="74">
        <v>0</v>
      </c>
      <c r="KP32" s="74">
        <v>0</v>
      </c>
      <c r="KQ32" s="75">
        <f t="shared" si="47"/>
        <v>1</v>
      </c>
      <c r="KR32" s="75">
        <f t="shared" si="48"/>
        <v>0</v>
      </c>
      <c r="KT32" s="74" t="s">
        <v>35</v>
      </c>
      <c r="KU32" s="74">
        <v>45</v>
      </c>
      <c r="KV32" s="74">
        <v>45</v>
      </c>
      <c r="KW32" s="74">
        <v>0</v>
      </c>
      <c r="KX32" s="74">
        <v>0</v>
      </c>
      <c r="KY32" s="75">
        <f t="shared" si="49"/>
        <v>1</v>
      </c>
      <c r="KZ32" s="75">
        <f t="shared" si="50"/>
        <v>0</v>
      </c>
      <c r="LB32" s="74" t="s">
        <v>35</v>
      </c>
      <c r="LC32" s="74">
        <v>45</v>
      </c>
      <c r="LD32" s="74">
        <v>45</v>
      </c>
      <c r="LE32" s="74">
        <v>0</v>
      </c>
      <c r="LF32" s="74">
        <v>0</v>
      </c>
      <c r="LG32" s="75">
        <f t="shared" si="51"/>
        <v>1</v>
      </c>
      <c r="LH32" s="75">
        <f t="shared" si="52"/>
        <v>0</v>
      </c>
      <c r="LJ32" s="74" t="s">
        <v>35</v>
      </c>
      <c r="LK32" s="74">
        <v>45</v>
      </c>
      <c r="LL32" s="74">
        <v>45</v>
      </c>
      <c r="LM32" s="74">
        <v>0</v>
      </c>
      <c r="LN32" s="74">
        <v>0</v>
      </c>
      <c r="LO32" s="75">
        <f t="shared" si="53"/>
        <v>1</v>
      </c>
      <c r="LP32" s="75">
        <f t="shared" si="54"/>
        <v>0</v>
      </c>
      <c r="LR32" s="74" t="s">
        <v>35</v>
      </c>
      <c r="LS32" s="74">
        <v>45</v>
      </c>
      <c r="LT32" s="74">
        <v>45</v>
      </c>
      <c r="LU32" s="74">
        <v>0</v>
      </c>
      <c r="LV32" s="74">
        <v>0</v>
      </c>
      <c r="LW32" s="75">
        <f t="shared" si="55"/>
        <v>1</v>
      </c>
      <c r="LX32" s="75">
        <f t="shared" si="56"/>
        <v>0</v>
      </c>
      <c r="LZ32" s="74" t="s">
        <v>35</v>
      </c>
      <c r="MA32" s="74">
        <v>45</v>
      </c>
      <c r="MB32" s="74">
        <v>45</v>
      </c>
      <c r="MC32" s="74">
        <v>0</v>
      </c>
      <c r="MD32" s="74">
        <v>0</v>
      </c>
      <c r="ME32" s="75">
        <f t="shared" si="57"/>
        <v>1</v>
      </c>
      <c r="MF32" s="75">
        <f t="shared" si="58"/>
        <v>0</v>
      </c>
      <c r="MH32" s="74" t="s">
        <v>35</v>
      </c>
      <c r="MI32" s="74">
        <v>45</v>
      </c>
      <c r="MJ32" s="74">
        <v>45</v>
      </c>
      <c r="MK32" s="74">
        <v>0</v>
      </c>
      <c r="ML32" s="74">
        <v>0</v>
      </c>
      <c r="MM32" s="75">
        <f t="shared" si="59"/>
        <v>1</v>
      </c>
      <c r="MN32" s="75">
        <f t="shared" si="60"/>
        <v>0</v>
      </c>
      <c r="MP32" s="74" t="s">
        <v>35</v>
      </c>
      <c r="MQ32" s="74">
        <v>45</v>
      </c>
      <c r="MR32" s="74">
        <v>45</v>
      </c>
      <c r="MS32" s="74">
        <v>0</v>
      </c>
      <c r="MT32" s="74">
        <v>0</v>
      </c>
      <c r="MU32" s="75">
        <f t="shared" si="61"/>
        <v>1</v>
      </c>
      <c r="MV32" s="75">
        <f t="shared" si="62"/>
        <v>0</v>
      </c>
      <c r="MX32" s="74" t="s">
        <v>35</v>
      </c>
      <c r="MY32" s="74">
        <v>45</v>
      </c>
      <c r="MZ32" s="74">
        <v>45</v>
      </c>
      <c r="NA32" s="74">
        <v>0</v>
      </c>
      <c r="NB32" s="74">
        <v>0</v>
      </c>
      <c r="NC32" s="75">
        <f t="shared" si="63"/>
        <v>1</v>
      </c>
      <c r="ND32" s="75">
        <f t="shared" si="64"/>
        <v>0</v>
      </c>
      <c r="NF32" s="74" t="s">
        <v>35</v>
      </c>
      <c r="NG32" s="74">
        <v>45</v>
      </c>
      <c r="NH32" s="74">
        <v>45</v>
      </c>
      <c r="NI32" s="74">
        <v>0</v>
      </c>
      <c r="NJ32" s="74">
        <v>0</v>
      </c>
      <c r="NK32" s="75">
        <f t="shared" si="65"/>
        <v>1</v>
      </c>
      <c r="NL32" s="75">
        <f t="shared" si="66"/>
        <v>0</v>
      </c>
      <c r="NN32" s="74" t="s">
        <v>35</v>
      </c>
      <c r="NO32" s="74">
        <v>45</v>
      </c>
      <c r="NP32" s="74">
        <v>45</v>
      </c>
      <c r="NQ32" s="74">
        <v>0</v>
      </c>
      <c r="NR32" s="74">
        <v>0</v>
      </c>
      <c r="NS32" s="75">
        <f t="shared" si="67"/>
        <v>1</v>
      </c>
      <c r="NT32" s="75">
        <f t="shared" si="68"/>
        <v>0</v>
      </c>
    </row>
    <row r="33" spans="1:384" ht="15">
      <c r="A33" s="2" t="s">
        <v>36</v>
      </c>
      <c r="B33" s="2">
        <v>4</v>
      </c>
      <c r="C33" s="2">
        <v>2</v>
      </c>
      <c r="D33" s="2">
        <v>2</v>
      </c>
      <c r="E33" s="2">
        <v>0</v>
      </c>
      <c r="F33" s="4">
        <v>0.5</v>
      </c>
      <c r="G33" s="8"/>
      <c r="H33" s="7"/>
      <c r="I33" s="2" t="s">
        <v>36</v>
      </c>
      <c r="J33" s="2">
        <v>4</v>
      </c>
      <c r="K33" s="2">
        <v>2</v>
      </c>
      <c r="L33" s="2">
        <v>2</v>
      </c>
      <c r="M33" s="2">
        <v>0</v>
      </c>
      <c r="N33" s="4">
        <v>0.5</v>
      </c>
      <c r="O33" s="8">
        <f t="shared" si="0"/>
        <v>0</v>
      </c>
      <c r="P33" s="7"/>
      <c r="Q33" s="2" t="s">
        <v>36</v>
      </c>
      <c r="R33" s="2">
        <v>4</v>
      </c>
      <c r="S33" s="2">
        <v>2</v>
      </c>
      <c r="T33" s="2">
        <v>2</v>
      </c>
      <c r="U33" s="2">
        <v>0</v>
      </c>
      <c r="V33" s="4">
        <v>0.5</v>
      </c>
      <c r="W33" s="4">
        <f t="shared" si="1"/>
        <v>0</v>
      </c>
      <c r="Y33" s="2" t="s">
        <v>36</v>
      </c>
      <c r="Z33" s="2">
        <v>4</v>
      </c>
      <c r="AA33" s="2">
        <v>2</v>
      </c>
      <c r="AB33" s="2">
        <v>2</v>
      </c>
      <c r="AC33" s="2">
        <v>0</v>
      </c>
      <c r="AD33" s="4">
        <v>0.5</v>
      </c>
      <c r="AE33" s="4">
        <f t="shared" si="2"/>
        <v>0</v>
      </c>
      <c r="AG33" s="2" t="s">
        <v>36</v>
      </c>
      <c r="AH33" s="2">
        <v>4</v>
      </c>
      <c r="AI33" s="2">
        <v>2</v>
      </c>
      <c r="AJ33" s="2">
        <v>2</v>
      </c>
      <c r="AK33" s="2">
        <v>0</v>
      </c>
      <c r="AL33" s="4">
        <v>0.5</v>
      </c>
      <c r="AM33" s="4">
        <f t="shared" si="3"/>
        <v>0</v>
      </c>
      <c r="AO33" s="2" t="s">
        <v>36</v>
      </c>
      <c r="AP33" s="2">
        <v>4</v>
      </c>
      <c r="AQ33" s="2">
        <v>2</v>
      </c>
      <c r="AR33" s="2">
        <v>2</v>
      </c>
      <c r="AS33" s="2">
        <v>0</v>
      </c>
      <c r="AT33" s="4">
        <v>0.5</v>
      </c>
      <c r="AU33" s="4">
        <f t="shared" si="4"/>
        <v>0</v>
      </c>
      <c r="AW33" s="2" t="s">
        <v>36</v>
      </c>
      <c r="AX33" s="2">
        <v>4</v>
      </c>
      <c r="AY33" s="2">
        <v>2</v>
      </c>
      <c r="AZ33" s="2">
        <v>2</v>
      </c>
      <c r="BA33" s="2">
        <v>0</v>
      </c>
      <c r="BB33" s="4">
        <v>0.5</v>
      </c>
      <c r="BC33" s="4">
        <f t="shared" si="5"/>
        <v>0</v>
      </c>
      <c r="BE33" s="2" t="s">
        <v>36</v>
      </c>
      <c r="BF33" s="2">
        <v>4</v>
      </c>
      <c r="BG33" s="2">
        <v>2</v>
      </c>
      <c r="BH33" s="2">
        <v>2</v>
      </c>
      <c r="BI33" s="2">
        <v>0</v>
      </c>
      <c r="BJ33" s="4">
        <f t="shared" si="69"/>
        <v>0.5</v>
      </c>
      <c r="BK33" s="4">
        <f t="shared" si="6"/>
        <v>0</v>
      </c>
      <c r="BM33" s="2" t="s">
        <v>36</v>
      </c>
      <c r="BN33" s="2">
        <v>4</v>
      </c>
      <c r="BO33" s="2">
        <v>2</v>
      </c>
      <c r="BP33" s="2">
        <v>2</v>
      </c>
      <c r="BQ33" s="2">
        <v>0</v>
      </c>
      <c r="BR33" s="4">
        <f t="shared" si="70"/>
        <v>0.5</v>
      </c>
      <c r="BS33" s="4">
        <f t="shared" si="7"/>
        <v>0</v>
      </c>
      <c r="BU33" s="2" t="s">
        <v>36</v>
      </c>
      <c r="BV33" s="2">
        <v>4</v>
      </c>
      <c r="BW33" s="2">
        <v>2</v>
      </c>
      <c r="BX33" s="2">
        <v>2</v>
      </c>
      <c r="BY33" s="2">
        <v>0</v>
      </c>
      <c r="BZ33" s="4">
        <v>0.5</v>
      </c>
      <c r="CA33" s="4">
        <f t="shared" si="8"/>
        <v>0</v>
      </c>
      <c r="CC33" s="42" t="s">
        <v>36</v>
      </c>
      <c r="CD33" s="42">
        <v>4</v>
      </c>
      <c r="CE33" s="42">
        <v>2</v>
      </c>
      <c r="CF33" s="42">
        <v>2</v>
      </c>
      <c r="CG33" s="42">
        <v>0</v>
      </c>
      <c r="CH33" s="43">
        <v>0.5</v>
      </c>
      <c r="CI33" s="4">
        <f t="shared" si="9"/>
        <v>0</v>
      </c>
      <c r="CK33" s="2" t="s">
        <v>36</v>
      </c>
      <c r="CL33" s="2">
        <v>4</v>
      </c>
      <c r="CM33" s="2">
        <v>2</v>
      </c>
      <c r="CN33" s="2">
        <v>2</v>
      </c>
      <c r="CO33" s="2">
        <v>0</v>
      </c>
      <c r="CP33" s="4">
        <v>0.5</v>
      </c>
      <c r="CQ33" s="4">
        <f t="shared" si="10"/>
        <v>0</v>
      </c>
      <c r="CS33" s="2" t="s">
        <v>36</v>
      </c>
      <c r="CT33" s="2">
        <v>4</v>
      </c>
      <c r="CU33" s="2">
        <v>2</v>
      </c>
      <c r="CV33" s="2">
        <v>2</v>
      </c>
      <c r="CW33" s="2">
        <v>0</v>
      </c>
      <c r="CX33" s="4">
        <v>0.5</v>
      </c>
      <c r="CY33" s="4">
        <f t="shared" si="11"/>
        <v>0</v>
      </c>
      <c r="DA33" s="2" t="s">
        <v>36</v>
      </c>
      <c r="DB33" s="2">
        <v>4</v>
      </c>
      <c r="DC33" s="2">
        <v>2</v>
      </c>
      <c r="DD33" s="2">
        <v>2</v>
      </c>
      <c r="DE33" s="2">
        <v>0</v>
      </c>
      <c r="DF33" s="4">
        <v>0.5</v>
      </c>
      <c r="DG33" s="4">
        <f t="shared" si="12"/>
        <v>0</v>
      </c>
      <c r="DI33" s="2" t="s">
        <v>36</v>
      </c>
      <c r="DJ33" s="2">
        <v>4</v>
      </c>
      <c r="DK33" s="2">
        <v>2</v>
      </c>
      <c r="DL33" s="2">
        <v>2</v>
      </c>
      <c r="DM33" s="2">
        <v>0</v>
      </c>
      <c r="DN33" s="4">
        <v>0.5</v>
      </c>
      <c r="DO33" s="4">
        <f t="shared" si="13"/>
        <v>0</v>
      </c>
      <c r="DQ33" s="2" t="s">
        <v>36</v>
      </c>
      <c r="DR33" s="2">
        <v>4</v>
      </c>
      <c r="DS33" s="2">
        <v>2</v>
      </c>
      <c r="DT33" s="2">
        <v>2</v>
      </c>
      <c r="DU33" s="2">
        <v>0</v>
      </c>
      <c r="DV33" s="4">
        <v>0.5</v>
      </c>
      <c r="DW33" s="4">
        <f t="shared" si="14"/>
        <v>0</v>
      </c>
      <c r="DY33" s="2" t="s">
        <v>36</v>
      </c>
      <c r="DZ33" s="2">
        <v>4</v>
      </c>
      <c r="EA33" s="2">
        <v>2</v>
      </c>
      <c r="EB33" s="2">
        <v>2</v>
      </c>
      <c r="EC33" s="2">
        <v>0</v>
      </c>
      <c r="ED33" s="4">
        <v>0.5</v>
      </c>
      <c r="EE33" s="4">
        <f t="shared" si="15"/>
        <v>0</v>
      </c>
      <c r="EG33" s="73" t="s">
        <v>36</v>
      </c>
      <c r="EH33" s="74">
        <v>4</v>
      </c>
      <c r="EI33" s="74">
        <v>2</v>
      </c>
      <c r="EJ33" s="74">
        <v>2</v>
      </c>
      <c r="EK33" s="74">
        <v>0</v>
      </c>
      <c r="EL33" s="75">
        <v>0.5</v>
      </c>
      <c r="EM33" s="75">
        <f t="shared" si="16"/>
        <v>0</v>
      </c>
      <c r="EN33" s="74"/>
      <c r="EO33" s="73" t="s">
        <v>36</v>
      </c>
      <c r="EP33" s="73">
        <v>4</v>
      </c>
      <c r="EQ33" s="73">
        <v>2</v>
      </c>
      <c r="ER33" s="73">
        <v>2</v>
      </c>
      <c r="ES33" s="73">
        <v>0</v>
      </c>
      <c r="ET33" s="77">
        <v>0.5</v>
      </c>
      <c r="EU33" s="75">
        <f t="shared" si="17"/>
        <v>0</v>
      </c>
      <c r="EV33" s="74"/>
      <c r="EW33" s="73" t="s">
        <v>36</v>
      </c>
      <c r="EX33" s="73">
        <v>4</v>
      </c>
      <c r="EY33" s="73">
        <v>2</v>
      </c>
      <c r="EZ33" s="73">
        <v>2</v>
      </c>
      <c r="FA33" s="73">
        <v>0</v>
      </c>
      <c r="FB33" s="77">
        <v>0.5</v>
      </c>
      <c r="FC33" s="75">
        <f t="shared" si="18"/>
        <v>0</v>
      </c>
      <c r="FD33" s="74"/>
      <c r="FE33" s="73" t="s">
        <v>36</v>
      </c>
      <c r="FF33" s="73">
        <v>4</v>
      </c>
      <c r="FG33" s="73">
        <v>2</v>
      </c>
      <c r="FH33" s="73">
        <v>2</v>
      </c>
      <c r="FI33" s="73">
        <v>0</v>
      </c>
      <c r="FJ33" s="77">
        <f t="shared" si="71"/>
        <v>0.5</v>
      </c>
      <c r="FK33" s="75">
        <f t="shared" si="19"/>
        <v>0</v>
      </c>
      <c r="FL33" s="74"/>
      <c r="FM33" s="73" t="s">
        <v>36</v>
      </c>
      <c r="FN33" s="73">
        <v>4</v>
      </c>
      <c r="FO33" s="73">
        <v>2</v>
      </c>
      <c r="FP33" s="73">
        <v>2</v>
      </c>
      <c r="FQ33" s="73">
        <v>0</v>
      </c>
      <c r="FR33" s="77">
        <v>0.5</v>
      </c>
      <c r="FS33" s="75">
        <f t="shared" si="20"/>
        <v>0</v>
      </c>
      <c r="FT33" s="74"/>
      <c r="FU33" s="73" t="s">
        <v>36</v>
      </c>
      <c r="FV33" s="73">
        <v>4</v>
      </c>
      <c r="FW33" s="73">
        <v>2</v>
      </c>
      <c r="FX33" s="73">
        <v>2</v>
      </c>
      <c r="FY33" s="73">
        <v>0</v>
      </c>
      <c r="FZ33" s="77">
        <v>0.5</v>
      </c>
      <c r="GA33" s="75">
        <f t="shared" si="21"/>
        <v>0</v>
      </c>
      <c r="GB33" s="74"/>
      <c r="GC33" s="73" t="s">
        <v>36</v>
      </c>
      <c r="GD33" s="73">
        <v>4</v>
      </c>
      <c r="GE33" s="73">
        <v>2</v>
      </c>
      <c r="GF33" s="73">
        <v>2</v>
      </c>
      <c r="GG33" s="73">
        <v>0</v>
      </c>
      <c r="GH33" s="77">
        <v>0.5</v>
      </c>
      <c r="GI33" s="75">
        <f t="shared" si="22"/>
        <v>0</v>
      </c>
      <c r="GJ33" s="74"/>
      <c r="GK33" s="73" t="s">
        <v>36</v>
      </c>
      <c r="GL33" s="73">
        <v>4</v>
      </c>
      <c r="GM33" s="73">
        <v>2</v>
      </c>
      <c r="GN33" s="73">
        <v>2</v>
      </c>
      <c r="GO33" s="73">
        <v>0</v>
      </c>
      <c r="GP33" s="77">
        <v>0.5</v>
      </c>
      <c r="GQ33" s="75">
        <f t="shared" si="23"/>
        <v>0.5</v>
      </c>
      <c r="GR33" s="74"/>
      <c r="GS33" s="73" t="s">
        <v>36</v>
      </c>
      <c r="GT33" s="73">
        <v>4</v>
      </c>
      <c r="GU33" s="73">
        <v>2</v>
      </c>
      <c r="GV33" s="73">
        <v>2</v>
      </c>
      <c r="GW33" s="73">
        <v>0</v>
      </c>
      <c r="GX33" s="77">
        <v>0.5</v>
      </c>
      <c r="GY33" s="75">
        <f t="shared" si="24"/>
        <v>0</v>
      </c>
      <c r="HB33" s="74" t="s">
        <v>36</v>
      </c>
      <c r="HC33" s="74">
        <v>4</v>
      </c>
      <c r="HD33" s="74">
        <v>2</v>
      </c>
      <c r="HE33" s="74">
        <v>2</v>
      </c>
      <c r="HF33" s="74">
        <v>0</v>
      </c>
      <c r="HG33" s="75">
        <f t="shared" si="25"/>
        <v>0.5</v>
      </c>
      <c r="HH33" s="75">
        <f t="shared" si="26"/>
        <v>0</v>
      </c>
      <c r="HJ33" s="74" t="s">
        <v>36</v>
      </c>
      <c r="HK33" s="74">
        <v>4</v>
      </c>
      <c r="HL33" s="74">
        <v>2</v>
      </c>
      <c r="HM33" s="74">
        <v>2</v>
      </c>
      <c r="HN33" s="74">
        <v>0</v>
      </c>
      <c r="HO33" s="75">
        <f t="shared" si="27"/>
        <v>0.5</v>
      </c>
      <c r="HP33" s="75">
        <f t="shared" si="28"/>
        <v>0</v>
      </c>
      <c r="HR33" s="74" t="s">
        <v>36</v>
      </c>
      <c r="HS33" s="74">
        <v>4</v>
      </c>
      <c r="HT33" s="74">
        <v>2</v>
      </c>
      <c r="HU33" s="74">
        <v>2</v>
      </c>
      <c r="HV33" s="74">
        <v>0</v>
      </c>
      <c r="HW33" s="75">
        <f t="shared" si="29"/>
        <v>0.5</v>
      </c>
      <c r="HX33" s="75">
        <f t="shared" si="30"/>
        <v>0</v>
      </c>
      <c r="HZ33" s="74" t="s">
        <v>36</v>
      </c>
      <c r="IA33" s="74">
        <v>4</v>
      </c>
      <c r="IB33" s="74">
        <v>2</v>
      </c>
      <c r="IC33" s="74">
        <v>2</v>
      </c>
      <c r="ID33" s="74">
        <v>0</v>
      </c>
      <c r="IE33" s="75">
        <f t="shared" si="31"/>
        <v>0.5</v>
      </c>
      <c r="IF33" s="75">
        <f t="shared" si="32"/>
        <v>0</v>
      </c>
      <c r="IH33" s="74" t="s">
        <v>36</v>
      </c>
      <c r="II33" s="74">
        <v>4</v>
      </c>
      <c r="IJ33" s="74">
        <v>2</v>
      </c>
      <c r="IK33" s="74">
        <v>2</v>
      </c>
      <c r="IL33" s="74">
        <v>0</v>
      </c>
      <c r="IM33" s="75">
        <f t="shared" si="33"/>
        <v>0.5</v>
      </c>
      <c r="IN33" s="75">
        <f t="shared" si="34"/>
        <v>0</v>
      </c>
      <c r="IP33" s="74" t="s">
        <v>36</v>
      </c>
      <c r="IQ33" s="74">
        <v>4</v>
      </c>
      <c r="IR33" s="74">
        <v>2</v>
      </c>
      <c r="IS33" s="74">
        <v>2</v>
      </c>
      <c r="IT33" s="74">
        <v>0</v>
      </c>
      <c r="IU33" s="75">
        <f t="shared" si="35"/>
        <v>0.5</v>
      </c>
      <c r="IV33" s="75">
        <f t="shared" si="36"/>
        <v>0</v>
      </c>
      <c r="IX33" s="74" t="s">
        <v>36</v>
      </c>
      <c r="IY33" s="74">
        <v>4</v>
      </c>
      <c r="IZ33" s="74">
        <v>2</v>
      </c>
      <c r="JA33" s="74">
        <v>2</v>
      </c>
      <c r="JB33" s="74">
        <v>0</v>
      </c>
      <c r="JC33" s="75">
        <f t="shared" si="37"/>
        <v>0.5</v>
      </c>
      <c r="JD33" s="75">
        <f t="shared" si="38"/>
        <v>0</v>
      </c>
      <c r="JF33" s="74" t="s">
        <v>36</v>
      </c>
      <c r="JG33" s="74">
        <v>4</v>
      </c>
      <c r="JH33" s="74">
        <v>2</v>
      </c>
      <c r="JI33" s="74">
        <v>2</v>
      </c>
      <c r="JJ33" s="74">
        <v>0</v>
      </c>
      <c r="JK33" s="75">
        <f t="shared" si="39"/>
        <v>0.5</v>
      </c>
      <c r="JL33" s="75">
        <f t="shared" si="40"/>
        <v>0</v>
      </c>
      <c r="JN33" s="74" t="s">
        <v>36</v>
      </c>
      <c r="JO33" s="74">
        <v>4</v>
      </c>
      <c r="JP33" s="74">
        <v>2</v>
      </c>
      <c r="JQ33" s="74">
        <v>2</v>
      </c>
      <c r="JR33" s="74">
        <v>0</v>
      </c>
      <c r="JS33" s="75">
        <f t="shared" si="41"/>
        <v>0.5</v>
      </c>
      <c r="JT33" s="75">
        <f t="shared" si="42"/>
        <v>0</v>
      </c>
      <c r="JV33" s="74" t="s">
        <v>36</v>
      </c>
      <c r="JW33" s="74">
        <v>4</v>
      </c>
      <c r="JX33" s="74">
        <v>2</v>
      </c>
      <c r="JY33" s="74">
        <v>2</v>
      </c>
      <c r="JZ33" s="74">
        <v>0</v>
      </c>
      <c r="KA33" s="75">
        <f t="shared" si="43"/>
        <v>0.5</v>
      </c>
      <c r="KB33" s="75">
        <f t="shared" si="44"/>
        <v>0</v>
      </c>
      <c r="KD33" s="74" t="s">
        <v>36</v>
      </c>
      <c r="KE33" s="74">
        <v>4</v>
      </c>
      <c r="KF33" s="74">
        <v>2</v>
      </c>
      <c r="KG33" s="74">
        <v>2</v>
      </c>
      <c r="KH33" s="74">
        <v>0</v>
      </c>
      <c r="KI33" s="75">
        <f t="shared" si="45"/>
        <v>0.5</v>
      </c>
      <c r="KJ33" s="75">
        <f t="shared" si="46"/>
        <v>0</v>
      </c>
      <c r="KL33" s="74" t="s">
        <v>36</v>
      </c>
      <c r="KM33" s="74">
        <v>4</v>
      </c>
      <c r="KN33" s="74">
        <v>2</v>
      </c>
      <c r="KO33" s="74">
        <v>2</v>
      </c>
      <c r="KP33" s="74">
        <v>0</v>
      </c>
      <c r="KQ33" s="75">
        <f t="shared" si="47"/>
        <v>0.5</v>
      </c>
      <c r="KR33" s="75">
        <f t="shared" si="48"/>
        <v>0</v>
      </c>
      <c r="KT33" s="74" t="s">
        <v>36</v>
      </c>
      <c r="KU33" s="74">
        <v>4</v>
      </c>
      <c r="KV33" s="74">
        <v>2</v>
      </c>
      <c r="KW33" s="74">
        <v>2</v>
      </c>
      <c r="KX33" s="74">
        <v>0</v>
      </c>
      <c r="KY33" s="75">
        <f t="shared" si="49"/>
        <v>0.5</v>
      </c>
      <c r="KZ33" s="75">
        <f t="shared" si="50"/>
        <v>0</v>
      </c>
      <c r="LB33" s="74" t="s">
        <v>36</v>
      </c>
      <c r="LC33" s="74">
        <v>4</v>
      </c>
      <c r="LD33" s="74">
        <v>2</v>
      </c>
      <c r="LE33" s="74">
        <v>2</v>
      </c>
      <c r="LF33" s="74">
        <v>0</v>
      </c>
      <c r="LG33" s="75">
        <f t="shared" si="51"/>
        <v>0.5</v>
      </c>
      <c r="LH33" s="75">
        <f t="shared" si="52"/>
        <v>0</v>
      </c>
      <c r="LJ33" s="74" t="s">
        <v>36</v>
      </c>
      <c r="LK33" s="74">
        <v>4</v>
      </c>
      <c r="LL33" s="74">
        <v>2</v>
      </c>
      <c r="LM33" s="74">
        <v>2</v>
      </c>
      <c r="LN33" s="74">
        <v>0</v>
      </c>
      <c r="LO33" s="75">
        <f t="shared" si="53"/>
        <v>0.5</v>
      </c>
      <c r="LP33" s="75">
        <f t="shared" si="54"/>
        <v>0</v>
      </c>
      <c r="LR33" s="74" t="s">
        <v>36</v>
      </c>
      <c r="LS33" s="74">
        <v>4</v>
      </c>
      <c r="LT33" s="74">
        <v>2</v>
      </c>
      <c r="LU33" s="74">
        <v>2</v>
      </c>
      <c r="LV33" s="74">
        <v>0</v>
      </c>
      <c r="LW33" s="75">
        <f t="shared" si="55"/>
        <v>0.5</v>
      </c>
      <c r="LX33" s="75">
        <f t="shared" si="56"/>
        <v>0</v>
      </c>
      <c r="LZ33" s="74" t="s">
        <v>36</v>
      </c>
      <c r="MA33" s="74">
        <v>4</v>
      </c>
      <c r="MB33" s="74">
        <v>2</v>
      </c>
      <c r="MC33" s="74">
        <v>2</v>
      </c>
      <c r="MD33" s="74">
        <v>0</v>
      </c>
      <c r="ME33" s="75">
        <f t="shared" si="57"/>
        <v>0.5</v>
      </c>
      <c r="MF33" s="75">
        <f t="shared" si="58"/>
        <v>0</v>
      </c>
      <c r="MH33" s="74" t="s">
        <v>36</v>
      </c>
      <c r="MI33" s="74">
        <v>4</v>
      </c>
      <c r="MJ33" s="74">
        <v>2</v>
      </c>
      <c r="MK33" s="74">
        <v>2</v>
      </c>
      <c r="ML33" s="74">
        <v>0</v>
      </c>
      <c r="MM33" s="75">
        <f t="shared" si="59"/>
        <v>0.5</v>
      </c>
      <c r="MN33" s="75">
        <f t="shared" si="60"/>
        <v>0</v>
      </c>
      <c r="MP33" s="74" t="s">
        <v>36</v>
      </c>
      <c r="MQ33" s="74">
        <v>4</v>
      </c>
      <c r="MR33" s="74">
        <v>2</v>
      </c>
      <c r="MS33" s="74">
        <v>2</v>
      </c>
      <c r="MT33" s="74">
        <v>0</v>
      </c>
      <c r="MU33" s="75">
        <f t="shared" si="61"/>
        <v>0.5</v>
      </c>
      <c r="MV33" s="75">
        <f t="shared" si="62"/>
        <v>0</v>
      </c>
      <c r="MX33" s="74" t="s">
        <v>36</v>
      </c>
      <c r="MY33" s="74">
        <v>4</v>
      </c>
      <c r="MZ33" s="74">
        <v>2</v>
      </c>
      <c r="NA33" s="74">
        <v>2</v>
      </c>
      <c r="NB33" s="74">
        <v>0</v>
      </c>
      <c r="NC33" s="75">
        <f t="shared" si="63"/>
        <v>0.5</v>
      </c>
      <c r="ND33" s="75">
        <f t="shared" si="64"/>
        <v>0</v>
      </c>
      <c r="NF33" s="74" t="s">
        <v>36</v>
      </c>
      <c r="NG33" s="74">
        <v>4</v>
      </c>
      <c r="NH33" s="74">
        <v>2</v>
      </c>
      <c r="NI33" s="74">
        <v>2</v>
      </c>
      <c r="NJ33" s="74">
        <v>0</v>
      </c>
      <c r="NK33" s="75">
        <f t="shared" si="65"/>
        <v>0.5</v>
      </c>
      <c r="NL33" s="75">
        <f t="shared" si="66"/>
        <v>0</v>
      </c>
      <c r="NN33" s="74" t="s">
        <v>36</v>
      </c>
      <c r="NO33" s="74">
        <v>4</v>
      </c>
      <c r="NP33" s="74">
        <v>2</v>
      </c>
      <c r="NQ33" s="74">
        <v>2</v>
      </c>
      <c r="NR33" s="74">
        <v>0</v>
      </c>
      <c r="NS33" s="75">
        <f t="shared" si="67"/>
        <v>0.5</v>
      </c>
      <c r="NT33" s="75">
        <f t="shared" si="68"/>
        <v>0</v>
      </c>
    </row>
    <row r="34" spans="1:384" ht="1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G34" s="8"/>
      <c r="H34" s="7"/>
      <c r="I34" s="2" t="s">
        <v>37</v>
      </c>
      <c r="J34" s="2">
        <v>15</v>
      </c>
      <c r="K34" s="2">
        <v>15</v>
      </c>
      <c r="L34" s="2">
        <v>0</v>
      </c>
      <c r="M34" s="2">
        <v>0</v>
      </c>
      <c r="N34" s="4">
        <v>1</v>
      </c>
      <c r="O34" s="8">
        <f t="shared" si="0"/>
        <v>0</v>
      </c>
      <c r="P34" s="7"/>
      <c r="Q34" s="2" t="s">
        <v>37</v>
      </c>
      <c r="R34" s="2">
        <v>15</v>
      </c>
      <c r="S34" s="2">
        <v>15</v>
      </c>
      <c r="T34" s="2">
        <v>0</v>
      </c>
      <c r="U34" s="2">
        <v>0</v>
      </c>
      <c r="V34" s="4">
        <v>1</v>
      </c>
      <c r="W34" s="4">
        <f t="shared" si="1"/>
        <v>0</v>
      </c>
      <c r="Y34" s="2" t="s">
        <v>37</v>
      </c>
      <c r="Z34" s="2">
        <v>15</v>
      </c>
      <c r="AA34" s="2">
        <v>15</v>
      </c>
      <c r="AB34" s="2">
        <v>0</v>
      </c>
      <c r="AC34" s="2">
        <v>0</v>
      </c>
      <c r="AD34" s="4">
        <v>1</v>
      </c>
      <c r="AE34" s="4">
        <f t="shared" si="2"/>
        <v>0</v>
      </c>
      <c r="AG34" s="2" t="s">
        <v>37</v>
      </c>
      <c r="AH34" s="2">
        <v>15</v>
      </c>
      <c r="AI34" s="2">
        <v>15</v>
      </c>
      <c r="AJ34" s="2">
        <v>0</v>
      </c>
      <c r="AK34" s="2">
        <v>0</v>
      </c>
      <c r="AL34" s="4">
        <v>1</v>
      </c>
      <c r="AM34" s="4">
        <f t="shared" si="3"/>
        <v>0</v>
      </c>
      <c r="AO34" s="2" t="s">
        <v>37</v>
      </c>
      <c r="AP34" s="2">
        <v>15</v>
      </c>
      <c r="AQ34" s="2">
        <v>15</v>
      </c>
      <c r="AR34" s="2">
        <v>0</v>
      </c>
      <c r="AS34" s="2">
        <v>0</v>
      </c>
      <c r="AT34" s="4">
        <v>1</v>
      </c>
      <c r="AU34" s="4">
        <f t="shared" si="4"/>
        <v>0</v>
      </c>
      <c r="AW34" s="2" t="s">
        <v>37</v>
      </c>
      <c r="AX34" s="2">
        <v>15</v>
      </c>
      <c r="AY34" s="2">
        <v>15</v>
      </c>
      <c r="AZ34" s="2">
        <v>0</v>
      </c>
      <c r="BA34" s="2">
        <v>0</v>
      </c>
      <c r="BB34" s="4">
        <v>1</v>
      </c>
      <c r="BC34" s="4">
        <f t="shared" si="5"/>
        <v>0</v>
      </c>
      <c r="BE34" s="2" t="s">
        <v>37</v>
      </c>
      <c r="BF34" s="2">
        <v>15</v>
      </c>
      <c r="BG34" s="2">
        <v>15</v>
      </c>
      <c r="BH34" s="2">
        <v>0</v>
      </c>
      <c r="BI34" s="2">
        <v>0</v>
      </c>
      <c r="BJ34" s="4">
        <f t="shared" si="69"/>
        <v>1</v>
      </c>
      <c r="BK34" s="4">
        <f t="shared" si="6"/>
        <v>0</v>
      </c>
      <c r="BM34" s="2" t="s">
        <v>37</v>
      </c>
      <c r="BN34" s="2">
        <v>15</v>
      </c>
      <c r="BO34" s="2">
        <v>15</v>
      </c>
      <c r="BP34" s="2">
        <v>0</v>
      </c>
      <c r="BQ34" s="2">
        <v>0</v>
      </c>
      <c r="BR34" s="4">
        <f t="shared" si="70"/>
        <v>1</v>
      </c>
      <c r="BS34" s="4">
        <f t="shared" si="7"/>
        <v>0</v>
      </c>
      <c r="BU34" s="2" t="s">
        <v>37</v>
      </c>
      <c r="BV34" s="2">
        <v>15</v>
      </c>
      <c r="BW34" s="2">
        <v>15</v>
      </c>
      <c r="BX34" s="2">
        <v>0</v>
      </c>
      <c r="BY34" s="2">
        <v>0</v>
      </c>
      <c r="BZ34" s="4">
        <v>1</v>
      </c>
      <c r="CA34" s="4">
        <f t="shared" si="8"/>
        <v>0</v>
      </c>
      <c r="CC34" s="42" t="s">
        <v>37</v>
      </c>
      <c r="CD34" s="42">
        <v>15</v>
      </c>
      <c r="CE34" s="42">
        <v>15</v>
      </c>
      <c r="CF34" s="42">
        <v>0</v>
      </c>
      <c r="CG34" s="42">
        <v>0</v>
      </c>
      <c r="CH34" s="43">
        <v>1</v>
      </c>
      <c r="CI34" s="4">
        <f t="shared" si="9"/>
        <v>0</v>
      </c>
      <c r="CK34" s="2" t="s">
        <v>37</v>
      </c>
      <c r="CL34" s="2">
        <v>15</v>
      </c>
      <c r="CM34" s="2">
        <v>15</v>
      </c>
      <c r="CN34" s="2">
        <v>0</v>
      </c>
      <c r="CO34" s="2">
        <v>0</v>
      </c>
      <c r="CP34" s="4">
        <v>1</v>
      </c>
      <c r="CQ34" s="4">
        <f t="shared" si="10"/>
        <v>0</v>
      </c>
      <c r="CS34" s="2" t="s">
        <v>37</v>
      </c>
      <c r="CT34" s="2">
        <v>15</v>
      </c>
      <c r="CU34" s="2">
        <v>15</v>
      </c>
      <c r="CV34" s="2">
        <v>0</v>
      </c>
      <c r="CW34" s="2">
        <v>0</v>
      </c>
      <c r="CX34" s="4">
        <v>1</v>
      </c>
      <c r="CY34" s="4">
        <f t="shared" si="11"/>
        <v>0</v>
      </c>
      <c r="DA34" s="2" t="s">
        <v>37</v>
      </c>
      <c r="DB34" s="2">
        <v>15</v>
      </c>
      <c r="DC34" s="2">
        <v>15</v>
      </c>
      <c r="DD34" s="2">
        <v>0</v>
      </c>
      <c r="DE34" s="2">
        <v>0</v>
      </c>
      <c r="DF34" s="4">
        <v>1</v>
      </c>
      <c r="DG34" s="4">
        <f t="shared" si="12"/>
        <v>0</v>
      </c>
      <c r="DI34" s="2" t="s">
        <v>37</v>
      </c>
      <c r="DJ34" s="2">
        <v>15</v>
      </c>
      <c r="DK34" s="2">
        <v>15</v>
      </c>
      <c r="DL34" s="2">
        <v>0</v>
      </c>
      <c r="DM34" s="2">
        <v>0</v>
      </c>
      <c r="DN34" s="4">
        <v>1</v>
      </c>
      <c r="DO34" s="4">
        <f t="shared" si="13"/>
        <v>0</v>
      </c>
      <c r="DQ34" s="2" t="s">
        <v>37</v>
      </c>
      <c r="DR34" s="2">
        <v>15</v>
      </c>
      <c r="DS34" s="2">
        <v>15</v>
      </c>
      <c r="DT34" s="2">
        <v>0</v>
      </c>
      <c r="DU34" s="2">
        <v>0</v>
      </c>
      <c r="DV34" s="4">
        <v>1</v>
      </c>
      <c r="DW34" s="4">
        <f t="shared" si="14"/>
        <v>0</v>
      </c>
      <c r="DY34" s="2" t="s">
        <v>37</v>
      </c>
      <c r="DZ34" s="2">
        <v>15</v>
      </c>
      <c r="EA34" s="2">
        <v>15</v>
      </c>
      <c r="EB34" s="2">
        <v>0</v>
      </c>
      <c r="EC34" s="2">
        <v>0</v>
      </c>
      <c r="ED34" s="4">
        <v>1</v>
      </c>
      <c r="EE34" s="4">
        <f t="shared" si="15"/>
        <v>0</v>
      </c>
      <c r="EG34" s="73" t="s">
        <v>37</v>
      </c>
      <c r="EH34" s="74">
        <v>15</v>
      </c>
      <c r="EI34" s="74">
        <v>15</v>
      </c>
      <c r="EJ34" s="74">
        <v>0</v>
      </c>
      <c r="EK34" s="74">
        <v>0</v>
      </c>
      <c r="EL34" s="75">
        <v>1</v>
      </c>
      <c r="EM34" s="75">
        <f t="shared" si="16"/>
        <v>0</v>
      </c>
      <c r="EN34" s="74"/>
      <c r="EO34" s="73" t="s">
        <v>37</v>
      </c>
      <c r="EP34" s="73">
        <v>15</v>
      </c>
      <c r="EQ34" s="73">
        <v>15</v>
      </c>
      <c r="ER34" s="73">
        <v>0</v>
      </c>
      <c r="ES34" s="73">
        <v>0</v>
      </c>
      <c r="ET34" s="77">
        <v>1</v>
      </c>
      <c r="EU34" s="75">
        <f t="shared" si="17"/>
        <v>0</v>
      </c>
      <c r="EV34" s="74"/>
      <c r="EW34" s="73" t="s">
        <v>37</v>
      </c>
      <c r="EX34" s="73">
        <v>15</v>
      </c>
      <c r="EY34" s="73">
        <v>15</v>
      </c>
      <c r="EZ34" s="73">
        <v>0</v>
      </c>
      <c r="FA34" s="73">
        <v>0</v>
      </c>
      <c r="FB34" s="77">
        <v>1</v>
      </c>
      <c r="FC34" s="75">
        <f t="shared" si="18"/>
        <v>0</v>
      </c>
      <c r="FD34" s="74"/>
      <c r="FE34" s="73" t="s">
        <v>37</v>
      </c>
      <c r="FF34" s="73">
        <v>15</v>
      </c>
      <c r="FG34" s="73">
        <v>15</v>
      </c>
      <c r="FH34" s="73">
        <v>0</v>
      </c>
      <c r="FI34" s="73">
        <v>0</v>
      </c>
      <c r="FJ34" s="77">
        <f t="shared" si="71"/>
        <v>1</v>
      </c>
      <c r="FK34" s="75">
        <f t="shared" si="19"/>
        <v>0</v>
      </c>
      <c r="FL34" s="74"/>
      <c r="FM34" s="73" t="s">
        <v>37</v>
      </c>
      <c r="FN34" s="73">
        <v>15</v>
      </c>
      <c r="FO34" s="73">
        <v>15</v>
      </c>
      <c r="FP34" s="73">
        <v>0</v>
      </c>
      <c r="FQ34" s="73">
        <v>0</v>
      </c>
      <c r="FR34" s="77">
        <v>1</v>
      </c>
      <c r="FS34" s="75">
        <f t="shared" si="20"/>
        <v>0</v>
      </c>
      <c r="FT34" s="74"/>
      <c r="FU34" s="73" t="s">
        <v>37</v>
      </c>
      <c r="FV34" s="73">
        <v>15</v>
      </c>
      <c r="FW34" s="73">
        <v>15</v>
      </c>
      <c r="FX34" s="73">
        <v>0</v>
      </c>
      <c r="FY34" s="73">
        <v>0</v>
      </c>
      <c r="FZ34" s="77">
        <v>1</v>
      </c>
      <c r="GA34" s="75">
        <f t="shared" si="21"/>
        <v>0</v>
      </c>
      <c r="GB34" s="74"/>
      <c r="GC34" s="73" t="s">
        <v>37</v>
      </c>
      <c r="GD34" s="73">
        <v>15</v>
      </c>
      <c r="GE34" s="73">
        <v>15</v>
      </c>
      <c r="GF34" s="73">
        <v>0</v>
      </c>
      <c r="GG34" s="73">
        <v>0</v>
      </c>
      <c r="GH34" s="77">
        <v>1</v>
      </c>
      <c r="GI34" s="75">
        <f t="shared" si="22"/>
        <v>0</v>
      </c>
      <c r="GJ34" s="74"/>
      <c r="GK34" s="73" t="s">
        <v>37</v>
      </c>
      <c r="GL34" s="73">
        <v>15</v>
      </c>
      <c r="GM34" s="73">
        <v>15</v>
      </c>
      <c r="GN34" s="73">
        <v>0</v>
      </c>
      <c r="GO34" s="73">
        <v>0</v>
      </c>
      <c r="GP34" s="77">
        <v>1</v>
      </c>
      <c r="GQ34" s="75">
        <f t="shared" si="23"/>
        <v>1</v>
      </c>
      <c r="GR34" s="74"/>
      <c r="GS34" s="73" t="s">
        <v>37</v>
      </c>
      <c r="GT34" s="73">
        <v>15</v>
      </c>
      <c r="GU34" s="73">
        <v>15</v>
      </c>
      <c r="GV34" s="73">
        <v>0</v>
      </c>
      <c r="GW34" s="73">
        <v>0</v>
      </c>
      <c r="GX34" s="77">
        <v>1</v>
      </c>
      <c r="GY34" s="75">
        <f t="shared" si="24"/>
        <v>0</v>
      </c>
      <c r="HB34" s="74" t="s">
        <v>37</v>
      </c>
      <c r="HC34" s="74">
        <v>15</v>
      </c>
      <c r="HD34" s="74">
        <v>15</v>
      </c>
      <c r="HE34" s="74">
        <v>0</v>
      </c>
      <c r="HF34" s="74">
        <v>0</v>
      </c>
      <c r="HG34" s="75">
        <f t="shared" si="25"/>
        <v>1</v>
      </c>
      <c r="HH34" s="75">
        <f t="shared" si="26"/>
        <v>0</v>
      </c>
      <c r="HJ34" s="74" t="s">
        <v>37</v>
      </c>
      <c r="HK34" s="74">
        <v>15</v>
      </c>
      <c r="HL34" s="74">
        <v>15</v>
      </c>
      <c r="HM34" s="74">
        <v>0</v>
      </c>
      <c r="HN34" s="74">
        <v>0</v>
      </c>
      <c r="HO34" s="75">
        <f t="shared" si="27"/>
        <v>1</v>
      </c>
      <c r="HP34" s="75">
        <f t="shared" si="28"/>
        <v>0</v>
      </c>
      <c r="HR34" s="74" t="s">
        <v>37</v>
      </c>
      <c r="HS34" s="74">
        <v>15</v>
      </c>
      <c r="HT34" s="74">
        <v>15</v>
      </c>
      <c r="HU34" s="74">
        <v>0</v>
      </c>
      <c r="HV34" s="74">
        <v>0</v>
      </c>
      <c r="HW34" s="75">
        <f t="shared" si="29"/>
        <v>1</v>
      </c>
      <c r="HX34" s="75">
        <f t="shared" si="30"/>
        <v>0</v>
      </c>
      <c r="HZ34" s="74" t="s">
        <v>37</v>
      </c>
      <c r="IA34" s="74">
        <v>15</v>
      </c>
      <c r="IB34" s="74">
        <v>15</v>
      </c>
      <c r="IC34" s="74">
        <v>0</v>
      </c>
      <c r="ID34" s="74">
        <v>0</v>
      </c>
      <c r="IE34" s="75">
        <f t="shared" si="31"/>
        <v>1</v>
      </c>
      <c r="IF34" s="75">
        <f t="shared" si="32"/>
        <v>0</v>
      </c>
      <c r="IH34" s="74" t="s">
        <v>37</v>
      </c>
      <c r="II34" s="74">
        <v>15</v>
      </c>
      <c r="IJ34" s="74">
        <v>15</v>
      </c>
      <c r="IK34" s="74">
        <v>0</v>
      </c>
      <c r="IL34" s="74">
        <v>0</v>
      </c>
      <c r="IM34" s="75">
        <f t="shared" si="33"/>
        <v>1</v>
      </c>
      <c r="IN34" s="75">
        <f t="shared" si="34"/>
        <v>0</v>
      </c>
      <c r="IP34" s="74" t="s">
        <v>37</v>
      </c>
      <c r="IQ34" s="74">
        <v>15</v>
      </c>
      <c r="IR34" s="74">
        <v>15</v>
      </c>
      <c r="IS34" s="74">
        <v>0</v>
      </c>
      <c r="IT34" s="74">
        <v>0</v>
      </c>
      <c r="IU34" s="75">
        <f t="shared" si="35"/>
        <v>1</v>
      </c>
      <c r="IV34" s="75">
        <f t="shared" si="36"/>
        <v>0</v>
      </c>
      <c r="IX34" s="74" t="s">
        <v>37</v>
      </c>
      <c r="IY34" s="74">
        <v>15</v>
      </c>
      <c r="IZ34" s="74">
        <v>15</v>
      </c>
      <c r="JA34" s="74">
        <v>0</v>
      </c>
      <c r="JB34" s="74">
        <v>0</v>
      </c>
      <c r="JC34" s="75">
        <f t="shared" si="37"/>
        <v>1</v>
      </c>
      <c r="JD34" s="75">
        <f t="shared" si="38"/>
        <v>0</v>
      </c>
      <c r="JF34" s="74" t="s">
        <v>37</v>
      </c>
      <c r="JG34" s="74">
        <v>15</v>
      </c>
      <c r="JH34" s="74">
        <v>15</v>
      </c>
      <c r="JI34" s="74">
        <v>0</v>
      </c>
      <c r="JJ34" s="74">
        <v>0</v>
      </c>
      <c r="JK34" s="75">
        <f t="shared" si="39"/>
        <v>1</v>
      </c>
      <c r="JL34" s="75">
        <f t="shared" si="40"/>
        <v>0</v>
      </c>
      <c r="JN34" s="74" t="s">
        <v>37</v>
      </c>
      <c r="JO34" s="74">
        <v>15</v>
      </c>
      <c r="JP34" s="74">
        <v>15</v>
      </c>
      <c r="JQ34" s="74">
        <v>0</v>
      </c>
      <c r="JR34" s="74">
        <v>0</v>
      </c>
      <c r="JS34" s="75">
        <f t="shared" si="41"/>
        <v>1</v>
      </c>
      <c r="JT34" s="75">
        <f t="shared" si="42"/>
        <v>0</v>
      </c>
      <c r="JV34" s="74" t="s">
        <v>37</v>
      </c>
      <c r="JW34" s="74">
        <v>15</v>
      </c>
      <c r="JX34" s="74">
        <v>15</v>
      </c>
      <c r="JY34" s="74">
        <v>0</v>
      </c>
      <c r="JZ34" s="74">
        <v>0</v>
      </c>
      <c r="KA34" s="75">
        <f t="shared" si="43"/>
        <v>1</v>
      </c>
      <c r="KB34" s="75">
        <f t="shared" si="44"/>
        <v>0</v>
      </c>
      <c r="KD34" s="74" t="s">
        <v>37</v>
      </c>
      <c r="KE34" s="74">
        <v>15</v>
      </c>
      <c r="KF34" s="74">
        <v>15</v>
      </c>
      <c r="KG34" s="74">
        <v>0</v>
      </c>
      <c r="KH34" s="74">
        <v>0</v>
      </c>
      <c r="KI34" s="75">
        <f t="shared" si="45"/>
        <v>1</v>
      </c>
      <c r="KJ34" s="75">
        <f t="shared" si="46"/>
        <v>0</v>
      </c>
      <c r="KL34" s="74" t="s">
        <v>37</v>
      </c>
      <c r="KM34" s="74">
        <v>15</v>
      </c>
      <c r="KN34" s="74">
        <v>15</v>
      </c>
      <c r="KO34" s="74">
        <v>0</v>
      </c>
      <c r="KP34" s="74">
        <v>0</v>
      </c>
      <c r="KQ34" s="75">
        <f t="shared" si="47"/>
        <v>1</v>
      </c>
      <c r="KR34" s="75">
        <f t="shared" si="48"/>
        <v>0</v>
      </c>
      <c r="KT34" s="74" t="s">
        <v>37</v>
      </c>
      <c r="KU34" s="74">
        <v>15</v>
      </c>
      <c r="KV34" s="74">
        <v>15</v>
      </c>
      <c r="KW34" s="74">
        <v>0</v>
      </c>
      <c r="KX34" s="74">
        <v>0</v>
      </c>
      <c r="KY34" s="75">
        <f t="shared" si="49"/>
        <v>1</v>
      </c>
      <c r="KZ34" s="75">
        <f t="shared" si="50"/>
        <v>0</v>
      </c>
      <c r="LB34" s="74" t="s">
        <v>37</v>
      </c>
      <c r="LC34" s="74">
        <v>15</v>
      </c>
      <c r="LD34" s="74">
        <v>15</v>
      </c>
      <c r="LE34" s="74">
        <v>0</v>
      </c>
      <c r="LF34" s="74">
        <v>0</v>
      </c>
      <c r="LG34" s="75">
        <f t="shared" si="51"/>
        <v>1</v>
      </c>
      <c r="LH34" s="75">
        <f t="shared" si="52"/>
        <v>0</v>
      </c>
      <c r="LJ34" s="74" t="s">
        <v>37</v>
      </c>
      <c r="LK34" s="74">
        <v>15</v>
      </c>
      <c r="LL34" s="74">
        <v>15</v>
      </c>
      <c r="LM34" s="74">
        <v>0</v>
      </c>
      <c r="LN34" s="74">
        <v>0</v>
      </c>
      <c r="LO34" s="75">
        <f t="shared" si="53"/>
        <v>1</v>
      </c>
      <c r="LP34" s="75">
        <f t="shared" si="54"/>
        <v>0</v>
      </c>
      <c r="LR34" s="74" t="s">
        <v>37</v>
      </c>
      <c r="LS34" s="74">
        <v>15</v>
      </c>
      <c r="LT34" s="74">
        <v>15</v>
      </c>
      <c r="LU34" s="74">
        <v>0</v>
      </c>
      <c r="LV34" s="74">
        <v>0</v>
      </c>
      <c r="LW34" s="75">
        <f t="shared" si="55"/>
        <v>1</v>
      </c>
      <c r="LX34" s="75">
        <f t="shared" si="56"/>
        <v>0</v>
      </c>
      <c r="LZ34" s="74" t="s">
        <v>37</v>
      </c>
      <c r="MA34" s="74">
        <v>15</v>
      </c>
      <c r="MB34" s="74">
        <v>15</v>
      </c>
      <c r="MC34" s="74">
        <v>0</v>
      </c>
      <c r="MD34" s="74">
        <v>0</v>
      </c>
      <c r="ME34" s="75">
        <f t="shared" si="57"/>
        <v>1</v>
      </c>
      <c r="MF34" s="75">
        <f t="shared" si="58"/>
        <v>0</v>
      </c>
      <c r="MH34" s="74" t="s">
        <v>37</v>
      </c>
      <c r="MI34" s="74">
        <v>15</v>
      </c>
      <c r="MJ34" s="74">
        <v>15</v>
      </c>
      <c r="MK34" s="74">
        <v>0</v>
      </c>
      <c r="ML34" s="74">
        <v>0</v>
      </c>
      <c r="MM34" s="75">
        <f t="shared" si="59"/>
        <v>1</v>
      </c>
      <c r="MN34" s="75">
        <f t="shared" si="60"/>
        <v>0</v>
      </c>
      <c r="MP34" s="74" t="s">
        <v>37</v>
      </c>
      <c r="MQ34" s="74">
        <v>15</v>
      </c>
      <c r="MR34" s="74">
        <v>15</v>
      </c>
      <c r="MS34" s="74">
        <v>0</v>
      </c>
      <c r="MT34" s="74">
        <v>0</v>
      </c>
      <c r="MU34" s="75">
        <f t="shared" si="61"/>
        <v>1</v>
      </c>
      <c r="MV34" s="75">
        <f t="shared" si="62"/>
        <v>0</v>
      </c>
      <c r="MX34" s="74" t="s">
        <v>37</v>
      </c>
      <c r="MY34" s="74">
        <v>15</v>
      </c>
      <c r="MZ34" s="74">
        <v>15</v>
      </c>
      <c r="NA34" s="74">
        <v>0</v>
      </c>
      <c r="NB34" s="74">
        <v>0</v>
      </c>
      <c r="NC34" s="75">
        <f t="shared" si="63"/>
        <v>1</v>
      </c>
      <c r="ND34" s="75">
        <f t="shared" si="64"/>
        <v>0</v>
      </c>
      <c r="NF34" s="74" t="s">
        <v>37</v>
      </c>
      <c r="NG34" s="74">
        <v>15</v>
      </c>
      <c r="NH34" s="74">
        <v>15</v>
      </c>
      <c r="NI34" s="74">
        <v>0</v>
      </c>
      <c r="NJ34" s="74">
        <v>0</v>
      </c>
      <c r="NK34" s="75">
        <f t="shared" si="65"/>
        <v>1</v>
      </c>
      <c r="NL34" s="75">
        <f t="shared" si="66"/>
        <v>0</v>
      </c>
      <c r="NN34" s="74" t="s">
        <v>37</v>
      </c>
      <c r="NO34" s="74">
        <v>15</v>
      </c>
      <c r="NP34" s="74">
        <v>15</v>
      </c>
      <c r="NQ34" s="74">
        <v>0</v>
      </c>
      <c r="NR34" s="74">
        <v>0</v>
      </c>
      <c r="NS34" s="75">
        <f t="shared" si="67"/>
        <v>1</v>
      </c>
      <c r="NT34" s="75">
        <f t="shared" si="68"/>
        <v>0</v>
      </c>
    </row>
    <row r="35" spans="1:384" ht="1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G35" s="8"/>
      <c r="H35" s="7"/>
      <c r="I35" s="2" t="s">
        <v>38</v>
      </c>
      <c r="J35" s="2">
        <v>18</v>
      </c>
      <c r="K35" s="2">
        <v>18</v>
      </c>
      <c r="L35" s="2">
        <v>0</v>
      </c>
      <c r="M35" s="2">
        <v>0</v>
      </c>
      <c r="N35" s="4">
        <v>1</v>
      </c>
      <c r="O35" s="8">
        <f t="shared" si="0"/>
        <v>0</v>
      </c>
      <c r="P35" s="7"/>
      <c r="Q35" s="2" t="s">
        <v>38</v>
      </c>
      <c r="R35" s="2">
        <v>18</v>
      </c>
      <c r="S35" s="2">
        <v>18</v>
      </c>
      <c r="T35" s="2">
        <v>0</v>
      </c>
      <c r="U35" s="2">
        <v>0</v>
      </c>
      <c r="V35" s="4">
        <v>1</v>
      </c>
      <c r="W35" s="4">
        <f t="shared" si="1"/>
        <v>0</v>
      </c>
      <c r="Y35" s="2" t="s">
        <v>38</v>
      </c>
      <c r="Z35" s="2">
        <v>18</v>
      </c>
      <c r="AA35" s="2">
        <v>18</v>
      </c>
      <c r="AB35" s="2">
        <v>0</v>
      </c>
      <c r="AC35" s="2">
        <v>0</v>
      </c>
      <c r="AD35" s="4">
        <v>1</v>
      </c>
      <c r="AE35" s="4">
        <f t="shared" si="2"/>
        <v>0</v>
      </c>
      <c r="AG35" s="2" t="s">
        <v>38</v>
      </c>
      <c r="AH35" s="2">
        <v>18</v>
      </c>
      <c r="AI35" s="2">
        <v>18</v>
      </c>
      <c r="AJ35" s="2">
        <v>0</v>
      </c>
      <c r="AK35" s="2">
        <v>0</v>
      </c>
      <c r="AL35" s="4">
        <v>1</v>
      </c>
      <c r="AM35" s="4">
        <f t="shared" si="3"/>
        <v>0</v>
      </c>
      <c r="AO35" s="2" t="s">
        <v>38</v>
      </c>
      <c r="AP35" s="2">
        <v>18</v>
      </c>
      <c r="AQ35" s="2">
        <v>18</v>
      </c>
      <c r="AR35" s="2">
        <v>0</v>
      </c>
      <c r="AS35" s="2">
        <v>0</v>
      </c>
      <c r="AT35" s="4">
        <v>1</v>
      </c>
      <c r="AU35" s="4">
        <f t="shared" si="4"/>
        <v>0</v>
      </c>
      <c r="AW35" s="2" t="s">
        <v>38</v>
      </c>
      <c r="AX35" s="2">
        <v>18</v>
      </c>
      <c r="AY35" s="2">
        <v>18</v>
      </c>
      <c r="AZ35" s="2">
        <v>0</v>
      </c>
      <c r="BA35" s="2">
        <v>0</v>
      </c>
      <c r="BB35" s="4">
        <v>1</v>
      </c>
      <c r="BC35" s="4">
        <f t="shared" si="5"/>
        <v>0</v>
      </c>
      <c r="BE35" s="2" t="s">
        <v>38</v>
      </c>
      <c r="BF35" s="2">
        <v>18</v>
      </c>
      <c r="BG35" s="2">
        <v>18</v>
      </c>
      <c r="BH35" s="2">
        <v>0</v>
      </c>
      <c r="BI35" s="2">
        <v>0</v>
      </c>
      <c r="BJ35" s="4">
        <f t="shared" si="69"/>
        <v>1</v>
      </c>
      <c r="BK35" s="4">
        <f t="shared" si="6"/>
        <v>0</v>
      </c>
      <c r="BM35" s="2" t="s">
        <v>38</v>
      </c>
      <c r="BN35" s="2">
        <v>18</v>
      </c>
      <c r="BO35" s="2">
        <v>18</v>
      </c>
      <c r="BP35" s="2">
        <v>0</v>
      </c>
      <c r="BQ35" s="2">
        <v>0</v>
      </c>
      <c r="BR35" s="4">
        <f t="shared" si="70"/>
        <v>1</v>
      </c>
      <c r="BS35" s="4">
        <f t="shared" si="7"/>
        <v>0</v>
      </c>
      <c r="BU35" s="2" t="s">
        <v>38</v>
      </c>
      <c r="BV35" s="2">
        <v>18</v>
      </c>
      <c r="BW35" s="2">
        <v>18</v>
      </c>
      <c r="BX35" s="2">
        <v>0</v>
      </c>
      <c r="BY35" s="2">
        <v>0</v>
      </c>
      <c r="BZ35" s="4">
        <v>1</v>
      </c>
      <c r="CA35" s="4">
        <f t="shared" si="8"/>
        <v>0</v>
      </c>
      <c r="CC35" s="42" t="s">
        <v>38</v>
      </c>
      <c r="CD35" s="42">
        <v>18</v>
      </c>
      <c r="CE35" s="42">
        <v>18</v>
      </c>
      <c r="CF35" s="42">
        <v>0</v>
      </c>
      <c r="CG35" s="42">
        <v>0</v>
      </c>
      <c r="CH35" s="43">
        <v>1</v>
      </c>
      <c r="CI35" s="4">
        <f t="shared" si="9"/>
        <v>0</v>
      </c>
      <c r="CK35" s="2" t="s">
        <v>38</v>
      </c>
      <c r="CL35" s="2">
        <v>18</v>
      </c>
      <c r="CM35" s="2">
        <v>18</v>
      </c>
      <c r="CN35" s="2">
        <v>0</v>
      </c>
      <c r="CO35" s="2">
        <v>0</v>
      </c>
      <c r="CP35" s="4">
        <v>1</v>
      </c>
      <c r="CQ35" s="4">
        <f t="shared" si="10"/>
        <v>0</v>
      </c>
      <c r="CS35" s="2" t="s">
        <v>38</v>
      </c>
      <c r="CT35" s="2">
        <v>18</v>
      </c>
      <c r="CU35" s="2">
        <v>18</v>
      </c>
      <c r="CV35" s="2">
        <v>0</v>
      </c>
      <c r="CW35" s="2">
        <v>0</v>
      </c>
      <c r="CX35" s="4">
        <v>1</v>
      </c>
      <c r="CY35" s="4">
        <f t="shared" si="11"/>
        <v>0</v>
      </c>
      <c r="DA35" s="2" t="s">
        <v>38</v>
      </c>
      <c r="DB35" s="2">
        <v>18</v>
      </c>
      <c r="DC35" s="2">
        <v>18</v>
      </c>
      <c r="DD35" s="2">
        <v>0</v>
      </c>
      <c r="DE35" s="2">
        <v>0</v>
      </c>
      <c r="DF35" s="4">
        <v>1</v>
      </c>
      <c r="DG35" s="4">
        <f t="shared" si="12"/>
        <v>0</v>
      </c>
      <c r="DI35" s="2" t="s">
        <v>38</v>
      </c>
      <c r="DJ35" s="2">
        <v>18</v>
      </c>
      <c r="DK35" s="2">
        <v>18</v>
      </c>
      <c r="DL35" s="2">
        <v>0</v>
      </c>
      <c r="DM35" s="2">
        <v>0</v>
      </c>
      <c r="DN35" s="4">
        <v>1</v>
      </c>
      <c r="DO35" s="4">
        <f t="shared" si="13"/>
        <v>0</v>
      </c>
      <c r="DQ35" s="2" t="s">
        <v>38</v>
      </c>
      <c r="DR35" s="2">
        <v>18</v>
      </c>
      <c r="DS35" s="2">
        <v>18</v>
      </c>
      <c r="DT35" s="2">
        <v>0</v>
      </c>
      <c r="DU35" s="2">
        <v>0</v>
      </c>
      <c r="DV35" s="4">
        <v>1</v>
      </c>
      <c r="DW35" s="4">
        <f t="shared" si="14"/>
        <v>0</v>
      </c>
      <c r="DY35" s="2" t="s">
        <v>38</v>
      </c>
      <c r="DZ35" s="2">
        <v>18</v>
      </c>
      <c r="EA35" s="2">
        <v>18</v>
      </c>
      <c r="EB35" s="2">
        <v>0</v>
      </c>
      <c r="EC35" s="2">
        <v>0</v>
      </c>
      <c r="ED35" s="4">
        <v>1</v>
      </c>
      <c r="EE35" s="4">
        <f t="shared" si="15"/>
        <v>0</v>
      </c>
      <c r="EG35" s="73" t="s">
        <v>38</v>
      </c>
      <c r="EH35" s="74">
        <v>18</v>
      </c>
      <c r="EI35" s="74">
        <v>18</v>
      </c>
      <c r="EJ35" s="74">
        <v>0</v>
      </c>
      <c r="EK35" s="74">
        <v>0</v>
      </c>
      <c r="EL35" s="75">
        <v>1</v>
      </c>
      <c r="EM35" s="75">
        <f t="shared" si="16"/>
        <v>0</v>
      </c>
      <c r="EN35" s="74"/>
      <c r="EO35" s="73" t="s">
        <v>38</v>
      </c>
      <c r="EP35" s="73">
        <v>18</v>
      </c>
      <c r="EQ35" s="73">
        <v>18</v>
      </c>
      <c r="ER35" s="73">
        <v>0</v>
      </c>
      <c r="ES35" s="73">
        <v>0</v>
      </c>
      <c r="ET35" s="77">
        <v>1</v>
      </c>
      <c r="EU35" s="75">
        <f t="shared" si="17"/>
        <v>0</v>
      </c>
      <c r="EV35" s="74"/>
      <c r="EW35" s="73" t="s">
        <v>38</v>
      </c>
      <c r="EX35" s="73">
        <v>18</v>
      </c>
      <c r="EY35" s="73">
        <v>18</v>
      </c>
      <c r="EZ35" s="73">
        <v>0</v>
      </c>
      <c r="FA35" s="73">
        <v>0</v>
      </c>
      <c r="FB35" s="77">
        <v>1</v>
      </c>
      <c r="FC35" s="75">
        <f t="shared" si="18"/>
        <v>0</v>
      </c>
      <c r="FD35" s="74"/>
      <c r="FE35" s="73" t="s">
        <v>38</v>
      </c>
      <c r="FF35" s="73">
        <v>18</v>
      </c>
      <c r="FG35" s="73">
        <v>18</v>
      </c>
      <c r="FH35" s="73">
        <v>0</v>
      </c>
      <c r="FI35" s="73">
        <v>0</v>
      </c>
      <c r="FJ35" s="77">
        <f t="shared" si="71"/>
        <v>1</v>
      </c>
      <c r="FK35" s="75">
        <f t="shared" si="19"/>
        <v>0</v>
      </c>
      <c r="FL35" s="74"/>
      <c r="FM35" s="73" t="s">
        <v>38</v>
      </c>
      <c r="FN35" s="73">
        <v>18</v>
      </c>
      <c r="FO35" s="73">
        <v>18</v>
      </c>
      <c r="FP35" s="73">
        <v>0</v>
      </c>
      <c r="FQ35" s="73">
        <v>0</v>
      </c>
      <c r="FR35" s="77">
        <v>1</v>
      </c>
      <c r="FS35" s="75">
        <f t="shared" si="20"/>
        <v>0</v>
      </c>
      <c r="FT35" s="74"/>
      <c r="FU35" s="73" t="s">
        <v>38</v>
      </c>
      <c r="FV35" s="73">
        <v>18</v>
      </c>
      <c r="FW35" s="73">
        <v>18</v>
      </c>
      <c r="FX35" s="73">
        <v>0</v>
      </c>
      <c r="FY35" s="73">
        <v>0</v>
      </c>
      <c r="FZ35" s="77">
        <v>1</v>
      </c>
      <c r="GA35" s="75">
        <f t="shared" si="21"/>
        <v>0</v>
      </c>
      <c r="GB35" s="74"/>
      <c r="GC35" s="73" t="s">
        <v>38</v>
      </c>
      <c r="GD35" s="73">
        <v>18</v>
      </c>
      <c r="GE35" s="73">
        <v>18</v>
      </c>
      <c r="GF35" s="73">
        <v>0</v>
      </c>
      <c r="GG35" s="73">
        <v>0</v>
      </c>
      <c r="GH35" s="77">
        <v>1</v>
      </c>
      <c r="GI35" s="75">
        <f t="shared" si="22"/>
        <v>0</v>
      </c>
      <c r="GJ35" s="74"/>
      <c r="GK35" s="73" t="s">
        <v>38</v>
      </c>
      <c r="GL35" s="73">
        <v>18</v>
      </c>
      <c r="GM35" s="73">
        <v>18</v>
      </c>
      <c r="GN35" s="73">
        <v>0</v>
      </c>
      <c r="GO35" s="73">
        <v>0</v>
      </c>
      <c r="GP35" s="77">
        <v>1</v>
      </c>
      <c r="GQ35" s="75">
        <f t="shared" si="23"/>
        <v>1</v>
      </c>
      <c r="GR35" s="74"/>
      <c r="GS35" s="73" t="s">
        <v>38</v>
      </c>
      <c r="GT35" s="73">
        <v>18</v>
      </c>
      <c r="GU35" s="73">
        <v>18</v>
      </c>
      <c r="GV35" s="73">
        <v>0</v>
      </c>
      <c r="GW35" s="73">
        <v>0</v>
      </c>
      <c r="GX35" s="77">
        <v>1</v>
      </c>
      <c r="GY35" s="75">
        <f t="shared" si="24"/>
        <v>0</v>
      </c>
      <c r="HB35" s="74" t="s">
        <v>38</v>
      </c>
      <c r="HC35" s="74">
        <v>18</v>
      </c>
      <c r="HD35" s="74">
        <v>15</v>
      </c>
      <c r="HE35" s="74">
        <v>3</v>
      </c>
      <c r="HF35" s="74">
        <v>0</v>
      </c>
      <c r="HG35" s="75">
        <f t="shared" si="25"/>
        <v>0.83333333333333337</v>
      </c>
      <c r="HH35" s="75">
        <f t="shared" si="26"/>
        <v>-0.16666666666666663</v>
      </c>
      <c r="HJ35" s="74" t="s">
        <v>38</v>
      </c>
      <c r="HK35" s="74">
        <v>18</v>
      </c>
      <c r="HL35" s="74">
        <v>18</v>
      </c>
      <c r="HM35" s="74">
        <v>0</v>
      </c>
      <c r="HN35" s="74">
        <v>0</v>
      </c>
      <c r="HO35" s="75">
        <f t="shared" si="27"/>
        <v>1</v>
      </c>
      <c r="HP35" s="75">
        <f t="shared" si="28"/>
        <v>0.16666666666666663</v>
      </c>
      <c r="HR35" s="74" t="s">
        <v>38</v>
      </c>
      <c r="HS35" s="74">
        <v>18</v>
      </c>
      <c r="HT35" s="74">
        <v>18</v>
      </c>
      <c r="HU35" s="74">
        <v>0</v>
      </c>
      <c r="HV35" s="74">
        <v>0</v>
      </c>
      <c r="HW35" s="75">
        <f t="shared" si="29"/>
        <v>1</v>
      </c>
      <c r="HX35" s="75">
        <f t="shared" si="30"/>
        <v>0</v>
      </c>
      <c r="HZ35" s="74" t="s">
        <v>38</v>
      </c>
      <c r="IA35" s="74">
        <v>18</v>
      </c>
      <c r="IB35" s="74">
        <v>18</v>
      </c>
      <c r="IC35" s="74">
        <v>0</v>
      </c>
      <c r="ID35" s="74">
        <v>0</v>
      </c>
      <c r="IE35" s="75">
        <f t="shared" si="31"/>
        <v>1</v>
      </c>
      <c r="IF35" s="75">
        <f t="shared" si="32"/>
        <v>0</v>
      </c>
      <c r="IH35" s="74" t="s">
        <v>38</v>
      </c>
      <c r="II35" s="74">
        <v>18</v>
      </c>
      <c r="IJ35" s="74">
        <v>18</v>
      </c>
      <c r="IK35" s="74">
        <v>0</v>
      </c>
      <c r="IL35" s="74">
        <v>0</v>
      </c>
      <c r="IM35" s="75">
        <f t="shared" si="33"/>
        <v>1</v>
      </c>
      <c r="IN35" s="75">
        <f t="shared" si="34"/>
        <v>0</v>
      </c>
      <c r="IP35" s="74" t="s">
        <v>38</v>
      </c>
      <c r="IQ35" s="74">
        <v>18</v>
      </c>
      <c r="IR35" s="74">
        <v>18</v>
      </c>
      <c r="IS35" s="74">
        <v>0</v>
      </c>
      <c r="IT35" s="74">
        <v>0</v>
      </c>
      <c r="IU35" s="75">
        <f t="shared" si="35"/>
        <v>1</v>
      </c>
      <c r="IV35" s="75">
        <f t="shared" si="36"/>
        <v>0</v>
      </c>
      <c r="IX35" s="74" t="s">
        <v>38</v>
      </c>
      <c r="IY35" s="74">
        <v>18</v>
      </c>
      <c r="IZ35" s="74">
        <v>18</v>
      </c>
      <c r="JA35" s="74">
        <v>0</v>
      </c>
      <c r="JB35" s="74">
        <v>0</v>
      </c>
      <c r="JC35" s="75">
        <f t="shared" si="37"/>
        <v>1</v>
      </c>
      <c r="JD35" s="75">
        <f t="shared" si="38"/>
        <v>0</v>
      </c>
      <c r="JF35" s="74" t="s">
        <v>38</v>
      </c>
      <c r="JG35" s="74">
        <v>18</v>
      </c>
      <c r="JH35" s="74">
        <v>18</v>
      </c>
      <c r="JI35" s="74">
        <v>0</v>
      </c>
      <c r="JJ35" s="74">
        <v>0</v>
      </c>
      <c r="JK35" s="75">
        <f t="shared" si="39"/>
        <v>1</v>
      </c>
      <c r="JL35" s="75">
        <f t="shared" si="40"/>
        <v>0</v>
      </c>
      <c r="JN35" s="74" t="s">
        <v>38</v>
      </c>
      <c r="JO35" s="74">
        <v>18</v>
      </c>
      <c r="JP35" s="74">
        <v>18</v>
      </c>
      <c r="JQ35" s="74">
        <v>0</v>
      </c>
      <c r="JR35" s="74">
        <v>0</v>
      </c>
      <c r="JS35" s="75">
        <f t="shared" si="41"/>
        <v>1</v>
      </c>
      <c r="JT35" s="75">
        <f t="shared" si="42"/>
        <v>0</v>
      </c>
      <c r="JV35" s="74" t="s">
        <v>38</v>
      </c>
      <c r="JW35" s="74">
        <v>18</v>
      </c>
      <c r="JX35" s="74">
        <v>18</v>
      </c>
      <c r="JY35" s="74">
        <v>0</v>
      </c>
      <c r="JZ35" s="74">
        <v>0</v>
      </c>
      <c r="KA35" s="75">
        <f t="shared" si="43"/>
        <v>1</v>
      </c>
      <c r="KB35" s="75">
        <f t="shared" si="44"/>
        <v>0</v>
      </c>
      <c r="KD35" s="74" t="s">
        <v>38</v>
      </c>
      <c r="KE35" s="74">
        <v>18</v>
      </c>
      <c r="KF35" s="74">
        <v>18</v>
      </c>
      <c r="KG35" s="74">
        <v>0</v>
      </c>
      <c r="KH35" s="74">
        <v>0</v>
      </c>
      <c r="KI35" s="75">
        <f t="shared" si="45"/>
        <v>1</v>
      </c>
      <c r="KJ35" s="75">
        <f t="shared" si="46"/>
        <v>0</v>
      </c>
      <c r="KL35" s="74" t="s">
        <v>38</v>
      </c>
      <c r="KM35" s="74">
        <v>18</v>
      </c>
      <c r="KN35" s="74">
        <v>18</v>
      </c>
      <c r="KO35" s="74">
        <v>0</v>
      </c>
      <c r="KP35" s="74">
        <v>0</v>
      </c>
      <c r="KQ35" s="75">
        <f t="shared" si="47"/>
        <v>1</v>
      </c>
      <c r="KR35" s="75">
        <f t="shared" si="48"/>
        <v>0</v>
      </c>
      <c r="KT35" s="74" t="s">
        <v>38</v>
      </c>
      <c r="KU35" s="74">
        <v>18</v>
      </c>
      <c r="KV35" s="74">
        <v>18</v>
      </c>
      <c r="KW35" s="74">
        <v>0</v>
      </c>
      <c r="KX35" s="74">
        <v>0</v>
      </c>
      <c r="KY35" s="75">
        <f t="shared" si="49"/>
        <v>1</v>
      </c>
      <c r="KZ35" s="75">
        <f t="shared" si="50"/>
        <v>0</v>
      </c>
      <c r="LB35" s="74" t="s">
        <v>38</v>
      </c>
      <c r="LC35" s="74">
        <v>18</v>
      </c>
      <c r="LD35" s="74">
        <v>18</v>
      </c>
      <c r="LE35" s="74">
        <v>0</v>
      </c>
      <c r="LF35" s="74">
        <v>0</v>
      </c>
      <c r="LG35" s="75">
        <f t="shared" si="51"/>
        <v>1</v>
      </c>
      <c r="LH35" s="75">
        <f t="shared" si="52"/>
        <v>0</v>
      </c>
      <c r="LJ35" s="74" t="s">
        <v>38</v>
      </c>
      <c r="LK35" s="74">
        <v>18</v>
      </c>
      <c r="LL35" s="74">
        <v>18</v>
      </c>
      <c r="LM35" s="74">
        <v>0</v>
      </c>
      <c r="LN35" s="74">
        <v>0</v>
      </c>
      <c r="LO35" s="75">
        <f t="shared" si="53"/>
        <v>1</v>
      </c>
      <c r="LP35" s="75">
        <f t="shared" si="54"/>
        <v>0</v>
      </c>
      <c r="LR35" s="74" t="s">
        <v>38</v>
      </c>
      <c r="LS35" s="74">
        <v>18</v>
      </c>
      <c r="LT35" s="74">
        <v>18</v>
      </c>
      <c r="LU35" s="74">
        <v>0</v>
      </c>
      <c r="LV35" s="74">
        <v>0</v>
      </c>
      <c r="LW35" s="75">
        <f t="shared" si="55"/>
        <v>1</v>
      </c>
      <c r="LX35" s="75">
        <f t="shared" si="56"/>
        <v>0</v>
      </c>
      <c r="LZ35" s="74" t="s">
        <v>38</v>
      </c>
      <c r="MA35" s="74">
        <v>18</v>
      </c>
      <c r="MB35" s="74">
        <v>18</v>
      </c>
      <c r="MC35" s="74">
        <v>0</v>
      </c>
      <c r="MD35" s="74">
        <v>0</v>
      </c>
      <c r="ME35" s="75">
        <f t="shared" si="57"/>
        <v>1</v>
      </c>
      <c r="MF35" s="75">
        <f t="shared" si="58"/>
        <v>0</v>
      </c>
      <c r="MH35" s="74" t="s">
        <v>38</v>
      </c>
      <c r="MI35" s="74">
        <v>18</v>
      </c>
      <c r="MJ35" s="74">
        <v>18</v>
      </c>
      <c r="MK35" s="74">
        <v>0</v>
      </c>
      <c r="ML35" s="74">
        <v>0</v>
      </c>
      <c r="MM35" s="75">
        <f t="shared" si="59"/>
        <v>1</v>
      </c>
      <c r="MN35" s="75">
        <f t="shared" si="60"/>
        <v>0</v>
      </c>
      <c r="MP35" s="74" t="s">
        <v>38</v>
      </c>
      <c r="MQ35" s="74">
        <v>18</v>
      </c>
      <c r="MR35" s="74">
        <v>18</v>
      </c>
      <c r="MS35" s="74">
        <v>0</v>
      </c>
      <c r="MT35" s="74">
        <v>0</v>
      </c>
      <c r="MU35" s="75">
        <f t="shared" si="61"/>
        <v>1</v>
      </c>
      <c r="MV35" s="75">
        <f t="shared" si="62"/>
        <v>0</v>
      </c>
      <c r="MX35" s="74" t="s">
        <v>38</v>
      </c>
      <c r="MY35" s="74">
        <v>18</v>
      </c>
      <c r="MZ35" s="74">
        <v>18</v>
      </c>
      <c r="NA35" s="74">
        <v>0</v>
      </c>
      <c r="NB35" s="74">
        <v>0</v>
      </c>
      <c r="NC35" s="75">
        <f t="shared" si="63"/>
        <v>1</v>
      </c>
      <c r="ND35" s="75">
        <f t="shared" si="64"/>
        <v>0</v>
      </c>
      <c r="NF35" s="74" t="s">
        <v>38</v>
      </c>
      <c r="NG35" s="74">
        <v>18</v>
      </c>
      <c r="NH35" s="74">
        <v>18</v>
      </c>
      <c r="NI35" s="74">
        <v>0</v>
      </c>
      <c r="NJ35" s="74">
        <v>0</v>
      </c>
      <c r="NK35" s="75">
        <f t="shared" si="65"/>
        <v>1</v>
      </c>
      <c r="NL35" s="75">
        <f t="shared" si="66"/>
        <v>0</v>
      </c>
      <c r="NN35" s="74" t="s">
        <v>38</v>
      </c>
      <c r="NO35" s="74">
        <v>18</v>
      </c>
      <c r="NP35" s="74">
        <v>18</v>
      </c>
      <c r="NQ35" s="74">
        <v>0</v>
      </c>
      <c r="NR35" s="74">
        <v>0</v>
      </c>
      <c r="NS35" s="75">
        <f t="shared" si="67"/>
        <v>1</v>
      </c>
      <c r="NT35" s="75">
        <f t="shared" si="68"/>
        <v>0</v>
      </c>
    </row>
    <row r="36" spans="1:384" ht="1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G36" s="8"/>
      <c r="H36" s="7"/>
      <c r="I36" s="2" t="s">
        <v>39</v>
      </c>
      <c r="J36" s="2">
        <v>45</v>
      </c>
      <c r="K36" s="2">
        <v>40</v>
      </c>
      <c r="L36" s="2">
        <v>5</v>
      </c>
      <c r="M36" s="2">
        <v>0</v>
      </c>
      <c r="N36" s="4">
        <v>0.89</v>
      </c>
      <c r="O36" s="8">
        <f t="shared" si="0"/>
        <v>0</v>
      </c>
      <c r="P36" s="7"/>
      <c r="Q36" s="2" t="s">
        <v>39</v>
      </c>
      <c r="R36" s="2">
        <v>45</v>
      </c>
      <c r="S36" s="2">
        <v>40</v>
      </c>
      <c r="T36" s="2">
        <v>5</v>
      </c>
      <c r="U36" s="2">
        <v>0</v>
      </c>
      <c r="V36" s="4">
        <v>0.89</v>
      </c>
      <c r="W36" s="4">
        <f t="shared" si="1"/>
        <v>0</v>
      </c>
      <c r="AE36" s="4"/>
      <c r="AU36" s="4"/>
      <c r="BC36" s="4"/>
      <c r="BE36" s="2" t="s">
        <v>39</v>
      </c>
      <c r="BF36" s="2">
        <v>59</v>
      </c>
      <c r="BG36" s="2">
        <v>59</v>
      </c>
      <c r="BH36" s="2">
        <v>0</v>
      </c>
      <c r="BI36" s="2">
        <v>0</v>
      </c>
      <c r="BJ36" s="4">
        <f t="shared" si="69"/>
        <v>1</v>
      </c>
      <c r="BK36" s="4">
        <f t="shared" si="6"/>
        <v>1</v>
      </c>
      <c r="BM36" s="2" t="s">
        <v>39</v>
      </c>
      <c r="BN36" s="2">
        <v>59</v>
      </c>
      <c r="BO36" s="2">
        <v>59</v>
      </c>
      <c r="BP36" s="2">
        <v>0</v>
      </c>
      <c r="BQ36" s="2">
        <v>0</v>
      </c>
      <c r="BR36" s="4">
        <f t="shared" si="70"/>
        <v>1</v>
      </c>
      <c r="BS36" s="4">
        <f t="shared" si="7"/>
        <v>0</v>
      </c>
      <c r="BU36" s="2" t="s">
        <v>39</v>
      </c>
      <c r="BV36" s="2">
        <v>59</v>
      </c>
      <c r="BW36" s="2">
        <v>59</v>
      </c>
      <c r="BX36" s="2">
        <v>0</v>
      </c>
      <c r="BY36" s="2">
        <v>0</v>
      </c>
      <c r="BZ36" s="4">
        <v>1</v>
      </c>
      <c r="CA36" s="4">
        <f t="shared" si="8"/>
        <v>0</v>
      </c>
      <c r="CC36" s="42" t="s">
        <v>39</v>
      </c>
      <c r="CD36" s="42">
        <v>59</v>
      </c>
      <c r="CE36" s="42">
        <v>59</v>
      </c>
      <c r="CF36" s="42">
        <v>0</v>
      </c>
      <c r="CG36" s="42">
        <v>0</v>
      </c>
      <c r="CH36" s="43">
        <v>1</v>
      </c>
      <c r="CI36" s="4">
        <f t="shared" si="9"/>
        <v>0</v>
      </c>
      <c r="CK36" s="2" t="s">
        <v>39</v>
      </c>
      <c r="CL36" s="2">
        <v>59</v>
      </c>
      <c r="CM36" s="2">
        <v>59</v>
      </c>
      <c r="CN36" s="2">
        <v>0</v>
      </c>
      <c r="CO36" s="2">
        <v>0</v>
      </c>
      <c r="CP36" s="4">
        <v>1</v>
      </c>
      <c r="CQ36" s="4">
        <f t="shared" si="10"/>
        <v>0</v>
      </c>
      <c r="CS36" s="2" t="s">
        <v>39</v>
      </c>
      <c r="CT36" s="2">
        <v>59</v>
      </c>
      <c r="CU36" s="2">
        <v>59</v>
      </c>
      <c r="CV36" s="2">
        <v>0</v>
      </c>
      <c r="CW36" s="2">
        <v>0</v>
      </c>
      <c r="CX36" s="4">
        <v>1</v>
      </c>
      <c r="CY36" s="4">
        <f t="shared" si="11"/>
        <v>0</v>
      </c>
      <c r="DA36" s="2" t="s">
        <v>39</v>
      </c>
      <c r="DB36" s="2">
        <v>59</v>
      </c>
      <c r="DC36" s="2">
        <v>59</v>
      </c>
      <c r="DD36" s="2">
        <v>0</v>
      </c>
      <c r="DE36" s="2">
        <v>0</v>
      </c>
      <c r="DF36" s="4">
        <v>1</v>
      </c>
      <c r="DG36" s="4">
        <f t="shared" si="12"/>
        <v>0</v>
      </c>
      <c r="DI36" s="2" t="s">
        <v>39</v>
      </c>
      <c r="DJ36" s="2">
        <v>59</v>
      </c>
      <c r="DK36" s="2">
        <v>59</v>
      </c>
      <c r="DL36" s="2">
        <v>0</v>
      </c>
      <c r="DM36" s="2">
        <v>0</v>
      </c>
      <c r="DN36" s="4">
        <v>1</v>
      </c>
      <c r="DO36" s="4">
        <f t="shared" si="13"/>
        <v>0</v>
      </c>
      <c r="DQ36" s="2" t="s">
        <v>39</v>
      </c>
      <c r="DR36" s="2">
        <v>59</v>
      </c>
      <c r="DS36" s="2">
        <v>59</v>
      </c>
      <c r="DT36" s="2">
        <v>0</v>
      </c>
      <c r="DU36" s="2">
        <v>0</v>
      </c>
      <c r="DV36" s="4">
        <v>1</v>
      </c>
      <c r="DW36" s="4">
        <f t="shared" si="14"/>
        <v>0</v>
      </c>
      <c r="DY36" s="2" t="s">
        <v>39</v>
      </c>
      <c r="DZ36" s="2">
        <v>59</v>
      </c>
      <c r="EA36" s="2">
        <v>59</v>
      </c>
      <c r="EB36" s="2">
        <v>0</v>
      </c>
      <c r="EC36" s="2">
        <v>0</v>
      </c>
      <c r="ED36" s="4">
        <v>1</v>
      </c>
      <c r="EE36" s="4">
        <f t="shared" si="15"/>
        <v>0</v>
      </c>
      <c r="EG36" s="73" t="s">
        <v>39</v>
      </c>
      <c r="EH36" s="74">
        <v>59</v>
      </c>
      <c r="EI36" s="74">
        <v>59</v>
      </c>
      <c r="EJ36" s="74">
        <v>0</v>
      </c>
      <c r="EK36" s="74">
        <v>0</v>
      </c>
      <c r="EL36" s="75">
        <v>1</v>
      </c>
      <c r="EM36" s="75">
        <f t="shared" si="16"/>
        <v>0</v>
      </c>
      <c r="EN36" s="74"/>
      <c r="EO36" s="73" t="s">
        <v>39</v>
      </c>
      <c r="EP36" s="73">
        <v>59</v>
      </c>
      <c r="EQ36" s="73">
        <v>59</v>
      </c>
      <c r="ER36" s="73">
        <v>0</v>
      </c>
      <c r="ES36" s="73">
        <v>0</v>
      </c>
      <c r="ET36" s="77">
        <v>1</v>
      </c>
      <c r="EU36" s="75">
        <f t="shared" si="17"/>
        <v>0</v>
      </c>
      <c r="EV36" s="74"/>
      <c r="EW36" s="73" t="s">
        <v>39</v>
      </c>
      <c r="EX36" s="73">
        <v>59</v>
      </c>
      <c r="EY36" s="73">
        <v>59</v>
      </c>
      <c r="EZ36" s="73">
        <v>0</v>
      </c>
      <c r="FA36" s="73">
        <v>0</v>
      </c>
      <c r="FB36" s="77">
        <v>1</v>
      </c>
      <c r="FC36" s="75">
        <f t="shared" si="18"/>
        <v>0</v>
      </c>
      <c r="FD36" s="74"/>
      <c r="FE36" s="73" t="s">
        <v>39</v>
      </c>
      <c r="FF36" s="73">
        <v>59</v>
      </c>
      <c r="FG36" s="73">
        <v>59</v>
      </c>
      <c r="FH36" s="73">
        <v>0</v>
      </c>
      <c r="FI36" s="73">
        <v>0</v>
      </c>
      <c r="FJ36" s="77">
        <f t="shared" si="71"/>
        <v>1</v>
      </c>
      <c r="FK36" s="75">
        <f t="shared" si="19"/>
        <v>0</v>
      </c>
      <c r="FL36" s="74"/>
      <c r="FM36" s="73" t="s">
        <v>39</v>
      </c>
      <c r="FN36" s="73">
        <v>59</v>
      </c>
      <c r="FO36" s="73">
        <v>59</v>
      </c>
      <c r="FP36" s="73">
        <v>0</v>
      </c>
      <c r="FQ36" s="73">
        <v>0</v>
      </c>
      <c r="FR36" s="77">
        <v>1</v>
      </c>
      <c r="FS36" s="75">
        <f t="shared" si="20"/>
        <v>0</v>
      </c>
      <c r="FT36" s="74"/>
      <c r="FU36" s="73" t="s">
        <v>39</v>
      </c>
      <c r="FV36" s="73">
        <v>59</v>
      </c>
      <c r="FW36" s="73">
        <v>59</v>
      </c>
      <c r="FX36" s="73">
        <v>0</v>
      </c>
      <c r="FY36" s="73">
        <v>0</v>
      </c>
      <c r="FZ36" s="77">
        <v>1</v>
      </c>
      <c r="GA36" s="75">
        <f t="shared" si="21"/>
        <v>0</v>
      </c>
      <c r="GB36" s="74"/>
      <c r="GC36" s="73" t="s">
        <v>39</v>
      </c>
      <c r="GD36" s="73">
        <v>59</v>
      </c>
      <c r="GE36" s="73">
        <v>59</v>
      </c>
      <c r="GF36" s="73">
        <v>0</v>
      </c>
      <c r="GG36" s="73">
        <v>0</v>
      </c>
      <c r="GH36" s="77">
        <v>1</v>
      </c>
      <c r="GI36" s="75">
        <f t="shared" si="22"/>
        <v>0</v>
      </c>
      <c r="GJ36" s="74"/>
      <c r="GK36" s="73" t="s">
        <v>39</v>
      </c>
      <c r="GL36" s="73">
        <v>59</v>
      </c>
      <c r="GM36" s="73">
        <v>59</v>
      </c>
      <c r="GN36" s="73">
        <v>0</v>
      </c>
      <c r="GO36" s="73">
        <v>0</v>
      </c>
      <c r="GP36" s="77">
        <v>1</v>
      </c>
      <c r="GQ36" s="75">
        <f t="shared" si="23"/>
        <v>1</v>
      </c>
      <c r="GR36" s="74"/>
      <c r="GS36" s="73" t="s">
        <v>39</v>
      </c>
      <c r="GT36" s="73">
        <v>59</v>
      </c>
      <c r="GU36" s="73">
        <v>59</v>
      </c>
      <c r="GV36" s="73">
        <v>0</v>
      </c>
      <c r="GW36" s="73">
        <v>0</v>
      </c>
      <c r="GX36" s="77">
        <v>1</v>
      </c>
      <c r="GY36" s="75">
        <f t="shared" si="24"/>
        <v>0</v>
      </c>
      <c r="HB36" s="74" t="s">
        <v>39</v>
      </c>
      <c r="HC36" s="74">
        <v>59</v>
      </c>
      <c r="HD36" s="74">
        <v>59</v>
      </c>
      <c r="HE36" s="74">
        <v>0</v>
      </c>
      <c r="HF36" s="74">
        <v>0</v>
      </c>
      <c r="HG36" s="75">
        <f t="shared" si="25"/>
        <v>1</v>
      </c>
      <c r="HH36" s="75">
        <f t="shared" si="26"/>
        <v>0</v>
      </c>
      <c r="HJ36" s="74" t="s">
        <v>39</v>
      </c>
      <c r="HK36" s="74">
        <v>59</v>
      </c>
      <c r="HL36" s="74">
        <v>59</v>
      </c>
      <c r="HM36" s="74">
        <v>0</v>
      </c>
      <c r="HN36" s="74">
        <v>0</v>
      </c>
      <c r="HO36" s="75">
        <f t="shared" si="27"/>
        <v>1</v>
      </c>
      <c r="HP36" s="75">
        <f t="shared" si="28"/>
        <v>0</v>
      </c>
      <c r="HR36" s="74" t="s">
        <v>39</v>
      </c>
      <c r="HS36" s="74">
        <v>59</v>
      </c>
      <c r="HT36" s="74">
        <v>59</v>
      </c>
      <c r="HU36" s="74">
        <v>0</v>
      </c>
      <c r="HV36" s="74">
        <v>0</v>
      </c>
      <c r="HW36" s="75">
        <f t="shared" si="29"/>
        <v>1</v>
      </c>
      <c r="HX36" s="75">
        <f t="shared" si="30"/>
        <v>0</v>
      </c>
      <c r="HZ36" s="74" t="s">
        <v>39</v>
      </c>
      <c r="IA36" s="74">
        <v>59</v>
      </c>
      <c r="IB36" s="74">
        <v>59</v>
      </c>
      <c r="IC36" s="74">
        <v>0</v>
      </c>
      <c r="ID36" s="74">
        <v>0</v>
      </c>
      <c r="IE36" s="75">
        <f t="shared" si="31"/>
        <v>1</v>
      </c>
      <c r="IF36" s="75">
        <f t="shared" si="32"/>
        <v>0</v>
      </c>
      <c r="IH36" s="74" t="s">
        <v>39</v>
      </c>
      <c r="II36" s="74">
        <v>59</v>
      </c>
      <c r="IJ36" s="74">
        <v>59</v>
      </c>
      <c r="IK36" s="74">
        <v>0</v>
      </c>
      <c r="IL36" s="74">
        <v>0</v>
      </c>
      <c r="IM36" s="75">
        <f t="shared" si="33"/>
        <v>1</v>
      </c>
      <c r="IN36" s="75">
        <f t="shared" si="34"/>
        <v>0</v>
      </c>
      <c r="IP36" s="74" t="s">
        <v>39</v>
      </c>
      <c r="IQ36" s="74">
        <v>59</v>
      </c>
      <c r="IR36" s="74">
        <v>59</v>
      </c>
      <c r="IS36" s="74">
        <v>0</v>
      </c>
      <c r="IT36" s="74">
        <v>0</v>
      </c>
      <c r="IU36" s="75">
        <f t="shared" si="35"/>
        <v>1</v>
      </c>
      <c r="IV36" s="75">
        <f t="shared" si="36"/>
        <v>0</v>
      </c>
      <c r="IX36" s="74" t="s">
        <v>39</v>
      </c>
      <c r="IY36" s="74">
        <v>59</v>
      </c>
      <c r="IZ36" s="74">
        <v>59</v>
      </c>
      <c r="JA36" s="74">
        <v>0</v>
      </c>
      <c r="JB36" s="74">
        <v>0</v>
      </c>
      <c r="JC36" s="75">
        <f t="shared" si="37"/>
        <v>1</v>
      </c>
      <c r="JD36" s="75">
        <f t="shared" si="38"/>
        <v>0</v>
      </c>
      <c r="JF36" s="74" t="s">
        <v>39</v>
      </c>
      <c r="JG36" s="74">
        <v>59</v>
      </c>
      <c r="JH36" s="74">
        <v>59</v>
      </c>
      <c r="JI36" s="74">
        <v>0</v>
      </c>
      <c r="JJ36" s="74">
        <v>0</v>
      </c>
      <c r="JK36" s="75">
        <f t="shared" si="39"/>
        <v>1</v>
      </c>
      <c r="JL36" s="75">
        <f t="shared" si="40"/>
        <v>0</v>
      </c>
      <c r="JN36" s="74" t="s">
        <v>39</v>
      </c>
      <c r="JO36" s="74">
        <v>59</v>
      </c>
      <c r="JP36" s="74">
        <v>59</v>
      </c>
      <c r="JQ36" s="74">
        <v>0</v>
      </c>
      <c r="JR36" s="74">
        <v>0</v>
      </c>
      <c r="JS36" s="75">
        <f t="shared" si="41"/>
        <v>1</v>
      </c>
      <c r="JT36" s="75">
        <f t="shared" si="42"/>
        <v>0</v>
      </c>
      <c r="JV36" s="74" t="s">
        <v>39</v>
      </c>
      <c r="JW36" s="74">
        <v>59</v>
      </c>
      <c r="JX36" s="74">
        <v>59</v>
      </c>
      <c r="JY36" s="74">
        <v>0</v>
      </c>
      <c r="JZ36" s="74">
        <v>0</v>
      </c>
      <c r="KA36" s="75">
        <f t="shared" si="43"/>
        <v>1</v>
      </c>
      <c r="KB36" s="75">
        <f t="shared" si="44"/>
        <v>0</v>
      </c>
      <c r="KD36" s="74" t="s">
        <v>39</v>
      </c>
      <c r="KE36" s="74">
        <v>59</v>
      </c>
      <c r="KF36" s="74">
        <v>59</v>
      </c>
      <c r="KG36" s="74">
        <v>0</v>
      </c>
      <c r="KH36" s="74">
        <v>0</v>
      </c>
      <c r="KI36" s="75">
        <f t="shared" si="45"/>
        <v>1</v>
      </c>
      <c r="KJ36" s="75">
        <f t="shared" si="46"/>
        <v>0</v>
      </c>
      <c r="KL36" s="74" t="s">
        <v>39</v>
      </c>
      <c r="KM36" s="74">
        <v>59</v>
      </c>
      <c r="KN36" s="74">
        <v>59</v>
      </c>
      <c r="KO36" s="74">
        <v>0</v>
      </c>
      <c r="KP36" s="74">
        <v>0</v>
      </c>
      <c r="KQ36" s="75">
        <f t="shared" si="47"/>
        <v>1</v>
      </c>
      <c r="KR36" s="75">
        <f t="shared" si="48"/>
        <v>0</v>
      </c>
      <c r="KT36" s="74" t="s">
        <v>39</v>
      </c>
      <c r="KU36" s="74">
        <v>59</v>
      </c>
      <c r="KV36" s="74">
        <v>59</v>
      </c>
      <c r="KW36" s="74">
        <v>0</v>
      </c>
      <c r="KX36" s="74">
        <v>0</v>
      </c>
      <c r="KY36" s="75">
        <f t="shared" si="49"/>
        <v>1</v>
      </c>
      <c r="KZ36" s="75">
        <f t="shared" si="50"/>
        <v>0</v>
      </c>
      <c r="LB36" s="74" t="s">
        <v>39</v>
      </c>
      <c r="LC36" s="74">
        <v>59</v>
      </c>
      <c r="LD36" s="74">
        <v>59</v>
      </c>
      <c r="LE36" s="74">
        <v>0</v>
      </c>
      <c r="LF36" s="74">
        <v>0</v>
      </c>
      <c r="LG36" s="75">
        <f t="shared" si="51"/>
        <v>1</v>
      </c>
      <c r="LH36" s="75">
        <f t="shared" si="52"/>
        <v>0</v>
      </c>
      <c r="LJ36" s="74" t="s">
        <v>39</v>
      </c>
      <c r="LK36" s="74">
        <v>59</v>
      </c>
      <c r="LL36" s="74">
        <v>59</v>
      </c>
      <c r="LM36" s="74">
        <v>0</v>
      </c>
      <c r="LN36" s="74">
        <v>0</v>
      </c>
      <c r="LO36" s="75">
        <f t="shared" si="53"/>
        <v>1</v>
      </c>
      <c r="LP36" s="75">
        <f t="shared" si="54"/>
        <v>0</v>
      </c>
      <c r="LR36" s="74" t="s">
        <v>39</v>
      </c>
      <c r="LS36" s="74">
        <v>59</v>
      </c>
      <c r="LT36" s="74">
        <v>59</v>
      </c>
      <c r="LU36" s="74">
        <v>0</v>
      </c>
      <c r="LV36" s="74">
        <v>0</v>
      </c>
      <c r="LW36" s="75">
        <f t="shared" si="55"/>
        <v>1</v>
      </c>
      <c r="LX36" s="75">
        <f t="shared" si="56"/>
        <v>0</v>
      </c>
      <c r="LZ36" s="74" t="s">
        <v>39</v>
      </c>
      <c r="MA36" s="74">
        <v>59</v>
      </c>
      <c r="MB36" s="74">
        <v>59</v>
      </c>
      <c r="MC36" s="74">
        <v>0</v>
      </c>
      <c r="MD36" s="74">
        <v>0</v>
      </c>
      <c r="ME36" s="75">
        <f t="shared" si="57"/>
        <v>1</v>
      </c>
      <c r="MF36" s="75">
        <f t="shared" si="58"/>
        <v>0</v>
      </c>
      <c r="MH36" s="74" t="s">
        <v>39</v>
      </c>
      <c r="MI36" s="74">
        <v>59</v>
      </c>
      <c r="MJ36" s="74">
        <v>59</v>
      </c>
      <c r="MK36" s="74">
        <v>0</v>
      </c>
      <c r="ML36" s="74">
        <v>0</v>
      </c>
      <c r="MM36" s="75">
        <f t="shared" si="59"/>
        <v>1</v>
      </c>
      <c r="MN36" s="75">
        <f t="shared" si="60"/>
        <v>0</v>
      </c>
      <c r="MP36" s="74" t="s">
        <v>39</v>
      </c>
      <c r="MQ36" s="74">
        <v>59</v>
      </c>
      <c r="MR36" s="74">
        <v>59</v>
      </c>
      <c r="MS36" s="74">
        <v>0</v>
      </c>
      <c r="MT36" s="74">
        <v>0</v>
      </c>
      <c r="MU36" s="75">
        <f t="shared" si="61"/>
        <v>1</v>
      </c>
      <c r="MV36" s="75">
        <f t="shared" si="62"/>
        <v>0</v>
      </c>
      <c r="MX36" s="74" t="s">
        <v>39</v>
      </c>
      <c r="MY36" s="74">
        <v>59</v>
      </c>
      <c r="MZ36" s="74">
        <v>59</v>
      </c>
      <c r="NA36" s="74">
        <v>0</v>
      </c>
      <c r="NB36" s="74">
        <v>0</v>
      </c>
      <c r="NC36" s="75">
        <f t="shared" si="63"/>
        <v>1</v>
      </c>
      <c r="ND36" s="75">
        <f t="shared" si="64"/>
        <v>0</v>
      </c>
      <c r="NF36" s="74" t="s">
        <v>39</v>
      </c>
      <c r="NG36" s="74">
        <v>58</v>
      </c>
      <c r="NH36" s="74">
        <v>58</v>
      </c>
      <c r="NI36" s="74">
        <v>0</v>
      </c>
      <c r="NJ36" s="74">
        <v>0</v>
      </c>
      <c r="NK36" s="75">
        <f t="shared" si="65"/>
        <v>1</v>
      </c>
      <c r="NL36" s="75">
        <f t="shared" si="66"/>
        <v>0</v>
      </c>
      <c r="NN36" s="74" t="s">
        <v>39</v>
      </c>
      <c r="NO36" s="74">
        <v>58</v>
      </c>
      <c r="NP36" s="74">
        <v>58</v>
      </c>
      <c r="NQ36" s="74">
        <v>0</v>
      </c>
      <c r="NR36" s="74">
        <v>0</v>
      </c>
      <c r="NS36" s="75">
        <f t="shared" si="67"/>
        <v>1</v>
      </c>
      <c r="NT36" s="75">
        <f t="shared" si="68"/>
        <v>0</v>
      </c>
    </row>
    <row r="37" spans="1:384" ht="1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G37" s="8"/>
      <c r="H37" s="7"/>
      <c r="I37" s="2" t="s">
        <v>40</v>
      </c>
      <c r="J37" s="2">
        <v>14</v>
      </c>
      <c r="K37" s="2">
        <v>10</v>
      </c>
      <c r="L37" s="2">
        <v>3</v>
      </c>
      <c r="M37" s="2">
        <v>1</v>
      </c>
      <c r="N37" s="4">
        <v>0.71</v>
      </c>
      <c r="O37" s="8">
        <f t="shared" si="0"/>
        <v>0</v>
      </c>
      <c r="P37" s="7"/>
      <c r="Q37" s="2" t="s">
        <v>40</v>
      </c>
      <c r="R37" s="2">
        <v>14</v>
      </c>
      <c r="S37" s="2">
        <v>10</v>
      </c>
      <c r="T37" s="2">
        <v>3</v>
      </c>
      <c r="U37" s="2">
        <v>1</v>
      </c>
      <c r="V37" s="4">
        <v>0.71</v>
      </c>
      <c r="W37" s="4">
        <f t="shared" si="1"/>
        <v>0</v>
      </c>
      <c r="Y37" s="2" t="s">
        <v>40</v>
      </c>
      <c r="Z37" s="2">
        <v>14</v>
      </c>
      <c r="AA37" s="2">
        <v>10</v>
      </c>
      <c r="AB37" s="2">
        <v>3</v>
      </c>
      <c r="AC37" s="2">
        <v>1</v>
      </c>
      <c r="AD37" s="4">
        <v>0.71</v>
      </c>
      <c r="AE37" s="4">
        <f t="shared" si="2"/>
        <v>0</v>
      </c>
      <c r="AG37" s="2" t="s">
        <v>40</v>
      </c>
      <c r="AH37" s="2">
        <v>14</v>
      </c>
      <c r="AI37" s="2">
        <v>10</v>
      </c>
      <c r="AJ37" s="2">
        <v>3</v>
      </c>
      <c r="AK37" s="2">
        <v>1</v>
      </c>
      <c r="AL37" s="4">
        <v>0.71</v>
      </c>
      <c r="AM37" s="4">
        <f t="shared" si="3"/>
        <v>0</v>
      </c>
      <c r="AO37" s="2" t="s">
        <v>40</v>
      </c>
      <c r="AP37" s="2">
        <v>14</v>
      </c>
      <c r="AQ37" s="2">
        <v>10</v>
      </c>
      <c r="AR37" s="2">
        <v>3</v>
      </c>
      <c r="AS37" s="2">
        <v>1</v>
      </c>
      <c r="AT37" s="4">
        <v>0.71</v>
      </c>
      <c r="AU37" s="4">
        <f t="shared" si="4"/>
        <v>0</v>
      </c>
      <c r="AW37" s="2" t="s">
        <v>40</v>
      </c>
      <c r="AX37" s="2">
        <v>14</v>
      </c>
      <c r="AY37" s="2">
        <v>10</v>
      </c>
      <c r="AZ37" s="2">
        <v>3</v>
      </c>
      <c r="BA37" s="2">
        <v>1</v>
      </c>
      <c r="BB37" s="4">
        <v>0.71</v>
      </c>
      <c r="BC37" s="4">
        <f t="shared" si="5"/>
        <v>0</v>
      </c>
      <c r="BE37" s="2" t="s">
        <v>40</v>
      </c>
      <c r="BF37" s="2">
        <v>14</v>
      </c>
      <c r="BG37" s="2">
        <v>12</v>
      </c>
      <c r="BH37" s="2">
        <v>0</v>
      </c>
      <c r="BI37" s="2">
        <v>2</v>
      </c>
      <c r="BJ37" s="4">
        <f t="shared" si="69"/>
        <v>0.8571428571428571</v>
      </c>
      <c r="BK37" s="4">
        <f t="shared" si="6"/>
        <v>0.14714285714285713</v>
      </c>
      <c r="BM37" s="2" t="s">
        <v>40</v>
      </c>
      <c r="BN37" s="2">
        <v>14</v>
      </c>
      <c r="BO37" s="2">
        <v>12</v>
      </c>
      <c r="BP37" s="2">
        <v>0</v>
      </c>
      <c r="BQ37" s="2">
        <v>2</v>
      </c>
      <c r="BR37" s="4">
        <f t="shared" si="70"/>
        <v>0.8571428571428571</v>
      </c>
      <c r="BS37" s="4">
        <f t="shared" si="7"/>
        <v>0</v>
      </c>
      <c r="BU37" s="2" t="s">
        <v>40</v>
      </c>
      <c r="BV37" s="2">
        <v>14</v>
      </c>
      <c r="BW37" s="2">
        <v>12</v>
      </c>
      <c r="BX37" s="2">
        <v>0</v>
      </c>
      <c r="BY37" s="2">
        <v>2</v>
      </c>
      <c r="BZ37" s="4">
        <v>0.86</v>
      </c>
      <c r="CA37" s="4">
        <f t="shared" si="8"/>
        <v>2.8571428571428914E-3</v>
      </c>
      <c r="CC37" s="42" t="s">
        <v>40</v>
      </c>
      <c r="CD37" s="42">
        <v>14</v>
      </c>
      <c r="CE37" s="42">
        <v>12</v>
      </c>
      <c r="CF37" s="42">
        <v>0</v>
      </c>
      <c r="CG37" s="42">
        <v>2</v>
      </c>
      <c r="CH37" s="43">
        <v>0.86</v>
      </c>
      <c r="CI37" s="4">
        <f t="shared" si="9"/>
        <v>0</v>
      </c>
      <c r="CK37" s="2" t="s">
        <v>40</v>
      </c>
      <c r="CL37" s="2">
        <v>14</v>
      </c>
      <c r="CM37" s="2">
        <v>12</v>
      </c>
      <c r="CN37" s="2">
        <v>0</v>
      </c>
      <c r="CO37" s="2">
        <v>2</v>
      </c>
      <c r="CP37" s="4">
        <v>0.86</v>
      </c>
      <c r="CQ37" s="4">
        <f t="shared" si="10"/>
        <v>0</v>
      </c>
      <c r="CS37" s="2" t="s">
        <v>40</v>
      </c>
      <c r="CT37" s="2">
        <v>14</v>
      </c>
      <c r="CU37" s="2">
        <v>12</v>
      </c>
      <c r="CV37" s="2">
        <v>0</v>
      </c>
      <c r="CW37" s="2">
        <v>2</v>
      </c>
      <c r="CX37" s="4">
        <v>0.86</v>
      </c>
      <c r="CY37" s="4">
        <f t="shared" si="11"/>
        <v>0</v>
      </c>
      <c r="DA37" s="2" t="s">
        <v>40</v>
      </c>
      <c r="DB37" s="2">
        <v>14</v>
      </c>
      <c r="DC37" s="2">
        <v>12</v>
      </c>
      <c r="DD37" s="2">
        <v>0</v>
      </c>
      <c r="DE37" s="2">
        <v>2</v>
      </c>
      <c r="DF37" s="4">
        <v>0.86</v>
      </c>
      <c r="DG37" s="4">
        <f t="shared" si="12"/>
        <v>0</v>
      </c>
      <c r="DI37" s="2" t="s">
        <v>40</v>
      </c>
      <c r="DJ37" s="2">
        <v>14</v>
      </c>
      <c r="DK37" s="2">
        <v>12</v>
      </c>
      <c r="DL37" s="2">
        <v>0</v>
      </c>
      <c r="DM37" s="2">
        <v>2</v>
      </c>
      <c r="DN37" s="4">
        <v>0.86</v>
      </c>
      <c r="DO37" s="4">
        <f t="shared" si="13"/>
        <v>0</v>
      </c>
      <c r="DQ37" s="2" t="s">
        <v>40</v>
      </c>
      <c r="DR37" s="2">
        <v>14</v>
      </c>
      <c r="DS37" s="2">
        <v>12</v>
      </c>
      <c r="DT37" s="2">
        <v>0</v>
      </c>
      <c r="DU37" s="2">
        <v>2</v>
      </c>
      <c r="DV37" s="4">
        <v>0.86</v>
      </c>
      <c r="DW37" s="4">
        <f t="shared" si="14"/>
        <v>0</v>
      </c>
      <c r="DY37" s="2" t="s">
        <v>40</v>
      </c>
      <c r="DZ37" s="2">
        <v>14</v>
      </c>
      <c r="EA37" s="2">
        <v>12</v>
      </c>
      <c r="EB37" s="2">
        <v>0</v>
      </c>
      <c r="EC37" s="2">
        <v>2</v>
      </c>
      <c r="ED37" s="4">
        <v>0.86</v>
      </c>
      <c r="EE37" s="4">
        <f t="shared" si="15"/>
        <v>0</v>
      </c>
      <c r="EG37" s="73" t="s">
        <v>40</v>
      </c>
      <c r="EH37" s="74">
        <v>14</v>
      </c>
      <c r="EI37" s="74">
        <v>12</v>
      </c>
      <c r="EJ37" s="74">
        <v>0</v>
      </c>
      <c r="EK37" s="74">
        <v>2</v>
      </c>
      <c r="EL37" s="75">
        <v>0.86</v>
      </c>
      <c r="EM37" s="75">
        <f t="shared" si="16"/>
        <v>0</v>
      </c>
      <c r="EN37" s="74"/>
      <c r="EO37" s="73" t="s">
        <v>40</v>
      </c>
      <c r="EP37" s="73">
        <v>14</v>
      </c>
      <c r="EQ37" s="73">
        <v>12</v>
      </c>
      <c r="ER37" s="73">
        <v>0</v>
      </c>
      <c r="ES37" s="73">
        <v>2</v>
      </c>
      <c r="ET37" s="77">
        <v>0.86</v>
      </c>
      <c r="EU37" s="75">
        <f t="shared" si="17"/>
        <v>0</v>
      </c>
      <c r="EV37" s="74"/>
      <c r="EW37" s="73" t="s">
        <v>40</v>
      </c>
      <c r="EX37" s="73">
        <v>14</v>
      </c>
      <c r="EY37" s="73">
        <v>12</v>
      </c>
      <c r="EZ37" s="73">
        <v>0</v>
      </c>
      <c r="FA37" s="73">
        <v>2</v>
      </c>
      <c r="FB37" s="77">
        <v>0.86</v>
      </c>
      <c r="FC37" s="75">
        <f t="shared" si="18"/>
        <v>0</v>
      </c>
      <c r="FD37" s="74"/>
      <c r="FE37" s="73" t="s">
        <v>40</v>
      </c>
      <c r="FF37" s="73">
        <v>14</v>
      </c>
      <c r="FG37" s="73">
        <v>12</v>
      </c>
      <c r="FH37" s="73">
        <v>0</v>
      </c>
      <c r="FI37" s="73">
        <v>2</v>
      </c>
      <c r="FJ37" s="77">
        <f t="shared" si="71"/>
        <v>0.8571428571428571</v>
      </c>
      <c r="FK37" s="75">
        <f t="shared" si="19"/>
        <v>-2.8571428571428914E-3</v>
      </c>
      <c r="FL37" s="74"/>
      <c r="FM37" s="73" t="s">
        <v>40</v>
      </c>
      <c r="FN37" s="73">
        <v>14</v>
      </c>
      <c r="FO37" s="73">
        <v>12</v>
      </c>
      <c r="FP37" s="73">
        <v>0</v>
      </c>
      <c r="FQ37" s="73">
        <v>2</v>
      </c>
      <c r="FR37" s="77">
        <v>0.86</v>
      </c>
      <c r="FS37" s="75">
        <f t="shared" si="20"/>
        <v>2.8571428571428914E-3</v>
      </c>
      <c r="FT37" s="74"/>
      <c r="FU37" s="73" t="s">
        <v>40</v>
      </c>
      <c r="FV37" s="73">
        <v>14</v>
      </c>
      <c r="FW37" s="73">
        <v>12</v>
      </c>
      <c r="FX37" s="73">
        <v>0</v>
      </c>
      <c r="FY37" s="73">
        <v>2</v>
      </c>
      <c r="FZ37" s="77">
        <v>0.86</v>
      </c>
      <c r="GA37" s="75">
        <f t="shared" si="21"/>
        <v>0</v>
      </c>
      <c r="GB37" s="74"/>
      <c r="GC37" s="73" t="s">
        <v>40</v>
      </c>
      <c r="GD37" s="73">
        <v>14</v>
      </c>
      <c r="GE37" s="73">
        <v>12</v>
      </c>
      <c r="GF37" s="73">
        <v>0</v>
      </c>
      <c r="GG37" s="73">
        <v>2</v>
      </c>
      <c r="GH37" s="77">
        <v>0.86</v>
      </c>
      <c r="GI37" s="75">
        <f t="shared" si="22"/>
        <v>0</v>
      </c>
      <c r="GJ37" s="74"/>
      <c r="GK37" s="73" t="s">
        <v>40</v>
      </c>
      <c r="GL37" s="73">
        <v>14</v>
      </c>
      <c r="GM37" s="73">
        <v>12</v>
      </c>
      <c r="GN37" s="73">
        <v>0</v>
      </c>
      <c r="GO37" s="73">
        <v>2</v>
      </c>
      <c r="GP37" s="77">
        <v>0.86</v>
      </c>
      <c r="GQ37" s="75">
        <f t="shared" si="23"/>
        <v>-1.1400000000000001</v>
      </c>
      <c r="GR37" s="74"/>
      <c r="GS37" s="73" t="s">
        <v>40</v>
      </c>
      <c r="GT37" s="73">
        <v>14</v>
      </c>
      <c r="GU37" s="73">
        <v>12</v>
      </c>
      <c r="GV37" s="73">
        <v>0</v>
      </c>
      <c r="GW37" s="73">
        <v>2</v>
      </c>
      <c r="GX37" s="77">
        <v>0.86</v>
      </c>
      <c r="GY37" s="75">
        <f t="shared" si="24"/>
        <v>0</v>
      </c>
      <c r="HB37" s="74" t="s">
        <v>40</v>
      </c>
      <c r="HC37" s="74">
        <v>14</v>
      </c>
      <c r="HD37" s="74">
        <v>12</v>
      </c>
      <c r="HE37" s="74">
        <v>0</v>
      </c>
      <c r="HF37" s="74">
        <v>2</v>
      </c>
      <c r="HG37" s="75">
        <f t="shared" si="25"/>
        <v>0.8571428571428571</v>
      </c>
      <c r="HH37" s="75">
        <f t="shared" si="26"/>
        <v>-2.8571428571428914E-3</v>
      </c>
      <c r="HJ37" s="74" t="s">
        <v>40</v>
      </c>
      <c r="HK37" s="74">
        <v>14</v>
      </c>
      <c r="HL37" s="74">
        <v>12</v>
      </c>
      <c r="HM37" s="74">
        <v>0</v>
      </c>
      <c r="HN37" s="74">
        <v>2</v>
      </c>
      <c r="HO37" s="75">
        <f t="shared" si="27"/>
        <v>0.8571428571428571</v>
      </c>
      <c r="HP37" s="75">
        <f t="shared" si="28"/>
        <v>0</v>
      </c>
      <c r="HR37" s="74" t="s">
        <v>40</v>
      </c>
      <c r="HS37" s="74">
        <v>14</v>
      </c>
      <c r="HT37" s="74">
        <v>12</v>
      </c>
      <c r="HU37" s="74">
        <v>0</v>
      </c>
      <c r="HV37" s="74">
        <v>2</v>
      </c>
      <c r="HW37" s="75">
        <f t="shared" si="29"/>
        <v>0.8571428571428571</v>
      </c>
      <c r="HX37" s="75">
        <f t="shared" si="30"/>
        <v>0</v>
      </c>
      <c r="HZ37" s="74" t="s">
        <v>40</v>
      </c>
      <c r="IA37" s="74">
        <v>14</v>
      </c>
      <c r="IB37" s="74">
        <v>12</v>
      </c>
      <c r="IC37" s="74">
        <v>0</v>
      </c>
      <c r="ID37" s="74">
        <v>2</v>
      </c>
      <c r="IE37" s="75">
        <f t="shared" si="31"/>
        <v>0.8571428571428571</v>
      </c>
      <c r="IF37" s="75">
        <f t="shared" si="32"/>
        <v>0</v>
      </c>
      <c r="IH37" s="74" t="s">
        <v>40</v>
      </c>
      <c r="II37" s="74">
        <v>14</v>
      </c>
      <c r="IJ37" s="74">
        <v>12</v>
      </c>
      <c r="IK37" s="74">
        <v>0</v>
      </c>
      <c r="IL37" s="74">
        <v>2</v>
      </c>
      <c r="IM37" s="75">
        <f t="shared" si="33"/>
        <v>0.8571428571428571</v>
      </c>
      <c r="IN37" s="75">
        <f t="shared" si="34"/>
        <v>0</v>
      </c>
      <c r="IP37" s="74" t="s">
        <v>40</v>
      </c>
      <c r="IQ37" s="74">
        <v>14</v>
      </c>
      <c r="IR37" s="74">
        <v>12</v>
      </c>
      <c r="IS37" s="74">
        <v>0</v>
      </c>
      <c r="IT37" s="74">
        <v>2</v>
      </c>
      <c r="IU37" s="75">
        <f t="shared" si="35"/>
        <v>0.8571428571428571</v>
      </c>
      <c r="IV37" s="75">
        <f t="shared" si="36"/>
        <v>0</v>
      </c>
      <c r="IX37" s="74" t="s">
        <v>40</v>
      </c>
      <c r="IY37" s="74">
        <v>14</v>
      </c>
      <c r="IZ37" s="74">
        <v>12</v>
      </c>
      <c r="JA37" s="74">
        <v>0</v>
      </c>
      <c r="JB37" s="74">
        <v>2</v>
      </c>
      <c r="JC37" s="75">
        <f t="shared" si="37"/>
        <v>0.8571428571428571</v>
      </c>
      <c r="JD37" s="75">
        <f t="shared" si="38"/>
        <v>0</v>
      </c>
      <c r="JF37" s="74" t="s">
        <v>40</v>
      </c>
      <c r="JG37" s="74">
        <v>14</v>
      </c>
      <c r="JH37" s="74">
        <v>12</v>
      </c>
      <c r="JI37" s="74">
        <v>0</v>
      </c>
      <c r="JJ37" s="74">
        <v>2</v>
      </c>
      <c r="JK37" s="75">
        <f t="shared" si="39"/>
        <v>0.8571428571428571</v>
      </c>
      <c r="JL37" s="75">
        <f t="shared" si="40"/>
        <v>0</v>
      </c>
      <c r="JN37" s="74" t="s">
        <v>40</v>
      </c>
      <c r="JO37" s="74">
        <v>14</v>
      </c>
      <c r="JP37" s="74">
        <v>12</v>
      </c>
      <c r="JQ37" s="74">
        <v>0</v>
      </c>
      <c r="JR37" s="74">
        <v>2</v>
      </c>
      <c r="JS37" s="75">
        <f t="shared" si="41"/>
        <v>0.8571428571428571</v>
      </c>
      <c r="JT37" s="75">
        <f t="shared" si="42"/>
        <v>0</v>
      </c>
      <c r="JV37" s="74" t="s">
        <v>40</v>
      </c>
      <c r="JW37" s="74">
        <v>14</v>
      </c>
      <c r="JX37" s="74">
        <v>12</v>
      </c>
      <c r="JY37" s="74">
        <v>0</v>
      </c>
      <c r="JZ37" s="74">
        <v>2</v>
      </c>
      <c r="KA37" s="75">
        <f t="shared" si="43"/>
        <v>0.8571428571428571</v>
      </c>
      <c r="KB37" s="75">
        <f t="shared" si="44"/>
        <v>0</v>
      </c>
      <c r="KD37" s="74" t="s">
        <v>40</v>
      </c>
      <c r="KE37" s="74">
        <v>14</v>
      </c>
      <c r="KF37" s="74">
        <v>12</v>
      </c>
      <c r="KG37" s="74">
        <v>0</v>
      </c>
      <c r="KH37" s="74">
        <v>2</v>
      </c>
      <c r="KI37" s="75">
        <f t="shared" si="45"/>
        <v>0.8571428571428571</v>
      </c>
      <c r="KJ37" s="75">
        <f t="shared" si="46"/>
        <v>0</v>
      </c>
      <c r="KL37" s="74" t="s">
        <v>40</v>
      </c>
      <c r="KM37" s="74">
        <v>14</v>
      </c>
      <c r="KN37" s="74">
        <v>12</v>
      </c>
      <c r="KO37" s="74">
        <v>0</v>
      </c>
      <c r="KP37" s="74">
        <v>2</v>
      </c>
      <c r="KQ37" s="75">
        <f t="shared" si="47"/>
        <v>0.8571428571428571</v>
      </c>
      <c r="KR37" s="75">
        <f t="shared" si="48"/>
        <v>0</v>
      </c>
      <c r="KT37" s="74" t="s">
        <v>40</v>
      </c>
      <c r="KU37" s="74">
        <v>14</v>
      </c>
      <c r="KV37" s="74">
        <v>12</v>
      </c>
      <c r="KW37" s="74">
        <v>0</v>
      </c>
      <c r="KX37" s="74">
        <v>2</v>
      </c>
      <c r="KY37" s="75">
        <f t="shared" si="49"/>
        <v>0.8571428571428571</v>
      </c>
      <c r="KZ37" s="75">
        <f t="shared" si="50"/>
        <v>0</v>
      </c>
      <c r="LB37" s="74" t="s">
        <v>40</v>
      </c>
      <c r="LC37" s="74">
        <v>14</v>
      </c>
      <c r="LD37" s="74">
        <v>12</v>
      </c>
      <c r="LE37" s="74">
        <v>0</v>
      </c>
      <c r="LF37" s="74">
        <v>2</v>
      </c>
      <c r="LG37" s="75">
        <f t="shared" si="51"/>
        <v>0.8571428571428571</v>
      </c>
      <c r="LH37" s="75">
        <f t="shared" si="52"/>
        <v>0</v>
      </c>
      <c r="LJ37" s="74" t="s">
        <v>40</v>
      </c>
      <c r="LK37" s="74">
        <v>14</v>
      </c>
      <c r="LL37" s="74">
        <v>12</v>
      </c>
      <c r="LM37" s="74">
        <v>0</v>
      </c>
      <c r="LN37" s="74">
        <v>2</v>
      </c>
      <c r="LO37" s="75">
        <f t="shared" si="53"/>
        <v>0.8571428571428571</v>
      </c>
      <c r="LP37" s="75">
        <f t="shared" si="54"/>
        <v>0</v>
      </c>
      <c r="LR37" s="74" t="s">
        <v>40</v>
      </c>
      <c r="LS37" s="74">
        <v>14</v>
      </c>
      <c r="LT37" s="74">
        <v>12</v>
      </c>
      <c r="LU37" s="74">
        <v>0</v>
      </c>
      <c r="LV37" s="74">
        <v>2</v>
      </c>
      <c r="LW37" s="75">
        <f t="shared" si="55"/>
        <v>0.8571428571428571</v>
      </c>
      <c r="LX37" s="75">
        <f t="shared" si="56"/>
        <v>0</v>
      </c>
      <c r="LZ37" s="74" t="s">
        <v>40</v>
      </c>
      <c r="MA37" s="74">
        <v>14</v>
      </c>
      <c r="MB37" s="74">
        <v>12</v>
      </c>
      <c r="MC37" s="74">
        <v>0</v>
      </c>
      <c r="MD37" s="74">
        <v>2</v>
      </c>
      <c r="ME37" s="75">
        <f t="shared" si="57"/>
        <v>0.8571428571428571</v>
      </c>
      <c r="MF37" s="75">
        <f t="shared" si="58"/>
        <v>0</v>
      </c>
      <c r="MH37" s="74" t="s">
        <v>40</v>
      </c>
      <c r="MI37" s="74">
        <v>14</v>
      </c>
      <c r="MJ37" s="74">
        <v>12</v>
      </c>
      <c r="MK37" s="74">
        <v>0</v>
      </c>
      <c r="ML37" s="74">
        <v>2</v>
      </c>
      <c r="MM37" s="75">
        <f t="shared" si="59"/>
        <v>0.8571428571428571</v>
      </c>
      <c r="MN37" s="75">
        <f t="shared" si="60"/>
        <v>0</v>
      </c>
      <c r="MP37" s="74" t="s">
        <v>40</v>
      </c>
      <c r="MQ37" s="74">
        <v>14</v>
      </c>
      <c r="MR37" s="74">
        <v>12</v>
      </c>
      <c r="MS37" s="74">
        <v>0</v>
      </c>
      <c r="MT37" s="74">
        <v>2</v>
      </c>
      <c r="MU37" s="75">
        <f t="shared" si="61"/>
        <v>0.8571428571428571</v>
      </c>
      <c r="MV37" s="75">
        <f t="shared" si="62"/>
        <v>0</v>
      </c>
      <c r="MX37" s="74" t="s">
        <v>40</v>
      </c>
      <c r="MY37" s="74">
        <v>14</v>
      </c>
      <c r="MZ37" s="74">
        <v>12</v>
      </c>
      <c r="NA37" s="74">
        <v>0</v>
      </c>
      <c r="NB37" s="74">
        <v>2</v>
      </c>
      <c r="NC37" s="75">
        <f t="shared" si="63"/>
        <v>0.8571428571428571</v>
      </c>
      <c r="ND37" s="75">
        <f t="shared" si="64"/>
        <v>0</v>
      </c>
      <c r="NF37" s="74" t="s">
        <v>40</v>
      </c>
      <c r="NG37" s="74">
        <v>14</v>
      </c>
      <c r="NH37" s="74">
        <v>12</v>
      </c>
      <c r="NI37" s="74">
        <v>0</v>
      </c>
      <c r="NJ37" s="74">
        <v>2</v>
      </c>
      <c r="NK37" s="75">
        <f t="shared" si="65"/>
        <v>0.8571428571428571</v>
      </c>
      <c r="NL37" s="75">
        <f t="shared" si="66"/>
        <v>0</v>
      </c>
      <c r="NN37" s="74" t="s">
        <v>40</v>
      </c>
      <c r="NO37" s="74">
        <v>14</v>
      </c>
      <c r="NP37" s="74">
        <v>12</v>
      </c>
      <c r="NQ37" s="74">
        <v>0</v>
      </c>
      <c r="NR37" s="74">
        <v>2</v>
      </c>
      <c r="NS37" s="75">
        <f t="shared" si="67"/>
        <v>0.8571428571428571</v>
      </c>
      <c r="NT37" s="75">
        <f t="shared" si="68"/>
        <v>0</v>
      </c>
    </row>
    <row r="38" spans="1:384" ht="1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G38" s="8"/>
      <c r="H38" s="7"/>
      <c r="I38" s="2" t="s">
        <v>41</v>
      </c>
      <c r="J38" s="2">
        <v>36</v>
      </c>
      <c r="K38" s="2">
        <v>36</v>
      </c>
      <c r="L38" s="2">
        <v>0</v>
      </c>
      <c r="M38" s="2">
        <v>0</v>
      </c>
      <c r="N38" s="4">
        <v>1</v>
      </c>
      <c r="O38" s="8">
        <f t="shared" si="0"/>
        <v>0</v>
      </c>
      <c r="P38" s="7"/>
      <c r="Q38" s="2" t="s">
        <v>41</v>
      </c>
      <c r="R38" s="2">
        <v>36</v>
      </c>
      <c r="S38" s="2">
        <v>36</v>
      </c>
      <c r="T38" s="2">
        <v>0</v>
      </c>
      <c r="U38" s="2">
        <v>0</v>
      </c>
      <c r="V38" s="4">
        <v>1</v>
      </c>
      <c r="W38" s="4">
        <f t="shared" si="1"/>
        <v>0</v>
      </c>
      <c r="Y38" s="2" t="s">
        <v>41</v>
      </c>
      <c r="Z38" s="2">
        <v>36</v>
      </c>
      <c r="AA38" s="2">
        <v>36</v>
      </c>
      <c r="AB38" s="2">
        <v>0</v>
      </c>
      <c r="AC38" s="2">
        <v>0</v>
      </c>
      <c r="AD38" s="4">
        <v>1</v>
      </c>
      <c r="AE38" s="4">
        <f t="shared" si="2"/>
        <v>0</v>
      </c>
      <c r="AG38" s="2" t="s">
        <v>41</v>
      </c>
      <c r="AH38" s="2">
        <v>36</v>
      </c>
      <c r="AI38" s="2">
        <v>36</v>
      </c>
      <c r="AJ38" s="2">
        <v>0</v>
      </c>
      <c r="AK38" s="2">
        <v>0</v>
      </c>
      <c r="AL38" s="4">
        <v>1</v>
      </c>
      <c r="AM38" s="4">
        <f t="shared" si="3"/>
        <v>0</v>
      </c>
      <c r="AO38" s="2" t="s">
        <v>41</v>
      </c>
      <c r="AP38" s="2">
        <v>36</v>
      </c>
      <c r="AQ38" s="2">
        <v>36</v>
      </c>
      <c r="AR38" s="2">
        <v>0</v>
      </c>
      <c r="AS38" s="2">
        <v>0</v>
      </c>
      <c r="AT38" s="4">
        <v>1</v>
      </c>
      <c r="AU38" s="4">
        <f t="shared" si="4"/>
        <v>0</v>
      </c>
      <c r="AW38" s="2" t="s">
        <v>41</v>
      </c>
      <c r="AX38" s="2">
        <v>36</v>
      </c>
      <c r="AY38" s="2">
        <v>36</v>
      </c>
      <c r="AZ38" s="2">
        <v>0</v>
      </c>
      <c r="BA38" s="2">
        <v>0</v>
      </c>
      <c r="BB38" s="4">
        <v>1</v>
      </c>
      <c r="BC38" s="4">
        <f t="shared" si="5"/>
        <v>0</v>
      </c>
      <c r="BE38" s="2" t="s">
        <v>41</v>
      </c>
      <c r="BF38" s="2">
        <v>72</v>
      </c>
      <c r="BG38" s="2">
        <v>72</v>
      </c>
      <c r="BH38" s="2">
        <v>0</v>
      </c>
      <c r="BI38" s="2">
        <v>0</v>
      </c>
      <c r="BJ38" s="4">
        <f t="shared" si="69"/>
        <v>1</v>
      </c>
      <c r="BK38" s="4">
        <f t="shared" si="6"/>
        <v>0</v>
      </c>
      <c r="BM38" s="2" t="s">
        <v>41</v>
      </c>
      <c r="BN38" s="2">
        <v>72</v>
      </c>
      <c r="BO38" s="2">
        <v>72</v>
      </c>
      <c r="BP38" s="2">
        <v>0</v>
      </c>
      <c r="BQ38" s="2">
        <v>0</v>
      </c>
      <c r="BR38" s="4">
        <f t="shared" si="70"/>
        <v>1</v>
      </c>
      <c r="BS38" s="4">
        <f t="shared" si="7"/>
        <v>0</v>
      </c>
      <c r="BU38" s="2" t="s">
        <v>41</v>
      </c>
      <c r="BV38" s="2">
        <v>72</v>
      </c>
      <c r="BW38" s="2">
        <v>72</v>
      </c>
      <c r="BX38" s="2">
        <v>0</v>
      </c>
      <c r="BY38" s="2">
        <v>0</v>
      </c>
      <c r="BZ38" s="4">
        <v>1</v>
      </c>
      <c r="CA38" s="4">
        <f t="shared" si="8"/>
        <v>0</v>
      </c>
      <c r="CC38" s="42" t="s">
        <v>41</v>
      </c>
      <c r="CD38" s="42">
        <v>72</v>
      </c>
      <c r="CE38" s="42">
        <v>72</v>
      </c>
      <c r="CF38" s="42">
        <v>0</v>
      </c>
      <c r="CG38" s="42">
        <v>0</v>
      </c>
      <c r="CH38" s="43">
        <v>1</v>
      </c>
      <c r="CI38" s="4">
        <f t="shared" si="9"/>
        <v>0</v>
      </c>
      <c r="CK38" s="2" t="s">
        <v>41</v>
      </c>
      <c r="CL38" s="2">
        <v>72</v>
      </c>
      <c r="CM38" s="2">
        <v>72</v>
      </c>
      <c r="CN38" s="2">
        <v>0</v>
      </c>
      <c r="CO38" s="2">
        <v>0</v>
      </c>
      <c r="CP38" s="4">
        <v>1</v>
      </c>
      <c r="CQ38" s="4">
        <f t="shared" si="10"/>
        <v>0</v>
      </c>
      <c r="CS38" s="2" t="s">
        <v>41</v>
      </c>
      <c r="CT38" s="2">
        <v>72</v>
      </c>
      <c r="CU38" s="2">
        <v>72</v>
      </c>
      <c r="CV38" s="2">
        <v>0</v>
      </c>
      <c r="CW38" s="2">
        <v>0</v>
      </c>
      <c r="CX38" s="4">
        <v>1</v>
      </c>
      <c r="CY38" s="4">
        <f t="shared" si="11"/>
        <v>0</v>
      </c>
      <c r="DA38" s="2" t="s">
        <v>41</v>
      </c>
      <c r="DB38" s="2">
        <v>72</v>
      </c>
      <c r="DC38" s="2">
        <v>72</v>
      </c>
      <c r="DD38" s="2">
        <v>0</v>
      </c>
      <c r="DE38" s="2">
        <v>0</v>
      </c>
      <c r="DF38" s="4">
        <v>1</v>
      </c>
      <c r="DG38" s="4">
        <f t="shared" si="12"/>
        <v>0</v>
      </c>
      <c r="DI38" s="2" t="s">
        <v>41</v>
      </c>
      <c r="DJ38" s="2">
        <v>72</v>
      </c>
      <c r="DK38" s="2">
        <v>72</v>
      </c>
      <c r="DL38" s="2">
        <v>0</v>
      </c>
      <c r="DM38" s="2">
        <v>0</v>
      </c>
      <c r="DN38" s="4">
        <v>1</v>
      </c>
      <c r="DO38" s="4">
        <f t="shared" si="13"/>
        <v>0</v>
      </c>
      <c r="DQ38" s="2" t="s">
        <v>41</v>
      </c>
      <c r="DR38" s="2">
        <v>72</v>
      </c>
      <c r="DS38" s="2">
        <v>72</v>
      </c>
      <c r="DT38" s="2">
        <v>0</v>
      </c>
      <c r="DU38" s="2">
        <v>0</v>
      </c>
      <c r="DV38" s="4">
        <v>1</v>
      </c>
      <c r="DW38" s="4">
        <f t="shared" si="14"/>
        <v>0</v>
      </c>
      <c r="DY38" s="2" t="s">
        <v>41</v>
      </c>
      <c r="DZ38" s="2">
        <v>72</v>
      </c>
      <c r="EA38" s="2">
        <v>72</v>
      </c>
      <c r="EB38" s="2">
        <v>0</v>
      </c>
      <c r="EC38" s="2">
        <v>0</v>
      </c>
      <c r="ED38" s="4">
        <v>1</v>
      </c>
      <c r="EE38" s="4">
        <f t="shared" si="15"/>
        <v>0</v>
      </c>
      <c r="EG38" s="73" t="s">
        <v>41</v>
      </c>
      <c r="EH38" s="74">
        <v>72</v>
      </c>
      <c r="EI38" s="74">
        <v>72</v>
      </c>
      <c r="EJ38" s="74">
        <v>0</v>
      </c>
      <c r="EK38" s="74">
        <v>0</v>
      </c>
      <c r="EL38" s="75">
        <v>1</v>
      </c>
      <c r="EM38" s="75">
        <f t="shared" si="16"/>
        <v>0</v>
      </c>
      <c r="EN38" s="74"/>
      <c r="EO38" s="73" t="s">
        <v>41</v>
      </c>
      <c r="EP38" s="73">
        <v>72</v>
      </c>
      <c r="EQ38" s="73">
        <v>72</v>
      </c>
      <c r="ER38" s="73">
        <v>0</v>
      </c>
      <c r="ES38" s="73">
        <v>0</v>
      </c>
      <c r="ET38" s="77">
        <v>1</v>
      </c>
      <c r="EU38" s="75">
        <f t="shared" si="17"/>
        <v>0</v>
      </c>
      <c r="EV38" s="74"/>
      <c r="EW38" s="73" t="s">
        <v>41</v>
      </c>
      <c r="EX38" s="73">
        <v>72</v>
      </c>
      <c r="EY38" s="73">
        <v>72</v>
      </c>
      <c r="EZ38" s="73">
        <v>0</v>
      </c>
      <c r="FA38" s="73">
        <v>0</v>
      </c>
      <c r="FB38" s="77">
        <v>1</v>
      </c>
      <c r="FC38" s="75">
        <f t="shared" si="18"/>
        <v>0</v>
      </c>
      <c r="FD38" s="74"/>
      <c r="FE38" s="73" t="s">
        <v>41</v>
      </c>
      <c r="FF38" s="73">
        <v>72</v>
      </c>
      <c r="FG38" s="73">
        <v>72</v>
      </c>
      <c r="FH38" s="73">
        <v>0</v>
      </c>
      <c r="FI38" s="73">
        <v>0</v>
      </c>
      <c r="FJ38" s="77">
        <f t="shared" si="71"/>
        <v>1</v>
      </c>
      <c r="FK38" s="75">
        <f t="shared" si="19"/>
        <v>0</v>
      </c>
      <c r="FL38" s="74"/>
      <c r="FM38" s="73" t="s">
        <v>41</v>
      </c>
      <c r="FN38" s="73">
        <v>72</v>
      </c>
      <c r="FO38" s="73">
        <v>72</v>
      </c>
      <c r="FP38" s="73">
        <v>0</v>
      </c>
      <c r="FQ38" s="73">
        <v>0</v>
      </c>
      <c r="FR38" s="77">
        <v>1</v>
      </c>
      <c r="FS38" s="75">
        <f t="shared" si="20"/>
        <v>0</v>
      </c>
      <c r="FT38" s="74"/>
      <c r="FU38" s="73" t="s">
        <v>41</v>
      </c>
      <c r="FV38" s="73">
        <v>72</v>
      </c>
      <c r="FW38" s="73">
        <v>72</v>
      </c>
      <c r="FX38" s="73">
        <v>0</v>
      </c>
      <c r="FY38" s="73">
        <v>0</v>
      </c>
      <c r="FZ38" s="77">
        <v>1</v>
      </c>
      <c r="GA38" s="75">
        <f t="shared" si="21"/>
        <v>0</v>
      </c>
      <c r="GB38" s="74"/>
      <c r="GC38" s="73" t="s">
        <v>41</v>
      </c>
      <c r="GD38" s="73">
        <v>72</v>
      </c>
      <c r="GE38" s="73">
        <v>72</v>
      </c>
      <c r="GF38" s="73">
        <v>0</v>
      </c>
      <c r="GG38" s="73">
        <v>0</v>
      </c>
      <c r="GH38" s="77">
        <v>1</v>
      </c>
      <c r="GI38" s="75">
        <f t="shared" si="22"/>
        <v>0</v>
      </c>
      <c r="GJ38" s="74"/>
      <c r="GK38" s="73" t="s">
        <v>41</v>
      </c>
      <c r="GL38" s="73">
        <v>72</v>
      </c>
      <c r="GM38" s="73">
        <v>72</v>
      </c>
      <c r="GN38" s="73">
        <v>0</v>
      </c>
      <c r="GO38" s="73">
        <v>0</v>
      </c>
      <c r="GP38" s="77">
        <v>1</v>
      </c>
      <c r="GQ38" s="75">
        <f t="shared" si="23"/>
        <v>1</v>
      </c>
      <c r="GR38" s="74"/>
      <c r="GS38" s="73" t="s">
        <v>41</v>
      </c>
      <c r="GT38" s="73">
        <v>72</v>
      </c>
      <c r="GU38" s="73">
        <v>72</v>
      </c>
      <c r="GV38" s="73">
        <v>0</v>
      </c>
      <c r="GW38" s="73">
        <v>0</v>
      </c>
      <c r="GX38" s="77">
        <v>1</v>
      </c>
      <c r="GY38" s="75">
        <f t="shared" si="24"/>
        <v>0</v>
      </c>
      <c r="HB38" s="74" t="s">
        <v>41</v>
      </c>
      <c r="HC38" s="74">
        <v>72</v>
      </c>
      <c r="HD38" s="74">
        <v>72</v>
      </c>
      <c r="HE38" s="74">
        <v>0</v>
      </c>
      <c r="HF38" s="74">
        <v>0</v>
      </c>
      <c r="HG38" s="75">
        <f t="shared" si="25"/>
        <v>1</v>
      </c>
      <c r="HH38" s="75">
        <f t="shared" si="26"/>
        <v>0</v>
      </c>
      <c r="HJ38" s="74" t="s">
        <v>41</v>
      </c>
      <c r="HK38" s="74">
        <v>72</v>
      </c>
      <c r="HL38" s="74">
        <v>72</v>
      </c>
      <c r="HM38" s="74">
        <v>0</v>
      </c>
      <c r="HN38" s="74">
        <v>0</v>
      </c>
      <c r="HO38" s="75">
        <f t="shared" si="27"/>
        <v>1</v>
      </c>
      <c r="HP38" s="75">
        <f t="shared" si="28"/>
        <v>0</v>
      </c>
      <c r="HR38" s="74" t="s">
        <v>41</v>
      </c>
      <c r="HS38" s="74">
        <v>72</v>
      </c>
      <c r="HT38" s="74">
        <v>72</v>
      </c>
      <c r="HU38" s="74">
        <v>0</v>
      </c>
      <c r="HV38" s="74">
        <v>0</v>
      </c>
      <c r="HW38" s="75">
        <f t="shared" si="29"/>
        <v>1</v>
      </c>
      <c r="HX38" s="75">
        <f t="shared" si="30"/>
        <v>0</v>
      </c>
      <c r="HZ38" s="74" t="s">
        <v>41</v>
      </c>
      <c r="IA38" s="74">
        <v>72</v>
      </c>
      <c r="IB38" s="74">
        <v>72</v>
      </c>
      <c r="IC38" s="74">
        <v>0</v>
      </c>
      <c r="ID38" s="74">
        <v>0</v>
      </c>
      <c r="IE38" s="75">
        <f t="shared" si="31"/>
        <v>1</v>
      </c>
      <c r="IF38" s="75">
        <f t="shared" si="32"/>
        <v>0</v>
      </c>
      <c r="IH38" s="74" t="s">
        <v>41</v>
      </c>
      <c r="II38" s="74">
        <v>72</v>
      </c>
      <c r="IJ38" s="74">
        <v>72</v>
      </c>
      <c r="IK38" s="74">
        <v>0</v>
      </c>
      <c r="IL38" s="74">
        <v>0</v>
      </c>
      <c r="IM38" s="75">
        <f t="shared" si="33"/>
        <v>1</v>
      </c>
      <c r="IN38" s="75">
        <f t="shared" si="34"/>
        <v>0</v>
      </c>
      <c r="IP38" s="74" t="s">
        <v>41</v>
      </c>
      <c r="IQ38" s="74">
        <v>72</v>
      </c>
      <c r="IR38" s="74">
        <v>72</v>
      </c>
      <c r="IS38" s="74">
        <v>0</v>
      </c>
      <c r="IT38" s="74">
        <v>0</v>
      </c>
      <c r="IU38" s="75">
        <f t="shared" si="35"/>
        <v>1</v>
      </c>
      <c r="IV38" s="75">
        <f t="shared" si="36"/>
        <v>0</v>
      </c>
      <c r="IX38" s="74" t="s">
        <v>41</v>
      </c>
      <c r="IY38" s="74">
        <v>72</v>
      </c>
      <c r="IZ38" s="74">
        <v>72</v>
      </c>
      <c r="JA38" s="74">
        <v>0</v>
      </c>
      <c r="JB38" s="74">
        <v>0</v>
      </c>
      <c r="JC38" s="75">
        <f t="shared" si="37"/>
        <v>1</v>
      </c>
      <c r="JD38" s="75">
        <f t="shared" si="38"/>
        <v>0</v>
      </c>
      <c r="JF38" s="74" t="s">
        <v>41</v>
      </c>
      <c r="JG38" s="74">
        <v>72</v>
      </c>
      <c r="JH38" s="74">
        <v>72</v>
      </c>
      <c r="JI38" s="74">
        <v>0</v>
      </c>
      <c r="JJ38" s="74">
        <v>0</v>
      </c>
      <c r="JK38" s="75">
        <f t="shared" si="39"/>
        <v>1</v>
      </c>
      <c r="JL38" s="75">
        <f t="shared" si="40"/>
        <v>0</v>
      </c>
      <c r="JN38" s="74" t="s">
        <v>41</v>
      </c>
      <c r="JO38" s="74">
        <v>72</v>
      </c>
      <c r="JP38" s="74">
        <v>72</v>
      </c>
      <c r="JQ38" s="74">
        <v>0</v>
      </c>
      <c r="JR38" s="74">
        <v>0</v>
      </c>
      <c r="JS38" s="75">
        <f t="shared" si="41"/>
        <v>1</v>
      </c>
      <c r="JT38" s="75">
        <f t="shared" si="42"/>
        <v>0</v>
      </c>
      <c r="JV38" s="74" t="s">
        <v>41</v>
      </c>
      <c r="JW38" s="74">
        <v>72</v>
      </c>
      <c r="JX38" s="74">
        <v>72</v>
      </c>
      <c r="JY38" s="74">
        <v>0</v>
      </c>
      <c r="JZ38" s="74">
        <v>0</v>
      </c>
      <c r="KA38" s="75">
        <f t="shared" si="43"/>
        <v>1</v>
      </c>
      <c r="KB38" s="75">
        <f t="shared" si="44"/>
        <v>0</v>
      </c>
      <c r="KD38" s="74" t="s">
        <v>41</v>
      </c>
      <c r="KE38" s="74">
        <v>72</v>
      </c>
      <c r="KF38" s="74">
        <v>72</v>
      </c>
      <c r="KG38" s="74">
        <v>0</v>
      </c>
      <c r="KH38" s="74">
        <v>0</v>
      </c>
      <c r="KI38" s="75">
        <f t="shared" si="45"/>
        <v>1</v>
      </c>
      <c r="KJ38" s="75">
        <f t="shared" si="46"/>
        <v>0</v>
      </c>
      <c r="KL38" s="74" t="s">
        <v>41</v>
      </c>
      <c r="KM38" s="74">
        <v>72</v>
      </c>
      <c r="KN38" s="74">
        <v>72</v>
      </c>
      <c r="KO38" s="74">
        <v>0</v>
      </c>
      <c r="KP38" s="74">
        <v>0</v>
      </c>
      <c r="KQ38" s="75">
        <f t="shared" si="47"/>
        <v>1</v>
      </c>
      <c r="KR38" s="75">
        <f t="shared" si="48"/>
        <v>0</v>
      </c>
      <c r="KT38" s="74" t="s">
        <v>41</v>
      </c>
      <c r="KU38" s="74">
        <v>72</v>
      </c>
      <c r="KV38" s="74">
        <v>72</v>
      </c>
      <c r="KW38" s="74">
        <v>0</v>
      </c>
      <c r="KX38" s="74">
        <v>0</v>
      </c>
      <c r="KY38" s="75">
        <f t="shared" si="49"/>
        <v>1</v>
      </c>
      <c r="KZ38" s="75">
        <f t="shared" si="50"/>
        <v>0</v>
      </c>
      <c r="LB38" s="74" t="s">
        <v>41</v>
      </c>
      <c r="LC38" s="74">
        <v>72</v>
      </c>
      <c r="LD38" s="74">
        <v>72</v>
      </c>
      <c r="LE38" s="74">
        <v>0</v>
      </c>
      <c r="LF38" s="74">
        <v>0</v>
      </c>
      <c r="LG38" s="75">
        <f t="shared" si="51"/>
        <v>1</v>
      </c>
      <c r="LH38" s="75">
        <f t="shared" si="52"/>
        <v>0</v>
      </c>
      <c r="LJ38" s="74" t="s">
        <v>41</v>
      </c>
      <c r="LK38" s="74">
        <v>72</v>
      </c>
      <c r="LL38" s="74">
        <v>72</v>
      </c>
      <c r="LM38" s="74">
        <v>0</v>
      </c>
      <c r="LN38" s="74">
        <v>0</v>
      </c>
      <c r="LO38" s="75">
        <f t="shared" si="53"/>
        <v>1</v>
      </c>
      <c r="LP38" s="75">
        <f t="shared" si="54"/>
        <v>0</v>
      </c>
      <c r="LR38" s="74" t="s">
        <v>41</v>
      </c>
      <c r="LS38" s="74">
        <v>72</v>
      </c>
      <c r="LT38" s="74">
        <v>72</v>
      </c>
      <c r="LU38" s="74">
        <v>0</v>
      </c>
      <c r="LV38" s="74">
        <v>0</v>
      </c>
      <c r="LW38" s="75">
        <f t="shared" si="55"/>
        <v>1</v>
      </c>
      <c r="LX38" s="75">
        <f t="shared" si="56"/>
        <v>0</v>
      </c>
      <c r="LZ38" s="74" t="s">
        <v>41</v>
      </c>
      <c r="MA38" s="74">
        <v>72</v>
      </c>
      <c r="MB38" s="74">
        <v>72</v>
      </c>
      <c r="MC38" s="74">
        <v>0</v>
      </c>
      <c r="MD38" s="74">
        <v>0</v>
      </c>
      <c r="ME38" s="75">
        <f t="shared" si="57"/>
        <v>1</v>
      </c>
      <c r="MF38" s="75">
        <f t="shared" si="58"/>
        <v>0</v>
      </c>
      <c r="MH38" s="74" t="s">
        <v>41</v>
      </c>
      <c r="MI38" s="74">
        <v>72</v>
      </c>
      <c r="MJ38" s="74">
        <v>72</v>
      </c>
      <c r="MK38" s="74">
        <v>0</v>
      </c>
      <c r="ML38" s="74">
        <v>0</v>
      </c>
      <c r="MM38" s="75">
        <f t="shared" si="59"/>
        <v>1</v>
      </c>
      <c r="MN38" s="75">
        <f t="shared" si="60"/>
        <v>0</v>
      </c>
      <c r="MP38" s="74" t="s">
        <v>41</v>
      </c>
      <c r="MQ38" s="74">
        <v>72</v>
      </c>
      <c r="MR38" s="74">
        <v>72</v>
      </c>
      <c r="MS38" s="74">
        <v>0</v>
      </c>
      <c r="MT38" s="74">
        <v>0</v>
      </c>
      <c r="MU38" s="75">
        <f t="shared" si="61"/>
        <v>1</v>
      </c>
      <c r="MV38" s="75">
        <f t="shared" si="62"/>
        <v>0</v>
      </c>
      <c r="MX38" s="74" t="s">
        <v>41</v>
      </c>
      <c r="MY38" s="74">
        <v>72</v>
      </c>
      <c r="MZ38" s="74">
        <v>72</v>
      </c>
      <c r="NA38" s="74">
        <v>0</v>
      </c>
      <c r="NB38" s="74">
        <v>0</v>
      </c>
      <c r="NC38" s="75">
        <f t="shared" si="63"/>
        <v>1</v>
      </c>
      <c r="ND38" s="75">
        <f t="shared" si="64"/>
        <v>0</v>
      </c>
      <c r="NF38" s="74" t="s">
        <v>41</v>
      </c>
      <c r="NG38" s="74">
        <v>72</v>
      </c>
      <c r="NH38" s="74">
        <v>72</v>
      </c>
      <c r="NI38" s="74">
        <v>0</v>
      </c>
      <c r="NJ38" s="74">
        <v>0</v>
      </c>
      <c r="NK38" s="75">
        <f t="shared" si="65"/>
        <v>1</v>
      </c>
      <c r="NL38" s="75">
        <f t="shared" si="66"/>
        <v>0</v>
      </c>
      <c r="NN38" s="74" t="s">
        <v>41</v>
      </c>
      <c r="NO38" s="74">
        <v>72</v>
      </c>
      <c r="NP38" s="74">
        <v>72</v>
      </c>
      <c r="NQ38" s="74">
        <v>0</v>
      </c>
      <c r="NR38" s="74">
        <v>0</v>
      </c>
      <c r="NS38" s="75">
        <f t="shared" si="67"/>
        <v>1</v>
      </c>
      <c r="NT38" s="75">
        <f t="shared" si="68"/>
        <v>0</v>
      </c>
    </row>
    <row r="39" spans="1:384" ht="1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G39" s="8"/>
      <c r="H39" s="7"/>
      <c r="I39" s="2" t="s">
        <v>42</v>
      </c>
      <c r="J39" s="2">
        <v>74</v>
      </c>
      <c r="K39" s="2">
        <v>24</v>
      </c>
      <c r="L39" s="2">
        <v>50</v>
      </c>
      <c r="M39" s="2">
        <v>0</v>
      </c>
      <c r="N39" s="4">
        <v>0.32</v>
      </c>
      <c r="O39" s="8">
        <f t="shared" si="0"/>
        <v>0</v>
      </c>
      <c r="P39" s="7"/>
      <c r="Q39" s="2" t="s">
        <v>42</v>
      </c>
      <c r="R39" s="2">
        <v>74</v>
      </c>
      <c r="S39" s="2">
        <v>24</v>
      </c>
      <c r="T39" s="2">
        <v>50</v>
      </c>
      <c r="U39" s="2">
        <v>0</v>
      </c>
      <c r="V39" s="4">
        <v>0.32</v>
      </c>
      <c r="W39" s="4">
        <f t="shared" si="1"/>
        <v>0</v>
      </c>
      <c r="Y39" s="2" t="s">
        <v>42</v>
      </c>
      <c r="Z39" s="2">
        <v>85</v>
      </c>
      <c r="AA39" s="2">
        <v>35</v>
      </c>
      <c r="AB39" s="2">
        <v>50</v>
      </c>
      <c r="AC39" s="2">
        <v>0</v>
      </c>
      <c r="AD39" s="4">
        <v>0.41</v>
      </c>
      <c r="AE39" s="4">
        <f t="shared" si="2"/>
        <v>8.9999999999999969E-2</v>
      </c>
      <c r="AG39" s="2" t="s">
        <v>42</v>
      </c>
      <c r="AH39" s="2">
        <v>85</v>
      </c>
      <c r="AI39" s="2">
        <v>35</v>
      </c>
      <c r="AJ39" s="2">
        <v>50</v>
      </c>
      <c r="AK39" s="2">
        <v>0</v>
      </c>
      <c r="AL39" s="4">
        <v>0.41</v>
      </c>
      <c r="AM39" s="4">
        <f t="shared" si="3"/>
        <v>0</v>
      </c>
      <c r="AO39" s="2" t="s">
        <v>42</v>
      </c>
      <c r="AP39" s="2">
        <v>85</v>
      </c>
      <c r="AQ39" s="2">
        <v>35</v>
      </c>
      <c r="AR39" s="2">
        <v>50</v>
      </c>
      <c r="AS39" s="2">
        <v>0</v>
      </c>
      <c r="AT39" s="4">
        <v>0.41</v>
      </c>
      <c r="AU39" s="4">
        <f t="shared" si="4"/>
        <v>0</v>
      </c>
      <c r="AW39" s="2" t="s">
        <v>42</v>
      </c>
      <c r="AX39" s="2">
        <v>85</v>
      </c>
      <c r="AY39" s="2">
        <v>35</v>
      </c>
      <c r="AZ39" s="2">
        <v>50</v>
      </c>
      <c r="BA39" s="2">
        <v>0</v>
      </c>
      <c r="BB39" s="4">
        <v>0.41</v>
      </c>
      <c r="BC39" s="4">
        <f t="shared" si="5"/>
        <v>0</v>
      </c>
      <c r="BE39" s="2" t="s">
        <v>42</v>
      </c>
      <c r="BF39" s="2">
        <v>85</v>
      </c>
      <c r="BG39" s="2">
        <v>35</v>
      </c>
      <c r="BH39" s="2">
        <v>50</v>
      </c>
      <c r="BI39" s="2">
        <v>0</v>
      </c>
      <c r="BJ39" s="4">
        <f t="shared" si="69"/>
        <v>0.41176470588235292</v>
      </c>
      <c r="BK39" s="4">
        <f t="shared" si="6"/>
        <v>1.764705882352946E-3</v>
      </c>
      <c r="BM39" s="2" t="s">
        <v>42</v>
      </c>
      <c r="BN39" s="2">
        <v>85</v>
      </c>
      <c r="BO39" s="2">
        <v>35</v>
      </c>
      <c r="BP39" s="2">
        <v>50</v>
      </c>
      <c r="BQ39" s="2">
        <v>0</v>
      </c>
      <c r="BR39" s="4">
        <f t="shared" si="70"/>
        <v>0.41176470588235292</v>
      </c>
      <c r="BS39" s="4">
        <f t="shared" si="7"/>
        <v>0</v>
      </c>
      <c r="BU39" s="2" t="s">
        <v>42</v>
      </c>
      <c r="BV39" s="2">
        <v>85</v>
      </c>
      <c r="BW39" s="2">
        <v>35</v>
      </c>
      <c r="BX39" s="2">
        <v>50</v>
      </c>
      <c r="BY39" s="2">
        <v>0</v>
      </c>
      <c r="BZ39" s="4">
        <v>0.41</v>
      </c>
      <c r="CA39" s="4">
        <f t="shared" si="8"/>
        <v>-1.764705882352946E-3</v>
      </c>
      <c r="CC39" s="42" t="s">
        <v>42</v>
      </c>
      <c r="CD39" s="42">
        <v>85</v>
      </c>
      <c r="CE39" s="42">
        <v>35</v>
      </c>
      <c r="CF39" s="42">
        <v>50</v>
      </c>
      <c r="CG39" s="42">
        <v>0</v>
      </c>
      <c r="CH39" s="43">
        <v>0.41</v>
      </c>
      <c r="CI39" s="4">
        <f t="shared" si="9"/>
        <v>0</v>
      </c>
      <c r="CK39" s="2" t="s">
        <v>42</v>
      </c>
      <c r="CL39" s="2">
        <v>85</v>
      </c>
      <c r="CM39" s="2">
        <v>35</v>
      </c>
      <c r="CN39" s="2">
        <v>50</v>
      </c>
      <c r="CO39" s="2">
        <v>0</v>
      </c>
      <c r="CP39" s="4">
        <v>0.41</v>
      </c>
      <c r="CQ39" s="4">
        <f t="shared" si="10"/>
        <v>0</v>
      </c>
      <c r="CS39" s="2" t="s">
        <v>42</v>
      </c>
      <c r="CT39" s="2">
        <v>85</v>
      </c>
      <c r="CU39" s="2">
        <v>35</v>
      </c>
      <c r="CV39" s="2">
        <v>50</v>
      </c>
      <c r="CW39" s="2">
        <v>0</v>
      </c>
      <c r="CX39" s="4">
        <v>0.41</v>
      </c>
      <c r="CY39" s="4">
        <f t="shared" si="11"/>
        <v>0</v>
      </c>
      <c r="DA39" s="2" t="s">
        <v>42</v>
      </c>
      <c r="DB39" s="2">
        <v>85</v>
      </c>
      <c r="DC39" s="2">
        <v>35</v>
      </c>
      <c r="DD39" s="2">
        <v>50</v>
      </c>
      <c r="DE39" s="2">
        <v>0</v>
      </c>
      <c r="DF39" s="4">
        <v>0.41</v>
      </c>
      <c r="DG39" s="4">
        <f t="shared" si="12"/>
        <v>0</v>
      </c>
      <c r="DI39" s="2" t="s">
        <v>42</v>
      </c>
      <c r="DJ39" s="2">
        <v>85</v>
      </c>
      <c r="DK39" s="2">
        <v>35</v>
      </c>
      <c r="DL39" s="2">
        <v>50</v>
      </c>
      <c r="DM39" s="2">
        <v>0</v>
      </c>
      <c r="DN39" s="4">
        <v>0.41</v>
      </c>
      <c r="DO39" s="4">
        <f t="shared" si="13"/>
        <v>0</v>
      </c>
      <c r="DQ39" s="2" t="s">
        <v>42</v>
      </c>
      <c r="DR39" s="2">
        <v>85</v>
      </c>
      <c r="DS39" s="2">
        <v>35</v>
      </c>
      <c r="DT39" s="2">
        <v>50</v>
      </c>
      <c r="DU39" s="2">
        <v>0</v>
      </c>
      <c r="DV39" s="4">
        <v>0.41</v>
      </c>
      <c r="DW39" s="4">
        <f t="shared" si="14"/>
        <v>0</v>
      </c>
      <c r="DY39" s="2" t="s">
        <v>42</v>
      </c>
      <c r="DZ39" s="2">
        <v>85</v>
      </c>
      <c r="EA39" s="2">
        <v>35</v>
      </c>
      <c r="EB39" s="2">
        <v>50</v>
      </c>
      <c r="EC39" s="2">
        <v>0</v>
      </c>
      <c r="ED39" s="4">
        <v>0.41</v>
      </c>
      <c r="EE39" s="4">
        <f t="shared" si="15"/>
        <v>0</v>
      </c>
      <c r="EG39" s="73" t="s">
        <v>42</v>
      </c>
      <c r="EH39" s="74">
        <v>85</v>
      </c>
      <c r="EI39" s="74">
        <v>35</v>
      </c>
      <c r="EJ39" s="74">
        <v>50</v>
      </c>
      <c r="EK39" s="74">
        <v>0</v>
      </c>
      <c r="EL39" s="75">
        <v>0.41</v>
      </c>
      <c r="EM39" s="75">
        <f t="shared" si="16"/>
        <v>0</v>
      </c>
      <c r="EN39" s="74"/>
      <c r="EO39" s="73" t="s">
        <v>42</v>
      </c>
      <c r="EP39" s="73">
        <v>85</v>
      </c>
      <c r="EQ39" s="73">
        <v>35</v>
      </c>
      <c r="ER39" s="73">
        <v>50</v>
      </c>
      <c r="ES39" s="73">
        <v>0</v>
      </c>
      <c r="ET39" s="77">
        <v>0.41</v>
      </c>
      <c r="EU39" s="75">
        <f t="shared" si="17"/>
        <v>0</v>
      </c>
      <c r="EV39" s="74"/>
      <c r="EW39" s="73" t="s">
        <v>42</v>
      </c>
      <c r="EX39" s="73">
        <v>85</v>
      </c>
      <c r="EY39" s="73">
        <v>35</v>
      </c>
      <c r="EZ39" s="73">
        <v>50</v>
      </c>
      <c r="FA39" s="73">
        <v>0</v>
      </c>
      <c r="FB39" s="77">
        <v>0.41</v>
      </c>
      <c r="FC39" s="75">
        <f t="shared" si="18"/>
        <v>0</v>
      </c>
      <c r="FD39" s="74"/>
      <c r="FE39" s="73" t="s">
        <v>42</v>
      </c>
      <c r="FF39" s="73">
        <v>85</v>
      </c>
      <c r="FG39" s="73">
        <v>35</v>
      </c>
      <c r="FH39" s="73">
        <v>50</v>
      </c>
      <c r="FI39" s="73">
        <v>0</v>
      </c>
      <c r="FJ39" s="77">
        <f t="shared" si="71"/>
        <v>0.41176470588235292</v>
      </c>
      <c r="FK39" s="75">
        <f t="shared" si="19"/>
        <v>1.764705882352946E-3</v>
      </c>
      <c r="FL39" s="74"/>
      <c r="FM39" s="73" t="s">
        <v>42</v>
      </c>
      <c r="FN39" s="73">
        <v>85</v>
      </c>
      <c r="FO39" s="73">
        <v>35</v>
      </c>
      <c r="FP39" s="73">
        <v>50</v>
      </c>
      <c r="FQ39" s="73">
        <v>0</v>
      </c>
      <c r="FR39" s="77">
        <v>0.41</v>
      </c>
      <c r="FS39" s="75">
        <f t="shared" si="20"/>
        <v>-1.764705882352946E-3</v>
      </c>
      <c r="FT39" s="74"/>
      <c r="FU39" s="73" t="s">
        <v>42</v>
      </c>
      <c r="FV39" s="73">
        <v>85</v>
      </c>
      <c r="FW39" s="73">
        <v>35</v>
      </c>
      <c r="FX39" s="73">
        <v>50</v>
      </c>
      <c r="FY39" s="73">
        <v>0</v>
      </c>
      <c r="FZ39" s="77">
        <v>0.41</v>
      </c>
      <c r="GA39" s="75">
        <f t="shared" si="21"/>
        <v>0</v>
      </c>
      <c r="GB39" s="74"/>
      <c r="GC39" s="73" t="s">
        <v>42</v>
      </c>
      <c r="GD39" s="73">
        <v>85</v>
      </c>
      <c r="GE39" s="73">
        <v>35</v>
      </c>
      <c r="GF39" s="73">
        <v>50</v>
      </c>
      <c r="GG39" s="73">
        <v>0</v>
      </c>
      <c r="GH39" s="77">
        <v>0.41</v>
      </c>
      <c r="GI39" s="75">
        <f t="shared" si="22"/>
        <v>0</v>
      </c>
      <c r="GJ39" s="74"/>
      <c r="GK39" s="73" t="s">
        <v>42</v>
      </c>
      <c r="GL39" s="73">
        <v>85</v>
      </c>
      <c r="GM39" s="73">
        <v>35</v>
      </c>
      <c r="GN39" s="73">
        <v>50</v>
      </c>
      <c r="GO39" s="73">
        <v>0</v>
      </c>
      <c r="GP39" s="77">
        <v>0.41</v>
      </c>
      <c r="GQ39" s="75">
        <f t="shared" si="23"/>
        <v>0.41</v>
      </c>
      <c r="GR39" s="74"/>
      <c r="GS39" s="73" t="s">
        <v>42</v>
      </c>
      <c r="GT39" s="73">
        <v>85</v>
      </c>
      <c r="GU39" s="73">
        <v>35</v>
      </c>
      <c r="GV39" s="73">
        <v>50</v>
      </c>
      <c r="GW39" s="73">
        <v>0</v>
      </c>
      <c r="GX39" s="77">
        <v>0.41</v>
      </c>
      <c r="GY39" s="75">
        <f t="shared" si="24"/>
        <v>0</v>
      </c>
      <c r="HB39" s="74" t="s">
        <v>42</v>
      </c>
      <c r="HC39" s="74">
        <v>85</v>
      </c>
      <c r="HD39" s="74">
        <v>35</v>
      </c>
      <c r="HE39" s="74">
        <v>50</v>
      </c>
      <c r="HF39" s="74">
        <v>0</v>
      </c>
      <c r="HG39" s="75">
        <f t="shared" si="25"/>
        <v>0.41176470588235292</v>
      </c>
      <c r="HH39" s="75">
        <f t="shared" si="26"/>
        <v>1.764705882352946E-3</v>
      </c>
      <c r="HJ39" s="74" t="s">
        <v>42</v>
      </c>
      <c r="HK39" s="74">
        <v>85</v>
      </c>
      <c r="HL39" s="74">
        <v>35</v>
      </c>
      <c r="HM39" s="74">
        <v>50</v>
      </c>
      <c r="HN39" s="74">
        <v>0</v>
      </c>
      <c r="HO39" s="75">
        <f t="shared" si="27"/>
        <v>0.41176470588235292</v>
      </c>
      <c r="HP39" s="75">
        <f t="shared" si="28"/>
        <v>0</v>
      </c>
      <c r="HR39" s="74" t="s">
        <v>42</v>
      </c>
      <c r="HS39" s="74">
        <v>85</v>
      </c>
      <c r="HT39" s="74">
        <v>35</v>
      </c>
      <c r="HU39" s="74">
        <v>50</v>
      </c>
      <c r="HV39" s="74">
        <v>0</v>
      </c>
      <c r="HW39" s="75">
        <f t="shared" si="29"/>
        <v>0.41176470588235292</v>
      </c>
      <c r="HX39" s="75">
        <f t="shared" si="30"/>
        <v>0</v>
      </c>
      <c r="HZ39" s="74" t="s">
        <v>42</v>
      </c>
      <c r="IA39" s="74">
        <v>85</v>
      </c>
      <c r="IB39" s="74">
        <v>35</v>
      </c>
      <c r="IC39" s="74">
        <v>50</v>
      </c>
      <c r="ID39" s="74">
        <v>0</v>
      </c>
      <c r="IE39" s="75">
        <f t="shared" si="31"/>
        <v>0.41176470588235292</v>
      </c>
      <c r="IF39" s="75">
        <f t="shared" si="32"/>
        <v>0</v>
      </c>
      <c r="IH39" s="74" t="s">
        <v>42</v>
      </c>
      <c r="II39" s="74">
        <v>85</v>
      </c>
      <c r="IJ39" s="74">
        <v>35</v>
      </c>
      <c r="IK39" s="74">
        <v>50</v>
      </c>
      <c r="IL39" s="74">
        <v>0</v>
      </c>
      <c r="IM39" s="75">
        <f t="shared" si="33"/>
        <v>0.41176470588235292</v>
      </c>
      <c r="IN39" s="75">
        <f t="shared" si="34"/>
        <v>0</v>
      </c>
      <c r="IP39" s="74" t="s">
        <v>42</v>
      </c>
      <c r="IQ39" s="74">
        <v>85</v>
      </c>
      <c r="IR39" s="74">
        <v>35</v>
      </c>
      <c r="IS39" s="74">
        <v>50</v>
      </c>
      <c r="IT39" s="74">
        <v>0</v>
      </c>
      <c r="IU39" s="75">
        <f t="shared" si="35"/>
        <v>0.41176470588235292</v>
      </c>
      <c r="IV39" s="75">
        <f t="shared" si="36"/>
        <v>0</v>
      </c>
      <c r="IX39" s="74" t="s">
        <v>42</v>
      </c>
      <c r="IY39" s="74">
        <v>85</v>
      </c>
      <c r="IZ39" s="74">
        <v>35</v>
      </c>
      <c r="JA39" s="74">
        <v>50</v>
      </c>
      <c r="JB39" s="74">
        <v>0</v>
      </c>
      <c r="JC39" s="75">
        <f t="shared" si="37"/>
        <v>0.41176470588235292</v>
      </c>
      <c r="JD39" s="75">
        <f t="shared" si="38"/>
        <v>0</v>
      </c>
      <c r="JF39" s="74" t="s">
        <v>42</v>
      </c>
      <c r="JG39" s="74">
        <v>85</v>
      </c>
      <c r="JH39" s="74">
        <v>35</v>
      </c>
      <c r="JI39" s="74">
        <v>50</v>
      </c>
      <c r="JJ39" s="74">
        <v>0</v>
      </c>
      <c r="JK39" s="75">
        <f t="shared" si="39"/>
        <v>0.41176470588235292</v>
      </c>
      <c r="JL39" s="75">
        <f t="shared" si="40"/>
        <v>0</v>
      </c>
      <c r="JN39" s="74" t="s">
        <v>42</v>
      </c>
      <c r="JO39" s="74">
        <v>85</v>
      </c>
      <c r="JP39" s="74">
        <v>35</v>
      </c>
      <c r="JQ39" s="74">
        <v>50</v>
      </c>
      <c r="JR39" s="74">
        <v>0</v>
      </c>
      <c r="JS39" s="75">
        <f t="shared" si="41"/>
        <v>0.41176470588235292</v>
      </c>
      <c r="JT39" s="75">
        <f t="shared" si="42"/>
        <v>0</v>
      </c>
      <c r="JV39" s="74" t="s">
        <v>42</v>
      </c>
      <c r="JW39" s="74">
        <v>85</v>
      </c>
      <c r="JX39" s="74">
        <v>35</v>
      </c>
      <c r="JY39" s="74">
        <v>50</v>
      </c>
      <c r="JZ39" s="74">
        <v>0</v>
      </c>
      <c r="KA39" s="75">
        <f t="shared" si="43"/>
        <v>0.41176470588235292</v>
      </c>
      <c r="KB39" s="75">
        <f t="shared" si="44"/>
        <v>0</v>
      </c>
      <c r="KD39" s="74" t="s">
        <v>42</v>
      </c>
      <c r="KE39" s="74">
        <v>85</v>
      </c>
      <c r="KF39" s="74">
        <v>35</v>
      </c>
      <c r="KG39" s="74">
        <v>50</v>
      </c>
      <c r="KH39" s="74">
        <v>0</v>
      </c>
      <c r="KI39" s="75">
        <f t="shared" si="45"/>
        <v>0.41176470588235292</v>
      </c>
      <c r="KJ39" s="75">
        <f t="shared" si="46"/>
        <v>0</v>
      </c>
      <c r="KL39" s="74" t="s">
        <v>42</v>
      </c>
      <c r="KM39" s="74">
        <v>85</v>
      </c>
      <c r="KN39" s="74">
        <v>35</v>
      </c>
      <c r="KO39" s="74">
        <v>50</v>
      </c>
      <c r="KP39" s="74">
        <v>0</v>
      </c>
      <c r="KQ39" s="75">
        <f t="shared" si="47"/>
        <v>0.41176470588235292</v>
      </c>
      <c r="KR39" s="75">
        <f t="shared" si="48"/>
        <v>0</v>
      </c>
      <c r="KT39" s="74" t="s">
        <v>42</v>
      </c>
      <c r="KU39" s="74">
        <v>85</v>
      </c>
      <c r="KV39" s="74">
        <v>35</v>
      </c>
      <c r="KW39" s="74">
        <v>50</v>
      </c>
      <c r="KX39" s="74">
        <v>0</v>
      </c>
      <c r="KY39" s="75">
        <f t="shared" si="49"/>
        <v>0.41176470588235292</v>
      </c>
      <c r="KZ39" s="75">
        <f t="shared" si="50"/>
        <v>0</v>
      </c>
      <c r="LB39" s="74" t="s">
        <v>42</v>
      </c>
      <c r="LC39" s="74">
        <v>85</v>
      </c>
      <c r="LD39" s="74">
        <v>35</v>
      </c>
      <c r="LE39" s="74">
        <v>50</v>
      </c>
      <c r="LF39" s="74">
        <v>0</v>
      </c>
      <c r="LG39" s="75">
        <f t="shared" si="51"/>
        <v>0.41176470588235292</v>
      </c>
      <c r="LH39" s="75">
        <f t="shared" si="52"/>
        <v>0</v>
      </c>
      <c r="LJ39" s="74" t="s">
        <v>42</v>
      </c>
      <c r="LK39" s="74">
        <v>85</v>
      </c>
      <c r="LL39" s="74">
        <v>35</v>
      </c>
      <c r="LM39" s="74">
        <v>50</v>
      </c>
      <c r="LN39" s="74">
        <v>0</v>
      </c>
      <c r="LO39" s="75">
        <f t="shared" si="53"/>
        <v>0.41176470588235292</v>
      </c>
      <c r="LP39" s="75">
        <f t="shared" si="54"/>
        <v>0</v>
      </c>
      <c r="LR39" s="74" t="s">
        <v>42</v>
      </c>
      <c r="LS39" s="74">
        <v>85</v>
      </c>
      <c r="LT39" s="74">
        <v>35</v>
      </c>
      <c r="LU39" s="74">
        <v>50</v>
      </c>
      <c r="LV39" s="74">
        <v>0</v>
      </c>
      <c r="LW39" s="75">
        <f t="shared" si="55"/>
        <v>0.41176470588235292</v>
      </c>
      <c r="LX39" s="75">
        <f t="shared" si="56"/>
        <v>0</v>
      </c>
      <c r="LZ39" s="74" t="s">
        <v>42</v>
      </c>
      <c r="MA39" s="74">
        <v>85</v>
      </c>
      <c r="MB39" s="74">
        <v>35</v>
      </c>
      <c r="MC39" s="74">
        <v>50</v>
      </c>
      <c r="MD39" s="74">
        <v>0</v>
      </c>
      <c r="ME39" s="75">
        <f t="shared" si="57"/>
        <v>0.41176470588235292</v>
      </c>
      <c r="MF39" s="75">
        <f t="shared" si="58"/>
        <v>0</v>
      </c>
      <c r="MH39" s="74" t="s">
        <v>42</v>
      </c>
      <c r="MI39" s="74">
        <v>85</v>
      </c>
      <c r="MJ39" s="74">
        <v>35</v>
      </c>
      <c r="MK39" s="74">
        <v>50</v>
      </c>
      <c r="ML39" s="74">
        <v>0</v>
      </c>
      <c r="MM39" s="75">
        <f t="shared" si="59"/>
        <v>0.41176470588235292</v>
      </c>
      <c r="MN39" s="75">
        <f t="shared" si="60"/>
        <v>0</v>
      </c>
      <c r="MP39" s="74" t="s">
        <v>42</v>
      </c>
      <c r="MQ39" s="74">
        <v>85</v>
      </c>
      <c r="MR39" s="74">
        <v>35</v>
      </c>
      <c r="MS39" s="74">
        <v>50</v>
      </c>
      <c r="MT39" s="74">
        <v>0</v>
      </c>
      <c r="MU39" s="75">
        <f t="shared" si="61"/>
        <v>0.41176470588235292</v>
      </c>
      <c r="MV39" s="75">
        <f t="shared" si="62"/>
        <v>0</v>
      </c>
      <c r="MX39" s="74" t="s">
        <v>42</v>
      </c>
      <c r="MY39" s="74">
        <v>85</v>
      </c>
      <c r="MZ39" s="74">
        <v>35</v>
      </c>
      <c r="NA39" s="74">
        <v>50</v>
      </c>
      <c r="NB39" s="74">
        <v>0</v>
      </c>
      <c r="NC39" s="75">
        <f t="shared" si="63"/>
        <v>0.41176470588235292</v>
      </c>
      <c r="ND39" s="75">
        <f t="shared" si="64"/>
        <v>0</v>
      </c>
      <c r="NF39" s="74" t="s">
        <v>42</v>
      </c>
      <c r="NG39" s="74">
        <v>85</v>
      </c>
      <c r="NH39" s="74">
        <v>35</v>
      </c>
      <c r="NI39" s="74">
        <v>50</v>
      </c>
      <c r="NJ39" s="74">
        <v>0</v>
      </c>
      <c r="NK39" s="75">
        <f t="shared" si="65"/>
        <v>0.41176470588235292</v>
      </c>
      <c r="NL39" s="75">
        <f t="shared" si="66"/>
        <v>0</v>
      </c>
      <c r="NN39" s="74" t="s">
        <v>42</v>
      </c>
      <c r="NO39" s="74">
        <v>85</v>
      </c>
      <c r="NP39" s="74">
        <v>35</v>
      </c>
      <c r="NQ39" s="74">
        <v>50</v>
      </c>
      <c r="NR39" s="74">
        <v>0</v>
      </c>
      <c r="NS39" s="75">
        <f t="shared" si="67"/>
        <v>0.41176470588235292</v>
      </c>
      <c r="NT39" s="75">
        <f t="shared" si="68"/>
        <v>0</v>
      </c>
    </row>
    <row r="40" spans="1:384" ht="1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G40" s="8"/>
      <c r="H40" s="7"/>
      <c r="I40" s="2" t="s">
        <v>43</v>
      </c>
      <c r="J40" s="2">
        <v>110</v>
      </c>
      <c r="K40" s="2">
        <v>110</v>
      </c>
      <c r="L40" s="2">
        <v>0</v>
      </c>
      <c r="M40" s="2">
        <v>0</v>
      </c>
      <c r="N40" s="4">
        <v>1</v>
      </c>
      <c r="O40" s="8">
        <f t="shared" si="0"/>
        <v>0</v>
      </c>
      <c r="P40" s="7"/>
      <c r="Q40" s="2" t="s">
        <v>43</v>
      </c>
      <c r="R40" s="2">
        <v>110</v>
      </c>
      <c r="S40" s="2">
        <v>110</v>
      </c>
      <c r="T40" s="2">
        <v>0</v>
      </c>
      <c r="U40" s="2">
        <v>0</v>
      </c>
      <c r="V40" s="4">
        <v>1</v>
      </c>
      <c r="W40" s="4">
        <f t="shared" si="1"/>
        <v>0</v>
      </c>
      <c r="Y40" s="2" t="s">
        <v>43</v>
      </c>
      <c r="Z40" s="2">
        <v>152</v>
      </c>
      <c r="AA40" s="2">
        <v>110</v>
      </c>
      <c r="AB40" s="2">
        <v>0</v>
      </c>
      <c r="AC40" s="6">
        <v>42</v>
      </c>
      <c r="AD40" s="4">
        <v>0.72</v>
      </c>
      <c r="AE40" s="4">
        <f t="shared" si="2"/>
        <v>-0.28000000000000003</v>
      </c>
      <c r="AG40" s="2" t="s">
        <v>43</v>
      </c>
      <c r="AH40" s="2">
        <v>152</v>
      </c>
      <c r="AI40" s="2">
        <v>110</v>
      </c>
      <c r="AJ40" s="2">
        <v>0</v>
      </c>
      <c r="AK40" s="2">
        <v>42</v>
      </c>
      <c r="AL40" s="4">
        <v>0.72</v>
      </c>
      <c r="AM40" s="4">
        <f t="shared" si="3"/>
        <v>0</v>
      </c>
      <c r="AO40" s="2" t="s">
        <v>43</v>
      </c>
      <c r="AP40" s="2">
        <v>152</v>
      </c>
      <c r="AQ40" s="2">
        <v>110</v>
      </c>
      <c r="AR40" s="2">
        <v>0</v>
      </c>
      <c r="AS40" s="2">
        <v>42</v>
      </c>
      <c r="AT40" s="4">
        <v>0.72</v>
      </c>
      <c r="AU40" s="4">
        <f t="shared" si="4"/>
        <v>0</v>
      </c>
      <c r="AW40" s="2" t="s">
        <v>43</v>
      </c>
      <c r="AX40" s="2">
        <v>152</v>
      </c>
      <c r="AY40" s="2">
        <v>151</v>
      </c>
      <c r="AZ40" s="2">
        <v>1</v>
      </c>
      <c r="BA40" s="2">
        <v>0</v>
      </c>
      <c r="BB40" s="4">
        <v>0.99</v>
      </c>
      <c r="BC40" s="4">
        <f t="shared" si="5"/>
        <v>0.27</v>
      </c>
      <c r="BE40" s="2" t="s">
        <v>43</v>
      </c>
      <c r="BF40" s="2">
        <v>152</v>
      </c>
      <c r="BG40" s="2">
        <v>151</v>
      </c>
      <c r="BH40" s="2">
        <v>1</v>
      </c>
      <c r="BI40" s="2">
        <v>0</v>
      </c>
      <c r="BJ40" s="4">
        <f t="shared" si="69"/>
        <v>0.99342105263157898</v>
      </c>
      <c r="BK40" s="4">
        <f t="shared" si="6"/>
        <v>3.4210526315789913E-3</v>
      </c>
      <c r="BM40" s="2" t="s">
        <v>43</v>
      </c>
      <c r="BN40" s="2">
        <v>152</v>
      </c>
      <c r="BO40" s="2">
        <v>151</v>
      </c>
      <c r="BP40" s="2">
        <v>1</v>
      </c>
      <c r="BQ40" s="2">
        <v>0</v>
      </c>
      <c r="BR40" s="4">
        <f t="shared" si="70"/>
        <v>0.99342105263157898</v>
      </c>
      <c r="BS40" s="4">
        <f t="shared" si="7"/>
        <v>0</v>
      </c>
      <c r="BU40" s="2" t="s">
        <v>43</v>
      </c>
      <c r="BV40" s="2">
        <v>152</v>
      </c>
      <c r="BW40" s="2">
        <v>151</v>
      </c>
      <c r="BX40" s="2">
        <v>1</v>
      </c>
      <c r="BY40" s="2">
        <v>0</v>
      </c>
      <c r="BZ40" s="4">
        <v>0.99</v>
      </c>
      <c r="CA40" s="4">
        <f t="shared" si="8"/>
        <v>-3.4210526315789913E-3</v>
      </c>
      <c r="CC40" s="42" t="s">
        <v>43</v>
      </c>
      <c r="CD40" s="42">
        <v>152</v>
      </c>
      <c r="CE40" s="42">
        <v>151</v>
      </c>
      <c r="CF40" s="42">
        <v>1</v>
      </c>
      <c r="CG40" s="42">
        <v>0</v>
      </c>
      <c r="CH40" s="43">
        <v>0.99</v>
      </c>
      <c r="CI40" s="4">
        <f t="shared" si="9"/>
        <v>0</v>
      </c>
      <c r="CK40" s="2" t="s">
        <v>43</v>
      </c>
      <c r="CL40" s="2">
        <v>152</v>
      </c>
      <c r="CM40" s="2">
        <v>151</v>
      </c>
      <c r="CN40" s="2">
        <v>1</v>
      </c>
      <c r="CO40" s="2">
        <v>0</v>
      </c>
      <c r="CP40" s="4">
        <v>0.99</v>
      </c>
      <c r="CQ40" s="4">
        <f t="shared" si="10"/>
        <v>0</v>
      </c>
      <c r="CS40" s="2" t="s">
        <v>43</v>
      </c>
      <c r="CT40" s="2">
        <v>152</v>
      </c>
      <c r="CU40" s="2">
        <v>151</v>
      </c>
      <c r="CV40" s="2">
        <v>1</v>
      </c>
      <c r="CW40" s="2">
        <v>0</v>
      </c>
      <c r="CX40" s="4">
        <v>0.99</v>
      </c>
      <c r="CY40" s="4">
        <f t="shared" si="11"/>
        <v>0</v>
      </c>
      <c r="DA40" s="2" t="s">
        <v>43</v>
      </c>
      <c r="DB40" s="2">
        <v>152</v>
      </c>
      <c r="DC40" s="2">
        <v>151</v>
      </c>
      <c r="DD40" s="2">
        <v>1</v>
      </c>
      <c r="DE40" s="2">
        <v>0</v>
      </c>
      <c r="DF40" s="4">
        <v>0.99</v>
      </c>
      <c r="DG40" s="4">
        <f t="shared" si="12"/>
        <v>0</v>
      </c>
      <c r="DI40" s="2" t="s">
        <v>43</v>
      </c>
      <c r="DJ40" s="2">
        <v>152</v>
      </c>
      <c r="DK40" s="2">
        <v>151</v>
      </c>
      <c r="DL40" s="2">
        <v>1</v>
      </c>
      <c r="DM40" s="2">
        <v>0</v>
      </c>
      <c r="DN40" s="4">
        <v>0.99</v>
      </c>
      <c r="DO40" s="4">
        <f t="shared" si="13"/>
        <v>0</v>
      </c>
      <c r="DQ40" s="2" t="s">
        <v>43</v>
      </c>
      <c r="DR40" s="2">
        <v>152</v>
      </c>
      <c r="DS40" s="2">
        <v>151</v>
      </c>
      <c r="DT40" s="2">
        <v>1</v>
      </c>
      <c r="DU40" s="2">
        <v>0</v>
      </c>
      <c r="DV40" s="4">
        <v>0.99</v>
      </c>
      <c r="DW40" s="4">
        <f t="shared" si="14"/>
        <v>0</v>
      </c>
      <c r="DY40" s="2" t="s">
        <v>43</v>
      </c>
      <c r="DZ40" s="2">
        <v>152</v>
      </c>
      <c r="EA40" s="2">
        <v>151</v>
      </c>
      <c r="EB40" s="2">
        <v>1</v>
      </c>
      <c r="EC40" s="2">
        <v>0</v>
      </c>
      <c r="ED40" s="4">
        <v>0.99</v>
      </c>
      <c r="EE40" s="4">
        <f t="shared" si="15"/>
        <v>0</v>
      </c>
      <c r="EG40" s="73" t="s">
        <v>43</v>
      </c>
      <c r="EH40" s="74">
        <v>152</v>
      </c>
      <c r="EI40" s="74">
        <v>151</v>
      </c>
      <c r="EJ40" s="74">
        <v>1</v>
      </c>
      <c r="EK40" s="74">
        <v>0</v>
      </c>
      <c r="EL40" s="75">
        <v>0.99</v>
      </c>
      <c r="EM40" s="75">
        <f t="shared" si="16"/>
        <v>0</v>
      </c>
      <c r="EN40" s="74"/>
      <c r="EO40" s="73" t="s">
        <v>43</v>
      </c>
      <c r="EP40" s="73">
        <v>152</v>
      </c>
      <c r="EQ40" s="73">
        <v>151</v>
      </c>
      <c r="ER40" s="73">
        <v>1</v>
      </c>
      <c r="ES40" s="73">
        <v>0</v>
      </c>
      <c r="ET40" s="77">
        <v>0.99</v>
      </c>
      <c r="EU40" s="75">
        <f t="shared" si="17"/>
        <v>0</v>
      </c>
      <c r="EV40" s="74"/>
      <c r="EW40" s="73" t="s">
        <v>43</v>
      </c>
      <c r="EX40" s="73">
        <v>152</v>
      </c>
      <c r="EY40" s="73">
        <v>151</v>
      </c>
      <c r="EZ40" s="73">
        <v>1</v>
      </c>
      <c r="FA40" s="73">
        <v>0</v>
      </c>
      <c r="FB40" s="77">
        <v>0.99</v>
      </c>
      <c r="FC40" s="75">
        <f t="shared" si="18"/>
        <v>0</v>
      </c>
      <c r="FD40" s="74"/>
      <c r="FE40" s="73" t="s">
        <v>43</v>
      </c>
      <c r="FF40" s="73">
        <v>152</v>
      </c>
      <c r="FG40" s="73">
        <v>151</v>
      </c>
      <c r="FH40" s="73">
        <v>1</v>
      </c>
      <c r="FI40" s="73">
        <v>0</v>
      </c>
      <c r="FJ40" s="77">
        <f t="shared" si="71"/>
        <v>0.99342105263157898</v>
      </c>
      <c r="FK40" s="75">
        <f t="shared" si="19"/>
        <v>3.4210526315789913E-3</v>
      </c>
      <c r="FL40" s="74"/>
      <c r="FM40" s="73" t="s">
        <v>43</v>
      </c>
      <c r="FN40" s="73">
        <v>152</v>
      </c>
      <c r="FO40" s="73">
        <v>151</v>
      </c>
      <c r="FP40" s="73">
        <v>1</v>
      </c>
      <c r="FQ40" s="73">
        <v>0</v>
      </c>
      <c r="FR40" s="77">
        <v>0.99</v>
      </c>
      <c r="FS40" s="75">
        <f t="shared" si="20"/>
        <v>-3.4210526315789913E-3</v>
      </c>
      <c r="FT40" s="74"/>
      <c r="FU40" s="73" t="s">
        <v>43</v>
      </c>
      <c r="FV40" s="73">
        <v>152</v>
      </c>
      <c r="FW40" s="73">
        <v>151</v>
      </c>
      <c r="FX40" s="73">
        <v>1</v>
      </c>
      <c r="FY40" s="73">
        <v>0</v>
      </c>
      <c r="FZ40" s="77">
        <v>0.99</v>
      </c>
      <c r="GA40" s="75">
        <f t="shared" si="21"/>
        <v>0</v>
      </c>
      <c r="GB40" s="74"/>
      <c r="GC40" s="73" t="s">
        <v>43</v>
      </c>
      <c r="GD40" s="73">
        <v>153</v>
      </c>
      <c r="GE40" s="73">
        <v>152</v>
      </c>
      <c r="GF40" s="73">
        <v>1</v>
      </c>
      <c r="GG40" s="73">
        <v>0</v>
      </c>
      <c r="GH40" s="77">
        <v>0.99</v>
      </c>
      <c r="GI40" s="75">
        <f t="shared" si="22"/>
        <v>0</v>
      </c>
      <c r="GJ40" s="74"/>
      <c r="GK40" s="73" t="s">
        <v>43</v>
      </c>
      <c r="GL40" s="73">
        <v>153</v>
      </c>
      <c r="GM40" s="73">
        <v>152</v>
      </c>
      <c r="GN40" s="73">
        <v>1</v>
      </c>
      <c r="GO40" s="73">
        <v>0</v>
      </c>
      <c r="GP40" s="77">
        <v>0.99</v>
      </c>
      <c r="GQ40" s="75">
        <f t="shared" si="23"/>
        <v>0.99</v>
      </c>
      <c r="GR40" s="74"/>
      <c r="GS40" s="73" t="s">
        <v>43</v>
      </c>
      <c r="GT40" s="73">
        <v>153</v>
      </c>
      <c r="GU40" s="73">
        <v>152</v>
      </c>
      <c r="GV40" s="73">
        <v>1</v>
      </c>
      <c r="GW40" s="73">
        <v>0</v>
      </c>
      <c r="GX40" s="77">
        <v>0.99</v>
      </c>
      <c r="GY40" s="75">
        <f t="shared" si="24"/>
        <v>0</v>
      </c>
      <c r="HB40" s="74" t="s">
        <v>43</v>
      </c>
      <c r="HC40" s="74">
        <v>153</v>
      </c>
      <c r="HD40" s="74">
        <v>140</v>
      </c>
      <c r="HE40" s="74">
        <v>1</v>
      </c>
      <c r="HF40" s="74">
        <v>12</v>
      </c>
      <c r="HG40" s="75">
        <f t="shared" si="25"/>
        <v>0.91503267973856206</v>
      </c>
      <c r="HH40" s="75">
        <f t="shared" si="26"/>
        <v>-7.4967320261437931E-2</v>
      </c>
      <c r="HJ40" s="74" t="s">
        <v>43</v>
      </c>
      <c r="HK40" s="74">
        <v>153</v>
      </c>
      <c r="HL40" s="74">
        <v>152</v>
      </c>
      <c r="HM40" s="74">
        <v>1</v>
      </c>
      <c r="HN40" s="74">
        <v>0</v>
      </c>
      <c r="HO40" s="75">
        <f t="shared" si="27"/>
        <v>0.99346405228758172</v>
      </c>
      <c r="HP40" s="75">
        <f t="shared" si="28"/>
        <v>7.8431372549019662E-2</v>
      </c>
      <c r="HR40" s="74" t="s">
        <v>43</v>
      </c>
      <c r="HS40" s="74">
        <v>153</v>
      </c>
      <c r="HT40" s="74">
        <v>152</v>
      </c>
      <c r="HU40" s="74">
        <v>1</v>
      </c>
      <c r="HV40" s="74">
        <v>0</v>
      </c>
      <c r="HW40" s="75">
        <f t="shared" si="29"/>
        <v>0.99346405228758172</v>
      </c>
      <c r="HX40" s="75">
        <f t="shared" si="30"/>
        <v>0</v>
      </c>
      <c r="HZ40" s="74" t="s">
        <v>43</v>
      </c>
      <c r="IA40" s="74">
        <v>153</v>
      </c>
      <c r="IB40" s="74">
        <v>152</v>
      </c>
      <c r="IC40" s="74">
        <v>1</v>
      </c>
      <c r="ID40" s="74">
        <v>0</v>
      </c>
      <c r="IE40" s="75">
        <f t="shared" si="31"/>
        <v>0.99346405228758172</v>
      </c>
      <c r="IF40" s="75">
        <f t="shared" si="32"/>
        <v>0</v>
      </c>
      <c r="IH40" s="74" t="s">
        <v>43</v>
      </c>
      <c r="II40" s="74">
        <v>153</v>
      </c>
      <c r="IJ40" s="74">
        <v>152</v>
      </c>
      <c r="IK40" s="74">
        <v>1</v>
      </c>
      <c r="IL40" s="74">
        <v>0</v>
      </c>
      <c r="IM40" s="75">
        <f t="shared" si="33"/>
        <v>0.99346405228758172</v>
      </c>
      <c r="IN40" s="75">
        <f t="shared" si="34"/>
        <v>0</v>
      </c>
      <c r="IP40" s="74" t="s">
        <v>43</v>
      </c>
      <c r="IQ40" s="74">
        <v>153</v>
      </c>
      <c r="IR40" s="74">
        <v>152</v>
      </c>
      <c r="IS40" s="74">
        <v>1</v>
      </c>
      <c r="IT40" s="74">
        <v>0</v>
      </c>
      <c r="IU40" s="75">
        <f t="shared" si="35"/>
        <v>0.99346405228758172</v>
      </c>
      <c r="IV40" s="75">
        <f t="shared" si="36"/>
        <v>0</v>
      </c>
      <c r="IX40" s="74" t="s">
        <v>43</v>
      </c>
      <c r="IY40" s="74">
        <v>153</v>
      </c>
      <c r="IZ40" s="74">
        <v>152</v>
      </c>
      <c r="JA40" s="74">
        <v>1</v>
      </c>
      <c r="JB40" s="74">
        <v>0</v>
      </c>
      <c r="JC40" s="75">
        <f t="shared" si="37"/>
        <v>0.99346405228758172</v>
      </c>
      <c r="JD40" s="75">
        <f t="shared" si="38"/>
        <v>0</v>
      </c>
      <c r="JF40" s="74" t="s">
        <v>43</v>
      </c>
      <c r="JG40" s="74">
        <v>153</v>
      </c>
      <c r="JH40" s="74">
        <v>152</v>
      </c>
      <c r="JI40" s="74">
        <v>1</v>
      </c>
      <c r="JJ40" s="74">
        <v>0</v>
      </c>
      <c r="JK40" s="75">
        <f t="shared" si="39"/>
        <v>0.99346405228758172</v>
      </c>
      <c r="JL40" s="75">
        <f t="shared" si="40"/>
        <v>0</v>
      </c>
      <c r="JN40" s="74" t="s">
        <v>43</v>
      </c>
      <c r="JO40" s="74">
        <v>153</v>
      </c>
      <c r="JP40" s="74">
        <v>152</v>
      </c>
      <c r="JQ40" s="74">
        <v>1</v>
      </c>
      <c r="JR40" s="74">
        <v>0</v>
      </c>
      <c r="JS40" s="75">
        <f t="shared" si="41"/>
        <v>0.99346405228758172</v>
      </c>
      <c r="JT40" s="75">
        <f t="shared" si="42"/>
        <v>0</v>
      </c>
      <c r="JV40" s="74" t="s">
        <v>43</v>
      </c>
      <c r="JW40" s="74">
        <v>153</v>
      </c>
      <c r="JX40" s="74">
        <v>152</v>
      </c>
      <c r="JY40" s="74">
        <v>1</v>
      </c>
      <c r="JZ40" s="74">
        <v>0</v>
      </c>
      <c r="KA40" s="75">
        <f t="shared" si="43"/>
        <v>0.99346405228758172</v>
      </c>
      <c r="KB40" s="75">
        <f t="shared" si="44"/>
        <v>0</v>
      </c>
      <c r="KD40" s="74" t="s">
        <v>43</v>
      </c>
      <c r="KE40" s="74">
        <v>153</v>
      </c>
      <c r="KF40" s="74">
        <v>152</v>
      </c>
      <c r="KG40" s="74">
        <v>1</v>
      </c>
      <c r="KH40" s="74">
        <v>0</v>
      </c>
      <c r="KI40" s="75">
        <f t="shared" si="45"/>
        <v>0.99346405228758172</v>
      </c>
      <c r="KJ40" s="75">
        <f t="shared" si="46"/>
        <v>0</v>
      </c>
      <c r="KL40" s="74" t="s">
        <v>43</v>
      </c>
      <c r="KM40" s="74">
        <v>153</v>
      </c>
      <c r="KN40" s="74">
        <v>152</v>
      </c>
      <c r="KO40" s="74">
        <v>1</v>
      </c>
      <c r="KP40" s="74">
        <v>0</v>
      </c>
      <c r="KQ40" s="75">
        <f t="shared" si="47"/>
        <v>0.99346405228758172</v>
      </c>
      <c r="KR40" s="75">
        <f t="shared" si="48"/>
        <v>0</v>
      </c>
      <c r="KT40" s="74" t="s">
        <v>43</v>
      </c>
      <c r="KU40" s="74">
        <v>153</v>
      </c>
      <c r="KV40" s="74">
        <v>152</v>
      </c>
      <c r="KW40" s="74">
        <v>1</v>
      </c>
      <c r="KX40" s="74">
        <v>0</v>
      </c>
      <c r="KY40" s="75">
        <f t="shared" si="49"/>
        <v>0.99346405228758172</v>
      </c>
      <c r="KZ40" s="75">
        <f t="shared" si="50"/>
        <v>0</v>
      </c>
      <c r="LB40" s="74" t="s">
        <v>43</v>
      </c>
      <c r="LC40" s="74">
        <v>153</v>
      </c>
      <c r="LD40" s="74">
        <v>152</v>
      </c>
      <c r="LE40" s="74">
        <v>1</v>
      </c>
      <c r="LF40" s="74">
        <v>0</v>
      </c>
      <c r="LG40" s="75">
        <f t="shared" si="51"/>
        <v>0.99346405228758172</v>
      </c>
      <c r="LH40" s="75">
        <f t="shared" si="52"/>
        <v>0</v>
      </c>
      <c r="LJ40" s="74" t="s">
        <v>43</v>
      </c>
      <c r="LK40" s="74">
        <v>153</v>
      </c>
      <c r="LL40" s="74">
        <v>152</v>
      </c>
      <c r="LM40" s="74">
        <v>1</v>
      </c>
      <c r="LN40" s="74">
        <v>0</v>
      </c>
      <c r="LO40" s="75">
        <f t="shared" si="53"/>
        <v>0.99346405228758172</v>
      </c>
      <c r="LP40" s="75">
        <f t="shared" si="54"/>
        <v>0</v>
      </c>
      <c r="LR40" s="74" t="s">
        <v>43</v>
      </c>
      <c r="LS40" s="74">
        <v>153</v>
      </c>
      <c r="LT40" s="74">
        <v>152</v>
      </c>
      <c r="LU40" s="74">
        <v>1</v>
      </c>
      <c r="LV40" s="74">
        <v>0</v>
      </c>
      <c r="LW40" s="75">
        <f t="shared" si="55"/>
        <v>0.99346405228758172</v>
      </c>
      <c r="LX40" s="75">
        <f t="shared" si="56"/>
        <v>0</v>
      </c>
      <c r="LZ40" s="74" t="s">
        <v>43</v>
      </c>
      <c r="MA40" s="74">
        <v>153</v>
      </c>
      <c r="MB40" s="74">
        <v>152</v>
      </c>
      <c r="MC40" s="74">
        <v>1</v>
      </c>
      <c r="MD40" s="74">
        <v>0</v>
      </c>
      <c r="ME40" s="75">
        <f t="shared" si="57"/>
        <v>0.99346405228758172</v>
      </c>
      <c r="MF40" s="75">
        <f t="shared" si="58"/>
        <v>0</v>
      </c>
      <c r="MH40" s="74" t="s">
        <v>43</v>
      </c>
      <c r="MI40" s="74">
        <v>153</v>
      </c>
      <c r="MJ40" s="74">
        <v>152</v>
      </c>
      <c r="MK40" s="74">
        <v>1</v>
      </c>
      <c r="ML40" s="74">
        <v>0</v>
      </c>
      <c r="MM40" s="75">
        <f t="shared" si="59"/>
        <v>0.99346405228758172</v>
      </c>
      <c r="MN40" s="75">
        <f t="shared" si="60"/>
        <v>0</v>
      </c>
      <c r="MP40" s="74" t="s">
        <v>43</v>
      </c>
      <c r="MQ40" s="74">
        <v>153</v>
      </c>
      <c r="MR40" s="74">
        <v>152</v>
      </c>
      <c r="MS40" s="74">
        <v>1</v>
      </c>
      <c r="MT40" s="74">
        <v>0</v>
      </c>
      <c r="MU40" s="75">
        <f t="shared" si="61"/>
        <v>0.99346405228758172</v>
      </c>
      <c r="MV40" s="75">
        <f t="shared" si="62"/>
        <v>0</v>
      </c>
      <c r="MX40" s="74" t="s">
        <v>43</v>
      </c>
      <c r="MY40" s="74">
        <v>153</v>
      </c>
      <c r="MZ40" s="74">
        <v>152</v>
      </c>
      <c r="NA40" s="74">
        <v>1</v>
      </c>
      <c r="NB40" s="74">
        <v>0</v>
      </c>
      <c r="NC40" s="75">
        <f t="shared" si="63"/>
        <v>0.99346405228758172</v>
      </c>
      <c r="ND40" s="75">
        <f t="shared" si="64"/>
        <v>0</v>
      </c>
      <c r="NF40" s="74" t="s">
        <v>43</v>
      </c>
      <c r="NG40" s="74">
        <v>153</v>
      </c>
      <c r="NH40" s="74">
        <v>152</v>
      </c>
      <c r="NI40" s="74">
        <v>1</v>
      </c>
      <c r="NJ40" s="74">
        <v>0</v>
      </c>
      <c r="NK40" s="75">
        <f t="shared" si="65"/>
        <v>0.99346405228758172</v>
      </c>
      <c r="NL40" s="75">
        <f t="shared" si="66"/>
        <v>0</v>
      </c>
      <c r="NN40" s="74" t="s">
        <v>43</v>
      </c>
      <c r="NO40" s="74">
        <v>153</v>
      </c>
      <c r="NP40" s="74">
        <v>152</v>
      </c>
      <c r="NQ40" s="74">
        <v>1</v>
      </c>
      <c r="NR40" s="74">
        <v>0</v>
      </c>
      <c r="NS40" s="75">
        <f t="shared" si="67"/>
        <v>0.99346405228758172</v>
      </c>
      <c r="NT40" s="75">
        <f t="shared" si="68"/>
        <v>0</v>
      </c>
    </row>
    <row r="41" spans="1:384" ht="1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G41" s="8"/>
      <c r="H41" s="7"/>
      <c r="I41" s="2" t="s">
        <v>44</v>
      </c>
      <c r="J41" s="2">
        <v>56</v>
      </c>
      <c r="K41" s="2">
        <v>44</v>
      </c>
      <c r="L41" s="2">
        <v>11</v>
      </c>
      <c r="M41" s="2">
        <v>1</v>
      </c>
      <c r="N41" s="4">
        <v>0.79</v>
      </c>
      <c r="O41" s="8">
        <f t="shared" si="0"/>
        <v>0</v>
      </c>
      <c r="P41" s="7"/>
      <c r="Q41" s="2" t="s">
        <v>44</v>
      </c>
      <c r="R41" s="2">
        <v>56</v>
      </c>
      <c r="S41" s="2">
        <v>44</v>
      </c>
      <c r="T41" s="2">
        <v>11</v>
      </c>
      <c r="U41" s="2">
        <v>1</v>
      </c>
      <c r="V41" s="4">
        <v>0.79</v>
      </c>
      <c r="W41" s="4">
        <f t="shared" si="1"/>
        <v>0</v>
      </c>
      <c r="AE41" s="4"/>
      <c r="AM41" s="4"/>
      <c r="AU41" s="4"/>
      <c r="BC41" s="4"/>
      <c r="BE41" s="2" t="s">
        <v>44</v>
      </c>
      <c r="BF41" s="2">
        <v>67</v>
      </c>
      <c r="BG41" s="2">
        <v>55</v>
      </c>
      <c r="BH41" s="2">
        <v>11</v>
      </c>
      <c r="BI41" s="2">
        <v>1</v>
      </c>
      <c r="BJ41" s="4">
        <f t="shared" si="69"/>
        <v>0.82089552238805974</v>
      </c>
      <c r="BK41" s="4">
        <f t="shared" si="6"/>
        <v>0.82089552238805974</v>
      </c>
      <c r="BM41" s="2" t="s">
        <v>44</v>
      </c>
      <c r="BN41" s="2">
        <v>67</v>
      </c>
      <c r="BO41" s="2">
        <v>55</v>
      </c>
      <c r="BP41" s="2">
        <v>11</v>
      </c>
      <c r="BQ41" s="2">
        <v>1</v>
      </c>
      <c r="BR41" s="4">
        <f t="shared" si="70"/>
        <v>0.82089552238805974</v>
      </c>
      <c r="BS41" s="4">
        <f t="shared" si="7"/>
        <v>0</v>
      </c>
      <c r="BU41" s="2" t="s">
        <v>44</v>
      </c>
      <c r="BV41" s="2">
        <v>67</v>
      </c>
      <c r="BW41" s="2">
        <v>55</v>
      </c>
      <c r="BX41" s="2">
        <v>11</v>
      </c>
      <c r="BY41" s="2">
        <v>1</v>
      </c>
      <c r="BZ41" s="4">
        <v>0.82</v>
      </c>
      <c r="CA41" s="4">
        <f t="shared" si="8"/>
        <v>-8.9552238805978845E-4</v>
      </c>
      <c r="CC41" s="42" t="s">
        <v>44</v>
      </c>
      <c r="CD41" s="42">
        <v>67</v>
      </c>
      <c r="CE41" s="42">
        <v>55</v>
      </c>
      <c r="CF41" s="42">
        <v>11</v>
      </c>
      <c r="CG41" s="42">
        <v>1</v>
      </c>
      <c r="CH41" s="43">
        <v>0.82</v>
      </c>
      <c r="CI41" s="4">
        <f t="shared" si="9"/>
        <v>0</v>
      </c>
      <c r="CK41" s="2" t="s">
        <v>44</v>
      </c>
      <c r="CL41" s="2">
        <v>67</v>
      </c>
      <c r="CM41" s="2">
        <v>55</v>
      </c>
      <c r="CN41" s="2">
        <v>11</v>
      </c>
      <c r="CO41" s="2">
        <v>1</v>
      </c>
      <c r="CP41" s="4">
        <v>0.82</v>
      </c>
      <c r="CQ41" s="4">
        <f t="shared" si="10"/>
        <v>0</v>
      </c>
      <c r="CS41" s="2" t="s">
        <v>44</v>
      </c>
      <c r="CT41" s="2">
        <v>67</v>
      </c>
      <c r="CU41" s="2">
        <v>55</v>
      </c>
      <c r="CV41" s="2">
        <v>11</v>
      </c>
      <c r="CW41" s="2">
        <v>1</v>
      </c>
      <c r="CX41" s="4">
        <v>0.82</v>
      </c>
      <c r="CY41" s="4">
        <f t="shared" si="11"/>
        <v>0</v>
      </c>
      <c r="DA41" s="2" t="s">
        <v>44</v>
      </c>
      <c r="DB41" s="2">
        <v>67</v>
      </c>
      <c r="DC41" s="2">
        <v>55</v>
      </c>
      <c r="DD41" s="2">
        <v>11</v>
      </c>
      <c r="DE41" s="2">
        <v>1</v>
      </c>
      <c r="DF41" s="4">
        <v>0.82</v>
      </c>
      <c r="DG41" s="4">
        <f t="shared" si="12"/>
        <v>0</v>
      </c>
      <c r="DI41" s="2" t="s">
        <v>44</v>
      </c>
      <c r="DJ41" s="2">
        <v>67</v>
      </c>
      <c r="DK41" s="2">
        <v>55</v>
      </c>
      <c r="DL41" s="2">
        <v>11</v>
      </c>
      <c r="DM41" s="2">
        <v>1</v>
      </c>
      <c r="DN41" s="4">
        <v>0.82</v>
      </c>
      <c r="DO41" s="4">
        <f t="shared" si="13"/>
        <v>0</v>
      </c>
      <c r="DQ41" s="2" t="s">
        <v>44</v>
      </c>
      <c r="DR41" s="2">
        <v>67</v>
      </c>
      <c r="DS41" s="2">
        <v>55</v>
      </c>
      <c r="DT41" s="2">
        <v>11</v>
      </c>
      <c r="DU41" s="2">
        <v>1</v>
      </c>
      <c r="DV41" s="4">
        <v>0.82</v>
      </c>
      <c r="DW41" s="4">
        <f t="shared" si="14"/>
        <v>0</v>
      </c>
      <c r="DY41" s="2" t="s">
        <v>44</v>
      </c>
      <c r="DZ41" s="2">
        <v>67</v>
      </c>
      <c r="EA41" s="2">
        <v>55</v>
      </c>
      <c r="EB41" s="2">
        <v>11</v>
      </c>
      <c r="EC41" s="2">
        <v>1</v>
      </c>
      <c r="ED41" s="4">
        <v>0.82</v>
      </c>
      <c r="EE41" s="4">
        <f t="shared" si="15"/>
        <v>0</v>
      </c>
      <c r="EG41" s="73" t="s">
        <v>44</v>
      </c>
      <c r="EH41" s="74">
        <v>67</v>
      </c>
      <c r="EI41" s="74">
        <v>55</v>
      </c>
      <c r="EJ41" s="74">
        <v>11</v>
      </c>
      <c r="EK41" s="74">
        <v>1</v>
      </c>
      <c r="EL41" s="75">
        <v>0.82</v>
      </c>
      <c r="EM41" s="75">
        <f t="shared" si="16"/>
        <v>0</v>
      </c>
      <c r="EN41" s="74"/>
      <c r="EO41" s="73" t="s">
        <v>44</v>
      </c>
      <c r="EP41" s="73">
        <v>67</v>
      </c>
      <c r="EQ41" s="73">
        <v>55</v>
      </c>
      <c r="ER41" s="73">
        <v>11</v>
      </c>
      <c r="ES41" s="73">
        <v>1</v>
      </c>
      <c r="ET41" s="77">
        <v>0.82</v>
      </c>
      <c r="EU41" s="75">
        <f t="shared" si="17"/>
        <v>0</v>
      </c>
      <c r="EV41" s="74"/>
      <c r="EW41" s="73" t="s">
        <v>44</v>
      </c>
      <c r="EX41" s="73">
        <v>67</v>
      </c>
      <c r="EY41" s="73">
        <v>55</v>
      </c>
      <c r="EZ41" s="73">
        <v>11</v>
      </c>
      <c r="FA41" s="73">
        <v>1</v>
      </c>
      <c r="FB41" s="77">
        <v>0.82</v>
      </c>
      <c r="FC41" s="75">
        <f t="shared" si="18"/>
        <v>0</v>
      </c>
      <c r="FD41" s="74"/>
      <c r="FE41" s="73" t="s">
        <v>44</v>
      </c>
      <c r="FF41" s="73">
        <v>67</v>
      </c>
      <c r="FG41" s="73">
        <v>55</v>
      </c>
      <c r="FH41" s="73">
        <v>11</v>
      </c>
      <c r="FI41" s="73">
        <v>1</v>
      </c>
      <c r="FJ41" s="77">
        <f t="shared" si="71"/>
        <v>0.82089552238805974</v>
      </c>
      <c r="FK41" s="75">
        <f t="shared" si="19"/>
        <v>8.9552238805978845E-4</v>
      </c>
      <c r="FL41" s="74"/>
      <c r="FM41" s="73" t="s">
        <v>44</v>
      </c>
      <c r="FN41" s="73">
        <v>67</v>
      </c>
      <c r="FO41" s="73">
        <v>55</v>
      </c>
      <c r="FP41" s="73">
        <v>11</v>
      </c>
      <c r="FQ41" s="73">
        <v>1</v>
      </c>
      <c r="FR41" s="77">
        <v>0.82</v>
      </c>
      <c r="FS41" s="75">
        <f t="shared" si="20"/>
        <v>-8.9552238805978845E-4</v>
      </c>
      <c r="FT41" s="74"/>
      <c r="FU41" s="73" t="s">
        <v>44</v>
      </c>
      <c r="FV41" s="73">
        <v>67</v>
      </c>
      <c r="FW41" s="73">
        <v>55</v>
      </c>
      <c r="FX41" s="73">
        <v>11</v>
      </c>
      <c r="FY41" s="73">
        <v>1</v>
      </c>
      <c r="FZ41" s="77">
        <v>0.82</v>
      </c>
      <c r="GA41" s="75">
        <f t="shared" si="21"/>
        <v>0</v>
      </c>
      <c r="GB41" s="74"/>
      <c r="GC41" s="73" t="s">
        <v>44</v>
      </c>
      <c r="GD41" s="73">
        <v>67</v>
      </c>
      <c r="GE41" s="73">
        <v>55</v>
      </c>
      <c r="GF41" s="73">
        <v>11</v>
      </c>
      <c r="GG41" s="73">
        <v>1</v>
      </c>
      <c r="GH41" s="77">
        <v>0.82</v>
      </c>
      <c r="GI41" s="75">
        <f t="shared" si="22"/>
        <v>0</v>
      </c>
      <c r="GJ41" s="74"/>
      <c r="GK41" s="73" t="s">
        <v>44</v>
      </c>
      <c r="GL41" s="73">
        <v>67</v>
      </c>
      <c r="GM41" s="73">
        <v>55</v>
      </c>
      <c r="GN41" s="73">
        <v>11</v>
      </c>
      <c r="GO41" s="73">
        <v>1</v>
      </c>
      <c r="GP41" s="77">
        <v>0.82</v>
      </c>
      <c r="GQ41" s="75">
        <f t="shared" si="23"/>
        <v>-0.18000000000000005</v>
      </c>
      <c r="GR41" s="74"/>
      <c r="GS41" s="73" t="s">
        <v>44</v>
      </c>
      <c r="GT41" s="73">
        <v>67</v>
      </c>
      <c r="GU41" s="73">
        <v>55</v>
      </c>
      <c r="GV41" s="73">
        <v>11</v>
      </c>
      <c r="GW41" s="73">
        <v>1</v>
      </c>
      <c r="GX41" s="77">
        <v>0.82</v>
      </c>
      <c r="GY41" s="75">
        <f t="shared" si="24"/>
        <v>0</v>
      </c>
      <c r="HB41" s="74" t="s">
        <v>44</v>
      </c>
      <c r="HC41" s="74">
        <v>67</v>
      </c>
      <c r="HD41" s="74">
        <v>55</v>
      </c>
      <c r="HE41" s="74">
        <v>11</v>
      </c>
      <c r="HF41" s="74">
        <v>1</v>
      </c>
      <c r="HG41" s="75">
        <f t="shared" si="25"/>
        <v>0.82089552238805974</v>
      </c>
      <c r="HH41" s="75">
        <f t="shared" si="26"/>
        <v>8.9552238805978845E-4</v>
      </c>
      <c r="HJ41" s="74" t="s">
        <v>44</v>
      </c>
      <c r="HK41" s="74">
        <v>67</v>
      </c>
      <c r="HL41" s="74">
        <v>55</v>
      </c>
      <c r="HM41" s="74">
        <v>11</v>
      </c>
      <c r="HN41" s="74">
        <v>1</v>
      </c>
      <c r="HO41" s="75">
        <f t="shared" si="27"/>
        <v>0.82089552238805974</v>
      </c>
      <c r="HP41" s="75">
        <f t="shared" si="28"/>
        <v>0</v>
      </c>
      <c r="HR41" s="74" t="s">
        <v>44</v>
      </c>
      <c r="HS41" s="74">
        <v>67</v>
      </c>
      <c r="HT41" s="74">
        <v>55</v>
      </c>
      <c r="HU41" s="74">
        <v>11</v>
      </c>
      <c r="HV41" s="74">
        <v>1</v>
      </c>
      <c r="HW41" s="75">
        <f t="shared" si="29"/>
        <v>0.82089552238805974</v>
      </c>
      <c r="HX41" s="75">
        <f t="shared" si="30"/>
        <v>0</v>
      </c>
      <c r="HZ41" s="74" t="s">
        <v>44</v>
      </c>
      <c r="IA41" s="74">
        <v>67</v>
      </c>
      <c r="IB41" s="74">
        <v>55</v>
      </c>
      <c r="IC41" s="74">
        <v>11</v>
      </c>
      <c r="ID41" s="74">
        <v>1</v>
      </c>
      <c r="IE41" s="75">
        <f t="shared" si="31"/>
        <v>0.82089552238805974</v>
      </c>
      <c r="IF41" s="75">
        <f t="shared" si="32"/>
        <v>0</v>
      </c>
      <c r="IH41" s="74" t="s">
        <v>44</v>
      </c>
      <c r="II41" s="74">
        <v>67</v>
      </c>
      <c r="IJ41" s="74">
        <v>55</v>
      </c>
      <c r="IK41" s="74">
        <v>11</v>
      </c>
      <c r="IL41" s="74">
        <v>1</v>
      </c>
      <c r="IM41" s="75">
        <f t="shared" si="33"/>
        <v>0.82089552238805974</v>
      </c>
      <c r="IN41" s="75">
        <f t="shared" si="34"/>
        <v>0</v>
      </c>
      <c r="IP41" s="74" t="s">
        <v>44</v>
      </c>
      <c r="IQ41" s="74">
        <v>67</v>
      </c>
      <c r="IR41" s="74">
        <v>55</v>
      </c>
      <c r="IS41" s="74">
        <v>11</v>
      </c>
      <c r="IT41" s="74">
        <v>1</v>
      </c>
      <c r="IU41" s="75">
        <f t="shared" si="35"/>
        <v>0.82089552238805974</v>
      </c>
      <c r="IV41" s="75">
        <f t="shared" si="36"/>
        <v>0</v>
      </c>
      <c r="IX41" s="74" t="s">
        <v>44</v>
      </c>
      <c r="IY41" s="74">
        <v>67</v>
      </c>
      <c r="IZ41" s="74">
        <v>55</v>
      </c>
      <c r="JA41" s="74">
        <v>11</v>
      </c>
      <c r="JB41" s="74">
        <v>1</v>
      </c>
      <c r="JC41" s="75">
        <f t="shared" si="37"/>
        <v>0.82089552238805974</v>
      </c>
      <c r="JD41" s="75">
        <f t="shared" si="38"/>
        <v>0</v>
      </c>
      <c r="JF41" s="74" t="s">
        <v>44</v>
      </c>
      <c r="JG41" s="74">
        <v>67</v>
      </c>
      <c r="JH41" s="74">
        <v>55</v>
      </c>
      <c r="JI41" s="74">
        <v>11</v>
      </c>
      <c r="JJ41" s="74">
        <v>1</v>
      </c>
      <c r="JK41" s="75">
        <f t="shared" si="39"/>
        <v>0.82089552238805974</v>
      </c>
      <c r="JL41" s="75">
        <f t="shared" si="40"/>
        <v>0</v>
      </c>
      <c r="JN41" s="74" t="s">
        <v>44</v>
      </c>
      <c r="JO41" s="74">
        <v>67</v>
      </c>
      <c r="JP41" s="74">
        <v>55</v>
      </c>
      <c r="JQ41" s="74">
        <v>11</v>
      </c>
      <c r="JR41" s="74">
        <v>1</v>
      </c>
      <c r="JS41" s="75">
        <f t="shared" si="41"/>
        <v>0.82089552238805974</v>
      </c>
      <c r="JT41" s="75">
        <f t="shared" si="42"/>
        <v>0</v>
      </c>
      <c r="JV41" s="74" t="s">
        <v>44</v>
      </c>
      <c r="JW41" s="74">
        <v>67</v>
      </c>
      <c r="JX41" s="74">
        <v>55</v>
      </c>
      <c r="JY41" s="74">
        <v>11</v>
      </c>
      <c r="JZ41" s="74">
        <v>1</v>
      </c>
      <c r="KA41" s="75">
        <f t="shared" si="43"/>
        <v>0.82089552238805974</v>
      </c>
      <c r="KB41" s="75">
        <f t="shared" si="44"/>
        <v>0</v>
      </c>
      <c r="KD41" s="74" t="s">
        <v>44</v>
      </c>
      <c r="KE41" s="74">
        <v>67</v>
      </c>
      <c r="KF41" s="74">
        <v>55</v>
      </c>
      <c r="KG41" s="74">
        <v>11</v>
      </c>
      <c r="KH41" s="74">
        <v>1</v>
      </c>
      <c r="KI41" s="75">
        <f t="shared" si="45"/>
        <v>0.82089552238805974</v>
      </c>
      <c r="KJ41" s="75">
        <f t="shared" si="46"/>
        <v>0</v>
      </c>
      <c r="KL41" s="74" t="s">
        <v>44</v>
      </c>
      <c r="KM41" s="74">
        <v>67</v>
      </c>
      <c r="KN41" s="74">
        <v>55</v>
      </c>
      <c r="KO41" s="74">
        <v>11</v>
      </c>
      <c r="KP41" s="74">
        <v>1</v>
      </c>
      <c r="KQ41" s="75">
        <f t="shared" si="47"/>
        <v>0.82089552238805974</v>
      </c>
      <c r="KR41" s="75">
        <f t="shared" si="48"/>
        <v>0</v>
      </c>
      <c r="KT41" s="74" t="s">
        <v>44</v>
      </c>
      <c r="KU41" s="74">
        <v>67</v>
      </c>
      <c r="KV41" s="74">
        <v>55</v>
      </c>
      <c r="KW41" s="74">
        <v>11</v>
      </c>
      <c r="KX41" s="74">
        <v>1</v>
      </c>
      <c r="KY41" s="75">
        <f t="shared" si="49"/>
        <v>0.82089552238805974</v>
      </c>
      <c r="KZ41" s="75">
        <f t="shared" si="50"/>
        <v>0</v>
      </c>
      <c r="LB41" s="74" t="s">
        <v>44</v>
      </c>
      <c r="LC41" s="74">
        <v>67</v>
      </c>
      <c r="LD41" s="74">
        <v>55</v>
      </c>
      <c r="LE41" s="74">
        <v>11</v>
      </c>
      <c r="LF41" s="74">
        <v>1</v>
      </c>
      <c r="LG41" s="75">
        <f t="shared" si="51"/>
        <v>0.82089552238805974</v>
      </c>
      <c r="LH41" s="75">
        <f t="shared" si="52"/>
        <v>0</v>
      </c>
      <c r="LJ41" s="74" t="s">
        <v>44</v>
      </c>
      <c r="LK41" s="74">
        <v>67</v>
      </c>
      <c r="LL41" s="74">
        <v>55</v>
      </c>
      <c r="LM41" s="74">
        <v>11</v>
      </c>
      <c r="LN41" s="74">
        <v>1</v>
      </c>
      <c r="LO41" s="75">
        <f t="shared" si="53"/>
        <v>0.82089552238805974</v>
      </c>
      <c r="LP41" s="75">
        <f t="shared" si="54"/>
        <v>0</v>
      </c>
      <c r="LR41" s="74" t="s">
        <v>44</v>
      </c>
      <c r="LS41" s="74">
        <v>67</v>
      </c>
      <c r="LT41" s="74">
        <v>55</v>
      </c>
      <c r="LU41" s="74">
        <v>11</v>
      </c>
      <c r="LV41" s="74">
        <v>1</v>
      </c>
      <c r="LW41" s="75">
        <f t="shared" si="55"/>
        <v>0.82089552238805974</v>
      </c>
      <c r="LX41" s="75">
        <f t="shared" si="56"/>
        <v>0</v>
      </c>
      <c r="LZ41" s="74" t="s">
        <v>44</v>
      </c>
      <c r="MA41" s="74">
        <v>67</v>
      </c>
      <c r="MB41" s="74">
        <v>55</v>
      </c>
      <c r="MC41" s="74">
        <v>11</v>
      </c>
      <c r="MD41" s="74">
        <v>1</v>
      </c>
      <c r="ME41" s="75">
        <f t="shared" si="57"/>
        <v>0.82089552238805974</v>
      </c>
      <c r="MF41" s="75">
        <f t="shared" si="58"/>
        <v>0</v>
      </c>
      <c r="MH41" s="74" t="s">
        <v>44</v>
      </c>
      <c r="MI41" s="74">
        <v>67</v>
      </c>
      <c r="MJ41" s="74">
        <v>55</v>
      </c>
      <c r="MK41" s="74">
        <v>11</v>
      </c>
      <c r="ML41" s="74">
        <v>1</v>
      </c>
      <c r="MM41" s="75">
        <f t="shared" si="59"/>
        <v>0.82089552238805974</v>
      </c>
      <c r="MN41" s="75">
        <f t="shared" si="60"/>
        <v>0</v>
      </c>
      <c r="MP41" s="74" t="s">
        <v>44</v>
      </c>
      <c r="MQ41" s="74">
        <v>67</v>
      </c>
      <c r="MR41" s="74">
        <v>55</v>
      </c>
      <c r="MS41" s="74">
        <v>11</v>
      </c>
      <c r="MT41" s="74">
        <v>1</v>
      </c>
      <c r="MU41" s="75">
        <f t="shared" si="61"/>
        <v>0.82089552238805974</v>
      </c>
      <c r="MV41" s="75">
        <f t="shared" si="62"/>
        <v>0</v>
      </c>
      <c r="MX41" s="74" t="s">
        <v>44</v>
      </c>
      <c r="MY41" s="74">
        <v>67</v>
      </c>
      <c r="MZ41" s="74">
        <v>55</v>
      </c>
      <c r="NA41" s="74">
        <v>11</v>
      </c>
      <c r="NB41" s="74">
        <v>1</v>
      </c>
      <c r="NC41" s="75">
        <f t="shared" si="63"/>
        <v>0.82089552238805974</v>
      </c>
      <c r="ND41" s="75">
        <f t="shared" si="64"/>
        <v>0</v>
      </c>
      <c r="NF41" s="74" t="s">
        <v>44</v>
      </c>
      <c r="NG41" s="74">
        <v>67</v>
      </c>
      <c r="NH41" s="74">
        <v>55</v>
      </c>
      <c r="NI41" s="74">
        <v>11</v>
      </c>
      <c r="NJ41" s="74">
        <v>1</v>
      </c>
      <c r="NK41" s="75">
        <f t="shared" si="65"/>
        <v>0.82089552238805974</v>
      </c>
      <c r="NL41" s="75">
        <f t="shared" si="66"/>
        <v>0</v>
      </c>
      <c r="NN41" s="74" t="s">
        <v>44</v>
      </c>
      <c r="NO41" s="74">
        <v>67</v>
      </c>
      <c r="NP41" s="74">
        <v>55</v>
      </c>
      <c r="NQ41" s="74">
        <v>11</v>
      </c>
      <c r="NR41" s="74">
        <v>1</v>
      </c>
      <c r="NS41" s="75">
        <f t="shared" si="67"/>
        <v>0.82089552238805974</v>
      </c>
      <c r="NT41" s="75">
        <f t="shared" si="68"/>
        <v>0</v>
      </c>
    </row>
    <row r="42" spans="1:384" ht="1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G42" s="8"/>
      <c r="H42" s="7"/>
      <c r="I42" s="14" t="s">
        <v>45</v>
      </c>
      <c r="J42" s="2">
        <v>3</v>
      </c>
      <c r="K42" s="2">
        <v>3</v>
      </c>
      <c r="L42" s="2">
        <v>0</v>
      </c>
      <c r="M42" s="2">
        <v>0</v>
      </c>
      <c r="N42" s="4">
        <v>1</v>
      </c>
      <c r="O42" s="8">
        <f t="shared" si="0"/>
        <v>0</v>
      </c>
      <c r="P42" s="7"/>
      <c r="Q42" s="14" t="s">
        <v>45</v>
      </c>
      <c r="R42" s="2">
        <v>3</v>
      </c>
      <c r="S42" s="2">
        <v>3</v>
      </c>
      <c r="T42" s="2">
        <v>0</v>
      </c>
      <c r="U42" s="2">
        <v>0</v>
      </c>
      <c r="V42" s="4">
        <v>1</v>
      </c>
      <c r="W42" s="4">
        <f t="shared" si="1"/>
        <v>0</v>
      </c>
      <c r="Y42" s="14" t="s">
        <v>45</v>
      </c>
      <c r="Z42" s="2">
        <v>3</v>
      </c>
      <c r="AA42" s="2">
        <v>3</v>
      </c>
      <c r="AB42" s="2">
        <v>0</v>
      </c>
      <c r="AC42" s="2">
        <v>0</v>
      </c>
      <c r="AD42" s="4">
        <v>1</v>
      </c>
      <c r="AE42" s="4">
        <f t="shared" si="2"/>
        <v>0</v>
      </c>
      <c r="AG42" s="14" t="s">
        <v>45</v>
      </c>
      <c r="AH42" s="2">
        <v>3</v>
      </c>
      <c r="AI42" s="2">
        <v>3</v>
      </c>
      <c r="AJ42" s="2">
        <v>0</v>
      </c>
      <c r="AK42" s="2">
        <v>0</v>
      </c>
      <c r="AL42" s="4">
        <v>1</v>
      </c>
      <c r="AM42" s="4">
        <f t="shared" si="3"/>
        <v>0</v>
      </c>
      <c r="AO42" s="14" t="s">
        <v>45</v>
      </c>
      <c r="AP42" s="2">
        <v>3</v>
      </c>
      <c r="AQ42" s="2">
        <v>3</v>
      </c>
      <c r="AR42" s="2">
        <v>0</v>
      </c>
      <c r="AS42" s="2">
        <v>0</v>
      </c>
      <c r="AT42" s="4">
        <v>1</v>
      </c>
      <c r="AU42" s="4">
        <f t="shared" si="4"/>
        <v>0</v>
      </c>
      <c r="AW42" s="14" t="s">
        <v>45</v>
      </c>
      <c r="AX42" s="2">
        <v>3</v>
      </c>
      <c r="AY42" s="2">
        <v>3</v>
      </c>
      <c r="AZ42" s="2">
        <v>0</v>
      </c>
      <c r="BA42" s="2">
        <v>0</v>
      </c>
      <c r="BB42" s="4">
        <v>1</v>
      </c>
      <c r="BC42" s="4">
        <f t="shared" si="5"/>
        <v>0</v>
      </c>
      <c r="BE42" s="14" t="s">
        <v>45</v>
      </c>
      <c r="BF42" s="2">
        <v>3</v>
      </c>
      <c r="BG42" s="2">
        <v>3</v>
      </c>
      <c r="BH42" s="2">
        <v>0</v>
      </c>
      <c r="BI42" s="2">
        <v>0</v>
      </c>
      <c r="BJ42" s="4">
        <v>1</v>
      </c>
      <c r="BK42" s="4">
        <f t="shared" si="6"/>
        <v>0</v>
      </c>
      <c r="BM42" s="14" t="s">
        <v>45</v>
      </c>
      <c r="BN42" s="2">
        <v>3</v>
      </c>
      <c r="BO42" s="2">
        <v>3</v>
      </c>
      <c r="BP42" s="2">
        <v>0</v>
      </c>
      <c r="BQ42" s="2">
        <v>0</v>
      </c>
      <c r="BR42" s="4">
        <v>1</v>
      </c>
      <c r="BS42" s="4">
        <f t="shared" si="7"/>
        <v>0</v>
      </c>
      <c r="BU42" s="37" t="s">
        <v>45</v>
      </c>
      <c r="BV42" s="2">
        <v>3</v>
      </c>
      <c r="BW42" s="2">
        <v>3</v>
      </c>
      <c r="BX42" s="2">
        <v>0</v>
      </c>
      <c r="BY42" s="2">
        <v>0</v>
      </c>
      <c r="BZ42" s="4">
        <v>1</v>
      </c>
      <c r="CA42" s="4">
        <f t="shared" si="8"/>
        <v>0</v>
      </c>
      <c r="CC42" s="44" t="s">
        <v>45</v>
      </c>
      <c r="CD42" s="2">
        <v>3</v>
      </c>
      <c r="CE42" s="2">
        <v>3</v>
      </c>
      <c r="CF42" s="2">
        <v>0</v>
      </c>
      <c r="CG42" s="2">
        <v>0</v>
      </c>
      <c r="CH42" s="4">
        <v>1</v>
      </c>
      <c r="CI42" s="4">
        <f t="shared" si="9"/>
        <v>0</v>
      </c>
      <c r="CK42" s="37" t="s">
        <v>45</v>
      </c>
      <c r="CL42" s="2">
        <v>3</v>
      </c>
      <c r="CM42" s="2">
        <v>3</v>
      </c>
      <c r="CN42" s="2">
        <v>0</v>
      </c>
      <c r="CO42" s="2">
        <v>0</v>
      </c>
      <c r="CP42" s="4">
        <v>1</v>
      </c>
      <c r="CQ42" s="4">
        <f t="shared" si="10"/>
        <v>0</v>
      </c>
      <c r="CS42" s="37" t="s">
        <v>45</v>
      </c>
      <c r="CT42" s="2">
        <v>3</v>
      </c>
      <c r="CU42" s="2">
        <v>3</v>
      </c>
      <c r="CV42" s="2">
        <v>0</v>
      </c>
      <c r="CW42" s="2">
        <v>0</v>
      </c>
      <c r="CX42" s="4">
        <v>1</v>
      </c>
      <c r="CY42" s="4">
        <f t="shared" si="11"/>
        <v>0</v>
      </c>
      <c r="DA42" s="37" t="s">
        <v>45</v>
      </c>
      <c r="DB42" s="2">
        <v>3</v>
      </c>
      <c r="DC42" s="2">
        <v>3</v>
      </c>
      <c r="DD42" s="2">
        <v>0</v>
      </c>
      <c r="DE42" s="2">
        <v>0</v>
      </c>
      <c r="DF42" s="4">
        <v>1</v>
      </c>
      <c r="DG42" s="4">
        <f t="shared" si="12"/>
        <v>0</v>
      </c>
      <c r="DI42" s="37" t="s">
        <v>45</v>
      </c>
      <c r="DJ42" s="2">
        <v>3</v>
      </c>
      <c r="DK42" s="2">
        <v>3</v>
      </c>
      <c r="DL42" s="2">
        <v>0</v>
      </c>
      <c r="DM42" s="2">
        <v>0</v>
      </c>
      <c r="DN42" s="4">
        <v>1</v>
      </c>
      <c r="DO42" s="4">
        <f t="shared" si="13"/>
        <v>0</v>
      </c>
      <c r="DQ42" s="37" t="s">
        <v>45</v>
      </c>
      <c r="DR42" s="2">
        <v>3</v>
      </c>
      <c r="DS42" s="2">
        <v>3</v>
      </c>
      <c r="DT42" s="2">
        <v>0</v>
      </c>
      <c r="DU42" s="2">
        <v>0</v>
      </c>
      <c r="DV42" s="4">
        <v>1</v>
      </c>
      <c r="DW42" s="4">
        <f t="shared" si="14"/>
        <v>0</v>
      </c>
      <c r="DY42" s="37" t="s">
        <v>45</v>
      </c>
      <c r="DZ42" s="2">
        <v>3</v>
      </c>
      <c r="EA42" s="2">
        <v>3</v>
      </c>
      <c r="EB42" s="2">
        <v>0</v>
      </c>
      <c r="EC42" s="2">
        <v>0</v>
      </c>
      <c r="ED42" s="4">
        <v>1</v>
      </c>
      <c r="EE42" s="4">
        <f t="shared" si="15"/>
        <v>0</v>
      </c>
      <c r="EG42" s="78" t="s">
        <v>45</v>
      </c>
      <c r="EH42" s="74">
        <v>3</v>
      </c>
      <c r="EI42" s="74">
        <v>3</v>
      </c>
      <c r="EJ42" s="74">
        <v>0</v>
      </c>
      <c r="EK42" s="74">
        <v>0</v>
      </c>
      <c r="EL42" s="75">
        <v>1</v>
      </c>
      <c r="EM42" s="75">
        <f t="shared" si="16"/>
        <v>0</v>
      </c>
      <c r="EN42" s="74"/>
      <c r="EO42" s="78" t="s">
        <v>45</v>
      </c>
      <c r="EP42" s="74">
        <v>3</v>
      </c>
      <c r="EQ42" s="74">
        <v>3</v>
      </c>
      <c r="ER42" s="74">
        <v>0</v>
      </c>
      <c r="ES42" s="74">
        <v>0</v>
      </c>
      <c r="ET42" s="75">
        <v>1</v>
      </c>
      <c r="EU42" s="75">
        <f t="shared" si="17"/>
        <v>0</v>
      </c>
      <c r="EV42" s="74"/>
      <c r="EW42" s="78" t="s">
        <v>45</v>
      </c>
      <c r="EX42" s="74">
        <v>3</v>
      </c>
      <c r="EY42" s="74">
        <v>3</v>
      </c>
      <c r="EZ42" s="74">
        <v>0</v>
      </c>
      <c r="FA42" s="74">
        <v>0</v>
      </c>
      <c r="FB42" s="75">
        <v>1</v>
      </c>
      <c r="FC42" s="75">
        <f t="shared" si="18"/>
        <v>0</v>
      </c>
      <c r="FD42" s="74"/>
      <c r="FE42" s="78" t="s">
        <v>45</v>
      </c>
      <c r="FF42" s="74">
        <v>3</v>
      </c>
      <c r="FG42" s="74">
        <v>3</v>
      </c>
      <c r="FH42" s="74">
        <v>0</v>
      </c>
      <c r="FI42" s="74">
        <v>0</v>
      </c>
      <c r="FJ42" s="77">
        <f t="shared" si="71"/>
        <v>1</v>
      </c>
      <c r="FK42" s="75">
        <f t="shared" si="19"/>
        <v>0</v>
      </c>
      <c r="FL42" s="74"/>
      <c r="FM42" s="78" t="s">
        <v>45</v>
      </c>
      <c r="FN42" s="74">
        <v>3</v>
      </c>
      <c r="FO42" s="74">
        <v>3</v>
      </c>
      <c r="FP42" s="74">
        <v>0</v>
      </c>
      <c r="FQ42" s="74">
        <v>0</v>
      </c>
      <c r="FR42" s="77">
        <f>FO42/FN42</f>
        <v>1</v>
      </c>
      <c r="FS42" s="75">
        <f t="shared" si="20"/>
        <v>0</v>
      </c>
      <c r="FT42" s="74"/>
      <c r="FU42" s="78" t="s">
        <v>45</v>
      </c>
      <c r="FV42" s="74">
        <v>3</v>
      </c>
      <c r="FW42" s="74">
        <v>3</v>
      </c>
      <c r="FX42" s="74">
        <v>0</v>
      </c>
      <c r="FY42" s="74">
        <v>0</v>
      </c>
      <c r="FZ42" s="77">
        <f>FW42/FV42</f>
        <v>1</v>
      </c>
      <c r="GA42" s="75">
        <f t="shared" si="21"/>
        <v>0</v>
      </c>
      <c r="GB42" s="74"/>
      <c r="GC42" s="78" t="s">
        <v>45</v>
      </c>
      <c r="GD42" s="79">
        <v>27</v>
      </c>
      <c r="GE42" s="73">
        <v>9</v>
      </c>
      <c r="GF42" s="73">
        <v>0</v>
      </c>
      <c r="GG42" s="73">
        <v>18</v>
      </c>
      <c r="GH42" s="77">
        <v>0.33</v>
      </c>
      <c r="GI42" s="75">
        <f t="shared" si="22"/>
        <v>-0.66999999999999993</v>
      </c>
      <c r="GJ42" s="74" t="s">
        <v>89</v>
      </c>
      <c r="GK42" s="78" t="s">
        <v>45</v>
      </c>
      <c r="GL42" s="73">
        <v>3</v>
      </c>
      <c r="GM42" s="73">
        <v>3</v>
      </c>
      <c r="GN42" s="73">
        <v>0</v>
      </c>
      <c r="GO42" s="73">
        <v>0</v>
      </c>
      <c r="GP42" s="77">
        <v>1</v>
      </c>
      <c r="GQ42" s="75">
        <f t="shared" si="23"/>
        <v>-17</v>
      </c>
      <c r="GR42" s="74"/>
      <c r="GS42" s="78" t="s">
        <v>45</v>
      </c>
      <c r="GT42" s="73">
        <v>3</v>
      </c>
      <c r="GU42" s="73">
        <v>3</v>
      </c>
      <c r="GV42" s="73">
        <v>0</v>
      </c>
      <c r="GW42" s="73">
        <v>0</v>
      </c>
      <c r="GX42" s="77">
        <v>1</v>
      </c>
      <c r="GY42" s="75">
        <f t="shared" si="24"/>
        <v>0</v>
      </c>
      <c r="HB42" s="78" t="s">
        <v>45</v>
      </c>
      <c r="HC42" s="73">
        <v>3</v>
      </c>
      <c r="HD42" s="73">
        <v>3</v>
      </c>
      <c r="HE42" s="73">
        <v>0</v>
      </c>
      <c r="HF42" s="73">
        <v>0</v>
      </c>
      <c r="HG42" s="75">
        <f t="shared" si="25"/>
        <v>1</v>
      </c>
      <c r="HH42" s="75">
        <f t="shared" si="26"/>
        <v>0</v>
      </c>
      <c r="HJ42" s="78" t="s">
        <v>45</v>
      </c>
      <c r="HK42" s="73">
        <v>3</v>
      </c>
      <c r="HL42" s="73">
        <v>3</v>
      </c>
      <c r="HM42" s="73">
        <v>0</v>
      </c>
      <c r="HN42" s="73">
        <v>0</v>
      </c>
      <c r="HO42" s="75">
        <f t="shared" si="27"/>
        <v>1</v>
      </c>
      <c r="HP42" s="75">
        <f t="shared" si="28"/>
        <v>0</v>
      </c>
      <c r="HR42" s="78" t="s">
        <v>45</v>
      </c>
      <c r="HS42" s="73">
        <v>3</v>
      </c>
      <c r="HT42" s="73">
        <v>3</v>
      </c>
      <c r="HU42" s="74">
        <v>0</v>
      </c>
      <c r="HV42" s="74">
        <v>0</v>
      </c>
      <c r="HW42" s="75">
        <f t="shared" si="29"/>
        <v>1</v>
      </c>
      <c r="HX42" s="75">
        <f t="shared" si="30"/>
        <v>0</v>
      </c>
      <c r="HZ42" s="78" t="s">
        <v>45</v>
      </c>
      <c r="IA42" s="73">
        <v>3</v>
      </c>
      <c r="IB42" s="73">
        <v>3</v>
      </c>
      <c r="IC42" s="74">
        <v>0</v>
      </c>
      <c r="ID42" s="74">
        <v>0</v>
      </c>
      <c r="IE42" s="75">
        <f t="shared" si="31"/>
        <v>1</v>
      </c>
      <c r="IF42" s="75">
        <f t="shared" si="32"/>
        <v>0</v>
      </c>
      <c r="IH42" s="78" t="s">
        <v>45</v>
      </c>
      <c r="II42" s="73">
        <v>3</v>
      </c>
      <c r="IJ42" s="73">
        <v>3</v>
      </c>
      <c r="IK42" s="74">
        <v>0</v>
      </c>
      <c r="IL42" s="74">
        <v>0</v>
      </c>
      <c r="IM42" s="75">
        <f t="shared" si="33"/>
        <v>1</v>
      </c>
      <c r="IN42" s="75">
        <f t="shared" si="34"/>
        <v>0</v>
      </c>
      <c r="IP42" s="78" t="s">
        <v>45</v>
      </c>
      <c r="IQ42" s="73">
        <v>3</v>
      </c>
      <c r="IR42" s="73">
        <v>3</v>
      </c>
      <c r="IS42" s="74">
        <v>0</v>
      </c>
      <c r="IT42" s="74">
        <v>0</v>
      </c>
      <c r="IU42" s="75">
        <f t="shared" si="35"/>
        <v>1</v>
      </c>
      <c r="IV42" s="75">
        <f t="shared" si="36"/>
        <v>0</v>
      </c>
      <c r="IX42" s="78" t="s">
        <v>45</v>
      </c>
      <c r="IY42" s="73">
        <v>3</v>
      </c>
      <c r="IZ42" s="73">
        <v>3</v>
      </c>
      <c r="JA42" s="74">
        <v>0</v>
      </c>
      <c r="JB42" s="74">
        <v>0</v>
      </c>
      <c r="JC42" s="75">
        <f t="shared" si="37"/>
        <v>1</v>
      </c>
      <c r="JD42" s="75">
        <f t="shared" si="38"/>
        <v>0</v>
      </c>
      <c r="JF42" s="78" t="s">
        <v>45</v>
      </c>
      <c r="JG42" s="73">
        <v>3</v>
      </c>
      <c r="JH42" s="73">
        <v>3</v>
      </c>
      <c r="JI42" s="74">
        <v>0</v>
      </c>
      <c r="JJ42" s="74">
        <v>0</v>
      </c>
      <c r="JK42" s="75">
        <f t="shared" si="39"/>
        <v>1</v>
      </c>
      <c r="JL42" s="75">
        <f t="shared" si="40"/>
        <v>0</v>
      </c>
      <c r="JN42" s="78" t="s">
        <v>45</v>
      </c>
      <c r="JO42" s="73">
        <v>3</v>
      </c>
      <c r="JP42" s="73">
        <v>3</v>
      </c>
      <c r="JQ42" s="74">
        <v>0</v>
      </c>
      <c r="JR42" s="74">
        <v>0</v>
      </c>
      <c r="JS42" s="75">
        <f t="shared" si="41"/>
        <v>1</v>
      </c>
      <c r="JT42" s="75">
        <f t="shared" si="42"/>
        <v>0</v>
      </c>
      <c r="JV42" s="78" t="s">
        <v>45</v>
      </c>
      <c r="JW42" s="73">
        <v>3</v>
      </c>
      <c r="JX42" s="73">
        <v>3</v>
      </c>
      <c r="JY42" s="74">
        <v>0</v>
      </c>
      <c r="JZ42" s="74">
        <v>0</v>
      </c>
      <c r="KA42" s="75">
        <f t="shared" si="43"/>
        <v>1</v>
      </c>
      <c r="KB42" s="75">
        <f t="shared" si="44"/>
        <v>0</v>
      </c>
      <c r="KD42" s="78" t="s">
        <v>45</v>
      </c>
      <c r="KE42" s="73">
        <v>3</v>
      </c>
      <c r="KF42" s="73">
        <v>3</v>
      </c>
      <c r="KG42" s="74">
        <v>0</v>
      </c>
      <c r="KH42" s="74">
        <v>0</v>
      </c>
      <c r="KI42" s="75">
        <f t="shared" si="45"/>
        <v>1</v>
      </c>
      <c r="KJ42" s="75">
        <f t="shared" si="46"/>
        <v>0</v>
      </c>
      <c r="KL42" s="78" t="s">
        <v>45</v>
      </c>
      <c r="KM42" s="73">
        <v>3</v>
      </c>
      <c r="KN42" s="73">
        <v>3</v>
      </c>
      <c r="KO42" s="74">
        <v>0</v>
      </c>
      <c r="KP42" s="74">
        <v>0</v>
      </c>
      <c r="KQ42" s="75">
        <f t="shared" si="47"/>
        <v>1</v>
      </c>
      <c r="KR42" s="75">
        <f t="shared" si="48"/>
        <v>0</v>
      </c>
      <c r="KT42" s="78" t="s">
        <v>45</v>
      </c>
      <c r="KU42" s="73">
        <v>3</v>
      </c>
      <c r="KV42" s="73">
        <v>3</v>
      </c>
      <c r="KW42" s="74">
        <v>0</v>
      </c>
      <c r="KX42" s="74">
        <v>0</v>
      </c>
      <c r="KY42" s="75">
        <f t="shared" si="49"/>
        <v>1</v>
      </c>
      <c r="KZ42" s="75">
        <f t="shared" si="50"/>
        <v>0</v>
      </c>
      <c r="LB42" s="78" t="s">
        <v>45</v>
      </c>
      <c r="LC42" s="73">
        <v>3</v>
      </c>
      <c r="LD42" s="73">
        <v>3</v>
      </c>
      <c r="LE42" s="74">
        <v>0</v>
      </c>
      <c r="LF42" s="74">
        <v>0</v>
      </c>
      <c r="LG42" s="75">
        <f t="shared" si="51"/>
        <v>1</v>
      </c>
      <c r="LH42" s="75">
        <f t="shared" si="52"/>
        <v>0</v>
      </c>
      <c r="LJ42" s="78" t="s">
        <v>45</v>
      </c>
      <c r="LK42" s="73">
        <v>3</v>
      </c>
      <c r="LL42" s="73">
        <v>3</v>
      </c>
      <c r="LM42" s="74">
        <v>0</v>
      </c>
      <c r="LN42" s="74">
        <v>0</v>
      </c>
      <c r="LO42" s="75">
        <f t="shared" si="53"/>
        <v>1</v>
      </c>
      <c r="LP42" s="75">
        <f t="shared" si="54"/>
        <v>0</v>
      </c>
      <c r="LR42" s="78" t="s">
        <v>45</v>
      </c>
      <c r="LS42" s="73">
        <v>3</v>
      </c>
      <c r="LT42" s="73">
        <v>3</v>
      </c>
      <c r="LU42" s="74">
        <v>0</v>
      </c>
      <c r="LV42" s="74">
        <v>0</v>
      </c>
      <c r="LW42" s="75">
        <f t="shared" si="55"/>
        <v>1</v>
      </c>
      <c r="LX42" s="75">
        <f t="shared" si="56"/>
        <v>0</v>
      </c>
      <c r="LZ42" s="78" t="s">
        <v>45</v>
      </c>
      <c r="MA42" s="73">
        <v>3</v>
      </c>
      <c r="MB42" s="73">
        <v>3</v>
      </c>
      <c r="MC42" s="74">
        <v>0</v>
      </c>
      <c r="MD42" s="74">
        <v>0</v>
      </c>
      <c r="ME42" s="75">
        <f t="shared" si="57"/>
        <v>1</v>
      </c>
      <c r="MF42" s="75">
        <f t="shared" si="58"/>
        <v>0</v>
      </c>
      <c r="MH42" s="78" t="s">
        <v>45</v>
      </c>
      <c r="MI42" s="73">
        <v>3</v>
      </c>
      <c r="MJ42" s="73">
        <v>3</v>
      </c>
      <c r="MK42" s="74">
        <v>0</v>
      </c>
      <c r="ML42" s="74">
        <v>0</v>
      </c>
      <c r="MM42" s="75">
        <f t="shared" si="59"/>
        <v>1</v>
      </c>
      <c r="MN42" s="75">
        <f t="shared" si="60"/>
        <v>0</v>
      </c>
      <c r="MP42" s="78" t="s">
        <v>45</v>
      </c>
      <c r="MQ42" s="73">
        <v>3</v>
      </c>
      <c r="MR42" s="73">
        <v>3</v>
      </c>
      <c r="MS42" s="74">
        <v>0</v>
      </c>
      <c r="MT42" s="74">
        <v>0</v>
      </c>
      <c r="MU42" s="75">
        <f t="shared" si="61"/>
        <v>1</v>
      </c>
      <c r="MV42" s="75">
        <f t="shared" si="62"/>
        <v>0</v>
      </c>
      <c r="MX42" s="78" t="s">
        <v>45</v>
      </c>
      <c r="MY42" s="73">
        <v>3</v>
      </c>
      <c r="MZ42" s="73">
        <v>3</v>
      </c>
      <c r="NA42" s="74">
        <v>0</v>
      </c>
      <c r="NB42" s="74">
        <v>0</v>
      </c>
      <c r="NC42" s="75">
        <f t="shared" si="63"/>
        <v>1</v>
      </c>
      <c r="ND42" s="75">
        <f t="shared" si="64"/>
        <v>0</v>
      </c>
      <c r="NF42" s="78" t="s">
        <v>45</v>
      </c>
      <c r="NG42" s="73">
        <v>3</v>
      </c>
      <c r="NH42" s="73">
        <v>3</v>
      </c>
      <c r="NI42" s="74">
        <v>0</v>
      </c>
      <c r="NJ42" s="74">
        <v>0</v>
      </c>
      <c r="NK42" s="75">
        <f t="shared" si="65"/>
        <v>1</v>
      </c>
      <c r="NL42" s="75">
        <f t="shared" si="66"/>
        <v>0</v>
      </c>
      <c r="NN42" s="78" t="s">
        <v>45</v>
      </c>
      <c r="NO42" s="73">
        <v>3</v>
      </c>
      <c r="NP42" s="73">
        <v>3</v>
      </c>
      <c r="NQ42" s="74">
        <v>0</v>
      </c>
      <c r="NR42" s="74">
        <v>0</v>
      </c>
      <c r="NS42" s="75">
        <f t="shared" si="67"/>
        <v>1</v>
      </c>
      <c r="NT42" s="75">
        <f t="shared" si="68"/>
        <v>0</v>
      </c>
    </row>
    <row r="43" spans="1:384" ht="1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G43" s="8"/>
      <c r="H43" s="7"/>
      <c r="I43" s="2" t="s">
        <v>46</v>
      </c>
      <c r="J43" s="2">
        <v>23</v>
      </c>
      <c r="K43" s="2">
        <v>22</v>
      </c>
      <c r="L43" s="2">
        <v>1</v>
      </c>
      <c r="M43" s="2">
        <v>0</v>
      </c>
      <c r="N43" s="4">
        <v>0.96</v>
      </c>
      <c r="O43" s="8">
        <f t="shared" si="0"/>
        <v>0</v>
      </c>
      <c r="P43" s="7"/>
      <c r="Q43" s="2" t="s">
        <v>46</v>
      </c>
      <c r="R43" s="2">
        <v>23</v>
      </c>
      <c r="S43" s="2">
        <v>22</v>
      </c>
      <c r="T43" s="2">
        <v>1</v>
      </c>
      <c r="U43" s="2">
        <v>0</v>
      </c>
      <c r="V43" s="4">
        <v>0.96</v>
      </c>
      <c r="W43" s="4">
        <f t="shared" si="1"/>
        <v>0</v>
      </c>
      <c r="Y43" s="2" t="s">
        <v>46</v>
      </c>
      <c r="Z43" s="2">
        <v>23</v>
      </c>
      <c r="AA43" s="2">
        <v>22</v>
      </c>
      <c r="AB43" s="2">
        <v>1</v>
      </c>
      <c r="AC43" s="2">
        <v>0</v>
      </c>
      <c r="AD43" s="4">
        <v>0.96</v>
      </c>
      <c r="AE43" s="4">
        <f t="shared" si="2"/>
        <v>0</v>
      </c>
      <c r="AG43" s="2" t="s">
        <v>46</v>
      </c>
      <c r="AH43" s="2">
        <v>23</v>
      </c>
      <c r="AI43" s="2">
        <v>22</v>
      </c>
      <c r="AJ43" s="2">
        <v>1</v>
      </c>
      <c r="AK43" s="2">
        <v>0</v>
      </c>
      <c r="AL43" s="4">
        <v>0.96</v>
      </c>
      <c r="AM43" s="4">
        <f t="shared" si="3"/>
        <v>0</v>
      </c>
      <c r="AO43" s="2" t="s">
        <v>46</v>
      </c>
      <c r="AP43" s="2">
        <v>23</v>
      </c>
      <c r="AQ43" s="2">
        <v>22</v>
      </c>
      <c r="AR43" s="2">
        <v>1</v>
      </c>
      <c r="AS43" s="2">
        <v>0</v>
      </c>
      <c r="AT43" s="4">
        <v>0.96</v>
      </c>
      <c r="AU43" s="4">
        <f t="shared" si="4"/>
        <v>0</v>
      </c>
      <c r="AW43" s="2" t="s">
        <v>46</v>
      </c>
      <c r="AX43" s="2">
        <v>23</v>
      </c>
      <c r="AY43" s="2">
        <v>22</v>
      </c>
      <c r="AZ43" s="2">
        <v>1</v>
      </c>
      <c r="BA43" s="2">
        <v>0</v>
      </c>
      <c r="BB43" s="4">
        <v>0.96</v>
      </c>
      <c r="BC43" s="4">
        <f t="shared" si="5"/>
        <v>0</v>
      </c>
      <c r="BE43" s="2" t="s">
        <v>46</v>
      </c>
      <c r="BF43" s="2">
        <v>29</v>
      </c>
      <c r="BG43" s="2">
        <v>26</v>
      </c>
      <c r="BH43" s="2">
        <v>1</v>
      </c>
      <c r="BI43" s="2">
        <v>2</v>
      </c>
      <c r="BJ43" s="4">
        <f t="shared" si="69"/>
        <v>0.89655172413793105</v>
      </c>
      <c r="BK43" s="4">
        <f t="shared" si="6"/>
        <v>-6.3448275862068915E-2</v>
      </c>
      <c r="BM43" s="2" t="s">
        <v>46</v>
      </c>
      <c r="BN43" s="2">
        <v>29</v>
      </c>
      <c r="BO43" s="2">
        <v>26</v>
      </c>
      <c r="BP43" s="2">
        <v>1</v>
      </c>
      <c r="BQ43" s="2">
        <v>2</v>
      </c>
      <c r="BR43" s="4">
        <f t="shared" si="70"/>
        <v>0.89655172413793105</v>
      </c>
      <c r="BS43" s="4">
        <f t="shared" si="7"/>
        <v>0</v>
      </c>
      <c r="BU43" s="2" t="s">
        <v>46</v>
      </c>
      <c r="BV43" s="2">
        <v>29</v>
      </c>
      <c r="BW43" s="2">
        <v>26</v>
      </c>
      <c r="BX43" s="2">
        <v>1</v>
      </c>
      <c r="BY43" s="2">
        <v>2</v>
      </c>
      <c r="BZ43" s="4">
        <v>0.9</v>
      </c>
      <c r="CA43" s="4">
        <f t="shared" si="8"/>
        <v>3.4482758620689724E-3</v>
      </c>
      <c r="CC43" s="42" t="s">
        <v>46</v>
      </c>
      <c r="CD43" s="42">
        <v>29</v>
      </c>
      <c r="CE43" s="42">
        <v>26</v>
      </c>
      <c r="CF43" s="42">
        <v>1</v>
      </c>
      <c r="CG43" s="42">
        <v>2</v>
      </c>
      <c r="CH43" s="43">
        <v>0.9</v>
      </c>
      <c r="CI43" s="4">
        <f t="shared" si="9"/>
        <v>0</v>
      </c>
      <c r="CK43" s="2" t="s">
        <v>46</v>
      </c>
      <c r="CL43" s="2">
        <v>29</v>
      </c>
      <c r="CM43" s="2">
        <v>26</v>
      </c>
      <c r="CN43" s="2">
        <v>1</v>
      </c>
      <c r="CO43" s="2">
        <v>2</v>
      </c>
      <c r="CP43" s="4">
        <v>0.9</v>
      </c>
      <c r="CQ43" s="4">
        <f t="shared" si="10"/>
        <v>0</v>
      </c>
      <c r="CS43" s="2" t="s">
        <v>46</v>
      </c>
      <c r="CT43" s="2">
        <v>29</v>
      </c>
      <c r="CU43" s="2">
        <v>26</v>
      </c>
      <c r="CV43" s="2">
        <v>1</v>
      </c>
      <c r="CW43" s="2">
        <v>2</v>
      </c>
      <c r="CX43" s="4">
        <v>0.9</v>
      </c>
      <c r="CY43" s="4">
        <f t="shared" si="11"/>
        <v>0</v>
      </c>
      <c r="DA43" s="2" t="s">
        <v>46</v>
      </c>
      <c r="DB43" s="2">
        <v>29</v>
      </c>
      <c r="DC43" s="2">
        <v>26</v>
      </c>
      <c r="DD43" s="2">
        <v>1</v>
      </c>
      <c r="DE43" s="2">
        <v>2</v>
      </c>
      <c r="DF43" s="4">
        <v>0.9</v>
      </c>
      <c r="DG43" s="4">
        <f t="shared" si="12"/>
        <v>0</v>
      </c>
      <c r="DI43" s="2" t="s">
        <v>46</v>
      </c>
      <c r="DJ43" s="2">
        <v>29</v>
      </c>
      <c r="DK43" s="2">
        <v>26</v>
      </c>
      <c r="DL43" s="2">
        <v>1</v>
      </c>
      <c r="DM43" s="2">
        <v>2</v>
      </c>
      <c r="DN43" s="4">
        <v>0.9</v>
      </c>
      <c r="DO43" s="4">
        <f t="shared" si="13"/>
        <v>0</v>
      </c>
      <c r="DQ43" s="37" t="s">
        <v>46</v>
      </c>
      <c r="DR43" s="2">
        <v>27</v>
      </c>
      <c r="DS43" s="2">
        <v>26</v>
      </c>
      <c r="DT43" s="2">
        <v>1</v>
      </c>
      <c r="DU43" s="2">
        <v>0</v>
      </c>
      <c r="DV43" s="4">
        <v>0.9</v>
      </c>
      <c r="DW43" s="4">
        <f t="shared" si="14"/>
        <v>0</v>
      </c>
      <c r="DY43" s="37" t="s">
        <v>46</v>
      </c>
      <c r="DZ43" s="2">
        <v>27</v>
      </c>
      <c r="EA43" s="2">
        <v>26</v>
      </c>
      <c r="EB43" s="2">
        <v>1</v>
      </c>
      <c r="EC43" s="2">
        <v>0</v>
      </c>
      <c r="ED43" s="4">
        <v>0.9</v>
      </c>
      <c r="EE43" s="4">
        <f t="shared" si="15"/>
        <v>0</v>
      </c>
      <c r="EG43" s="73" t="s">
        <v>46</v>
      </c>
      <c r="EH43" s="74">
        <v>27</v>
      </c>
      <c r="EI43" s="74">
        <v>26</v>
      </c>
      <c r="EJ43" s="74">
        <v>1</v>
      </c>
      <c r="EK43" s="74">
        <v>0</v>
      </c>
      <c r="EL43" s="75">
        <v>0.9</v>
      </c>
      <c r="EM43" s="75">
        <f t="shared" si="16"/>
        <v>0</v>
      </c>
      <c r="EN43" s="74"/>
      <c r="EO43" s="73" t="s">
        <v>46</v>
      </c>
      <c r="EP43" s="73">
        <v>29</v>
      </c>
      <c r="EQ43" s="73">
        <v>26</v>
      </c>
      <c r="ER43" s="73">
        <v>1</v>
      </c>
      <c r="ES43" s="73">
        <v>2</v>
      </c>
      <c r="ET43" s="77">
        <v>0.9</v>
      </c>
      <c r="EU43" s="75">
        <f t="shared" si="17"/>
        <v>0</v>
      </c>
      <c r="EV43" s="74"/>
      <c r="EW43" s="73" t="s">
        <v>46</v>
      </c>
      <c r="EX43" s="73">
        <v>29</v>
      </c>
      <c r="EY43" s="73">
        <v>26</v>
      </c>
      <c r="EZ43" s="73">
        <v>1</v>
      </c>
      <c r="FA43" s="73">
        <v>2</v>
      </c>
      <c r="FB43" s="77">
        <v>0.9</v>
      </c>
      <c r="FC43" s="75">
        <f t="shared" si="18"/>
        <v>0</v>
      </c>
      <c r="FD43" s="74"/>
      <c r="FE43" s="73" t="s">
        <v>46</v>
      </c>
      <c r="FF43" s="73">
        <v>29</v>
      </c>
      <c r="FG43" s="73">
        <v>26</v>
      </c>
      <c r="FH43" s="73">
        <v>1</v>
      </c>
      <c r="FI43" s="73">
        <v>2</v>
      </c>
      <c r="FJ43" s="77">
        <f t="shared" si="71"/>
        <v>0.89655172413793105</v>
      </c>
      <c r="FK43" s="75">
        <f t="shared" si="19"/>
        <v>-3.4482758620689724E-3</v>
      </c>
      <c r="FL43" s="74"/>
      <c r="FM43" s="73" t="s">
        <v>46</v>
      </c>
      <c r="FN43" s="73">
        <v>29</v>
      </c>
      <c r="FO43" s="73">
        <v>26</v>
      </c>
      <c r="FP43" s="73">
        <v>1</v>
      </c>
      <c r="FQ43" s="73">
        <v>2</v>
      </c>
      <c r="FR43" s="77">
        <v>0.9</v>
      </c>
      <c r="FS43" s="75">
        <f t="shared" si="20"/>
        <v>3.4482758620689724E-3</v>
      </c>
      <c r="FT43" s="74"/>
      <c r="FU43" s="73" t="s">
        <v>46</v>
      </c>
      <c r="FV43" s="73">
        <v>29</v>
      </c>
      <c r="FW43" s="73">
        <v>26</v>
      </c>
      <c r="FX43" s="73">
        <v>1</v>
      </c>
      <c r="FY43" s="73">
        <v>2</v>
      </c>
      <c r="FZ43" s="77">
        <v>0.9</v>
      </c>
      <c r="GA43" s="75">
        <f t="shared" si="21"/>
        <v>0</v>
      </c>
      <c r="GB43" s="74"/>
      <c r="GC43" s="73" t="s">
        <v>46</v>
      </c>
      <c r="GD43" s="73">
        <v>87</v>
      </c>
      <c r="GE43" s="73">
        <v>78</v>
      </c>
      <c r="GF43" s="73">
        <v>3</v>
      </c>
      <c r="GG43" s="73">
        <v>6</v>
      </c>
      <c r="GH43" s="77">
        <v>0.9</v>
      </c>
      <c r="GI43" s="75">
        <f t="shared" si="22"/>
        <v>0</v>
      </c>
      <c r="GJ43" s="74"/>
      <c r="GK43" s="73" t="s">
        <v>46</v>
      </c>
      <c r="GL43" s="73">
        <v>29</v>
      </c>
      <c r="GM43" s="73">
        <v>26</v>
      </c>
      <c r="GN43" s="73">
        <v>1</v>
      </c>
      <c r="GO43" s="73">
        <v>2</v>
      </c>
      <c r="GP43" s="77">
        <v>0.9</v>
      </c>
      <c r="GQ43" s="75">
        <f t="shared" si="23"/>
        <v>-5.0999999999999996</v>
      </c>
      <c r="GR43" s="74"/>
      <c r="GS43" s="78" t="s">
        <v>46</v>
      </c>
      <c r="GT43" s="73">
        <v>27</v>
      </c>
      <c r="GU43" s="73">
        <v>26</v>
      </c>
      <c r="GV43" s="73">
        <v>1</v>
      </c>
      <c r="GW43" s="73">
        <v>0</v>
      </c>
      <c r="GX43" s="77">
        <v>0.9</v>
      </c>
      <c r="GY43" s="75">
        <f t="shared" si="24"/>
        <v>0</v>
      </c>
      <c r="HB43" s="78" t="s">
        <v>46</v>
      </c>
      <c r="HC43" s="73">
        <v>27</v>
      </c>
      <c r="HD43" s="73">
        <v>26</v>
      </c>
      <c r="HE43" s="73">
        <v>1</v>
      </c>
      <c r="HF43" s="73">
        <v>0</v>
      </c>
      <c r="HG43" s="75">
        <f t="shared" si="25"/>
        <v>0.96296296296296291</v>
      </c>
      <c r="HH43" s="75">
        <f t="shared" si="26"/>
        <v>6.2962962962962887E-2</v>
      </c>
      <c r="HJ43" s="78" t="s">
        <v>46</v>
      </c>
      <c r="HK43" s="73">
        <v>27</v>
      </c>
      <c r="HL43" s="73">
        <v>26</v>
      </c>
      <c r="HM43" s="73">
        <v>1</v>
      </c>
      <c r="HN43" s="73">
        <v>0</v>
      </c>
      <c r="HO43" s="75">
        <f t="shared" si="27"/>
        <v>0.96296296296296291</v>
      </c>
      <c r="HP43" s="75">
        <f t="shared" si="28"/>
        <v>0</v>
      </c>
      <c r="HR43" s="78" t="s">
        <v>46</v>
      </c>
      <c r="HS43" s="73">
        <v>27</v>
      </c>
      <c r="HT43" s="73">
        <v>26</v>
      </c>
      <c r="HU43" s="74">
        <v>1</v>
      </c>
      <c r="HV43" s="74">
        <v>0</v>
      </c>
      <c r="HW43" s="75">
        <f t="shared" si="29"/>
        <v>0.96296296296296291</v>
      </c>
      <c r="HX43" s="75">
        <f t="shared" si="30"/>
        <v>0</v>
      </c>
      <c r="HZ43" s="78" t="s">
        <v>46</v>
      </c>
      <c r="IA43" s="73">
        <v>27</v>
      </c>
      <c r="IB43" s="73">
        <v>26</v>
      </c>
      <c r="IC43" s="74">
        <v>1</v>
      </c>
      <c r="ID43" s="74">
        <v>0</v>
      </c>
      <c r="IE43" s="75">
        <f t="shared" si="31"/>
        <v>0.96296296296296291</v>
      </c>
      <c r="IF43" s="75">
        <f t="shared" si="32"/>
        <v>0</v>
      </c>
      <c r="IH43" s="78" t="s">
        <v>46</v>
      </c>
      <c r="II43" s="73">
        <v>27</v>
      </c>
      <c r="IJ43" s="73">
        <v>26</v>
      </c>
      <c r="IK43" s="74">
        <v>1</v>
      </c>
      <c r="IL43" s="74">
        <v>0</v>
      </c>
      <c r="IM43" s="75">
        <f t="shared" si="33"/>
        <v>0.96296296296296291</v>
      </c>
      <c r="IN43" s="75">
        <f t="shared" si="34"/>
        <v>0</v>
      </c>
      <c r="IP43" s="78" t="s">
        <v>46</v>
      </c>
      <c r="IQ43" s="73">
        <v>27</v>
      </c>
      <c r="IR43" s="73">
        <v>26</v>
      </c>
      <c r="IS43" s="74">
        <v>1</v>
      </c>
      <c r="IT43" s="74">
        <v>0</v>
      </c>
      <c r="IU43" s="75">
        <f t="shared" si="35"/>
        <v>0.96296296296296291</v>
      </c>
      <c r="IV43" s="75">
        <f t="shared" si="36"/>
        <v>0</v>
      </c>
      <c r="IX43" s="78" t="s">
        <v>46</v>
      </c>
      <c r="IY43" s="73">
        <v>27</v>
      </c>
      <c r="IZ43" s="73">
        <v>26</v>
      </c>
      <c r="JA43" s="74">
        <v>1</v>
      </c>
      <c r="JB43" s="74">
        <v>0</v>
      </c>
      <c r="JC43" s="75">
        <f t="shared" si="37"/>
        <v>0.96296296296296291</v>
      </c>
      <c r="JD43" s="75">
        <f t="shared" si="38"/>
        <v>0</v>
      </c>
      <c r="JF43" s="78" t="s">
        <v>46</v>
      </c>
      <c r="JG43" s="73">
        <v>27</v>
      </c>
      <c r="JH43" s="73">
        <v>26</v>
      </c>
      <c r="JI43" s="74">
        <v>1</v>
      </c>
      <c r="JJ43" s="74">
        <v>0</v>
      </c>
      <c r="JK43" s="75">
        <f t="shared" si="39"/>
        <v>0.96296296296296291</v>
      </c>
      <c r="JL43" s="75">
        <f t="shared" si="40"/>
        <v>0</v>
      </c>
      <c r="JN43" s="78" t="s">
        <v>46</v>
      </c>
      <c r="JO43" s="73">
        <v>27</v>
      </c>
      <c r="JP43" s="73">
        <v>26</v>
      </c>
      <c r="JQ43" s="74">
        <v>1</v>
      </c>
      <c r="JR43" s="74">
        <v>0</v>
      </c>
      <c r="JS43" s="75">
        <f t="shared" si="41"/>
        <v>0.96296296296296291</v>
      </c>
      <c r="JT43" s="75">
        <f t="shared" si="42"/>
        <v>0</v>
      </c>
      <c r="JV43" s="78" t="s">
        <v>46</v>
      </c>
      <c r="JW43" s="73">
        <v>27</v>
      </c>
      <c r="JX43" s="73">
        <v>26</v>
      </c>
      <c r="JY43" s="74">
        <v>1</v>
      </c>
      <c r="JZ43" s="74">
        <v>0</v>
      </c>
      <c r="KA43" s="75">
        <f t="shared" si="43"/>
        <v>0.96296296296296291</v>
      </c>
      <c r="KB43" s="75">
        <f t="shared" si="44"/>
        <v>0</v>
      </c>
      <c r="KD43" s="78" t="s">
        <v>46</v>
      </c>
      <c r="KE43" s="73">
        <v>27</v>
      </c>
      <c r="KF43" s="73">
        <v>26</v>
      </c>
      <c r="KG43" s="74">
        <v>1</v>
      </c>
      <c r="KH43" s="74">
        <v>0</v>
      </c>
      <c r="KI43" s="75">
        <f t="shared" si="45"/>
        <v>0.96296296296296291</v>
      </c>
      <c r="KJ43" s="75">
        <f t="shared" si="46"/>
        <v>0</v>
      </c>
      <c r="KL43" s="78" t="s">
        <v>46</v>
      </c>
      <c r="KM43" s="73">
        <v>27</v>
      </c>
      <c r="KN43" s="73">
        <v>26</v>
      </c>
      <c r="KO43" s="74">
        <v>1</v>
      </c>
      <c r="KP43" s="74">
        <v>0</v>
      </c>
      <c r="KQ43" s="75">
        <f t="shared" si="47"/>
        <v>0.96296296296296291</v>
      </c>
      <c r="KR43" s="75">
        <f t="shared" si="48"/>
        <v>0</v>
      </c>
      <c r="KT43" s="78" t="s">
        <v>46</v>
      </c>
      <c r="KU43" s="73">
        <v>27</v>
      </c>
      <c r="KV43" s="73">
        <v>26</v>
      </c>
      <c r="KW43" s="74">
        <v>1</v>
      </c>
      <c r="KX43" s="74">
        <v>0</v>
      </c>
      <c r="KY43" s="75">
        <f t="shared" si="49"/>
        <v>0.96296296296296291</v>
      </c>
      <c r="KZ43" s="75">
        <f t="shared" si="50"/>
        <v>0</v>
      </c>
      <c r="LB43" s="78" t="s">
        <v>46</v>
      </c>
      <c r="LC43" s="73">
        <v>27</v>
      </c>
      <c r="LD43" s="73">
        <v>26</v>
      </c>
      <c r="LE43" s="74">
        <v>1</v>
      </c>
      <c r="LF43" s="74">
        <v>0</v>
      </c>
      <c r="LG43" s="75">
        <f t="shared" si="51"/>
        <v>0.96296296296296291</v>
      </c>
      <c r="LH43" s="75">
        <f t="shared" si="52"/>
        <v>0</v>
      </c>
      <c r="LJ43" s="78" t="s">
        <v>46</v>
      </c>
      <c r="LK43" s="73">
        <v>27</v>
      </c>
      <c r="LL43" s="73">
        <v>26</v>
      </c>
      <c r="LM43" s="74">
        <v>1</v>
      </c>
      <c r="LN43" s="74">
        <v>0</v>
      </c>
      <c r="LO43" s="75">
        <f t="shared" si="53"/>
        <v>0.96296296296296291</v>
      </c>
      <c r="LP43" s="75">
        <f t="shared" si="54"/>
        <v>0</v>
      </c>
      <c r="LR43" s="78" t="s">
        <v>46</v>
      </c>
      <c r="LS43" s="73">
        <v>27</v>
      </c>
      <c r="LT43" s="73">
        <v>26</v>
      </c>
      <c r="LU43" s="74">
        <v>1</v>
      </c>
      <c r="LV43" s="74">
        <v>0</v>
      </c>
      <c r="LW43" s="75">
        <f t="shared" si="55"/>
        <v>0.96296296296296291</v>
      </c>
      <c r="LX43" s="75">
        <f t="shared" si="56"/>
        <v>0</v>
      </c>
      <c r="LZ43" s="78" t="s">
        <v>46</v>
      </c>
      <c r="MA43" s="73">
        <v>27</v>
      </c>
      <c r="MB43" s="73">
        <v>26</v>
      </c>
      <c r="MC43" s="74">
        <v>1</v>
      </c>
      <c r="MD43" s="74">
        <v>0</v>
      </c>
      <c r="ME43" s="75">
        <f t="shared" si="57"/>
        <v>0.96296296296296291</v>
      </c>
      <c r="MF43" s="75">
        <f t="shared" si="58"/>
        <v>0</v>
      </c>
      <c r="MH43" s="78" t="s">
        <v>46</v>
      </c>
      <c r="MI43" s="73">
        <v>27</v>
      </c>
      <c r="MJ43" s="73">
        <v>26</v>
      </c>
      <c r="MK43" s="74">
        <v>1</v>
      </c>
      <c r="ML43" s="74">
        <v>0</v>
      </c>
      <c r="MM43" s="75">
        <f t="shared" si="59"/>
        <v>0.96296296296296291</v>
      </c>
      <c r="MN43" s="75">
        <f t="shared" si="60"/>
        <v>0</v>
      </c>
      <c r="MP43" s="78" t="s">
        <v>46</v>
      </c>
      <c r="MQ43" s="73">
        <v>27</v>
      </c>
      <c r="MR43" s="73">
        <v>26</v>
      </c>
      <c r="MS43" s="74">
        <v>1</v>
      </c>
      <c r="MT43" s="74">
        <v>0</v>
      </c>
      <c r="MU43" s="75">
        <f t="shared" si="61"/>
        <v>0.96296296296296291</v>
      </c>
      <c r="MV43" s="75">
        <f t="shared" si="62"/>
        <v>0</v>
      </c>
      <c r="MX43" s="78" t="s">
        <v>46</v>
      </c>
      <c r="MY43" s="73">
        <v>27</v>
      </c>
      <c r="MZ43" s="73">
        <v>26</v>
      </c>
      <c r="NA43" s="74">
        <v>1</v>
      </c>
      <c r="NB43" s="74">
        <v>0</v>
      </c>
      <c r="NC43" s="75">
        <f t="shared" si="63"/>
        <v>0.96296296296296291</v>
      </c>
      <c r="ND43" s="75">
        <f t="shared" si="64"/>
        <v>0</v>
      </c>
      <c r="NF43" s="78" t="s">
        <v>46</v>
      </c>
      <c r="NG43" s="73">
        <v>27</v>
      </c>
      <c r="NH43" s="73">
        <v>26</v>
      </c>
      <c r="NI43" s="74">
        <v>1</v>
      </c>
      <c r="NJ43" s="74">
        <v>0</v>
      </c>
      <c r="NK43" s="75">
        <f t="shared" si="65"/>
        <v>0.96296296296296291</v>
      </c>
      <c r="NL43" s="75">
        <f t="shared" si="66"/>
        <v>0</v>
      </c>
      <c r="NN43" s="78" t="s">
        <v>46</v>
      </c>
      <c r="NO43" s="73">
        <v>27</v>
      </c>
      <c r="NP43" s="73">
        <v>26</v>
      </c>
      <c r="NQ43" s="74">
        <v>1</v>
      </c>
      <c r="NR43" s="74">
        <v>0</v>
      </c>
      <c r="NS43" s="75">
        <f t="shared" si="67"/>
        <v>0.96296296296296291</v>
      </c>
      <c r="NT43" s="75">
        <f t="shared" si="68"/>
        <v>0</v>
      </c>
    </row>
    <row r="44" spans="1:384" ht="1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G44" s="8"/>
      <c r="H44" s="7"/>
      <c r="I44" s="2" t="s">
        <v>47</v>
      </c>
      <c r="J44" s="2">
        <v>12</v>
      </c>
      <c r="K44" s="2">
        <v>12</v>
      </c>
      <c r="L44" s="2">
        <v>0</v>
      </c>
      <c r="M44" s="2">
        <v>0</v>
      </c>
      <c r="N44" s="4">
        <v>1</v>
      </c>
      <c r="O44" s="8">
        <f t="shared" si="0"/>
        <v>0</v>
      </c>
      <c r="P44" s="7"/>
      <c r="Q44" s="2" t="s">
        <v>47</v>
      </c>
      <c r="R44" s="2">
        <v>12</v>
      </c>
      <c r="S44" s="2">
        <v>12</v>
      </c>
      <c r="T44" s="2">
        <v>0</v>
      </c>
      <c r="U44" s="2">
        <v>0</v>
      </c>
      <c r="V44" s="4">
        <v>1</v>
      </c>
      <c r="W44" s="4">
        <f t="shared" si="1"/>
        <v>0</v>
      </c>
      <c r="Y44" s="2" t="s">
        <v>47</v>
      </c>
      <c r="Z44" s="2">
        <v>16</v>
      </c>
      <c r="AA44" s="2">
        <v>16</v>
      </c>
      <c r="AB44" s="2">
        <v>0</v>
      </c>
      <c r="AC44" s="2">
        <v>0</v>
      </c>
      <c r="AD44" s="4">
        <v>1</v>
      </c>
      <c r="AE44" s="4">
        <f t="shared" si="2"/>
        <v>0</v>
      </c>
      <c r="AG44" s="2" t="s">
        <v>47</v>
      </c>
      <c r="AH44" s="2">
        <v>16</v>
      </c>
      <c r="AI44" s="2">
        <v>16</v>
      </c>
      <c r="AJ44" s="2">
        <v>0</v>
      </c>
      <c r="AK44" s="2">
        <v>0</v>
      </c>
      <c r="AL44" s="4">
        <v>1</v>
      </c>
      <c r="AM44" s="4">
        <f t="shared" si="3"/>
        <v>0</v>
      </c>
      <c r="AO44" s="2" t="s">
        <v>47</v>
      </c>
      <c r="AP44" s="2">
        <v>16</v>
      </c>
      <c r="AQ44" s="2">
        <v>16</v>
      </c>
      <c r="AR44" s="2">
        <v>0</v>
      </c>
      <c r="AS44" s="2">
        <v>0</v>
      </c>
      <c r="AT44" s="4">
        <v>1</v>
      </c>
      <c r="AU44" s="4">
        <f t="shared" si="4"/>
        <v>0</v>
      </c>
      <c r="AW44" s="2" t="s">
        <v>47</v>
      </c>
      <c r="AX44" s="2">
        <v>16</v>
      </c>
      <c r="AY44" s="2">
        <v>16</v>
      </c>
      <c r="AZ44" s="2">
        <v>0</v>
      </c>
      <c r="BA44" s="2">
        <v>0</v>
      </c>
      <c r="BB44" s="4">
        <v>1</v>
      </c>
      <c r="BC44" s="4">
        <f t="shared" si="5"/>
        <v>0</v>
      </c>
      <c r="BE44" s="2" t="s">
        <v>47</v>
      </c>
      <c r="BF44" s="2">
        <v>16</v>
      </c>
      <c r="BG44" s="2">
        <v>16</v>
      </c>
      <c r="BH44" s="2">
        <v>0</v>
      </c>
      <c r="BI44" s="2">
        <v>0</v>
      </c>
      <c r="BJ44" s="4">
        <f t="shared" si="69"/>
        <v>1</v>
      </c>
      <c r="BK44" s="4">
        <f t="shared" si="6"/>
        <v>0</v>
      </c>
      <c r="BM44" s="2" t="s">
        <v>47</v>
      </c>
      <c r="BN44" s="2">
        <v>16</v>
      </c>
      <c r="BO44" s="2">
        <v>16</v>
      </c>
      <c r="BP44" s="2">
        <v>0</v>
      </c>
      <c r="BQ44" s="2">
        <v>0</v>
      </c>
      <c r="BR44" s="4">
        <f t="shared" si="70"/>
        <v>1</v>
      </c>
      <c r="BS44" s="4">
        <f t="shared" si="7"/>
        <v>0</v>
      </c>
      <c r="BU44" s="2" t="s">
        <v>47</v>
      </c>
      <c r="BV44" s="2">
        <v>16</v>
      </c>
      <c r="BW44" s="2">
        <v>16</v>
      </c>
      <c r="BX44" s="2">
        <v>0</v>
      </c>
      <c r="BY44" s="2">
        <v>0</v>
      </c>
      <c r="BZ44" s="4">
        <v>1</v>
      </c>
      <c r="CA44" s="4">
        <f t="shared" si="8"/>
        <v>0</v>
      </c>
      <c r="CC44" s="42" t="s">
        <v>47</v>
      </c>
      <c r="CD44" s="42">
        <v>16</v>
      </c>
      <c r="CE44" s="42">
        <v>16</v>
      </c>
      <c r="CF44" s="42">
        <v>0</v>
      </c>
      <c r="CG44" s="42">
        <v>0</v>
      </c>
      <c r="CH44" s="43">
        <v>1</v>
      </c>
      <c r="CI44" s="4">
        <f t="shared" si="9"/>
        <v>0</v>
      </c>
      <c r="CK44" s="2" t="s">
        <v>47</v>
      </c>
      <c r="CL44" s="2">
        <v>16</v>
      </c>
      <c r="CM44" s="2">
        <v>16</v>
      </c>
      <c r="CN44" s="2">
        <v>0</v>
      </c>
      <c r="CO44" s="2">
        <v>0</v>
      </c>
      <c r="CP44" s="4">
        <v>1</v>
      </c>
      <c r="CQ44" s="4">
        <f t="shared" si="10"/>
        <v>0</v>
      </c>
      <c r="CS44" s="2" t="s">
        <v>47</v>
      </c>
      <c r="CT44" s="2">
        <v>16</v>
      </c>
      <c r="CU44" s="2">
        <v>16</v>
      </c>
      <c r="CV44" s="2">
        <v>0</v>
      </c>
      <c r="CW44" s="2">
        <v>0</v>
      </c>
      <c r="CX44" s="4">
        <v>1</v>
      </c>
      <c r="CY44" s="4">
        <f t="shared" si="11"/>
        <v>0</v>
      </c>
      <c r="DA44" s="2" t="s">
        <v>47</v>
      </c>
      <c r="DB44" s="2">
        <v>16</v>
      </c>
      <c r="DC44" s="2">
        <v>16</v>
      </c>
      <c r="DD44" s="2">
        <v>0</v>
      </c>
      <c r="DE44" s="2">
        <v>0</v>
      </c>
      <c r="DF44" s="4">
        <v>1</v>
      </c>
      <c r="DG44" s="4">
        <f t="shared" si="12"/>
        <v>0</v>
      </c>
      <c r="DI44" s="2" t="s">
        <v>47</v>
      </c>
      <c r="DJ44" s="2">
        <v>16</v>
      </c>
      <c r="DK44" s="2">
        <v>16</v>
      </c>
      <c r="DL44" s="2">
        <v>0</v>
      </c>
      <c r="DM44" s="2">
        <v>0</v>
      </c>
      <c r="DN44" s="4">
        <v>1</v>
      </c>
      <c r="DO44" s="4">
        <f t="shared" si="13"/>
        <v>0</v>
      </c>
      <c r="DQ44" s="2" t="s">
        <v>47</v>
      </c>
      <c r="DR44" s="2">
        <v>16</v>
      </c>
      <c r="DS44" s="2">
        <v>16</v>
      </c>
      <c r="DT44" s="2">
        <v>0</v>
      </c>
      <c r="DU44" s="2">
        <v>0</v>
      </c>
      <c r="DV44" s="4">
        <v>1</v>
      </c>
      <c r="DW44" s="4">
        <f t="shared" si="14"/>
        <v>0</v>
      </c>
      <c r="DY44" s="2" t="s">
        <v>47</v>
      </c>
      <c r="DZ44" s="2">
        <v>16</v>
      </c>
      <c r="EA44" s="2">
        <v>16</v>
      </c>
      <c r="EB44" s="2">
        <v>0</v>
      </c>
      <c r="EC44" s="2">
        <v>0</v>
      </c>
      <c r="ED44" s="4">
        <v>1</v>
      </c>
      <c r="EE44" s="4">
        <f t="shared" si="15"/>
        <v>0</v>
      </c>
      <c r="EG44" s="73" t="s">
        <v>47</v>
      </c>
      <c r="EH44" s="74">
        <v>16</v>
      </c>
      <c r="EI44" s="74">
        <v>16</v>
      </c>
      <c r="EJ44" s="74">
        <v>0</v>
      </c>
      <c r="EK44" s="74">
        <v>0</v>
      </c>
      <c r="EL44" s="75">
        <v>1</v>
      </c>
      <c r="EM44" s="75">
        <f t="shared" si="16"/>
        <v>0</v>
      </c>
      <c r="EN44" s="74"/>
      <c r="EO44" s="73" t="s">
        <v>47</v>
      </c>
      <c r="EP44" s="73">
        <v>16</v>
      </c>
      <c r="EQ44" s="73">
        <v>16</v>
      </c>
      <c r="ER44" s="73">
        <v>0</v>
      </c>
      <c r="ES44" s="73">
        <v>0</v>
      </c>
      <c r="ET44" s="77">
        <v>1</v>
      </c>
      <c r="EU44" s="75">
        <f t="shared" si="17"/>
        <v>0</v>
      </c>
      <c r="EV44" s="74"/>
      <c r="EW44" s="73" t="s">
        <v>47</v>
      </c>
      <c r="EX44" s="73">
        <v>16</v>
      </c>
      <c r="EY44" s="73">
        <v>16</v>
      </c>
      <c r="EZ44" s="73">
        <v>0</v>
      </c>
      <c r="FA44" s="73">
        <v>0</v>
      </c>
      <c r="FB44" s="77">
        <v>1</v>
      </c>
      <c r="FC44" s="75">
        <f t="shared" si="18"/>
        <v>0</v>
      </c>
      <c r="FD44" s="74"/>
      <c r="FE44" s="73" t="s">
        <v>47</v>
      </c>
      <c r="FF44" s="73">
        <v>16</v>
      </c>
      <c r="FG44" s="73">
        <v>16</v>
      </c>
      <c r="FH44" s="73">
        <v>0</v>
      </c>
      <c r="FI44" s="73">
        <v>0</v>
      </c>
      <c r="FJ44" s="77">
        <f t="shared" si="71"/>
        <v>1</v>
      </c>
      <c r="FK44" s="75">
        <f t="shared" si="19"/>
        <v>0</v>
      </c>
      <c r="FL44" s="74"/>
      <c r="FM44" s="73" t="s">
        <v>47</v>
      </c>
      <c r="FN44" s="73">
        <v>16</v>
      </c>
      <c r="FO44" s="73">
        <v>16</v>
      </c>
      <c r="FP44" s="73">
        <v>0</v>
      </c>
      <c r="FQ44" s="73">
        <v>0</v>
      </c>
      <c r="FR44" s="77">
        <v>1</v>
      </c>
      <c r="FS44" s="75">
        <f t="shared" si="20"/>
        <v>0</v>
      </c>
      <c r="FT44" s="74"/>
      <c r="FU44" s="73" t="s">
        <v>47</v>
      </c>
      <c r="FV44" s="73">
        <v>16</v>
      </c>
      <c r="FW44" s="73">
        <v>16</v>
      </c>
      <c r="FX44" s="73">
        <v>0</v>
      </c>
      <c r="FY44" s="73">
        <v>0</v>
      </c>
      <c r="FZ44" s="77">
        <v>1</v>
      </c>
      <c r="GA44" s="75">
        <f t="shared" si="21"/>
        <v>0</v>
      </c>
      <c r="GB44" s="74"/>
      <c r="GC44" s="73" t="s">
        <v>47</v>
      </c>
      <c r="GD44" s="73">
        <v>16</v>
      </c>
      <c r="GE44" s="73">
        <v>16</v>
      </c>
      <c r="GF44" s="73">
        <v>0</v>
      </c>
      <c r="GG44" s="73">
        <v>0</v>
      </c>
      <c r="GH44" s="77">
        <v>1</v>
      </c>
      <c r="GI44" s="75">
        <f t="shared" si="22"/>
        <v>0</v>
      </c>
      <c r="GJ44" s="74"/>
      <c r="GK44" s="73" t="s">
        <v>47</v>
      </c>
      <c r="GL44" s="73">
        <v>16</v>
      </c>
      <c r="GM44" s="73">
        <v>16</v>
      </c>
      <c r="GN44" s="73">
        <v>0</v>
      </c>
      <c r="GO44" s="73">
        <v>0</v>
      </c>
      <c r="GP44" s="77">
        <v>1</v>
      </c>
      <c r="GQ44" s="75">
        <f t="shared" si="23"/>
        <v>1</v>
      </c>
      <c r="GR44" s="74"/>
      <c r="GS44" s="73" t="s">
        <v>47</v>
      </c>
      <c r="GT44" s="73">
        <v>16</v>
      </c>
      <c r="GU44" s="73">
        <v>16</v>
      </c>
      <c r="GV44" s="73">
        <v>0</v>
      </c>
      <c r="GW44" s="73">
        <v>0</v>
      </c>
      <c r="GX44" s="77">
        <v>1</v>
      </c>
      <c r="GY44" s="75">
        <f t="shared" si="24"/>
        <v>0</v>
      </c>
      <c r="HB44" s="74" t="s">
        <v>47</v>
      </c>
      <c r="HC44" s="74">
        <v>6</v>
      </c>
      <c r="HD44" s="74">
        <v>6</v>
      </c>
      <c r="HE44" s="74">
        <v>0</v>
      </c>
      <c r="HF44" s="74">
        <v>0</v>
      </c>
      <c r="HG44" s="75">
        <f t="shared" si="25"/>
        <v>1</v>
      </c>
      <c r="HH44" s="75">
        <f t="shared" si="26"/>
        <v>0</v>
      </c>
      <c r="HJ44" s="74" t="s">
        <v>47</v>
      </c>
      <c r="HK44" s="74">
        <v>6</v>
      </c>
      <c r="HL44" s="74">
        <v>6</v>
      </c>
      <c r="HM44" s="74">
        <v>0</v>
      </c>
      <c r="HN44" s="74">
        <v>0</v>
      </c>
      <c r="HO44" s="75">
        <f t="shared" si="27"/>
        <v>1</v>
      </c>
      <c r="HP44" s="75">
        <f t="shared" si="28"/>
        <v>0</v>
      </c>
      <c r="HR44" s="74" t="s">
        <v>47</v>
      </c>
      <c r="HS44" s="74">
        <v>6</v>
      </c>
      <c r="HT44" s="74">
        <v>6</v>
      </c>
      <c r="HU44" s="74">
        <v>0</v>
      </c>
      <c r="HV44" s="74">
        <v>0</v>
      </c>
      <c r="HW44" s="75">
        <f t="shared" si="29"/>
        <v>1</v>
      </c>
      <c r="HX44" s="75">
        <f t="shared" si="30"/>
        <v>0</v>
      </c>
      <c r="HZ44" s="74" t="s">
        <v>47</v>
      </c>
      <c r="IA44" s="74">
        <v>6</v>
      </c>
      <c r="IB44" s="74">
        <v>6</v>
      </c>
      <c r="IC44" s="74">
        <v>0</v>
      </c>
      <c r="ID44" s="74">
        <v>0</v>
      </c>
      <c r="IE44" s="75">
        <f t="shared" si="31"/>
        <v>1</v>
      </c>
      <c r="IF44" s="75">
        <f t="shared" si="32"/>
        <v>0</v>
      </c>
      <c r="IH44" s="74" t="s">
        <v>47</v>
      </c>
      <c r="II44" s="74">
        <v>6</v>
      </c>
      <c r="IJ44" s="74">
        <v>6</v>
      </c>
      <c r="IK44" s="74">
        <v>0</v>
      </c>
      <c r="IL44" s="74">
        <v>0</v>
      </c>
      <c r="IM44" s="75">
        <f t="shared" si="33"/>
        <v>1</v>
      </c>
      <c r="IN44" s="75">
        <f t="shared" si="34"/>
        <v>0</v>
      </c>
      <c r="IP44" s="74" t="s">
        <v>47</v>
      </c>
      <c r="IQ44" s="74">
        <v>6</v>
      </c>
      <c r="IR44" s="74">
        <v>6</v>
      </c>
      <c r="IS44" s="74">
        <v>0</v>
      </c>
      <c r="IT44" s="74">
        <v>0</v>
      </c>
      <c r="IU44" s="75">
        <f t="shared" si="35"/>
        <v>1</v>
      </c>
      <c r="IV44" s="75">
        <f t="shared" si="36"/>
        <v>0</v>
      </c>
      <c r="IX44" s="74" t="s">
        <v>47</v>
      </c>
      <c r="IY44" s="74">
        <v>6</v>
      </c>
      <c r="IZ44" s="74">
        <v>6</v>
      </c>
      <c r="JA44" s="74">
        <v>0</v>
      </c>
      <c r="JB44" s="74">
        <v>0</v>
      </c>
      <c r="JC44" s="75">
        <f t="shared" si="37"/>
        <v>1</v>
      </c>
      <c r="JD44" s="75">
        <f t="shared" si="38"/>
        <v>0</v>
      </c>
      <c r="JF44" s="74" t="s">
        <v>47</v>
      </c>
      <c r="JG44" s="74">
        <v>6</v>
      </c>
      <c r="JH44" s="74">
        <v>6</v>
      </c>
      <c r="JI44" s="74">
        <v>0</v>
      </c>
      <c r="JJ44" s="74">
        <v>0</v>
      </c>
      <c r="JK44" s="75">
        <f t="shared" si="39"/>
        <v>1</v>
      </c>
      <c r="JL44" s="75">
        <f t="shared" si="40"/>
        <v>0</v>
      </c>
      <c r="JN44" s="74" t="s">
        <v>47</v>
      </c>
      <c r="JO44" s="74">
        <v>6</v>
      </c>
      <c r="JP44" s="74">
        <v>6</v>
      </c>
      <c r="JQ44" s="74">
        <v>0</v>
      </c>
      <c r="JR44" s="74">
        <v>0</v>
      </c>
      <c r="JS44" s="75">
        <f t="shared" si="41"/>
        <v>1</v>
      </c>
      <c r="JT44" s="75">
        <f t="shared" si="42"/>
        <v>0</v>
      </c>
      <c r="JV44" s="74" t="s">
        <v>47</v>
      </c>
      <c r="JW44" s="74">
        <v>6</v>
      </c>
      <c r="JX44" s="74">
        <v>6</v>
      </c>
      <c r="JY44" s="74">
        <v>0</v>
      </c>
      <c r="JZ44" s="74">
        <v>0</v>
      </c>
      <c r="KA44" s="75">
        <f t="shared" si="43"/>
        <v>1</v>
      </c>
      <c r="KB44" s="75">
        <f t="shared" si="44"/>
        <v>0</v>
      </c>
      <c r="KD44" s="74" t="s">
        <v>47</v>
      </c>
      <c r="KE44" s="74">
        <v>6</v>
      </c>
      <c r="KF44" s="74">
        <v>6</v>
      </c>
      <c r="KG44" s="74">
        <v>0</v>
      </c>
      <c r="KH44" s="74">
        <v>0</v>
      </c>
      <c r="KI44" s="75">
        <f t="shared" si="45"/>
        <v>1</v>
      </c>
      <c r="KJ44" s="75">
        <f t="shared" si="46"/>
        <v>0</v>
      </c>
      <c r="KL44" s="74" t="s">
        <v>47</v>
      </c>
      <c r="KM44" s="74">
        <v>6</v>
      </c>
      <c r="KN44" s="74">
        <v>6</v>
      </c>
      <c r="KO44" s="74">
        <v>0</v>
      </c>
      <c r="KP44" s="74">
        <v>0</v>
      </c>
      <c r="KQ44" s="75">
        <f t="shared" si="47"/>
        <v>1</v>
      </c>
      <c r="KR44" s="75">
        <f t="shared" si="48"/>
        <v>0</v>
      </c>
      <c r="KT44" s="74" t="s">
        <v>47</v>
      </c>
      <c r="KU44" s="74">
        <v>6</v>
      </c>
      <c r="KV44" s="74">
        <v>6</v>
      </c>
      <c r="KW44" s="74">
        <v>0</v>
      </c>
      <c r="KX44" s="74">
        <v>0</v>
      </c>
      <c r="KY44" s="75">
        <f t="shared" si="49"/>
        <v>1</v>
      </c>
      <c r="KZ44" s="75">
        <f t="shared" si="50"/>
        <v>0</v>
      </c>
      <c r="LB44" s="74" t="s">
        <v>47</v>
      </c>
      <c r="LC44" s="74">
        <v>6</v>
      </c>
      <c r="LD44" s="74">
        <v>6</v>
      </c>
      <c r="LE44" s="74">
        <v>0</v>
      </c>
      <c r="LF44" s="74">
        <v>0</v>
      </c>
      <c r="LG44" s="75">
        <f t="shared" si="51"/>
        <v>1</v>
      </c>
      <c r="LH44" s="75">
        <f t="shared" si="52"/>
        <v>0</v>
      </c>
      <c r="LJ44" s="74" t="s">
        <v>47</v>
      </c>
      <c r="LK44" s="74">
        <v>6</v>
      </c>
      <c r="LL44" s="74">
        <v>6</v>
      </c>
      <c r="LM44" s="74">
        <v>0</v>
      </c>
      <c r="LN44" s="74">
        <v>0</v>
      </c>
      <c r="LO44" s="75">
        <f t="shared" si="53"/>
        <v>1</v>
      </c>
      <c r="LP44" s="75">
        <f t="shared" si="54"/>
        <v>0</v>
      </c>
      <c r="LR44" s="74" t="s">
        <v>47</v>
      </c>
      <c r="LS44" s="74">
        <v>6</v>
      </c>
      <c r="LT44" s="74">
        <v>6</v>
      </c>
      <c r="LU44" s="74">
        <v>0</v>
      </c>
      <c r="LV44" s="74">
        <v>0</v>
      </c>
      <c r="LW44" s="75">
        <f t="shared" si="55"/>
        <v>1</v>
      </c>
      <c r="LX44" s="75">
        <f t="shared" si="56"/>
        <v>0</v>
      </c>
      <c r="LZ44" s="74" t="s">
        <v>47</v>
      </c>
      <c r="MA44" s="74">
        <v>6</v>
      </c>
      <c r="MB44" s="74">
        <v>6</v>
      </c>
      <c r="MC44" s="74">
        <v>0</v>
      </c>
      <c r="MD44" s="74">
        <v>0</v>
      </c>
      <c r="ME44" s="75">
        <f t="shared" si="57"/>
        <v>1</v>
      </c>
      <c r="MF44" s="75">
        <f t="shared" si="58"/>
        <v>0</v>
      </c>
      <c r="MH44" s="74" t="s">
        <v>47</v>
      </c>
      <c r="MI44" s="74">
        <v>6</v>
      </c>
      <c r="MJ44" s="74">
        <v>6</v>
      </c>
      <c r="MK44" s="74">
        <v>0</v>
      </c>
      <c r="ML44" s="74">
        <v>0</v>
      </c>
      <c r="MM44" s="75">
        <f t="shared" si="59"/>
        <v>1</v>
      </c>
      <c r="MN44" s="75">
        <f t="shared" si="60"/>
        <v>0</v>
      </c>
      <c r="MP44" s="74" t="s">
        <v>47</v>
      </c>
      <c r="MQ44" s="74">
        <v>6</v>
      </c>
      <c r="MR44" s="74">
        <v>6</v>
      </c>
      <c r="MS44" s="74">
        <v>0</v>
      </c>
      <c r="MT44" s="74">
        <v>0</v>
      </c>
      <c r="MU44" s="75">
        <f t="shared" si="61"/>
        <v>1</v>
      </c>
      <c r="MV44" s="75">
        <f t="shared" si="62"/>
        <v>0</v>
      </c>
      <c r="MX44" s="74" t="s">
        <v>47</v>
      </c>
      <c r="MY44" s="74">
        <v>6</v>
      </c>
      <c r="MZ44" s="74">
        <v>6</v>
      </c>
      <c r="NA44" s="74">
        <v>0</v>
      </c>
      <c r="NB44" s="74">
        <v>0</v>
      </c>
      <c r="NC44" s="75">
        <f t="shared" si="63"/>
        <v>1</v>
      </c>
      <c r="ND44" s="75">
        <f t="shared" si="64"/>
        <v>0</v>
      </c>
      <c r="NF44" s="74" t="s">
        <v>47</v>
      </c>
      <c r="NG44" s="74">
        <v>6</v>
      </c>
      <c r="NH44" s="74">
        <v>6</v>
      </c>
      <c r="NI44" s="74">
        <v>0</v>
      </c>
      <c r="NJ44" s="74">
        <v>0</v>
      </c>
      <c r="NK44" s="75">
        <f t="shared" si="65"/>
        <v>1</v>
      </c>
      <c r="NL44" s="75">
        <f t="shared" si="66"/>
        <v>0</v>
      </c>
      <c r="NN44" s="74" t="s">
        <v>47</v>
      </c>
      <c r="NO44" s="74">
        <v>6</v>
      </c>
      <c r="NP44" s="74">
        <v>6</v>
      </c>
      <c r="NQ44" s="74">
        <v>0</v>
      </c>
      <c r="NR44" s="74">
        <v>0</v>
      </c>
      <c r="NS44" s="75">
        <f t="shared" si="67"/>
        <v>1</v>
      </c>
      <c r="NT44" s="75">
        <f t="shared" si="68"/>
        <v>0</v>
      </c>
    </row>
    <row r="45" spans="1:384" ht="1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G45" s="8"/>
      <c r="H45" s="7"/>
      <c r="I45" s="2" t="s">
        <v>48</v>
      </c>
      <c r="J45" s="2">
        <v>8</v>
      </c>
      <c r="K45" s="2">
        <v>8</v>
      </c>
      <c r="L45" s="2">
        <v>0</v>
      </c>
      <c r="M45" s="2">
        <v>0</v>
      </c>
      <c r="N45" s="4">
        <v>1</v>
      </c>
      <c r="O45" s="8">
        <f t="shared" si="0"/>
        <v>0</v>
      </c>
      <c r="P45" s="7"/>
      <c r="Q45" s="2" t="s">
        <v>48</v>
      </c>
      <c r="R45" s="2">
        <v>8</v>
      </c>
      <c r="S45" s="2">
        <v>8</v>
      </c>
      <c r="T45" s="2">
        <v>0</v>
      </c>
      <c r="U45" s="2">
        <v>0</v>
      </c>
      <c r="V45" s="4">
        <v>1</v>
      </c>
      <c r="W45" s="4">
        <f t="shared" si="1"/>
        <v>0</v>
      </c>
      <c r="Y45" s="2" t="s">
        <v>48</v>
      </c>
      <c r="Z45" s="2">
        <v>8</v>
      </c>
      <c r="AA45" s="2">
        <v>8</v>
      </c>
      <c r="AB45" s="2">
        <v>0</v>
      </c>
      <c r="AC45" s="2">
        <v>0</v>
      </c>
      <c r="AD45" s="4">
        <v>1</v>
      </c>
      <c r="AE45" s="4">
        <f t="shared" si="2"/>
        <v>0</v>
      </c>
      <c r="AG45" s="2" t="s">
        <v>48</v>
      </c>
      <c r="AH45" s="2">
        <v>8</v>
      </c>
      <c r="AI45" s="2">
        <v>8</v>
      </c>
      <c r="AJ45" s="2">
        <v>0</v>
      </c>
      <c r="AK45" s="2">
        <v>0</v>
      </c>
      <c r="AL45" s="4">
        <v>1</v>
      </c>
      <c r="AM45" s="4">
        <f t="shared" si="3"/>
        <v>0</v>
      </c>
      <c r="AO45" s="2" t="s">
        <v>48</v>
      </c>
      <c r="AP45" s="2">
        <v>8</v>
      </c>
      <c r="AQ45" s="2">
        <v>8</v>
      </c>
      <c r="AR45" s="2">
        <v>0</v>
      </c>
      <c r="AS45" s="2">
        <v>0</v>
      </c>
      <c r="AT45" s="4">
        <v>1</v>
      </c>
      <c r="AU45" s="4">
        <f t="shared" si="4"/>
        <v>0</v>
      </c>
      <c r="AW45" s="2" t="s">
        <v>48</v>
      </c>
      <c r="AX45" s="2">
        <v>8</v>
      </c>
      <c r="AY45" s="2">
        <v>8</v>
      </c>
      <c r="AZ45" s="2">
        <v>0</v>
      </c>
      <c r="BA45" s="2">
        <v>0</v>
      </c>
      <c r="BB45" s="4">
        <v>1</v>
      </c>
      <c r="BC45" s="4">
        <f t="shared" si="5"/>
        <v>0</v>
      </c>
      <c r="BE45" s="2" t="s">
        <v>48</v>
      </c>
      <c r="BF45" s="2">
        <v>25</v>
      </c>
      <c r="BG45" s="2">
        <v>17</v>
      </c>
      <c r="BH45" s="2">
        <v>8</v>
      </c>
      <c r="BI45" s="2">
        <v>0</v>
      </c>
      <c r="BJ45" s="4">
        <f t="shared" si="69"/>
        <v>0.68</v>
      </c>
      <c r="BK45" s="4">
        <f t="shared" si="6"/>
        <v>-0.31999999999999995</v>
      </c>
      <c r="BM45" s="2" t="s">
        <v>48</v>
      </c>
      <c r="BN45" s="2">
        <v>25</v>
      </c>
      <c r="BO45" s="2">
        <v>17</v>
      </c>
      <c r="BP45" s="2">
        <v>8</v>
      </c>
      <c r="BQ45" s="2">
        <v>0</v>
      </c>
      <c r="BR45" s="4">
        <f t="shared" si="70"/>
        <v>0.68</v>
      </c>
      <c r="BS45" s="4">
        <f t="shared" si="7"/>
        <v>0</v>
      </c>
      <c r="BU45" s="2" t="s">
        <v>48</v>
      </c>
      <c r="BV45" s="2">
        <v>25</v>
      </c>
      <c r="BW45" s="2">
        <v>17</v>
      </c>
      <c r="BX45" s="2">
        <v>8</v>
      </c>
      <c r="BY45" s="2">
        <v>0</v>
      </c>
      <c r="BZ45" s="4">
        <v>0.68</v>
      </c>
      <c r="CA45" s="4">
        <f t="shared" si="8"/>
        <v>0</v>
      </c>
      <c r="CC45" s="42" t="s">
        <v>48</v>
      </c>
      <c r="CD45" s="42">
        <v>25</v>
      </c>
      <c r="CE45" s="42">
        <v>17</v>
      </c>
      <c r="CF45" s="42">
        <v>8</v>
      </c>
      <c r="CG45" s="42">
        <v>0</v>
      </c>
      <c r="CH45" s="43">
        <v>0.68</v>
      </c>
      <c r="CI45" s="4">
        <f t="shared" si="9"/>
        <v>0</v>
      </c>
      <c r="CK45" s="2" t="s">
        <v>48</v>
      </c>
      <c r="CL45" s="2">
        <v>25</v>
      </c>
      <c r="CM45" s="2">
        <v>17</v>
      </c>
      <c r="CN45" s="2">
        <v>8</v>
      </c>
      <c r="CO45" s="2">
        <v>0</v>
      </c>
      <c r="CP45" s="4">
        <v>0.68</v>
      </c>
      <c r="CQ45" s="4">
        <f t="shared" si="10"/>
        <v>0</v>
      </c>
      <c r="CS45" s="2" t="s">
        <v>48</v>
      </c>
      <c r="CT45" s="2">
        <v>25</v>
      </c>
      <c r="CU45" s="2">
        <v>17</v>
      </c>
      <c r="CV45" s="2">
        <v>8</v>
      </c>
      <c r="CW45" s="2">
        <v>0</v>
      </c>
      <c r="CX45" s="4">
        <v>0.68</v>
      </c>
      <c r="CY45" s="4">
        <f t="shared" si="11"/>
        <v>0</v>
      </c>
      <c r="DA45" s="2" t="s">
        <v>48</v>
      </c>
      <c r="DB45" s="2">
        <v>25</v>
      </c>
      <c r="DC45" s="2">
        <v>17</v>
      </c>
      <c r="DD45" s="2">
        <v>8</v>
      </c>
      <c r="DE45" s="2">
        <v>0</v>
      </c>
      <c r="DF45" s="4">
        <v>0.68</v>
      </c>
      <c r="DG45" s="4">
        <f t="shared" si="12"/>
        <v>0</v>
      </c>
      <c r="DI45" s="2" t="s">
        <v>48</v>
      </c>
      <c r="DJ45" s="2">
        <v>25</v>
      </c>
      <c r="DK45" s="2">
        <v>17</v>
      </c>
      <c r="DL45" s="2">
        <v>8</v>
      </c>
      <c r="DM45" s="2">
        <v>0</v>
      </c>
      <c r="DN45" s="4">
        <v>0.68</v>
      </c>
      <c r="DO45" s="4">
        <f t="shared" si="13"/>
        <v>0</v>
      </c>
      <c r="DQ45" s="2" t="s">
        <v>48</v>
      </c>
      <c r="DR45" s="2">
        <v>25</v>
      </c>
      <c r="DS45" s="2">
        <v>17</v>
      </c>
      <c r="DT45" s="2">
        <v>8</v>
      </c>
      <c r="DU45" s="2">
        <v>0</v>
      </c>
      <c r="DV45" s="4">
        <v>0.68</v>
      </c>
      <c r="DW45" s="4">
        <f t="shared" si="14"/>
        <v>0</v>
      </c>
      <c r="DY45" s="2" t="s">
        <v>48</v>
      </c>
      <c r="DZ45" s="2">
        <v>25</v>
      </c>
      <c r="EA45" s="2">
        <v>17</v>
      </c>
      <c r="EB45" s="2">
        <v>8</v>
      </c>
      <c r="EC45" s="2">
        <v>0</v>
      </c>
      <c r="ED45" s="4">
        <v>0.68</v>
      </c>
      <c r="EE45" s="4">
        <f t="shared" si="15"/>
        <v>0</v>
      </c>
      <c r="EG45" s="73" t="s">
        <v>48</v>
      </c>
      <c r="EH45" s="74">
        <v>25</v>
      </c>
      <c r="EI45" s="74">
        <v>17</v>
      </c>
      <c r="EJ45" s="74">
        <v>8</v>
      </c>
      <c r="EK45" s="74">
        <v>0</v>
      </c>
      <c r="EL45" s="75">
        <v>0.68</v>
      </c>
      <c r="EM45" s="75">
        <f t="shared" si="16"/>
        <v>0</v>
      </c>
      <c r="EN45" s="74"/>
      <c r="EO45" s="73" t="s">
        <v>48</v>
      </c>
      <c r="EP45" s="73">
        <v>25</v>
      </c>
      <c r="EQ45" s="73">
        <v>17</v>
      </c>
      <c r="ER45" s="73">
        <v>8</v>
      </c>
      <c r="ES45" s="73">
        <v>0</v>
      </c>
      <c r="ET45" s="77">
        <v>0.68</v>
      </c>
      <c r="EU45" s="75">
        <f t="shared" si="17"/>
        <v>0</v>
      </c>
      <c r="EV45" s="74"/>
      <c r="EW45" s="73" t="s">
        <v>48</v>
      </c>
      <c r="EX45" s="73">
        <v>25</v>
      </c>
      <c r="EY45" s="73">
        <v>17</v>
      </c>
      <c r="EZ45" s="73">
        <v>8</v>
      </c>
      <c r="FA45" s="73">
        <v>0</v>
      </c>
      <c r="FB45" s="77">
        <v>0.68</v>
      </c>
      <c r="FC45" s="75">
        <f t="shared" si="18"/>
        <v>0</v>
      </c>
      <c r="FD45" s="74"/>
      <c r="FE45" s="73" t="s">
        <v>48</v>
      </c>
      <c r="FF45" s="73">
        <v>25</v>
      </c>
      <c r="FG45" s="73">
        <v>17</v>
      </c>
      <c r="FH45" s="73">
        <v>8</v>
      </c>
      <c r="FI45" s="73">
        <v>0</v>
      </c>
      <c r="FJ45" s="77">
        <f t="shared" si="71"/>
        <v>0.68</v>
      </c>
      <c r="FK45" s="75">
        <f t="shared" si="19"/>
        <v>0</v>
      </c>
      <c r="FL45" s="74"/>
      <c r="FM45" s="73" t="s">
        <v>48</v>
      </c>
      <c r="FN45" s="73">
        <v>25</v>
      </c>
      <c r="FO45" s="73">
        <v>17</v>
      </c>
      <c r="FP45" s="73">
        <v>8</v>
      </c>
      <c r="FQ45" s="73">
        <v>0</v>
      </c>
      <c r="FR45" s="77">
        <v>0.68</v>
      </c>
      <c r="FS45" s="75">
        <f t="shared" si="20"/>
        <v>0</v>
      </c>
      <c r="FT45" s="74"/>
      <c r="FU45" s="73" t="s">
        <v>48</v>
      </c>
      <c r="FV45" s="73">
        <v>25</v>
      </c>
      <c r="FW45" s="73">
        <v>17</v>
      </c>
      <c r="FX45" s="73">
        <v>8</v>
      </c>
      <c r="FY45" s="73">
        <v>0</v>
      </c>
      <c r="FZ45" s="77">
        <v>0.68</v>
      </c>
      <c r="GA45" s="75">
        <f t="shared" si="21"/>
        <v>0</v>
      </c>
      <c r="GB45" s="74"/>
      <c r="GC45" s="73" t="s">
        <v>48</v>
      </c>
      <c r="GD45" s="73">
        <v>25</v>
      </c>
      <c r="GE45" s="73">
        <v>17</v>
      </c>
      <c r="GF45" s="73">
        <v>8</v>
      </c>
      <c r="GG45" s="73">
        <v>0</v>
      </c>
      <c r="GH45" s="77">
        <v>0.68</v>
      </c>
      <c r="GI45" s="75">
        <f t="shared" si="22"/>
        <v>0</v>
      </c>
      <c r="GJ45" s="74"/>
      <c r="GK45" s="73" t="s">
        <v>48</v>
      </c>
      <c r="GL45" s="73">
        <v>25</v>
      </c>
      <c r="GM45" s="73">
        <v>17</v>
      </c>
      <c r="GN45" s="73">
        <v>8</v>
      </c>
      <c r="GO45" s="73">
        <v>0</v>
      </c>
      <c r="GP45" s="77">
        <v>0.68</v>
      </c>
      <c r="GQ45" s="75">
        <f t="shared" si="23"/>
        <v>0.68</v>
      </c>
      <c r="GR45" s="74"/>
      <c r="GS45" s="73" t="s">
        <v>48</v>
      </c>
      <c r="GT45" s="73">
        <v>25</v>
      </c>
      <c r="GU45" s="73">
        <v>17</v>
      </c>
      <c r="GV45" s="73">
        <v>8</v>
      </c>
      <c r="GW45" s="73">
        <v>0</v>
      </c>
      <c r="GX45" s="77">
        <v>0.68</v>
      </c>
      <c r="GY45" s="75">
        <f t="shared" si="24"/>
        <v>0</v>
      </c>
      <c r="HB45" s="74" t="s">
        <v>48</v>
      </c>
      <c r="HC45" s="74">
        <v>25</v>
      </c>
      <c r="HD45" s="74">
        <v>17</v>
      </c>
      <c r="HE45" s="74">
        <v>8</v>
      </c>
      <c r="HF45" s="74">
        <v>0</v>
      </c>
      <c r="HG45" s="75">
        <f t="shared" si="25"/>
        <v>0.68</v>
      </c>
      <c r="HH45" s="75">
        <f t="shared" si="26"/>
        <v>0</v>
      </c>
      <c r="HJ45" s="74" t="s">
        <v>48</v>
      </c>
      <c r="HK45" s="74">
        <v>25</v>
      </c>
      <c r="HL45" s="74">
        <v>17</v>
      </c>
      <c r="HM45" s="74">
        <v>8</v>
      </c>
      <c r="HN45" s="74">
        <v>0</v>
      </c>
      <c r="HO45" s="75">
        <f t="shared" si="27"/>
        <v>0.68</v>
      </c>
      <c r="HP45" s="75">
        <f t="shared" si="28"/>
        <v>0</v>
      </c>
      <c r="HR45" s="74" t="s">
        <v>48</v>
      </c>
      <c r="HS45" s="74">
        <v>25</v>
      </c>
      <c r="HT45" s="74">
        <v>17</v>
      </c>
      <c r="HU45" s="74">
        <v>8</v>
      </c>
      <c r="HV45" s="74">
        <v>0</v>
      </c>
      <c r="HW45" s="75">
        <f t="shared" si="29"/>
        <v>0.68</v>
      </c>
      <c r="HX45" s="75">
        <f t="shared" si="30"/>
        <v>0</v>
      </c>
      <c r="HZ45" s="74" t="s">
        <v>48</v>
      </c>
      <c r="IA45" s="74">
        <v>25</v>
      </c>
      <c r="IB45" s="74">
        <v>17</v>
      </c>
      <c r="IC45" s="74">
        <v>8</v>
      </c>
      <c r="ID45" s="74">
        <v>0</v>
      </c>
      <c r="IE45" s="75">
        <f t="shared" si="31"/>
        <v>0.68</v>
      </c>
      <c r="IF45" s="75">
        <f t="shared" si="32"/>
        <v>0</v>
      </c>
      <c r="IH45" s="74" t="s">
        <v>48</v>
      </c>
      <c r="II45" s="74">
        <v>25</v>
      </c>
      <c r="IJ45" s="74">
        <v>17</v>
      </c>
      <c r="IK45" s="74">
        <v>8</v>
      </c>
      <c r="IL45" s="74">
        <v>0</v>
      </c>
      <c r="IM45" s="75">
        <f t="shared" si="33"/>
        <v>0.68</v>
      </c>
      <c r="IN45" s="75">
        <f t="shared" si="34"/>
        <v>0</v>
      </c>
      <c r="IP45" s="74" t="s">
        <v>48</v>
      </c>
      <c r="IQ45" s="74">
        <v>25</v>
      </c>
      <c r="IR45" s="74">
        <v>17</v>
      </c>
      <c r="IS45" s="74">
        <v>8</v>
      </c>
      <c r="IT45" s="74">
        <v>0</v>
      </c>
      <c r="IU45" s="75">
        <f t="shared" si="35"/>
        <v>0.68</v>
      </c>
      <c r="IV45" s="75">
        <f t="shared" si="36"/>
        <v>0</v>
      </c>
      <c r="IX45" s="74" t="s">
        <v>48</v>
      </c>
      <c r="IY45" s="74">
        <v>25</v>
      </c>
      <c r="IZ45" s="74">
        <v>17</v>
      </c>
      <c r="JA45" s="74">
        <v>8</v>
      </c>
      <c r="JB45" s="74">
        <v>0</v>
      </c>
      <c r="JC45" s="75">
        <f t="shared" si="37"/>
        <v>0.68</v>
      </c>
      <c r="JD45" s="75">
        <f t="shared" si="38"/>
        <v>0</v>
      </c>
      <c r="JF45" s="74" t="s">
        <v>48</v>
      </c>
      <c r="JG45" s="74">
        <v>25</v>
      </c>
      <c r="JH45" s="74">
        <v>17</v>
      </c>
      <c r="JI45" s="74">
        <v>8</v>
      </c>
      <c r="JJ45" s="74">
        <v>0</v>
      </c>
      <c r="JK45" s="75">
        <f t="shared" si="39"/>
        <v>0.68</v>
      </c>
      <c r="JL45" s="75">
        <f t="shared" si="40"/>
        <v>0</v>
      </c>
      <c r="JN45" s="74" t="s">
        <v>48</v>
      </c>
      <c r="JO45" s="74">
        <v>25</v>
      </c>
      <c r="JP45" s="74">
        <v>17</v>
      </c>
      <c r="JQ45" s="74">
        <v>8</v>
      </c>
      <c r="JR45" s="74">
        <v>0</v>
      </c>
      <c r="JS45" s="75">
        <f t="shared" si="41"/>
        <v>0.68</v>
      </c>
      <c r="JT45" s="75">
        <f t="shared" si="42"/>
        <v>0</v>
      </c>
      <c r="JV45" s="74" t="s">
        <v>48</v>
      </c>
      <c r="JW45" s="74">
        <v>25</v>
      </c>
      <c r="JX45" s="74">
        <v>17</v>
      </c>
      <c r="JY45" s="74">
        <v>8</v>
      </c>
      <c r="JZ45" s="74">
        <v>0</v>
      </c>
      <c r="KA45" s="75">
        <f t="shared" si="43"/>
        <v>0.68</v>
      </c>
      <c r="KB45" s="75">
        <f t="shared" si="44"/>
        <v>0</v>
      </c>
      <c r="KD45" s="74" t="s">
        <v>48</v>
      </c>
      <c r="KE45" s="74">
        <v>25</v>
      </c>
      <c r="KF45" s="74">
        <v>17</v>
      </c>
      <c r="KG45" s="74">
        <v>8</v>
      </c>
      <c r="KH45" s="74">
        <v>0</v>
      </c>
      <c r="KI45" s="75">
        <f t="shared" si="45"/>
        <v>0.68</v>
      </c>
      <c r="KJ45" s="75">
        <f t="shared" si="46"/>
        <v>0</v>
      </c>
      <c r="KL45" s="74" t="s">
        <v>48</v>
      </c>
      <c r="KM45" s="74">
        <v>25</v>
      </c>
      <c r="KN45" s="74">
        <v>17</v>
      </c>
      <c r="KO45" s="74">
        <v>8</v>
      </c>
      <c r="KP45" s="74">
        <v>0</v>
      </c>
      <c r="KQ45" s="75">
        <f t="shared" si="47"/>
        <v>0.68</v>
      </c>
      <c r="KR45" s="75">
        <f t="shared" si="48"/>
        <v>0</v>
      </c>
      <c r="KT45" s="74" t="s">
        <v>48</v>
      </c>
      <c r="KU45" s="74">
        <v>25</v>
      </c>
      <c r="KV45" s="74">
        <v>17</v>
      </c>
      <c r="KW45" s="74">
        <v>8</v>
      </c>
      <c r="KX45" s="74">
        <v>0</v>
      </c>
      <c r="KY45" s="75">
        <f t="shared" si="49"/>
        <v>0.68</v>
      </c>
      <c r="KZ45" s="75">
        <f t="shared" si="50"/>
        <v>0</v>
      </c>
      <c r="LB45" s="74" t="s">
        <v>48</v>
      </c>
      <c r="LC45" s="74">
        <v>25</v>
      </c>
      <c r="LD45" s="74">
        <v>17</v>
      </c>
      <c r="LE45" s="74">
        <v>8</v>
      </c>
      <c r="LF45" s="74">
        <v>0</v>
      </c>
      <c r="LG45" s="75">
        <f t="shared" si="51"/>
        <v>0.68</v>
      </c>
      <c r="LH45" s="75">
        <f t="shared" si="52"/>
        <v>0</v>
      </c>
      <c r="LJ45" s="74" t="s">
        <v>48</v>
      </c>
      <c r="LK45" s="74">
        <v>25</v>
      </c>
      <c r="LL45" s="74">
        <v>17</v>
      </c>
      <c r="LM45" s="74">
        <v>8</v>
      </c>
      <c r="LN45" s="74">
        <v>0</v>
      </c>
      <c r="LO45" s="75">
        <f t="shared" si="53"/>
        <v>0.68</v>
      </c>
      <c r="LP45" s="75">
        <f t="shared" si="54"/>
        <v>0</v>
      </c>
      <c r="LR45" s="74" t="s">
        <v>48</v>
      </c>
      <c r="LS45" s="74">
        <v>25</v>
      </c>
      <c r="LT45" s="74">
        <v>17</v>
      </c>
      <c r="LU45" s="74">
        <v>8</v>
      </c>
      <c r="LV45" s="74">
        <v>0</v>
      </c>
      <c r="LW45" s="75">
        <f t="shared" si="55"/>
        <v>0.68</v>
      </c>
      <c r="LX45" s="75">
        <f t="shared" si="56"/>
        <v>0</v>
      </c>
      <c r="LZ45" s="74" t="s">
        <v>48</v>
      </c>
      <c r="MA45" s="74">
        <v>25</v>
      </c>
      <c r="MB45" s="74">
        <v>17</v>
      </c>
      <c r="MC45" s="74">
        <v>8</v>
      </c>
      <c r="MD45" s="74">
        <v>0</v>
      </c>
      <c r="ME45" s="75">
        <f t="shared" si="57"/>
        <v>0.68</v>
      </c>
      <c r="MF45" s="75">
        <f t="shared" si="58"/>
        <v>0</v>
      </c>
      <c r="MH45" s="74" t="s">
        <v>48</v>
      </c>
      <c r="MI45" s="74">
        <v>25</v>
      </c>
      <c r="MJ45" s="74">
        <v>17</v>
      </c>
      <c r="MK45" s="74">
        <v>8</v>
      </c>
      <c r="ML45" s="74">
        <v>0</v>
      </c>
      <c r="MM45" s="75">
        <f t="shared" si="59"/>
        <v>0.68</v>
      </c>
      <c r="MN45" s="75">
        <f t="shared" si="60"/>
        <v>0</v>
      </c>
      <c r="MP45" s="74" t="s">
        <v>48</v>
      </c>
      <c r="MQ45" s="74">
        <v>25</v>
      </c>
      <c r="MR45" s="74">
        <v>17</v>
      </c>
      <c r="MS45" s="74">
        <v>8</v>
      </c>
      <c r="MT45" s="74">
        <v>0</v>
      </c>
      <c r="MU45" s="75">
        <f t="shared" si="61"/>
        <v>0.68</v>
      </c>
      <c r="MV45" s="75">
        <f t="shared" si="62"/>
        <v>0</v>
      </c>
      <c r="MX45" s="74" t="s">
        <v>48</v>
      </c>
      <c r="MY45" s="74">
        <v>25</v>
      </c>
      <c r="MZ45" s="74">
        <v>17</v>
      </c>
      <c r="NA45" s="74">
        <v>8</v>
      </c>
      <c r="NB45" s="74">
        <v>0</v>
      </c>
      <c r="NC45" s="75">
        <f t="shared" si="63"/>
        <v>0.68</v>
      </c>
      <c r="ND45" s="75">
        <f t="shared" si="64"/>
        <v>0</v>
      </c>
      <c r="NF45" s="74" t="s">
        <v>48</v>
      </c>
      <c r="NG45" s="74">
        <v>25</v>
      </c>
      <c r="NH45" s="74">
        <v>17</v>
      </c>
      <c r="NI45" s="74">
        <v>8</v>
      </c>
      <c r="NJ45" s="74">
        <v>0</v>
      </c>
      <c r="NK45" s="75">
        <f t="shared" si="65"/>
        <v>0.68</v>
      </c>
      <c r="NL45" s="75">
        <f t="shared" si="66"/>
        <v>0</v>
      </c>
      <c r="NN45" s="74" t="s">
        <v>48</v>
      </c>
      <c r="NO45" s="74">
        <v>25</v>
      </c>
      <c r="NP45" s="74">
        <v>17</v>
      </c>
      <c r="NQ45" s="74">
        <v>8</v>
      </c>
      <c r="NR45" s="74">
        <v>0</v>
      </c>
      <c r="NS45" s="75">
        <f t="shared" si="67"/>
        <v>0.68</v>
      </c>
      <c r="NT45" s="75">
        <f t="shared" si="68"/>
        <v>0</v>
      </c>
    </row>
    <row r="46" spans="1:384" ht="1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G46" s="8"/>
      <c r="H46" s="7"/>
      <c r="I46" s="2" t="s">
        <v>49</v>
      </c>
      <c r="J46" s="2">
        <v>164</v>
      </c>
      <c r="K46" s="2">
        <v>160</v>
      </c>
      <c r="L46" s="2">
        <v>4</v>
      </c>
      <c r="M46" s="2">
        <v>0</v>
      </c>
      <c r="N46" s="4">
        <v>0.98</v>
      </c>
      <c r="O46" s="8">
        <f t="shared" si="0"/>
        <v>0</v>
      </c>
      <c r="P46" s="7"/>
      <c r="Q46" s="2" t="s">
        <v>49</v>
      </c>
      <c r="R46" s="2">
        <v>164</v>
      </c>
      <c r="S46" s="2">
        <v>160</v>
      </c>
      <c r="T46" s="2">
        <v>4</v>
      </c>
      <c r="U46" s="2">
        <v>0</v>
      </c>
      <c r="V46" s="4">
        <v>0.98</v>
      </c>
      <c r="W46" s="4">
        <f t="shared" si="1"/>
        <v>0</v>
      </c>
      <c r="Y46" s="2" t="s">
        <v>49</v>
      </c>
      <c r="Z46" s="2">
        <v>447</v>
      </c>
      <c r="AA46" s="2">
        <v>443</v>
      </c>
      <c r="AB46" s="2">
        <v>4</v>
      </c>
      <c r="AC46" s="2">
        <v>0</v>
      </c>
      <c r="AD46" s="4">
        <v>0.99</v>
      </c>
      <c r="AE46" s="4">
        <f t="shared" si="2"/>
        <v>1.0000000000000009E-2</v>
      </c>
      <c r="AG46" s="2" t="s">
        <v>49</v>
      </c>
      <c r="AH46" s="2">
        <v>447</v>
      </c>
      <c r="AI46" s="2">
        <v>443</v>
      </c>
      <c r="AJ46" s="2">
        <v>4</v>
      </c>
      <c r="AK46" s="2">
        <v>0</v>
      </c>
      <c r="AL46" s="4">
        <v>0.99</v>
      </c>
      <c r="AM46" s="4">
        <f t="shared" si="3"/>
        <v>0</v>
      </c>
      <c r="AO46" s="2" t="s">
        <v>49</v>
      </c>
      <c r="AP46" s="2">
        <v>447</v>
      </c>
      <c r="AQ46" s="2">
        <v>443</v>
      </c>
      <c r="AR46" s="2">
        <v>4</v>
      </c>
      <c r="AS46" s="2">
        <v>0</v>
      </c>
      <c r="AT46" s="4">
        <v>0.99</v>
      </c>
      <c r="AU46" s="4">
        <f t="shared" si="4"/>
        <v>0</v>
      </c>
      <c r="AW46" s="2" t="s">
        <v>49</v>
      </c>
      <c r="AX46" s="2">
        <v>447</v>
      </c>
      <c r="AY46" s="2">
        <v>443</v>
      </c>
      <c r="AZ46" s="2">
        <v>4</v>
      </c>
      <c r="BA46" s="2">
        <v>0</v>
      </c>
      <c r="BB46" s="4">
        <v>0.99</v>
      </c>
      <c r="BC46" s="4">
        <f t="shared" si="5"/>
        <v>0</v>
      </c>
      <c r="BE46" s="2" t="s">
        <v>49</v>
      </c>
      <c r="BF46" s="2">
        <v>447</v>
      </c>
      <c r="BG46" s="2">
        <v>443</v>
      </c>
      <c r="BH46" s="2">
        <v>4</v>
      </c>
      <c r="BI46" s="2">
        <v>0</v>
      </c>
      <c r="BJ46" s="4">
        <f t="shared" si="69"/>
        <v>0.99105145413870244</v>
      </c>
      <c r="BK46" s="4">
        <f t="shared" si="6"/>
        <v>1.0514541387024456E-3</v>
      </c>
      <c r="BM46" s="2" t="s">
        <v>49</v>
      </c>
      <c r="BN46" s="2">
        <v>447</v>
      </c>
      <c r="BO46" s="2">
        <v>443</v>
      </c>
      <c r="BP46" s="2">
        <v>4</v>
      </c>
      <c r="BQ46" s="2">
        <v>0</v>
      </c>
      <c r="BR46" s="4">
        <f t="shared" si="70"/>
        <v>0.99105145413870244</v>
      </c>
      <c r="BS46" s="4">
        <f t="shared" si="7"/>
        <v>0</v>
      </c>
      <c r="BU46" s="2" t="s">
        <v>49</v>
      </c>
      <c r="BV46" s="2">
        <v>447</v>
      </c>
      <c r="BW46" s="2">
        <v>443</v>
      </c>
      <c r="BX46" s="2">
        <v>4</v>
      </c>
      <c r="BY46" s="2">
        <v>0</v>
      </c>
      <c r="BZ46" s="4">
        <v>0.99</v>
      </c>
      <c r="CA46" s="4">
        <f t="shared" si="8"/>
        <v>-1.0514541387024456E-3</v>
      </c>
      <c r="CC46" s="42" t="s">
        <v>49</v>
      </c>
      <c r="CD46" s="42">
        <v>447</v>
      </c>
      <c r="CE46" s="42">
        <v>443</v>
      </c>
      <c r="CF46" s="42">
        <v>4</v>
      </c>
      <c r="CG46" s="42">
        <v>0</v>
      </c>
      <c r="CH46" s="43">
        <v>0.99</v>
      </c>
      <c r="CI46" s="4">
        <f t="shared" si="9"/>
        <v>0</v>
      </c>
      <c r="CK46" s="2" t="s">
        <v>49</v>
      </c>
      <c r="CL46" s="2">
        <v>447</v>
      </c>
      <c r="CM46" s="2">
        <v>443</v>
      </c>
      <c r="CN46" s="2">
        <v>4</v>
      </c>
      <c r="CO46" s="2">
        <v>0</v>
      </c>
      <c r="CP46" s="4">
        <v>0.99</v>
      </c>
      <c r="CQ46" s="4">
        <f t="shared" si="10"/>
        <v>0</v>
      </c>
      <c r="CS46" s="2" t="s">
        <v>49</v>
      </c>
      <c r="CT46" s="2">
        <v>447</v>
      </c>
      <c r="CU46" s="2">
        <v>443</v>
      </c>
      <c r="CV46" s="2">
        <v>4</v>
      </c>
      <c r="CW46" s="2">
        <v>0</v>
      </c>
      <c r="CX46" s="4">
        <v>0.99</v>
      </c>
      <c r="CY46" s="4">
        <f t="shared" si="11"/>
        <v>0</v>
      </c>
      <c r="DA46" s="2" t="s">
        <v>49</v>
      </c>
      <c r="DB46" s="2">
        <v>447</v>
      </c>
      <c r="DC46" s="2">
        <v>443</v>
      </c>
      <c r="DD46" s="2">
        <v>4</v>
      </c>
      <c r="DE46" s="2">
        <v>0</v>
      </c>
      <c r="DF46" s="4">
        <v>0.99</v>
      </c>
      <c r="DG46" s="4">
        <f t="shared" si="12"/>
        <v>0</v>
      </c>
      <c r="DI46" s="2" t="s">
        <v>49</v>
      </c>
      <c r="DJ46" s="2">
        <v>447</v>
      </c>
      <c r="DK46" s="2">
        <v>443</v>
      </c>
      <c r="DL46" s="2">
        <v>4</v>
      </c>
      <c r="DM46" s="2">
        <v>0</v>
      </c>
      <c r="DN46" s="4">
        <v>0.99</v>
      </c>
      <c r="DO46" s="4">
        <f t="shared" si="13"/>
        <v>0</v>
      </c>
      <c r="DQ46" s="2" t="s">
        <v>49</v>
      </c>
      <c r="DR46" s="2">
        <v>447</v>
      </c>
      <c r="DS46" s="2">
        <v>443</v>
      </c>
      <c r="DT46" s="2">
        <v>4</v>
      </c>
      <c r="DU46" s="2">
        <v>0</v>
      </c>
      <c r="DV46" s="4">
        <v>0.99</v>
      </c>
      <c r="DW46" s="4">
        <f t="shared" si="14"/>
        <v>0</v>
      </c>
      <c r="DY46" s="2" t="s">
        <v>49</v>
      </c>
      <c r="DZ46" s="2">
        <v>447</v>
      </c>
      <c r="EA46" s="2">
        <v>443</v>
      </c>
      <c r="EB46" s="2">
        <v>4</v>
      </c>
      <c r="EC46" s="2">
        <v>0</v>
      </c>
      <c r="ED46" s="4">
        <v>0.99</v>
      </c>
      <c r="EE46" s="4">
        <f t="shared" si="15"/>
        <v>0</v>
      </c>
      <c r="EG46" s="73" t="s">
        <v>49</v>
      </c>
      <c r="EH46" s="74">
        <v>447</v>
      </c>
      <c r="EI46" s="74">
        <v>443</v>
      </c>
      <c r="EJ46" s="74">
        <v>4</v>
      </c>
      <c r="EK46" s="74">
        <v>0</v>
      </c>
      <c r="EL46" s="75">
        <v>0.99</v>
      </c>
      <c r="EM46" s="75">
        <f t="shared" si="16"/>
        <v>0</v>
      </c>
      <c r="EN46" s="74"/>
      <c r="EO46" s="73" t="s">
        <v>49</v>
      </c>
      <c r="EP46" s="73">
        <v>447</v>
      </c>
      <c r="EQ46" s="73">
        <v>443</v>
      </c>
      <c r="ER46" s="73">
        <v>4</v>
      </c>
      <c r="ES46" s="73">
        <v>0</v>
      </c>
      <c r="ET46" s="77">
        <v>0.99</v>
      </c>
      <c r="EU46" s="75">
        <f t="shared" si="17"/>
        <v>0</v>
      </c>
      <c r="EV46" s="74"/>
      <c r="EW46" s="73" t="s">
        <v>49</v>
      </c>
      <c r="EX46" s="73">
        <v>447</v>
      </c>
      <c r="EY46" s="73">
        <v>443</v>
      </c>
      <c r="EZ46" s="73">
        <v>4</v>
      </c>
      <c r="FA46" s="73">
        <v>0</v>
      </c>
      <c r="FB46" s="77">
        <v>0.99</v>
      </c>
      <c r="FC46" s="75">
        <f t="shared" si="18"/>
        <v>0</v>
      </c>
      <c r="FD46" s="74"/>
      <c r="FE46" s="73" t="s">
        <v>49</v>
      </c>
      <c r="FF46" s="73">
        <v>447</v>
      </c>
      <c r="FG46" s="73">
        <v>443</v>
      </c>
      <c r="FH46" s="73">
        <v>4</v>
      </c>
      <c r="FI46" s="73">
        <v>0</v>
      </c>
      <c r="FJ46" s="77">
        <f t="shared" si="71"/>
        <v>0.99105145413870244</v>
      </c>
      <c r="FK46" s="75">
        <f t="shared" si="19"/>
        <v>1.0514541387024456E-3</v>
      </c>
      <c r="FL46" s="74"/>
      <c r="FM46" s="73" t="s">
        <v>49</v>
      </c>
      <c r="FN46" s="73">
        <v>447</v>
      </c>
      <c r="FO46" s="73">
        <v>443</v>
      </c>
      <c r="FP46" s="73">
        <v>4</v>
      </c>
      <c r="FQ46" s="73">
        <v>0</v>
      </c>
      <c r="FR46" s="77">
        <v>0.99</v>
      </c>
      <c r="FS46" s="75">
        <f t="shared" si="20"/>
        <v>-1.0514541387024456E-3</v>
      </c>
      <c r="FT46" s="74"/>
      <c r="FU46" s="73" t="s">
        <v>49</v>
      </c>
      <c r="FV46" s="73">
        <v>447</v>
      </c>
      <c r="FW46" s="73">
        <v>443</v>
      </c>
      <c r="FX46" s="73">
        <v>4</v>
      </c>
      <c r="FY46" s="73">
        <v>0</v>
      </c>
      <c r="FZ46" s="77">
        <v>0.99</v>
      </c>
      <c r="GA46" s="75">
        <f t="shared" si="21"/>
        <v>0</v>
      </c>
      <c r="GB46" s="74"/>
      <c r="GC46" s="73" t="s">
        <v>49</v>
      </c>
      <c r="GD46" s="73">
        <v>447</v>
      </c>
      <c r="GE46" s="73">
        <v>443</v>
      </c>
      <c r="GF46" s="73">
        <v>4</v>
      </c>
      <c r="GG46" s="73">
        <v>0</v>
      </c>
      <c r="GH46" s="77">
        <v>0.99</v>
      </c>
      <c r="GI46" s="75">
        <f t="shared" si="22"/>
        <v>0</v>
      </c>
      <c r="GJ46" s="74"/>
      <c r="GK46" s="73" t="s">
        <v>49</v>
      </c>
      <c r="GL46" s="73">
        <v>447</v>
      </c>
      <c r="GM46" s="73">
        <v>443</v>
      </c>
      <c r="GN46" s="73">
        <v>4</v>
      </c>
      <c r="GO46" s="73">
        <v>0</v>
      </c>
      <c r="GP46" s="77">
        <v>0.99</v>
      </c>
      <c r="GQ46" s="75">
        <f t="shared" si="23"/>
        <v>0.99</v>
      </c>
      <c r="GR46" s="74"/>
      <c r="GS46" s="73" t="s">
        <v>49</v>
      </c>
      <c r="GT46" s="73">
        <v>447</v>
      </c>
      <c r="GU46" s="73">
        <v>443</v>
      </c>
      <c r="GV46" s="73">
        <v>4</v>
      </c>
      <c r="GW46" s="73">
        <v>0</v>
      </c>
      <c r="GX46" s="77">
        <v>0.99</v>
      </c>
      <c r="GY46" s="75">
        <f t="shared" si="24"/>
        <v>0</v>
      </c>
      <c r="HB46" s="74" t="s">
        <v>49</v>
      </c>
      <c r="HC46" s="74">
        <v>447</v>
      </c>
      <c r="HD46" s="74">
        <v>443</v>
      </c>
      <c r="HE46" s="74">
        <v>4</v>
      </c>
      <c r="HF46" s="74">
        <v>0</v>
      </c>
      <c r="HG46" s="75">
        <f t="shared" si="25"/>
        <v>0.99105145413870244</v>
      </c>
      <c r="HH46" s="75">
        <f t="shared" si="26"/>
        <v>1.0514541387024456E-3</v>
      </c>
      <c r="HJ46" s="74" t="s">
        <v>49</v>
      </c>
      <c r="HK46" s="74">
        <v>447</v>
      </c>
      <c r="HL46" s="74">
        <v>443</v>
      </c>
      <c r="HM46" s="74">
        <v>4</v>
      </c>
      <c r="HN46" s="74">
        <v>0</v>
      </c>
      <c r="HO46" s="75">
        <f t="shared" si="27"/>
        <v>0.99105145413870244</v>
      </c>
      <c r="HP46" s="75">
        <f t="shared" si="28"/>
        <v>0</v>
      </c>
      <c r="HR46" s="74" t="s">
        <v>49</v>
      </c>
      <c r="HS46" s="74">
        <v>447</v>
      </c>
      <c r="HT46" s="74">
        <v>443</v>
      </c>
      <c r="HU46" s="74">
        <v>4</v>
      </c>
      <c r="HV46" s="74">
        <v>0</v>
      </c>
      <c r="HW46" s="75">
        <f t="shared" si="29"/>
        <v>0.99105145413870244</v>
      </c>
      <c r="HX46" s="75">
        <f t="shared" si="30"/>
        <v>0</v>
      </c>
      <c r="HZ46" s="74" t="s">
        <v>49</v>
      </c>
      <c r="IA46" s="74">
        <v>447</v>
      </c>
      <c r="IB46" s="74">
        <v>443</v>
      </c>
      <c r="IC46" s="74">
        <v>4</v>
      </c>
      <c r="ID46" s="74">
        <v>0</v>
      </c>
      <c r="IE46" s="75">
        <f t="shared" si="31"/>
        <v>0.99105145413870244</v>
      </c>
      <c r="IF46" s="75">
        <f t="shared" si="32"/>
        <v>0</v>
      </c>
      <c r="IH46" s="74" t="s">
        <v>49</v>
      </c>
      <c r="II46" s="74">
        <v>447</v>
      </c>
      <c r="IJ46" s="74">
        <v>443</v>
      </c>
      <c r="IK46" s="74">
        <v>4</v>
      </c>
      <c r="IL46" s="74">
        <v>0</v>
      </c>
      <c r="IM46" s="75">
        <f t="shared" si="33"/>
        <v>0.99105145413870244</v>
      </c>
      <c r="IN46" s="75">
        <f t="shared" si="34"/>
        <v>0</v>
      </c>
      <c r="IP46" s="74" t="s">
        <v>49</v>
      </c>
      <c r="IQ46" s="74">
        <v>447</v>
      </c>
      <c r="IR46" s="74">
        <v>443</v>
      </c>
      <c r="IS46" s="74">
        <v>4</v>
      </c>
      <c r="IT46" s="74">
        <v>0</v>
      </c>
      <c r="IU46" s="75">
        <f t="shared" si="35"/>
        <v>0.99105145413870244</v>
      </c>
      <c r="IV46" s="75">
        <f t="shared" si="36"/>
        <v>0</v>
      </c>
      <c r="IX46" s="74" t="s">
        <v>49</v>
      </c>
      <c r="IY46" s="74">
        <v>447</v>
      </c>
      <c r="IZ46" s="74">
        <v>443</v>
      </c>
      <c r="JA46" s="74">
        <v>4</v>
      </c>
      <c r="JB46" s="74">
        <v>0</v>
      </c>
      <c r="JC46" s="75">
        <f t="shared" si="37"/>
        <v>0.99105145413870244</v>
      </c>
      <c r="JD46" s="75">
        <f t="shared" si="38"/>
        <v>0</v>
      </c>
      <c r="JF46" s="74" t="s">
        <v>49</v>
      </c>
      <c r="JG46" s="74">
        <v>447</v>
      </c>
      <c r="JH46" s="74">
        <v>443</v>
      </c>
      <c r="JI46" s="74">
        <v>4</v>
      </c>
      <c r="JJ46" s="74">
        <v>0</v>
      </c>
      <c r="JK46" s="75">
        <f t="shared" si="39"/>
        <v>0.99105145413870244</v>
      </c>
      <c r="JL46" s="75">
        <f t="shared" si="40"/>
        <v>0</v>
      </c>
      <c r="JN46" s="74" t="s">
        <v>49</v>
      </c>
      <c r="JO46" s="74">
        <v>447</v>
      </c>
      <c r="JP46" s="74">
        <v>443</v>
      </c>
      <c r="JQ46" s="74">
        <v>4</v>
      </c>
      <c r="JR46" s="74">
        <v>0</v>
      </c>
      <c r="JS46" s="75">
        <f t="shared" si="41"/>
        <v>0.99105145413870244</v>
      </c>
      <c r="JT46" s="75">
        <f t="shared" si="42"/>
        <v>0</v>
      </c>
      <c r="JV46" s="74" t="s">
        <v>49</v>
      </c>
      <c r="JW46" s="74">
        <v>447</v>
      </c>
      <c r="JX46" s="74">
        <v>443</v>
      </c>
      <c r="JY46" s="74">
        <v>4</v>
      </c>
      <c r="JZ46" s="74">
        <v>0</v>
      </c>
      <c r="KA46" s="75">
        <f t="shared" si="43"/>
        <v>0.99105145413870244</v>
      </c>
      <c r="KB46" s="75">
        <f t="shared" si="44"/>
        <v>0</v>
      </c>
      <c r="KD46" s="74" t="s">
        <v>49</v>
      </c>
      <c r="KE46" s="74">
        <v>447</v>
      </c>
      <c r="KF46" s="74">
        <v>443</v>
      </c>
      <c r="KG46" s="74">
        <v>4</v>
      </c>
      <c r="KH46" s="74">
        <v>0</v>
      </c>
      <c r="KI46" s="75">
        <f t="shared" si="45"/>
        <v>0.99105145413870244</v>
      </c>
      <c r="KJ46" s="75">
        <f t="shared" si="46"/>
        <v>0</v>
      </c>
      <c r="KL46" s="74" t="s">
        <v>49</v>
      </c>
      <c r="KM46" s="74">
        <v>447</v>
      </c>
      <c r="KN46" s="74">
        <v>443</v>
      </c>
      <c r="KO46" s="74">
        <v>4</v>
      </c>
      <c r="KP46" s="74">
        <v>0</v>
      </c>
      <c r="KQ46" s="75">
        <f t="shared" si="47"/>
        <v>0.99105145413870244</v>
      </c>
      <c r="KR46" s="75">
        <f t="shared" si="48"/>
        <v>0</v>
      </c>
      <c r="KT46" s="74" t="s">
        <v>49</v>
      </c>
      <c r="KU46" s="74">
        <v>447</v>
      </c>
      <c r="KV46" s="74">
        <v>443</v>
      </c>
      <c r="KW46" s="74">
        <v>4</v>
      </c>
      <c r="KX46" s="74">
        <v>0</v>
      </c>
      <c r="KY46" s="75">
        <f t="shared" si="49"/>
        <v>0.99105145413870244</v>
      </c>
      <c r="KZ46" s="75">
        <f t="shared" si="50"/>
        <v>0</v>
      </c>
      <c r="LB46" s="74" t="s">
        <v>49</v>
      </c>
      <c r="LC46" s="74">
        <v>447</v>
      </c>
      <c r="LD46" s="74">
        <v>443</v>
      </c>
      <c r="LE46" s="74">
        <v>4</v>
      </c>
      <c r="LF46" s="74">
        <v>0</v>
      </c>
      <c r="LG46" s="75">
        <f t="shared" si="51"/>
        <v>0.99105145413870244</v>
      </c>
      <c r="LH46" s="75">
        <f t="shared" si="52"/>
        <v>0</v>
      </c>
      <c r="LJ46" s="74" t="s">
        <v>49</v>
      </c>
      <c r="LK46" s="74">
        <v>447</v>
      </c>
      <c r="LL46" s="74">
        <v>443</v>
      </c>
      <c r="LM46" s="74">
        <v>4</v>
      </c>
      <c r="LN46" s="74">
        <v>0</v>
      </c>
      <c r="LO46" s="75">
        <f t="shared" si="53"/>
        <v>0.99105145413870244</v>
      </c>
      <c r="LP46" s="75">
        <f t="shared" si="54"/>
        <v>0</v>
      </c>
      <c r="LR46" s="74" t="s">
        <v>49</v>
      </c>
      <c r="LS46" s="74">
        <v>447</v>
      </c>
      <c r="LT46" s="74">
        <v>443</v>
      </c>
      <c r="LU46" s="74">
        <v>4</v>
      </c>
      <c r="LV46" s="74">
        <v>0</v>
      </c>
      <c r="LW46" s="75">
        <f t="shared" si="55"/>
        <v>0.99105145413870244</v>
      </c>
      <c r="LX46" s="75">
        <f t="shared" si="56"/>
        <v>0</v>
      </c>
      <c r="LZ46" s="74" t="s">
        <v>49</v>
      </c>
      <c r="MA46" s="74">
        <v>447</v>
      </c>
      <c r="MB46" s="74">
        <v>443</v>
      </c>
      <c r="MC46" s="74">
        <v>4</v>
      </c>
      <c r="MD46" s="74">
        <v>0</v>
      </c>
      <c r="ME46" s="75">
        <f t="shared" si="57"/>
        <v>0.99105145413870244</v>
      </c>
      <c r="MF46" s="75">
        <f t="shared" si="58"/>
        <v>0</v>
      </c>
      <c r="MH46" s="74" t="s">
        <v>49</v>
      </c>
      <c r="MI46" s="74">
        <v>447</v>
      </c>
      <c r="MJ46" s="74">
        <v>443</v>
      </c>
      <c r="MK46" s="74">
        <v>4</v>
      </c>
      <c r="ML46" s="74">
        <v>0</v>
      </c>
      <c r="MM46" s="75">
        <f t="shared" si="59"/>
        <v>0.99105145413870244</v>
      </c>
      <c r="MN46" s="75">
        <f t="shared" si="60"/>
        <v>0</v>
      </c>
      <c r="MP46" s="74" t="s">
        <v>49</v>
      </c>
      <c r="MQ46" s="74">
        <v>447</v>
      </c>
      <c r="MR46" s="74">
        <v>443</v>
      </c>
      <c r="MS46" s="74">
        <v>4</v>
      </c>
      <c r="MT46" s="74">
        <v>0</v>
      </c>
      <c r="MU46" s="75">
        <f t="shared" si="61"/>
        <v>0.99105145413870244</v>
      </c>
      <c r="MV46" s="75">
        <f t="shared" si="62"/>
        <v>0</v>
      </c>
      <c r="MX46" s="74" t="s">
        <v>49</v>
      </c>
      <c r="MY46" s="74">
        <v>447</v>
      </c>
      <c r="MZ46" s="74">
        <v>443</v>
      </c>
      <c r="NA46" s="74">
        <v>4</v>
      </c>
      <c r="NB46" s="74">
        <v>0</v>
      </c>
      <c r="NC46" s="75">
        <f t="shared" si="63"/>
        <v>0.99105145413870244</v>
      </c>
      <c r="ND46" s="75">
        <f t="shared" si="64"/>
        <v>0</v>
      </c>
      <c r="NF46" s="74" t="s">
        <v>49</v>
      </c>
      <c r="NG46" s="74">
        <v>447</v>
      </c>
      <c r="NH46" s="74">
        <v>443</v>
      </c>
      <c r="NI46" s="74">
        <v>4</v>
      </c>
      <c r="NJ46" s="74">
        <v>0</v>
      </c>
      <c r="NK46" s="75">
        <f t="shared" si="65"/>
        <v>0.99105145413870244</v>
      </c>
      <c r="NL46" s="75">
        <f t="shared" si="66"/>
        <v>0</v>
      </c>
      <c r="NN46" s="74" t="s">
        <v>49</v>
      </c>
      <c r="NO46" s="74">
        <v>447</v>
      </c>
      <c r="NP46" s="74">
        <v>443</v>
      </c>
      <c r="NQ46" s="74">
        <v>4</v>
      </c>
      <c r="NR46" s="74">
        <v>0</v>
      </c>
      <c r="NS46" s="75">
        <f t="shared" si="67"/>
        <v>0.99105145413870244</v>
      </c>
      <c r="NT46" s="75">
        <f t="shared" si="68"/>
        <v>0</v>
      </c>
    </row>
    <row r="47" spans="1:384" ht="1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G47" s="8"/>
      <c r="H47" s="7"/>
      <c r="I47" s="2" t="s">
        <v>50</v>
      </c>
      <c r="J47" s="2">
        <v>40</v>
      </c>
      <c r="K47" s="2">
        <v>40</v>
      </c>
      <c r="L47" s="2">
        <v>0</v>
      </c>
      <c r="M47" s="2">
        <v>0</v>
      </c>
      <c r="N47" s="4">
        <v>1</v>
      </c>
      <c r="O47" s="8">
        <f t="shared" si="0"/>
        <v>0</v>
      </c>
      <c r="P47" s="7"/>
      <c r="Q47" s="2" t="s">
        <v>50</v>
      </c>
      <c r="R47" s="2">
        <v>40</v>
      </c>
      <c r="S47" s="2">
        <v>40</v>
      </c>
      <c r="T47" s="2">
        <v>0</v>
      </c>
      <c r="U47" s="2">
        <v>0</v>
      </c>
      <c r="V47" s="4">
        <v>1</v>
      </c>
      <c r="W47" s="4">
        <f t="shared" si="1"/>
        <v>0</v>
      </c>
      <c r="Y47" s="2" t="s">
        <v>50</v>
      </c>
      <c r="Z47" s="2">
        <v>40</v>
      </c>
      <c r="AA47" s="2">
        <v>40</v>
      </c>
      <c r="AB47" s="2">
        <v>0</v>
      </c>
      <c r="AC47" s="2">
        <v>0</v>
      </c>
      <c r="AD47" s="4">
        <v>1</v>
      </c>
      <c r="AE47" s="4">
        <f t="shared" si="2"/>
        <v>0</v>
      </c>
      <c r="AG47" s="2" t="s">
        <v>50</v>
      </c>
      <c r="AH47" s="2">
        <v>40</v>
      </c>
      <c r="AI47" s="2">
        <v>40</v>
      </c>
      <c r="AJ47" s="2">
        <v>0</v>
      </c>
      <c r="AK47" s="2">
        <v>0</v>
      </c>
      <c r="AL47" s="4">
        <v>1</v>
      </c>
      <c r="AM47" s="4">
        <f t="shared" si="3"/>
        <v>0</v>
      </c>
      <c r="AO47" s="2" t="s">
        <v>50</v>
      </c>
      <c r="AP47" s="2">
        <v>40</v>
      </c>
      <c r="AQ47" s="2">
        <v>40</v>
      </c>
      <c r="AR47" s="2">
        <v>0</v>
      </c>
      <c r="AS47" s="2">
        <v>0</v>
      </c>
      <c r="AT47" s="4">
        <v>1</v>
      </c>
      <c r="AU47" s="4">
        <f t="shared" si="4"/>
        <v>0</v>
      </c>
      <c r="AW47" s="2" t="s">
        <v>50</v>
      </c>
      <c r="AX47" s="2">
        <v>40</v>
      </c>
      <c r="AY47" s="2">
        <v>40</v>
      </c>
      <c r="AZ47" s="2">
        <v>0</v>
      </c>
      <c r="BA47" s="2">
        <v>0</v>
      </c>
      <c r="BB47" s="4">
        <v>1</v>
      </c>
      <c r="BC47" s="4">
        <f t="shared" si="5"/>
        <v>0</v>
      </c>
      <c r="BE47" s="2" t="s">
        <v>50</v>
      </c>
      <c r="BF47" s="2">
        <v>43</v>
      </c>
      <c r="BG47" s="2">
        <v>43</v>
      </c>
      <c r="BH47" s="2">
        <v>0</v>
      </c>
      <c r="BI47" s="2">
        <v>0</v>
      </c>
      <c r="BJ47" s="4">
        <f t="shared" si="69"/>
        <v>1</v>
      </c>
      <c r="BK47" s="4">
        <f t="shared" si="6"/>
        <v>0</v>
      </c>
      <c r="BM47" s="2" t="s">
        <v>50</v>
      </c>
      <c r="BN47" s="2">
        <v>43</v>
      </c>
      <c r="BO47" s="2">
        <v>43</v>
      </c>
      <c r="BP47" s="2">
        <v>0</v>
      </c>
      <c r="BQ47" s="2">
        <v>0</v>
      </c>
      <c r="BR47" s="4">
        <f t="shared" si="70"/>
        <v>1</v>
      </c>
      <c r="BS47" s="4">
        <f t="shared" si="7"/>
        <v>0</v>
      </c>
      <c r="BU47" s="2" t="s">
        <v>50</v>
      </c>
      <c r="BV47" s="2">
        <v>43</v>
      </c>
      <c r="BW47" s="2">
        <v>43</v>
      </c>
      <c r="BX47" s="2">
        <v>0</v>
      </c>
      <c r="BY47" s="2">
        <v>0</v>
      </c>
      <c r="BZ47" s="4">
        <v>1</v>
      </c>
      <c r="CA47" s="4">
        <f t="shared" si="8"/>
        <v>0</v>
      </c>
      <c r="CC47" s="42" t="s">
        <v>50</v>
      </c>
      <c r="CD47" s="42">
        <v>43</v>
      </c>
      <c r="CE47" s="42">
        <v>43</v>
      </c>
      <c r="CF47" s="42">
        <v>0</v>
      </c>
      <c r="CG47" s="42">
        <v>0</v>
      </c>
      <c r="CH47" s="43">
        <v>1</v>
      </c>
      <c r="CI47" s="4">
        <f t="shared" si="9"/>
        <v>0</v>
      </c>
      <c r="CK47" s="2" t="s">
        <v>50</v>
      </c>
      <c r="CL47" s="2">
        <v>43</v>
      </c>
      <c r="CM47" s="2">
        <v>43</v>
      </c>
      <c r="CN47" s="2">
        <v>0</v>
      </c>
      <c r="CO47" s="2">
        <v>0</v>
      </c>
      <c r="CP47" s="4">
        <v>1</v>
      </c>
      <c r="CQ47" s="4">
        <f t="shared" si="10"/>
        <v>0</v>
      </c>
      <c r="CS47" s="2" t="s">
        <v>50</v>
      </c>
      <c r="CT47" s="2">
        <v>43</v>
      </c>
      <c r="CU47" s="2">
        <v>43</v>
      </c>
      <c r="CV47" s="2">
        <v>0</v>
      </c>
      <c r="CW47" s="2">
        <v>0</v>
      </c>
      <c r="CX47" s="4">
        <v>1</v>
      </c>
      <c r="CY47" s="4">
        <f t="shared" si="11"/>
        <v>0</v>
      </c>
      <c r="DA47" s="2" t="s">
        <v>50</v>
      </c>
      <c r="DB47" s="2">
        <v>43</v>
      </c>
      <c r="DC47" s="2">
        <v>43</v>
      </c>
      <c r="DD47" s="2">
        <v>0</v>
      </c>
      <c r="DE47" s="2">
        <v>0</v>
      </c>
      <c r="DF47" s="4">
        <v>1</v>
      </c>
      <c r="DG47" s="4">
        <f t="shared" si="12"/>
        <v>0</v>
      </c>
      <c r="DI47" s="2" t="s">
        <v>50</v>
      </c>
      <c r="DJ47" s="2">
        <v>43</v>
      </c>
      <c r="DK47" s="2">
        <v>43</v>
      </c>
      <c r="DL47" s="2">
        <v>0</v>
      </c>
      <c r="DM47" s="2">
        <v>0</v>
      </c>
      <c r="DN47" s="4">
        <v>1</v>
      </c>
      <c r="DO47" s="4">
        <f t="shared" si="13"/>
        <v>0</v>
      </c>
      <c r="DQ47" s="2" t="s">
        <v>50</v>
      </c>
      <c r="DR47" s="2">
        <v>43</v>
      </c>
      <c r="DS47" s="2">
        <v>43</v>
      </c>
      <c r="DT47" s="2">
        <v>0</v>
      </c>
      <c r="DU47" s="2">
        <v>0</v>
      </c>
      <c r="DV47" s="4">
        <v>1</v>
      </c>
      <c r="DW47" s="4">
        <f t="shared" si="14"/>
        <v>0</v>
      </c>
      <c r="DY47" s="2" t="s">
        <v>50</v>
      </c>
      <c r="DZ47" s="2">
        <v>43</v>
      </c>
      <c r="EA47" s="2">
        <v>43</v>
      </c>
      <c r="EB47" s="2">
        <v>0</v>
      </c>
      <c r="EC47" s="2">
        <v>0</v>
      </c>
      <c r="ED47" s="4">
        <v>1</v>
      </c>
      <c r="EE47" s="4">
        <f t="shared" si="15"/>
        <v>0</v>
      </c>
      <c r="EG47" s="73" t="s">
        <v>50</v>
      </c>
      <c r="EH47" s="74">
        <v>43</v>
      </c>
      <c r="EI47" s="74">
        <v>43</v>
      </c>
      <c r="EJ47" s="74">
        <v>0</v>
      </c>
      <c r="EK47" s="74">
        <v>0</v>
      </c>
      <c r="EL47" s="75">
        <v>1</v>
      </c>
      <c r="EM47" s="75">
        <f t="shared" si="16"/>
        <v>0</v>
      </c>
      <c r="EN47" s="74"/>
      <c r="EO47" s="73" t="s">
        <v>50</v>
      </c>
      <c r="EP47" s="73">
        <v>43</v>
      </c>
      <c r="EQ47" s="73">
        <v>43</v>
      </c>
      <c r="ER47" s="73">
        <v>0</v>
      </c>
      <c r="ES47" s="73">
        <v>0</v>
      </c>
      <c r="ET47" s="77">
        <v>1</v>
      </c>
      <c r="EU47" s="75">
        <f t="shared" si="17"/>
        <v>0</v>
      </c>
      <c r="EV47" s="74"/>
      <c r="EW47" s="73" t="s">
        <v>50</v>
      </c>
      <c r="EX47" s="73">
        <v>43</v>
      </c>
      <c r="EY47" s="73">
        <v>43</v>
      </c>
      <c r="EZ47" s="73">
        <v>0</v>
      </c>
      <c r="FA47" s="73">
        <v>0</v>
      </c>
      <c r="FB47" s="77">
        <v>1</v>
      </c>
      <c r="FC47" s="75">
        <f t="shared" si="18"/>
        <v>0</v>
      </c>
      <c r="FD47" s="74"/>
      <c r="FE47" s="73" t="s">
        <v>50</v>
      </c>
      <c r="FF47" s="73">
        <v>43</v>
      </c>
      <c r="FG47" s="73">
        <v>43</v>
      </c>
      <c r="FH47" s="73">
        <v>0</v>
      </c>
      <c r="FI47" s="73">
        <v>0</v>
      </c>
      <c r="FJ47" s="77">
        <f t="shared" si="71"/>
        <v>1</v>
      </c>
      <c r="FK47" s="75">
        <f t="shared" si="19"/>
        <v>0</v>
      </c>
      <c r="FL47" s="74"/>
      <c r="FM47" s="73" t="s">
        <v>50</v>
      </c>
      <c r="FN47" s="73">
        <v>43</v>
      </c>
      <c r="FO47" s="73">
        <v>43</v>
      </c>
      <c r="FP47" s="73">
        <v>0</v>
      </c>
      <c r="FQ47" s="73">
        <v>0</v>
      </c>
      <c r="FR47" s="77">
        <v>1</v>
      </c>
      <c r="FS47" s="75">
        <f t="shared" si="20"/>
        <v>0</v>
      </c>
      <c r="FT47" s="74"/>
      <c r="FU47" s="73" t="s">
        <v>50</v>
      </c>
      <c r="FV47" s="73">
        <v>43</v>
      </c>
      <c r="FW47" s="73">
        <v>43</v>
      </c>
      <c r="FX47" s="73">
        <v>0</v>
      </c>
      <c r="FY47" s="73">
        <v>0</v>
      </c>
      <c r="FZ47" s="77">
        <v>1</v>
      </c>
      <c r="GA47" s="75">
        <f t="shared" si="21"/>
        <v>0</v>
      </c>
      <c r="GB47" s="74"/>
      <c r="GC47" s="73" t="s">
        <v>50</v>
      </c>
      <c r="GD47" s="73">
        <v>43</v>
      </c>
      <c r="GE47" s="73">
        <v>43</v>
      </c>
      <c r="GF47" s="73">
        <v>0</v>
      </c>
      <c r="GG47" s="73">
        <v>0</v>
      </c>
      <c r="GH47" s="77">
        <v>1</v>
      </c>
      <c r="GI47" s="75">
        <f t="shared" si="22"/>
        <v>0</v>
      </c>
      <c r="GJ47" s="74"/>
      <c r="GK47" s="73" t="s">
        <v>50</v>
      </c>
      <c r="GL47" s="73">
        <v>43</v>
      </c>
      <c r="GM47" s="73">
        <v>43</v>
      </c>
      <c r="GN47" s="73">
        <v>0</v>
      </c>
      <c r="GO47" s="73">
        <v>0</v>
      </c>
      <c r="GP47" s="77">
        <v>1</v>
      </c>
      <c r="GQ47" s="75">
        <f t="shared" si="23"/>
        <v>1</v>
      </c>
      <c r="GR47" s="74"/>
      <c r="GS47" s="73" t="s">
        <v>50</v>
      </c>
      <c r="GT47" s="73">
        <v>43</v>
      </c>
      <c r="GU47" s="73">
        <v>43</v>
      </c>
      <c r="GV47" s="73">
        <v>0</v>
      </c>
      <c r="GW47" s="73">
        <v>0</v>
      </c>
      <c r="GX47" s="77">
        <v>1</v>
      </c>
      <c r="GY47" s="75">
        <f t="shared" si="24"/>
        <v>0</v>
      </c>
      <c r="HB47" s="74" t="s">
        <v>50</v>
      </c>
      <c r="HC47" s="74">
        <v>43</v>
      </c>
      <c r="HD47" s="74">
        <v>43</v>
      </c>
      <c r="HE47" s="74">
        <v>0</v>
      </c>
      <c r="HF47" s="74">
        <v>0</v>
      </c>
      <c r="HG47" s="75">
        <f t="shared" si="25"/>
        <v>1</v>
      </c>
      <c r="HH47" s="75">
        <f t="shared" si="26"/>
        <v>0</v>
      </c>
      <c r="HJ47" s="74" t="s">
        <v>50</v>
      </c>
      <c r="HK47" s="74">
        <v>43</v>
      </c>
      <c r="HL47" s="74">
        <v>43</v>
      </c>
      <c r="HM47" s="74">
        <v>0</v>
      </c>
      <c r="HN47" s="74">
        <v>0</v>
      </c>
      <c r="HO47" s="75">
        <f t="shared" si="27"/>
        <v>1</v>
      </c>
      <c r="HP47" s="75">
        <f t="shared" si="28"/>
        <v>0</v>
      </c>
      <c r="HR47" s="74" t="s">
        <v>50</v>
      </c>
      <c r="HS47" s="74">
        <v>43</v>
      </c>
      <c r="HT47" s="74">
        <v>43</v>
      </c>
      <c r="HU47" s="74">
        <v>0</v>
      </c>
      <c r="HV47" s="74">
        <v>0</v>
      </c>
      <c r="HW47" s="75">
        <f t="shared" si="29"/>
        <v>1</v>
      </c>
      <c r="HX47" s="75">
        <f t="shared" si="30"/>
        <v>0</v>
      </c>
      <c r="HZ47" s="74" t="s">
        <v>50</v>
      </c>
      <c r="IA47" s="74">
        <v>43</v>
      </c>
      <c r="IB47" s="74">
        <v>43</v>
      </c>
      <c r="IC47" s="74">
        <v>0</v>
      </c>
      <c r="ID47" s="74">
        <v>0</v>
      </c>
      <c r="IE47" s="75">
        <f t="shared" si="31"/>
        <v>1</v>
      </c>
      <c r="IF47" s="75">
        <f t="shared" si="32"/>
        <v>0</v>
      </c>
      <c r="IH47" s="74" t="s">
        <v>50</v>
      </c>
      <c r="II47" s="74">
        <v>43</v>
      </c>
      <c r="IJ47" s="74">
        <v>43</v>
      </c>
      <c r="IK47" s="74">
        <v>0</v>
      </c>
      <c r="IL47" s="74">
        <v>0</v>
      </c>
      <c r="IM47" s="75">
        <f t="shared" si="33"/>
        <v>1</v>
      </c>
      <c r="IN47" s="75">
        <f t="shared" si="34"/>
        <v>0</v>
      </c>
      <c r="IP47" s="74" t="s">
        <v>50</v>
      </c>
      <c r="IQ47" s="74">
        <v>43</v>
      </c>
      <c r="IR47" s="74">
        <v>43</v>
      </c>
      <c r="IS47" s="74">
        <v>0</v>
      </c>
      <c r="IT47" s="74">
        <v>0</v>
      </c>
      <c r="IU47" s="75">
        <f t="shared" si="35"/>
        <v>1</v>
      </c>
      <c r="IV47" s="75">
        <f t="shared" si="36"/>
        <v>0</v>
      </c>
      <c r="IX47" s="74" t="s">
        <v>50</v>
      </c>
      <c r="IY47" s="74">
        <v>43</v>
      </c>
      <c r="IZ47" s="74">
        <v>43</v>
      </c>
      <c r="JA47" s="74">
        <v>0</v>
      </c>
      <c r="JB47" s="74">
        <v>0</v>
      </c>
      <c r="JC47" s="75">
        <f t="shared" si="37"/>
        <v>1</v>
      </c>
      <c r="JD47" s="75">
        <f t="shared" si="38"/>
        <v>0</v>
      </c>
      <c r="JF47" s="74" t="s">
        <v>50</v>
      </c>
      <c r="JG47" s="74">
        <v>43</v>
      </c>
      <c r="JH47" s="74">
        <v>43</v>
      </c>
      <c r="JI47" s="74">
        <v>0</v>
      </c>
      <c r="JJ47" s="74">
        <v>0</v>
      </c>
      <c r="JK47" s="75">
        <f t="shared" si="39"/>
        <v>1</v>
      </c>
      <c r="JL47" s="75">
        <f t="shared" si="40"/>
        <v>0</v>
      </c>
      <c r="JN47" s="74" t="s">
        <v>50</v>
      </c>
      <c r="JO47" s="74">
        <v>43</v>
      </c>
      <c r="JP47" s="74">
        <v>43</v>
      </c>
      <c r="JQ47" s="74">
        <v>0</v>
      </c>
      <c r="JR47" s="74">
        <v>0</v>
      </c>
      <c r="JS47" s="75">
        <f t="shared" si="41"/>
        <v>1</v>
      </c>
      <c r="JT47" s="75">
        <f t="shared" si="42"/>
        <v>0</v>
      </c>
      <c r="JV47" s="74" t="s">
        <v>50</v>
      </c>
      <c r="JW47" s="74">
        <v>43</v>
      </c>
      <c r="JX47" s="74">
        <v>43</v>
      </c>
      <c r="JY47" s="74">
        <v>0</v>
      </c>
      <c r="JZ47" s="74">
        <v>0</v>
      </c>
      <c r="KA47" s="75">
        <f t="shared" si="43"/>
        <v>1</v>
      </c>
      <c r="KB47" s="75">
        <f t="shared" si="44"/>
        <v>0</v>
      </c>
      <c r="KD47" s="74" t="s">
        <v>50</v>
      </c>
      <c r="KE47" s="74">
        <v>43</v>
      </c>
      <c r="KF47" s="74">
        <v>43</v>
      </c>
      <c r="KG47" s="74">
        <v>0</v>
      </c>
      <c r="KH47" s="74">
        <v>0</v>
      </c>
      <c r="KI47" s="75">
        <f t="shared" si="45"/>
        <v>1</v>
      </c>
      <c r="KJ47" s="75">
        <f t="shared" si="46"/>
        <v>0</v>
      </c>
      <c r="KL47" s="74" t="s">
        <v>50</v>
      </c>
      <c r="KM47" s="74">
        <v>43</v>
      </c>
      <c r="KN47" s="74">
        <v>43</v>
      </c>
      <c r="KO47" s="74">
        <v>0</v>
      </c>
      <c r="KP47" s="74">
        <v>0</v>
      </c>
      <c r="KQ47" s="75">
        <f t="shared" si="47"/>
        <v>1</v>
      </c>
      <c r="KR47" s="75">
        <f t="shared" si="48"/>
        <v>0</v>
      </c>
      <c r="KT47" s="74" t="s">
        <v>50</v>
      </c>
      <c r="KU47" s="74">
        <v>43</v>
      </c>
      <c r="KV47" s="74">
        <v>43</v>
      </c>
      <c r="KW47" s="74">
        <v>0</v>
      </c>
      <c r="KX47" s="74">
        <v>0</v>
      </c>
      <c r="KY47" s="75">
        <f t="shared" si="49"/>
        <v>1</v>
      </c>
      <c r="KZ47" s="75">
        <f t="shared" si="50"/>
        <v>0</v>
      </c>
      <c r="LB47" s="74" t="s">
        <v>50</v>
      </c>
      <c r="LC47" s="74">
        <v>43</v>
      </c>
      <c r="LD47" s="74">
        <v>43</v>
      </c>
      <c r="LE47" s="74">
        <v>0</v>
      </c>
      <c r="LF47" s="74">
        <v>0</v>
      </c>
      <c r="LG47" s="75">
        <f t="shared" si="51"/>
        <v>1</v>
      </c>
      <c r="LH47" s="75">
        <f t="shared" si="52"/>
        <v>0</v>
      </c>
      <c r="LJ47" s="74" t="s">
        <v>50</v>
      </c>
      <c r="LK47" s="74">
        <v>43</v>
      </c>
      <c r="LL47" s="74">
        <v>43</v>
      </c>
      <c r="LM47" s="74">
        <v>0</v>
      </c>
      <c r="LN47" s="74">
        <v>0</v>
      </c>
      <c r="LO47" s="75">
        <f t="shared" si="53"/>
        <v>1</v>
      </c>
      <c r="LP47" s="75">
        <f t="shared" si="54"/>
        <v>0</v>
      </c>
      <c r="LR47" s="74" t="s">
        <v>50</v>
      </c>
      <c r="LS47" s="74">
        <v>43</v>
      </c>
      <c r="LT47" s="74">
        <v>43</v>
      </c>
      <c r="LU47" s="74">
        <v>0</v>
      </c>
      <c r="LV47" s="74">
        <v>0</v>
      </c>
      <c r="LW47" s="75">
        <f t="shared" si="55"/>
        <v>1</v>
      </c>
      <c r="LX47" s="75">
        <f t="shared" si="56"/>
        <v>0</v>
      </c>
      <c r="LZ47" s="74" t="s">
        <v>50</v>
      </c>
      <c r="MA47" s="74">
        <v>43</v>
      </c>
      <c r="MB47" s="74">
        <v>43</v>
      </c>
      <c r="MC47" s="74">
        <v>0</v>
      </c>
      <c r="MD47" s="74">
        <v>0</v>
      </c>
      <c r="ME47" s="75">
        <f t="shared" si="57"/>
        <v>1</v>
      </c>
      <c r="MF47" s="75">
        <f t="shared" si="58"/>
        <v>0</v>
      </c>
      <c r="MH47" s="74" t="s">
        <v>50</v>
      </c>
      <c r="MI47" s="74">
        <v>43</v>
      </c>
      <c r="MJ47" s="74">
        <v>43</v>
      </c>
      <c r="MK47" s="74">
        <v>0</v>
      </c>
      <c r="ML47" s="74">
        <v>0</v>
      </c>
      <c r="MM47" s="75">
        <f t="shared" si="59"/>
        <v>1</v>
      </c>
      <c r="MN47" s="75">
        <f t="shared" si="60"/>
        <v>0</v>
      </c>
      <c r="MP47" s="74" t="s">
        <v>50</v>
      </c>
      <c r="MQ47" s="74">
        <v>43</v>
      </c>
      <c r="MR47" s="74">
        <v>43</v>
      </c>
      <c r="MS47" s="74">
        <v>0</v>
      </c>
      <c r="MT47" s="74">
        <v>0</v>
      </c>
      <c r="MU47" s="75">
        <f t="shared" si="61"/>
        <v>1</v>
      </c>
      <c r="MV47" s="75">
        <f t="shared" si="62"/>
        <v>0</v>
      </c>
      <c r="MX47" s="74" t="s">
        <v>50</v>
      </c>
      <c r="MY47" s="74">
        <v>43</v>
      </c>
      <c r="MZ47" s="74">
        <v>43</v>
      </c>
      <c r="NA47" s="74">
        <v>0</v>
      </c>
      <c r="NB47" s="74">
        <v>0</v>
      </c>
      <c r="NC47" s="75">
        <f t="shared" si="63"/>
        <v>1</v>
      </c>
      <c r="ND47" s="75">
        <f t="shared" si="64"/>
        <v>0</v>
      </c>
      <c r="NF47" s="74" t="s">
        <v>50</v>
      </c>
      <c r="NG47" s="74">
        <v>43</v>
      </c>
      <c r="NH47" s="74">
        <v>43</v>
      </c>
      <c r="NI47" s="74">
        <v>0</v>
      </c>
      <c r="NJ47" s="74">
        <v>0</v>
      </c>
      <c r="NK47" s="75">
        <f t="shared" si="65"/>
        <v>1</v>
      </c>
      <c r="NL47" s="75">
        <f t="shared" si="66"/>
        <v>0</v>
      </c>
      <c r="NN47" s="74" t="s">
        <v>50</v>
      </c>
      <c r="NO47" s="74">
        <v>43</v>
      </c>
      <c r="NP47" s="74">
        <v>43</v>
      </c>
      <c r="NQ47" s="74">
        <v>0</v>
      </c>
      <c r="NR47" s="74">
        <v>0</v>
      </c>
      <c r="NS47" s="75">
        <f t="shared" si="67"/>
        <v>1</v>
      </c>
      <c r="NT47" s="75">
        <f t="shared" si="68"/>
        <v>0</v>
      </c>
    </row>
    <row r="48" spans="1:384" ht="1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G48" s="8"/>
      <c r="H48" s="7"/>
      <c r="I48" s="2" t="s">
        <v>51</v>
      </c>
      <c r="J48" s="2">
        <v>2</v>
      </c>
      <c r="K48" s="2">
        <v>2</v>
      </c>
      <c r="L48" s="2">
        <v>0</v>
      </c>
      <c r="M48" s="2">
        <v>0</v>
      </c>
      <c r="N48" s="4">
        <v>1</v>
      </c>
      <c r="O48" s="8">
        <f t="shared" si="0"/>
        <v>0</v>
      </c>
      <c r="P48" s="7"/>
      <c r="Q48" s="2" t="s">
        <v>51</v>
      </c>
      <c r="R48" s="2">
        <v>2</v>
      </c>
      <c r="S48" s="2">
        <v>2</v>
      </c>
      <c r="T48" s="2">
        <v>0</v>
      </c>
      <c r="U48" s="2">
        <v>0</v>
      </c>
      <c r="V48" s="4">
        <v>1</v>
      </c>
      <c r="W48" s="4">
        <f t="shared" si="1"/>
        <v>0</v>
      </c>
      <c r="Y48" s="2" t="s">
        <v>51</v>
      </c>
      <c r="Z48" s="2">
        <v>10</v>
      </c>
      <c r="AA48" s="2">
        <v>10</v>
      </c>
      <c r="AB48" s="2">
        <v>0</v>
      </c>
      <c r="AC48" s="2">
        <v>0</v>
      </c>
      <c r="AD48" s="4">
        <v>1</v>
      </c>
      <c r="AE48" s="4">
        <f t="shared" si="2"/>
        <v>0</v>
      </c>
      <c r="AG48" s="2" t="s">
        <v>51</v>
      </c>
      <c r="AH48" s="2">
        <v>10</v>
      </c>
      <c r="AI48" s="2">
        <v>10</v>
      </c>
      <c r="AJ48" s="2">
        <v>0</v>
      </c>
      <c r="AK48" s="2">
        <v>0</v>
      </c>
      <c r="AL48" s="4">
        <v>1</v>
      </c>
      <c r="AM48" s="4">
        <f t="shared" si="3"/>
        <v>0</v>
      </c>
      <c r="AO48" s="2" t="s">
        <v>51</v>
      </c>
      <c r="AP48" s="2">
        <v>10</v>
      </c>
      <c r="AQ48" s="2">
        <v>10</v>
      </c>
      <c r="AR48" s="2">
        <v>0</v>
      </c>
      <c r="AS48" s="2">
        <v>0</v>
      </c>
      <c r="AT48" s="4">
        <v>1</v>
      </c>
      <c r="AU48" s="4">
        <f t="shared" si="4"/>
        <v>0</v>
      </c>
      <c r="AW48" s="2" t="s">
        <v>51</v>
      </c>
      <c r="AX48" s="2">
        <v>10</v>
      </c>
      <c r="AY48" s="2">
        <v>10</v>
      </c>
      <c r="AZ48" s="2">
        <v>0</v>
      </c>
      <c r="BA48" s="2">
        <v>0</v>
      </c>
      <c r="BB48" s="4">
        <v>1</v>
      </c>
      <c r="BC48" s="4">
        <f t="shared" si="5"/>
        <v>0</v>
      </c>
      <c r="BE48" s="2" t="s">
        <v>51</v>
      </c>
      <c r="BF48" s="2">
        <v>10</v>
      </c>
      <c r="BG48" s="2">
        <v>10</v>
      </c>
      <c r="BH48" s="2">
        <v>0</v>
      </c>
      <c r="BI48" s="2">
        <v>0</v>
      </c>
      <c r="BJ48" s="4">
        <f t="shared" si="69"/>
        <v>1</v>
      </c>
      <c r="BK48" s="4">
        <f t="shared" si="6"/>
        <v>0</v>
      </c>
      <c r="BM48" s="2" t="s">
        <v>51</v>
      </c>
      <c r="BN48" s="2">
        <v>10</v>
      </c>
      <c r="BO48" s="2">
        <v>10</v>
      </c>
      <c r="BP48" s="2">
        <v>0</v>
      </c>
      <c r="BQ48" s="2">
        <v>0</v>
      </c>
      <c r="BR48" s="4">
        <f t="shared" si="70"/>
        <v>1</v>
      </c>
      <c r="BS48" s="4">
        <f t="shared" si="7"/>
        <v>0</v>
      </c>
      <c r="BU48" s="2" t="s">
        <v>51</v>
      </c>
      <c r="BV48" s="2">
        <v>10</v>
      </c>
      <c r="BW48" s="2">
        <v>10</v>
      </c>
      <c r="BX48" s="2">
        <v>0</v>
      </c>
      <c r="BY48" s="2">
        <v>0</v>
      </c>
      <c r="BZ48" s="4">
        <v>1</v>
      </c>
      <c r="CA48" s="4">
        <f t="shared" si="8"/>
        <v>0</v>
      </c>
      <c r="CC48" s="42" t="s">
        <v>51</v>
      </c>
      <c r="CD48" s="42">
        <v>10</v>
      </c>
      <c r="CE48" s="42">
        <v>10</v>
      </c>
      <c r="CF48" s="42">
        <v>0</v>
      </c>
      <c r="CG48" s="42">
        <v>0</v>
      </c>
      <c r="CH48" s="43">
        <v>1</v>
      </c>
      <c r="CI48" s="4">
        <f t="shared" si="9"/>
        <v>0</v>
      </c>
      <c r="CK48" s="2" t="s">
        <v>51</v>
      </c>
      <c r="CL48" s="2">
        <v>10</v>
      </c>
      <c r="CM48" s="2">
        <v>10</v>
      </c>
      <c r="CN48" s="2">
        <v>0</v>
      </c>
      <c r="CO48" s="2">
        <v>0</v>
      </c>
      <c r="CP48" s="4">
        <v>1</v>
      </c>
      <c r="CQ48" s="4">
        <f t="shared" si="10"/>
        <v>0</v>
      </c>
      <c r="CS48" s="2" t="s">
        <v>51</v>
      </c>
      <c r="CT48" s="2">
        <v>10</v>
      </c>
      <c r="CU48" s="2">
        <v>10</v>
      </c>
      <c r="CV48" s="2">
        <v>0</v>
      </c>
      <c r="CW48" s="2">
        <v>0</v>
      </c>
      <c r="CX48" s="4">
        <v>1</v>
      </c>
      <c r="CY48" s="4">
        <f t="shared" si="11"/>
        <v>0</v>
      </c>
      <c r="DA48" s="2" t="s">
        <v>51</v>
      </c>
      <c r="DB48" s="2">
        <v>10</v>
      </c>
      <c r="DC48" s="2">
        <v>10</v>
      </c>
      <c r="DD48" s="2">
        <v>0</v>
      </c>
      <c r="DE48" s="2">
        <v>0</v>
      </c>
      <c r="DF48" s="4">
        <v>1</v>
      </c>
      <c r="DG48" s="4">
        <f t="shared" si="12"/>
        <v>0</v>
      </c>
      <c r="DI48" s="2" t="s">
        <v>51</v>
      </c>
      <c r="DJ48" s="2">
        <v>10</v>
      </c>
      <c r="DK48" s="2">
        <v>10</v>
      </c>
      <c r="DL48" s="2">
        <v>0</v>
      </c>
      <c r="DM48" s="2">
        <v>0</v>
      </c>
      <c r="DN48" s="4">
        <v>1</v>
      </c>
      <c r="DO48" s="4">
        <f t="shared" si="13"/>
        <v>0</v>
      </c>
      <c r="DQ48" s="2" t="s">
        <v>51</v>
      </c>
      <c r="DR48" s="2">
        <v>10</v>
      </c>
      <c r="DS48" s="2">
        <v>10</v>
      </c>
      <c r="DT48" s="2">
        <v>0</v>
      </c>
      <c r="DU48" s="2">
        <v>0</v>
      </c>
      <c r="DV48" s="4">
        <v>1</v>
      </c>
      <c r="DW48" s="4">
        <f t="shared" si="14"/>
        <v>0</v>
      </c>
      <c r="DY48" s="2" t="s">
        <v>51</v>
      </c>
      <c r="DZ48" s="2">
        <v>10</v>
      </c>
      <c r="EA48" s="2">
        <v>10</v>
      </c>
      <c r="EB48" s="2">
        <v>0</v>
      </c>
      <c r="EC48" s="2">
        <v>0</v>
      </c>
      <c r="ED48" s="4">
        <v>1</v>
      </c>
      <c r="EE48" s="4">
        <f t="shared" si="15"/>
        <v>0</v>
      </c>
      <c r="EG48" s="73" t="s">
        <v>51</v>
      </c>
      <c r="EH48" s="74">
        <v>10</v>
      </c>
      <c r="EI48" s="74">
        <v>10</v>
      </c>
      <c r="EJ48" s="74">
        <v>0</v>
      </c>
      <c r="EK48" s="74">
        <v>0</v>
      </c>
      <c r="EL48" s="75">
        <v>1</v>
      </c>
      <c r="EM48" s="75">
        <f t="shared" si="16"/>
        <v>0</v>
      </c>
      <c r="EN48" s="74"/>
      <c r="EO48" s="73" t="s">
        <v>51</v>
      </c>
      <c r="EP48" s="73">
        <v>10</v>
      </c>
      <c r="EQ48" s="73">
        <v>10</v>
      </c>
      <c r="ER48" s="73">
        <v>0</v>
      </c>
      <c r="ES48" s="73">
        <v>0</v>
      </c>
      <c r="ET48" s="77">
        <v>1</v>
      </c>
      <c r="EU48" s="75">
        <f t="shared" si="17"/>
        <v>0</v>
      </c>
      <c r="EV48" s="74"/>
      <c r="EW48" s="73" t="s">
        <v>51</v>
      </c>
      <c r="EX48" s="73">
        <v>10</v>
      </c>
      <c r="EY48" s="73">
        <v>10</v>
      </c>
      <c r="EZ48" s="73">
        <v>0</v>
      </c>
      <c r="FA48" s="73">
        <v>0</v>
      </c>
      <c r="FB48" s="77">
        <v>1</v>
      </c>
      <c r="FC48" s="75">
        <f t="shared" si="18"/>
        <v>0</v>
      </c>
      <c r="FD48" s="74"/>
      <c r="FE48" s="73" t="s">
        <v>51</v>
      </c>
      <c r="FF48" s="73">
        <v>10</v>
      </c>
      <c r="FG48" s="73">
        <v>10</v>
      </c>
      <c r="FH48" s="73">
        <v>0</v>
      </c>
      <c r="FI48" s="73">
        <v>0</v>
      </c>
      <c r="FJ48" s="77">
        <f t="shared" si="71"/>
        <v>1</v>
      </c>
      <c r="FK48" s="75">
        <f t="shared" si="19"/>
        <v>0</v>
      </c>
      <c r="FL48" s="74"/>
      <c r="FM48" s="73" t="s">
        <v>51</v>
      </c>
      <c r="FN48" s="73">
        <v>10</v>
      </c>
      <c r="FO48" s="73">
        <v>10</v>
      </c>
      <c r="FP48" s="73">
        <v>0</v>
      </c>
      <c r="FQ48" s="73">
        <v>0</v>
      </c>
      <c r="FR48" s="77">
        <v>1</v>
      </c>
      <c r="FS48" s="75">
        <f t="shared" si="20"/>
        <v>0</v>
      </c>
      <c r="FT48" s="74"/>
      <c r="FU48" s="73" t="s">
        <v>51</v>
      </c>
      <c r="FV48" s="73">
        <v>10</v>
      </c>
      <c r="FW48" s="73">
        <v>10</v>
      </c>
      <c r="FX48" s="73">
        <v>0</v>
      </c>
      <c r="FY48" s="73">
        <v>0</v>
      </c>
      <c r="FZ48" s="77">
        <v>1</v>
      </c>
      <c r="GA48" s="75">
        <f t="shared" si="21"/>
        <v>0</v>
      </c>
      <c r="GB48" s="74"/>
      <c r="GC48" s="73" t="s">
        <v>51</v>
      </c>
      <c r="GD48" s="73">
        <v>10</v>
      </c>
      <c r="GE48" s="73">
        <v>10</v>
      </c>
      <c r="GF48" s="73">
        <v>0</v>
      </c>
      <c r="GG48" s="73">
        <v>0</v>
      </c>
      <c r="GH48" s="77">
        <v>1</v>
      </c>
      <c r="GI48" s="75">
        <f t="shared" si="22"/>
        <v>0</v>
      </c>
      <c r="GJ48" s="74"/>
      <c r="GK48" s="73" t="s">
        <v>51</v>
      </c>
      <c r="GL48" s="73">
        <v>10</v>
      </c>
      <c r="GM48" s="73">
        <v>10</v>
      </c>
      <c r="GN48" s="73">
        <v>0</v>
      </c>
      <c r="GO48" s="73">
        <v>0</v>
      </c>
      <c r="GP48" s="77">
        <v>1</v>
      </c>
      <c r="GQ48" s="75">
        <f t="shared" si="23"/>
        <v>1</v>
      </c>
      <c r="GR48" s="74"/>
      <c r="GS48" s="73" t="s">
        <v>51</v>
      </c>
      <c r="GT48" s="73">
        <v>10</v>
      </c>
      <c r="GU48" s="73">
        <v>10</v>
      </c>
      <c r="GV48" s="73">
        <v>0</v>
      </c>
      <c r="GW48" s="73">
        <v>0</v>
      </c>
      <c r="GX48" s="77">
        <v>1</v>
      </c>
      <c r="GY48" s="75">
        <f t="shared" si="24"/>
        <v>0</v>
      </c>
      <c r="HB48" s="74" t="s">
        <v>51</v>
      </c>
      <c r="HC48" s="74">
        <v>10</v>
      </c>
      <c r="HD48" s="74">
        <v>9</v>
      </c>
      <c r="HE48" s="74">
        <v>1</v>
      </c>
      <c r="HF48" s="74">
        <v>0</v>
      </c>
      <c r="HG48" s="75">
        <f t="shared" si="25"/>
        <v>0.9</v>
      </c>
      <c r="HH48" s="75">
        <f t="shared" si="26"/>
        <v>-9.9999999999999978E-2</v>
      </c>
      <c r="HJ48" s="74" t="s">
        <v>51</v>
      </c>
      <c r="HK48" s="74">
        <v>10</v>
      </c>
      <c r="HL48" s="74">
        <v>10</v>
      </c>
      <c r="HM48" s="74">
        <v>0</v>
      </c>
      <c r="HN48" s="74">
        <v>0</v>
      </c>
      <c r="HO48" s="75">
        <f t="shared" si="27"/>
        <v>1</v>
      </c>
      <c r="HP48" s="75">
        <f t="shared" si="28"/>
        <v>9.9999999999999978E-2</v>
      </c>
      <c r="HR48" s="74" t="s">
        <v>51</v>
      </c>
      <c r="HS48" s="74">
        <v>10</v>
      </c>
      <c r="HT48" s="74">
        <v>10</v>
      </c>
      <c r="HU48" s="74">
        <v>0</v>
      </c>
      <c r="HV48" s="74">
        <v>0</v>
      </c>
      <c r="HW48" s="75">
        <f t="shared" si="29"/>
        <v>1</v>
      </c>
      <c r="HX48" s="75">
        <f t="shared" si="30"/>
        <v>0</v>
      </c>
      <c r="HZ48" s="74" t="s">
        <v>51</v>
      </c>
      <c r="IA48" s="74">
        <v>10</v>
      </c>
      <c r="IB48" s="74">
        <v>10</v>
      </c>
      <c r="IC48" s="74">
        <v>0</v>
      </c>
      <c r="ID48" s="74">
        <v>0</v>
      </c>
      <c r="IE48" s="75">
        <f t="shared" si="31"/>
        <v>1</v>
      </c>
      <c r="IF48" s="75">
        <f t="shared" si="32"/>
        <v>0</v>
      </c>
      <c r="IH48" s="74" t="s">
        <v>51</v>
      </c>
      <c r="II48" s="74">
        <v>10</v>
      </c>
      <c r="IJ48" s="74">
        <v>10</v>
      </c>
      <c r="IK48" s="74">
        <v>0</v>
      </c>
      <c r="IL48" s="74">
        <v>0</v>
      </c>
      <c r="IM48" s="75">
        <f t="shared" si="33"/>
        <v>1</v>
      </c>
      <c r="IN48" s="75">
        <f t="shared" si="34"/>
        <v>0</v>
      </c>
      <c r="IP48" s="74" t="s">
        <v>51</v>
      </c>
      <c r="IQ48" s="74">
        <v>10</v>
      </c>
      <c r="IR48" s="74">
        <v>10</v>
      </c>
      <c r="IS48" s="74">
        <v>0</v>
      </c>
      <c r="IT48" s="74">
        <v>0</v>
      </c>
      <c r="IU48" s="75">
        <f t="shared" si="35"/>
        <v>1</v>
      </c>
      <c r="IV48" s="75">
        <f t="shared" si="36"/>
        <v>0</v>
      </c>
      <c r="IX48" s="74" t="s">
        <v>51</v>
      </c>
      <c r="IY48" s="74">
        <v>10</v>
      </c>
      <c r="IZ48" s="74">
        <v>10</v>
      </c>
      <c r="JA48" s="74">
        <v>0</v>
      </c>
      <c r="JB48" s="74">
        <v>0</v>
      </c>
      <c r="JC48" s="75">
        <f t="shared" si="37"/>
        <v>1</v>
      </c>
      <c r="JD48" s="75">
        <f t="shared" si="38"/>
        <v>0</v>
      </c>
      <c r="JF48" s="74" t="s">
        <v>51</v>
      </c>
      <c r="JG48" s="74">
        <v>10</v>
      </c>
      <c r="JH48" s="74">
        <v>10</v>
      </c>
      <c r="JI48" s="74">
        <v>0</v>
      </c>
      <c r="JJ48" s="74">
        <v>0</v>
      </c>
      <c r="JK48" s="75">
        <f t="shared" si="39"/>
        <v>1</v>
      </c>
      <c r="JL48" s="75">
        <f t="shared" si="40"/>
        <v>0</v>
      </c>
      <c r="JN48" s="74" t="s">
        <v>51</v>
      </c>
      <c r="JO48" s="74">
        <v>10</v>
      </c>
      <c r="JP48" s="74">
        <v>10</v>
      </c>
      <c r="JQ48" s="74">
        <v>0</v>
      </c>
      <c r="JR48" s="74">
        <v>0</v>
      </c>
      <c r="JS48" s="75">
        <f t="shared" si="41"/>
        <v>1</v>
      </c>
      <c r="JT48" s="75">
        <f t="shared" si="42"/>
        <v>0</v>
      </c>
      <c r="JV48" s="74" t="s">
        <v>51</v>
      </c>
      <c r="JW48" s="74">
        <v>10</v>
      </c>
      <c r="JX48" s="74">
        <v>10</v>
      </c>
      <c r="JY48" s="74">
        <v>0</v>
      </c>
      <c r="JZ48" s="74">
        <v>0</v>
      </c>
      <c r="KA48" s="75">
        <f t="shared" si="43"/>
        <v>1</v>
      </c>
      <c r="KB48" s="75">
        <f t="shared" si="44"/>
        <v>0</v>
      </c>
      <c r="KD48" s="74" t="s">
        <v>51</v>
      </c>
      <c r="KE48" s="74">
        <v>10</v>
      </c>
      <c r="KF48" s="74">
        <v>10</v>
      </c>
      <c r="KG48" s="74">
        <v>0</v>
      </c>
      <c r="KH48" s="74">
        <v>0</v>
      </c>
      <c r="KI48" s="75">
        <f t="shared" si="45"/>
        <v>1</v>
      </c>
      <c r="KJ48" s="75">
        <f t="shared" si="46"/>
        <v>0</v>
      </c>
      <c r="KL48" s="74" t="s">
        <v>51</v>
      </c>
      <c r="KM48" s="74">
        <v>10</v>
      </c>
      <c r="KN48" s="74">
        <v>10</v>
      </c>
      <c r="KO48" s="74">
        <v>0</v>
      </c>
      <c r="KP48" s="74">
        <v>0</v>
      </c>
      <c r="KQ48" s="75">
        <f t="shared" si="47"/>
        <v>1</v>
      </c>
      <c r="KR48" s="75">
        <f t="shared" si="48"/>
        <v>0</v>
      </c>
      <c r="KT48" s="74" t="s">
        <v>51</v>
      </c>
      <c r="KU48" s="74">
        <v>10</v>
      </c>
      <c r="KV48" s="74">
        <v>10</v>
      </c>
      <c r="KW48" s="74">
        <v>0</v>
      </c>
      <c r="KX48" s="74">
        <v>0</v>
      </c>
      <c r="KY48" s="75">
        <f t="shared" si="49"/>
        <v>1</v>
      </c>
      <c r="KZ48" s="75">
        <f t="shared" si="50"/>
        <v>0</v>
      </c>
      <c r="LB48" s="74" t="s">
        <v>51</v>
      </c>
      <c r="LC48" s="74">
        <v>10</v>
      </c>
      <c r="LD48" s="74">
        <v>10</v>
      </c>
      <c r="LE48" s="74">
        <v>0</v>
      </c>
      <c r="LF48" s="74">
        <v>0</v>
      </c>
      <c r="LG48" s="75">
        <f t="shared" si="51"/>
        <v>1</v>
      </c>
      <c r="LH48" s="75">
        <f t="shared" si="52"/>
        <v>0</v>
      </c>
      <c r="LJ48" s="74" t="s">
        <v>51</v>
      </c>
      <c r="LK48" s="74">
        <v>10</v>
      </c>
      <c r="LL48" s="74">
        <v>10</v>
      </c>
      <c r="LM48" s="74">
        <v>0</v>
      </c>
      <c r="LN48" s="74">
        <v>0</v>
      </c>
      <c r="LO48" s="75">
        <f t="shared" si="53"/>
        <v>1</v>
      </c>
      <c r="LP48" s="75">
        <f t="shared" si="54"/>
        <v>0</v>
      </c>
      <c r="LR48" s="74" t="s">
        <v>51</v>
      </c>
      <c r="LS48" s="74">
        <v>10</v>
      </c>
      <c r="LT48" s="74">
        <v>10</v>
      </c>
      <c r="LU48" s="74">
        <v>0</v>
      </c>
      <c r="LV48" s="74">
        <v>0</v>
      </c>
      <c r="LW48" s="75">
        <f t="shared" si="55"/>
        <v>1</v>
      </c>
      <c r="LX48" s="75">
        <f t="shared" si="56"/>
        <v>0</v>
      </c>
      <c r="LZ48" s="74" t="s">
        <v>51</v>
      </c>
      <c r="MA48" s="74">
        <v>10</v>
      </c>
      <c r="MB48" s="74">
        <v>10</v>
      </c>
      <c r="MC48" s="74">
        <v>0</v>
      </c>
      <c r="MD48" s="74">
        <v>0</v>
      </c>
      <c r="ME48" s="75">
        <f t="shared" si="57"/>
        <v>1</v>
      </c>
      <c r="MF48" s="75">
        <f t="shared" si="58"/>
        <v>0</v>
      </c>
      <c r="MH48" s="74" t="s">
        <v>51</v>
      </c>
      <c r="MI48" s="74">
        <v>10</v>
      </c>
      <c r="MJ48" s="74">
        <v>10</v>
      </c>
      <c r="MK48" s="74">
        <v>0</v>
      </c>
      <c r="ML48" s="74">
        <v>0</v>
      </c>
      <c r="MM48" s="75">
        <f t="shared" si="59"/>
        <v>1</v>
      </c>
      <c r="MN48" s="75">
        <f t="shared" si="60"/>
        <v>0</v>
      </c>
      <c r="MP48" s="74" t="s">
        <v>51</v>
      </c>
      <c r="MQ48" s="74">
        <v>10</v>
      </c>
      <c r="MR48" s="74">
        <v>10</v>
      </c>
      <c r="MS48" s="74">
        <v>0</v>
      </c>
      <c r="MT48" s="74">
        <v>0</v>
      </c>
      <c r="MU48" s="75">
        <f t="shared" si="61"/>
        <v>1</v>
      </c>
      <c r="MV48" s="75">
        <f t="shared" si="62"/>
        <v>0</v>
      </c>
      <c r="MX48" s="74" t="s">
        <v>51</v>
      </c>
      <c r="MY48" s="74">
        <v>10</v>
      </c>
      <c r="MZ48" s="74">
        <v>10</v>
      </c>
      <c r="NA48" s="74">
        <v>0</v>
      </c>
      <c r="NB48" s="74">
        <v>0</v>
      </c>
      <c r="NC48" s="75">
        <f t="shared" si="63"/>
        <v>1</v>
      </c>
      <c r="ND48" s="75">
        <f t="shared" si="64"/>
        <v>0</v>
      </c>
      <c r="NF48" s="74" t="s">
        <v>51</v>
      </c>
      <c r="NG48" s="74">
        <v>10</v>
      </c>
      <c r="NH48" s="74">
        <v>10</v>
      </c>
      <c r="NI48" s="74">
        <v>0</v>
      </c>
      <c r="NJ48" s="74">
        <v>0</v>
      </c>
      <c r="NK48" s="75">
        <f t="shared" si="65"/>
        <v>1</v>
      </c>
      <c r="NL48" s="75">
        <f t="shared" si="66"/>
        <v>0</v>
      </c>
      <c r="NN48" s="74" t="s">
        <v>51</v>
      </c>
      <c r="NO48" s="74">
        <v>10</v>
      </c>
      <c r="NP48" s="74">
        <v>10</v>
      </c>
      <c r="NQ48" s="74">
        <v>0</v>
      </c>
      <c r="NR48" s="74">
        <v>0</v>
      </c>
      <c r="NS48" s="75">
        <f t="shared" si="67"/>
        <v>1</v>
      </c>
      <c r="NT48" s="75">
        <f t="shared" si="68"/>
        <v>0</v>
      </c>
    </row>
    <row r="49" spans="1:384" ht="15">
      <c r="A49" s="2" t="s">
        <v>52</v>
      </c>
      <c r="B49" s="2">
        <v>231</v>
      </c>
      <c r="C49" s="2">
        <v>204</v>
      </c>
      <c r="D49" s="2">
        <v>25</v>
      </c>
      <c r="E49" s="2">
        <v>2</v>
      </c>
      <c r="F49" s="4">
        <v>0.88</v>
      </c>
      <c r="G49" s="8"/>
      <c r="H49" s="7"/>
      <c r="I49" s="2" t="s">
        <v>52</v>
      </c>
      <c r="J49" s="2">
        <v>231</v>
      </c>
      <c r="K49" s="2">
        <v>204</v>
      </c>
      <c r="L49" s="2">
        <v>25</v>
      </c>
      <c r="M49" s="2">
        <v>2</v>
      </c>
      <c r="N49" s="4">
        <v>0.88</v>
      </c>
      <c r="O49" s="8">
        <f t="shared" si="0"/>
        <v>0</v>
      </c>
      <c r="P49" s="7"/>
      <c r="Q49" s="2" t="s">
        <v>52</v>
      </c>
      <c r="R49" s="2">
        <v>231</v>
      </c>
      <c r="S49" s="2">
        <v>204</v>
      </c>
      <c r="T49" s="2">
        <v>25</v>
      </c>
      <c r="U49" s="2">
        <v>2</v>
      </c>
      <c r="V49" s="4">
        <v>0.88</v>
      </c>
      <c r="W49" s="4">
        <f t="shared" si="1"/>
        <v>0</v>
      </c>
      <c r="Y49" s="2" t="s">
        <v>52</v>
      </c>
      <c r="Z49" s="2">
        <v>328</v>
      </c>
      <c r="AA49" s="2">
        <v>286</v>
      </c>
      <c r="AB49" s="6">
        <v>34</v>
      </c>
      <c r="AC49" s="2">
        <v>8</v>
      </c>
      <c r="AD49" s="4">
        <v>0.87</v>
      </c>
      <c r="AE49" s="4">
        <f t="shared" si="2"/>
        <v>-1.0000000000000009E-2</v>
      </c>
      <c r="AG49" s="2" t="s">
        <v>52</v>
      </c>
      <c r="AH49" s="2">
        <v>328</v>
      </c>
      <c r="AI49" s="2">
        <v>286</v>
      </c>
      <c r="AJ49" s="2">
        <v>34</v>
      </c>
      <c r="AK49" s="2">
        <v>8</v>
      </c>
      <c r="AL49" s="4">
        <v>0.87</v>
      </c>
      <c r="AM49" s="4">
        <f t="shared" si="3"/>
        <v>0</v>
      </c>
      <c r="AO49" s="2" t="s">
        <v>52</v>
      </c>
      <c r="AP49" s="2">
        <v>328</v>
      </c>
      <c r="AQ49" s="2">
        <v>286</v>
      </c>
      <c r="AR49" s="2">
        <v>34</v>
      </c>
      <c r="AS49" s="2">
        <v>8</v>
      </c>
      <c r="AT49" s="4">
        <v>0.87</v>
      </c>
      <c r="AU49" s="4">
        <f t="shared" si="4"/>
        <v>0</v>
      </c>
      <c r="AW49" s="2" t="s">
        <v>52</v>
      </c>
      <c r="AX49" s="2">
        <v>328</v>
      </c>
      <c r="AY49" s="2">
        <v>286</v>
      </c>
      <c r="AZ49" s="2">
        <v>34</v>
      </c>
      <c r="BA49" s="2">
        <v>8</v>
      </c>
      <c r="BB49" s="4">
        <v>0.87</v>
      </c>
      <c r="BC49" s="4">
        <f t="shared" si="5"/>
        <v>0</v>
      </c>
      <c r="BE49" s="2" t="s">
        <v>52</v>
      </c>
      <c r="BF49" s="2">
        <v>328</v>
      </c>
      <c r="BG49" s="2">
        <v>286</v>
      </c>
      <c r="BH49" s="2">
        <v>34</v>
      </c>
      <c r="BI49" s="2">
        <v>8</v>
      </c>
      <c r="BJ49" s="4">
        <f t="shared" si="69"/>
        <v>0.87195121951219512</v>
      </c>
      <c r="BK49" s="4">
        <f t="shared" si="6"/>
        <v>1.9512195121951237E-3</v>
      </c>
      <c r="BM49" s="2" t="s">
        <v>52</v>
      </c>
      <c r="BN49" s="2">
        <v>328</v>
      </c>
      <c r="BO49" s="2">
        <v>286</v>
      </c>
      <c r="BP49" s="2">
        <v>34</v>
      </c>
      <c r="BQ49" s="2">
        <v>8</v>
      </c>
      <c r="BR49" s="4">
        <f t="shared" si="70"/>
        <v>0.87195121951219512</v>
      </c>
      <c r="BS49" s="4">
        <f t="shared" si="7"/>
        <v>0</v>
      </c>
      <c r="BU49" s="2" t="s">
        <v>52</v>
      </c>
      <c r="BV49" s="2">
        <v>328</v>
      </c>
      <c r="BW49" s="2">
        <v>286</v>
      </c>
      <c r="BX49" s="2">
        <v>34</v>
      </c>
      <c r="BY49" s="2">
        <v>8</v>
      </c>
      <c r="BZ49" s="4">
        <v>0.87</v>
      </c>
      <c r="CA49" s="4">
        <f t="shared" si="8"/>
        <v>-1.9512195121951237E-3</v>
      </c>
      <c r="CC49" s="42" t="s">
        <v>52</v>
      </c>
      <c r="CD49" s="42">
        <v>328</v>
      </c>
      <c r="CE49" s="42">
        <v>286</v>
      </c>
      <c r="CF49" s="42">
        <v>34</v>
      </c>
      <c r="CG49" s="42">
        <v>8</v>
      </c>
      <c r="CH49" s="43">
        <v>0.87</v>
      </c>
      <c r="CI49" s="4">
        <f t="shared" si="9"/>
        <v>0</v>
      </c>
      <c r="CK49" s="2" t="s">
        <v>52</v>
      </c>
      <c r="CL49" s="2">
        <v>328</v>
      </c>
      <c r="CM49" s="2">
        <v>286</v>
      </c>
      <c r="CN49" s="2">
        <v>34</v>
      </c>
      <c r="CO49" s="2">
        <v>8</v>
      </c>
      <c r="CP49" s="4">
        <v>0.87</v>
      </c>
      <c r="CQ49" s="4">
        <f t="shared" si="10"/>
        <v>0</v>
      </c>
      <c r="CS49" s="2" t="s">
        <v>52</v>
      </c>
      <c r="CT49" s="2">
        <v>328</v>
      </c>
      <c r="CU49" s="2">
        <v>286</v>
      </c>
      <c r="CV49" s="2">
        <v>34</v>
      </c>
      <c r="CW49" s="2">
        <v>8</v>
      </c>
      <c r="CX49" s="4">
        <v>0.87</v>
      </c>
      <c r="CY49" s="4">
        <f t="shared" si="11"/>
        <v>0</v>
      </c>
      <c r="DA49" s="2" t="s">
        <v>52</v>
      </c>
      <c r="DB49" s="2">
        <v>328</v>
      </c>
      <c r="DC49" s="2">
        <v>286</v>
      </c>
      <c r="DD49" s="2">
        <v>34</v>
      </c>
      <c r="DE49" s="2">
        <v>8</v>
      </c>
      <c r="DF49" s="4">
        <v>0.87</v>
      </c>
      <c r="DG49" s="4">
        <f t="shared" si="12"/>
        <v>0</v>
      </c>
      <c r="DI49" s="2" t="s">
        <v>52</v>
      </c>
      <c r="DJ49" s="2">
        <v>328</v>
      </c>
      <c r="DK49" s="2">
        <v>285</v>
      </c>
      <c r="DL49" s="2">
        <v>34</v>
      </c>
      <c r="DM49" s="2">
        <v>9</v>
      </c>
      <c r="DN49" s="4">
        <v>0.87</v>
      </c>
      <c r="DO49" s="4">
        <f t="shared" si="13"/>
        <v>0</v>
      </c>
      <c r="DQ49" s="2" t="s">
        <v>52</v>
      </c>
      <c r="DR49" s="2">
        <v>328</v>
      </c>
      <c r="DS49" s="2">
        <v>286</v>
      </c>
      <c r="DT49" s="2">
        <v>34</v>
      </c>
      <c r="DU49" s="2">
        <v>8</v>
      </c>
      <c r="DV49" s="4">
        <v>0.87</v>
      </c>
      <c r="DW49" s="4">
        <f t="shared" si="14"/>
        <v>0</v>
      </c>
      <c r="DY49" s="2" t="s">
        <v>52</v>
      </c>
      <c r="DZ49" s="2">
        <v>328</v>
      </c>
      <c r="EA49" s="2">
        <v>286</v>
      </c>
      <c r="EB49" s="2">
        <v>34</v>
      </c>
      <c r="EC49" s="2">
        <v>8</v>
      </c>
      <c r="ED49" s="4">
        <v>0.87</v>
      </c>
      <c r="EE49" s="4">
        <f t="shared" si="15"/>
        <v>0</v>
      </c>
      <c r="EG49" s="73" t="s">
        <v>52</v>
      </c>
      <c r="EH49" s="74">
        <v>328</v>
      </c>
      <c r="EI49" s="74">
        <v>286</v>
      </c>
      <c r="EJ49" s="74">
        <v>34</v>
      </c>
      <c r="EK49" s="74">
        <v>8</v>
      </c>
      <c r="EL49" s="75">
        <v>0.87</v>
      </c>
      <c r="EM49" s="75">
        <f t="shared" si="16"/>
        <v>0</v>
      </c>
      <c r="EN49" s="74"/>
      <c r="EO49" s="73" t="s">
        <v>52</v>
      </c>
      <c r="EP49" s="73">
        <v>328</v>
      </c>
      <c r="EQ49" s="73">
        <v>286</v>
      </c>
      <c r="ER49" s="73">
        <v>34</v>
      </c>
      <c r="ES49" s="73">
        <v>8</v>
      </c>
      <c r="ET49" s="77">
        <v>0.87</v>
      </c>
      <c r="EU49" s="75">
        <f t="shared" si="17"/>
        <v>0</v>
      </c>
      <c r="EV49" s="74"/>
      <c r="EW49" s="73" t="s">
        <v>52</v>
      </c>
      <c r="EX49" s="73">
        <v>328</v>
      </c>
      <c r="EY49" s="73">
        <v>285</v>
      </c>
      <c r="EZ49" s="73">
        <v>34</v>
      </c>
      <c r="FA49" s="73">
        <v>9</v>
      </c>
      <c r="FB49" s="77">
        <v>0.87</v>
      </c>
      <c r="FC49" s="75">
        <f t="shared" si="18"/>
        <v>0</v>
      </c>
      <c r="FD49" s="74"/>
      <c r="FE49" s="73" t="s">
        <v>52</v>
      </c>
      <c r="FF49" s="81">
        <v>382</v>
      </c>
      <c r="FG49" s="73">
        <v>296</v>
      </c>
      <c r="FH49" s="73">
        <v>58</v>
      </c>
      <c r="FI49" s="73">
        <v>28</v>
      </c>
      <c r="FJ49" s="77">
        <f t="shared" si="71"/>
        <v>0.77486910994764402</v>
      </c>
      <c r="FK49" s="75">
        <f t="shared" si="19"/>
        <v>-9.5130890052355976E-2</v>
      </c>
      <c r="FL49" s="74" t="s">
        <v>89</v>
      </c>
      <c r="FM49" s="73" t="s">
        <v>52</v>
      </c>
      <c r="FN49" s="73">
        <v>382</v>
      </c>
      <c r="FO49" s="73">
        <v>296</v>
      </c>
      <c r="FP49" s="73">
        <v>58</v>
      </c>
      <c r="FQ49" s="73">
        <v>28</v>
      </c>
      <c r="FR49" s="77">
        <v>0.77</v>
      </c>
      <c r="FS49" s="75">
        <f t="shared" si="20"/>
        <v>-4.8691099476440014E-3</v>
      </c>
      <c r="FT49" s="74"/>
      <c r="FU49" s="73" t="s">
        <v>52</v>
      </c>
      <c r="FV49" s="73">
        <v>382</v>
      </c>
      <c r="FW49" s="73">
        <v>296</v>
      </c>
      <c r="FX49" s="73">
        <v>58</v>
      </c>
      <c r="FY49" s="73">
        <v>28</v>
      </c>
      <c r="FZ49" s="77">
        <v>0.77</v>
      </c>
      <c r="GA49" s="75">
        <f t="shared" si="21"/>
        <v>0</v>
      </c>
      <c r="GB49" s="74"/>
      <c r="GC49" s="73" t="s">
        <v>52</v>
      </c>
      <c r="GD49" s="73">
        <v>381</v>
      </c>
      <c r="GE49" s="73">
        <v>293</v>
      </c>
      <c r="GF49" s="73">
        <v>60</v>
      </c>
      <c r="GG49" s="73">
        <v>28</v>
      </c>
      <c r="GH49" s="77">
        <v>0.77</v>
      </c>
      <c r="GI49" s="75">
        <f t="shared" si="22"/>
        <v>0</v>
      </c>
      <c r="GJ49" s="74"/>
      <c r="GK49" s="73" t="s">
        <v>52</v>
      </c>
      <c r="GL49" s="73">
        <v>381</v>
      </c>
      <c r="GM49" s="73">
        <v>293</v>
      </c>
      <c r="GN49" s="73">
        <v>60</v>
      </c>
      <c r="GO49" s="73">
        <v>28</v>
      </c>
      <c r="GP49" s="77">
        <v>0.77</v>
      </c>
      <c r="GQ49" s="75">
        <f t="shared" si="23"/>
        <v>-27.23</v>
      </c>
      <c r="GR49" s="74"/>
      <c r="GS49" s="73" t="s">
        <v>52</v>
      </c>
      <c r="GT49" s="73">
        <v>381</v>
      </c>
      <c r="GU49" s="73">
        <v>293</v>
      </c>
      <c r="GV49" s="73">
        <v>60</v>
      </c>
      <c r="GW49" s="73">
        <v>28</v>
      </c>
      <c r="GX49" s="77">
        <v>0.77</v>
      </c>
      <c r="GY49" s="75">
        <f t="shared" si="24"/>
        <v>0</v>
      </c>
      <c r="HB49" s="74" t="s">
        <v>52</v>
      </c>
      <c r="HC49" s="74">
        <v>381</v>
      </c>
      <c r="HD49" s="74">
        <v>295</v>
      </c>
      <c r="HE49" s="74">
        <v>58</v>
      </c>
      <c r="HF49" s="74">
        <v>28</v>
      </c>
      <c r="HG49" s="75">
        <f t="shared" si="25"/>
        <v>0.77427821522309714</v>
      </c>
      <c r="HH49" s="75">
        <f t="shared" si="26"/>
        <v>4.278215223097126E-3</v>
      </c>
      <c r="HJ49" s="74" t="s">
        <v>52</v>
      </c>
      <c r="HK49" s="74">
        <v>381</v>
      </c>
      <c r="HL49" s="74">
        <v>295</v>
      </c>
      <c r="HM49" s="74">
        <v>58</v>
      </c>
      <c r="HN49" s="74">
        <v>28</v>
      </c>
      <c r="HO49" s="75">
        <f t="shared" si="27"/>
        <v>0.77427821522309714</v>
      </c>
      <c r="HP49" s="75">
        <f t="shared" si="28"/>
        <v>0</v>
      </c>
      <c r="HR49" s="74" t="s">
        <v>52</v>
      </c>
      <c r="HS49" s="74">
        <v>381</v>
      </c>
      <c r="HT49" s="74">
        <v>295</v>
      </c>
      <c r="HU49" s="74">
        <v>58</v>
      </c>
      <c r="HV49" s="74">
        <v>28</v>
      </c>
      <c r="HW49" s="75">
        <f t="shared" si="29"/>
        <v>0.77427821522309714</v>
      </c>
      <c r="HX49" s="75">
        <f t="shared" si="30"/>
        <v>0</v>
      </c>
      <c r="HZ49" s="74" t="s">
        <v>52</v>
      </c>
      <c r="IA49" s="74">
        <v>381</v>
      </c>
      <c r="IB49" s="74">
        <v>295</v>
      </c>
      <c r="IC49" s="74">
        <v>58</v>
      </c>
      <c r="ID49" s="74">
        <v>28</v>
      </c>
      <c r="IE49" s="75">
        <f t="shared" si="31"/>
        <v>0.77427821522309714</v>
      </c>
      <c r="IF49" s="75">
        <f t="shared" si="32"/>
        <v>0</v>
      </c>
      <c r="IH49" s="74" t="s">
        <v>52</v>
      </c>
      <c r="II49" s="74">
        <v>381</v>
      </c>
      <c r="IJ49" s="74">
        <v>295</v>
      </c>
      <c r="IK49" s="74">
        <v>58</v>
      </c>
      <c r="IL49" s="74">
        <v>28</v>
      </c>
      <c r="IM49" s="75">
        <f t="shared" si="33"/>
        <v>0.77427821522309714</v>
      </c>
      <c r="IN49" s="75">
        <f t="shared" si="34"/>
        <v>0</v>
      </c>
      <c r="IP49" s="74" t="s">
        <v>52</v>
      </c>
      <c r="IQ49" s="74">
        <v>381</v>
      </c>
      <c r="IR49" s="74">
        <v>295</v>
      </c>
      <c r="IS49" s="74">
        <v>58</v>
      </c>
      <c r="IT49" s="74">
        <v>28</v>
      </c>
      <c r="IU49" s="75">
        <f t="shared" si="35"/>
        <v>0.77427821522309714</v>
      </c>
      <c r="IV49" s="75">
        <f t="shared" si="36"/>
        <v>0</v>
      </c>
      <c r="IX49" s="74" t="s">
        <v>52</v>
      </c>
      <c r="IY49" s="74">
        <v>381</v>
      </c>
      <c r="IZ49" s="74">
        <v>295</v>
      </c>
      <c r="JA49" s="74">
        <v>58</v>
      </c>
      <c r="JB49" s="74">
        <v>28</v>
      </c>
      <c r="JC49" s="75">
        <f t="shared" si="37"/>
        <v>0.77427821522309714</v>
      </c>
      <c r="JD49" s="75">
        <f t="shared" si="38"/>
        <v>0</v>
      </c>
      <c r="JF49" s="74" t="s">
        <v>52</v>
      </c>
      <c r="JG49" s="74">
        <v>381</v>
      </c>
      <c r="JH49" s="74">
        <v>295</v>
      </c>
      <c r="JI49" s="74">
        <v>58</v>
      </c>
      <c r="JJ49" s="74">
        <v>28</v>
      </c>
      <c r="JK49" s="75">
        <f t="shared" si="39"/>
        <v>0.77427821522309714</v>
      </c>
      <c r="JL49" s="75">
        <f t="shared" si="40"/>
        <v>0</v>
      </c>
      <c r="JN49" s="74" t="s">
        <v>52</v>
      </c>
      <c r="JO49" s="74">
        <v>381</v>
      </c>
      <c r="JP49" s="74">
        <v>295</v>
      </c>
      <c r="JQ49" s="74">
        <v>58</v>
      </c>
      <c r="JR49" s="74">
        <v>28</v>
      </c>
      <c r="JS49" s="75">
        <f t="shared" si="41"/>
        <v>0.77427821522309714</v>
      </c>
      <c r="JT49" s="75">
        <f t="shared" si="42"/>
        <v>0</v>
      </c>
      <c r="JV49" s="74" t="s">
        <v>52</v>
      </c>
      <c r="JW49" s="74">
        <v>381</v>
      </c>
      <c r="JX49" s="74">
        <v>295</v>
      </c>
      <c r="JY49" s="74">
        <v>58</v>
      </c>
      <c r="JZ49" s="74">
        <v>28</v>
      </c>
      <c r="KA49" s="75">
        <f t="shared" si="43"/>
        <v>0.77427821522309714</v>
      </c>
      <c r="KB49" s="75">
        <f t="shared" si="44"/>
        <v>0</v>
      </c>
      <c r="KD49" s="74" t="s">
        <v>52</v>
      </c>
      <c r="KE49" s="74">
        <v>381</v>
      </c>
      <c r="KF49" s="74">
        <v>295</v>
      </c>
      <c r="KG49" s="74">
        <v>58</v>
      </c>
      <c r="KH49" s="74">
        <v>28</v>
      </c>
      <c r="KI49" s="75">
        <f t="shared" si="45"/>
        <v>0.77427821522309714</v>
      </c>
      <c r="KJ49" s="75">
        <f t="shared" si="46"/>
        <v>0</v>
      </c>
      <c r="KL49" s="74" t="s">
        <v>52</v>
      </c>
      <c r="KM49" s="74">
        <v>381</v>
      </c>
      <c r="KN49" s="74">
        <v>295</v>
      </c>
      <c r="KO49" s="74">
        <v>58</v>
      </c>
      <c r="KP49" s="74">
        <v>28</v>
      </c>
      <c r="KQ49" s="75">
        <f t="shared" si="47"/>
        <v>0.77427821522309714</v>
      </c>
      <c r="KR49" s="75">
        <f t="shared" si="48"/>
        <v>0</v>
      </c>
      <c r="KT49" s="74" t="s">
        <v>52</v>
      </c>
      <c r="KU49" s="74">
        <v>381</v>
      </c>
      <c r="KV49" s="74">
        <v>295</v>
      </c>
      <c r="KW49" s="74">
        <v>58</v>
      </c>
      <c r="KX49" s="74">
        <v>28</v>
      </c>
      <c r="KY49" s="75">
        <f t="shared" si="49"/>
        <v>0.77427821522309714</v>
      </c>
      <c r="KZ49" s="75">
        <f t="shared" si="50"/>
        <v>0</v>
      </c>
      <c r="LB49" s="74" t="s">
        <v>52</v>
      </c>
      <c r="LC49" s="74">
        <v>381</v>
      </c>
      <c r="LD49" s="74">
        <v>295</v>
      </c>
      <c r="LE49" s="74">
        <v>58</v>
      </c>
      <c r="LF49" s="74">
        <v>28</v>
      </c>
      <c r="LG49" s="75">
        <f t="shared" si="51"/>
        <v>0.77427821522309714</v>
      </c>
      <c r="LH49" s="75">
        <f t="shared" si="52"/>
        <v>0</v>
      </c>
      <c r="LJ49" s="74" t="s">
        <v>52</v>
      </c>
      <c r="LK49" s="74">
        <v>381</v>
      </c>
      <c r="LL49" s="74">
        <v>295</v>
      </c>
      <c r="LM49" s="74">
        <v>58</v>
      </c>
      <c r="LN49" s="74">
        <v>28</v>
      </c>
      <c r="LO49" s="75">
        <f t="shared" si="53"/>
        <v>0.77427821522309714</v>
      </c>
      <c r="LP49" s="75">
        <f t="shared" si="54"/>
        <v>0</v>
      </c>
      <c r="LR49" s="74" t="s">
        <v>52</v>
      </c>
      <c r="LS49" s="74">
        <v>381</v>
      </c>
      <c r="LT49" s="74">
        <v>295</v>
      </c>
      <c r="LU49" s="74">
        <v>58</v>
      </c>
      <c r="LV49" s="74">
        <v>28</v>
      </c>
      <c r="LW49" s="75">
        <f t="shared" si="55"/>
        <v>0.77427821522309714</v>
      </c>
      <c r="LX49" s="75">
        <f t="shared" si="56"/>
        <v>0</v>
      </c>
      <c r="LZ49" s="74" t="s">
        <v>52</v>
      </c>
      <c r="MA49" s="74">
        <v>381</v>
      </c>
      <c r="MB49" s="74">
        <v>295</v>
      </c>
      <c r="MC49" s="74">
        <v>58</v>
      </c>
      <c r="MD49" s="74">
        <v>28</v>
      </c>
      <c r="ME49" s="75">
        <f t="shared" si="57"/>
        <v>0.77427821522309714</v>
      </c>
      <c r="MF49" s="75">
        <f t="shared" si="58"/>
        <v>0</v>
      </c>
      <c r="MH49" s="74" t="s">
        <v>52</v>
      </c>
      <c r="MI49" s="74">
        <v>381</v>
      </c>
      <c r="MJ49" s="74">
        <v>295</v>
      </c>
      <c r="MK49" s="74">
        <v>58</v>
      </c>
      <c r="ML49" s="74">
        <v>28</v>
      </c>
      <c r="MM49" s="75">
        <f t="shared" si="59"/>
        <v>0.77427821522309714</v>
      </c>
      <c r="MN49" s="75">
        <f t="shared" si="60"/>
        <v>0</v>
      </c>
      <c r="MP49" s="74" t="s">
        <v>52</v>
      </c>
      <c r="MQ49" s="74">
        <v>381</v>
      </c>
      <c r="MR49" s="74">
        <v>295</v>
      </c>
      <c r="MS49" s="74">
        <v>58</v>
      </c>
      <c r="MT49" s="74">
        <v>28</v>
      </c>
      <c r="MU49" s="75">
        <f t="shared" si="61"/>
        <v>0.77427821522309714</v>
      </c>
      <c r="MV49" s="75">
        <f t="shared" si="62"/>
        <v>0</v>
      </c>
      <c r="MX49" s="74" t="s">
        <v>52</v>
      </c>
      <c r="MY49" s="74">
        <v>381</v>
      </c>
      <c r="MZ49" s="74">
        <v>295</v>
      </c>
      <c r="NA49" s="74">
        <v>58</v>
      </c>
      <c r="NB49" s="74">
        <v>28</v>
      </c>
      <c r="NC49" s="75">
        <f t="shared" si="63"/>
        <v>0.77427821522309714</v>
      </c>
      <c r="ND49" s="75">
        <f t="shared" si="64"/>
        <v>0</v>
      </c>
      <c r="NF49" s="74" t="s">
        <v>52</v>
      </c>
      <c r="NG49" s="74">
        <v>381</v>
      </c>
      <c r="NH49" s="74">
        <v>295</v>
      </c>
      <c r="NI49" s="74">
        <v>58</v>
      </c>
      <c r="NJ49" s="74">
        <v>28</v>
      </c>
      <c r="NK49" s="75">
        <f t="shared" si="65"/>
        <v>0.77427821522309714</v>
      </c>
      <c r="NL49" s="75">
        <f t="shared" si="66"/>
        <v>0</v>
      </c>
      <c r="NN49" s="74" t="s">
        <v>52</v>
      </c>
      <c r="NO49" s="74">
        <v>381</v>
      </c>
      <c r="NP49" s="74">
        <v>296</v>
      </c>
      <c r="NQ49" s="74">
        <v>55</v>
      </c>
      <c r="NR49" s="74">
        <v>30</v>
      </c>
      <c r="NS49" s="75">
        <f t="shared" si="67"/>
        <v>0.7769028871391076</v>
      </c>
      <c r="NT49" s="75">
        <f t="shared" si="68"/>
        <v>2.624671916010457E-3</v>
      </c>
    </row>
    <row r="50" spans="1:384" ht="15">
      <c r="A50" s="2" t="s">
        <v>53</v>
      </c>
      <c r="B50" s="2">
        <v>228</v>
      </c>
      <c r="C50" s="2">
        <v>227</v>
      </c>
      <c r="D50" s="2">
        <v>1</v>
      </c>
      <c r="E50" s="2">
        <v>0</v>
      </c>
      <c r="F50" s="4">
        <v>1</v>
      </c>
      <c r="G50" s="8"/>
      <c r="H50" s="7"/>
      <c r="I50" s="2" t="s">
        <v>53</v>
      </c>
      <c r="J50" s="2">
        <v>228</v>
      </c>
      <c r="K50" s="2">
        <v>227</v>
      </c>
      <c r="L50" s="2">
        <v>1</v>
      </c>
      <c r="M50" s="2">
        <v>0</v>
      </c>
      <c r="N50" s="4">
        <v>1</v>
      </c>
      <c r="O50" s="8">
        <f t="shared" si="0"/>
        <v>0</v>
      </c>
      <c r="P50" s="7"/>
      <c r="Q50" s="2" t="s">
        <v>53</v>
      </c>
      <c r="R50" s="2">
        <v>228</v>
      </c>
      <c r="S50" s="2">
        <v>227</v>
      </c>
      <c r="T50" s="2">
        <v>1</v>
      </c>
      <c r="U50" s="2">
        <v>0</v>
      </c>
      <c r="V50" s="4">
        <v>1</v>
      </c>
      <c r="W50" s="4">
        <f t="shared" si="1"/>
        <v>0</v>
      </c>
      <c r="Y50" s="2" t="s">
        <v>53</v>
      </c>
      <c r="Z50" s="2">
        <v>341</v>
      </c>
      <c r="AA50" s="2">
        <v>340</v>
      </c>
      <c r="AB50" s="2">
        <v>1</v>
      </c>
      <c r="AC50" s="2">
        <v>0</v>
      </c>
      <c r="AD50" s="4">
        <v>1</v>
      </c>
      <c r="AE50" s="4">
        <f t="shared" si="2"/>
        <v>0</v>
      </c>
      <c r="AG50" s="2" t="s">
        <v>53</v>
      </c>
      <c r="AH50" s="2">
        <v>341</v>
      </c>
      <c r="AI50" s="2">
        <v>340</v>
      </c>
      <c r="AJ50" s="2">
        <v>1</v>
      </c>
      <c r="AK50" s="2">
        <v>0</v>
      </c>
      <c r="AL50" s="4">
        <v>1</v>
      </c>
      <c r="AM50" s="4">
        <f t="shared" si="3"/>
        <v>0</v>
      </c>
      <c r="AO50" s="2" t="s">
        <v>53</v>
      </c>
      <c r="AP50" s="2">
        <v>341</v>
      </c>
      <c r="AQ50" s="2">
        <v>340</v>
      </c>
      <c r="AR50" s="2">
        <v>1</v>
      </c>
      <c r="AS50" s="2">
        <v>0</v>
      </c>
      <c r="AT50" s="4">
        <v>1</v>
      </c>
      <c r="AU50" s="4">
        <f t="shared" si="4"/>
        <v>0</v>
      </c>
      <c r="AW50" s="2" t="s">
        <v>53</v>
      </c>
      <c r="AX50" s="2">
        <v>341</v>
      </c>
      <c r="AY50" s="2">
        <v>340</v>
      </c>
      <c r="AZ50" s="2">
        <v>1</v>
      </c>
      <c r="BA50" s="2">
        <v>0</v>
      </c>
      <c r="BB50" s="4">
        <v>1</v>
      </c>
      <c r="BC50" s="4">
        <f t="shared" si="5"/>
        <v>0</v>
      </c>
      <c r="BE50" s="2" t="s">
        <v>53</v>
      </c>
      <c r="BF50" s="2">
        <v>341</v>
      </c>
      <c r="BG50" s="2">
        <v>340</v>
      </c>
      <c r="BH50" s="2">
        <v>1</v>
      </c>
      <c r="BI50" s="2">
        <v>0</v>
      </c>
      <c r="BJ50" s="4">
        <f t="shared" si="69"/>
        <v>0.99706744868035191</v>
      </c>
      <c r="BK50" s="4">
        <f t="shared" si="6"/>
        <v>-2.9325513196480912E-3</v>
      </c>
      <c r="BM50" s="2" t="s">
        <v>53</v>
      </c>
      <c r="BN50" s="2">
        <v>341</v>
      </c>
      <c r="BO50" s="2">
        <v>340</v>
      </c>
      <c r="BP50" s="2">
        <v>1</v>
      </c>
      <c r="BQ50" s="2">
        <v>0</v>
      </c>
      <c r="BR50" s="4">
        <f t="shared" si="70"/>
        <v>0.99706744868035191</v>
      </c>
      <c r="BS50" s="4">
        <f t="shared" si="7"/>
        <v>0</v>
      </c>
      <c r="BU50" s="2" t="s">
        <v>53</v>
      </c>
      <c r="BV50" s="2">
        <v>341</v>
      </c>
      <c r="BW50" s="2">
        <v>340</v>
      </c>
      <c r="BX50" s="2">
        <v>1</v>
      </c>
      <c r="BY50" s="2">
        <v>0</v>
      </c>
      <c r="BZ50" s="4">
        <v>1</v>
      </c>
      <c r="CA50" s="4">
        <f t="shared" si="8"/>
        <v>2.9325513196480912E-3</v>
      </c>
      <c r="CC50" s="42" t="s">
        <v>53</v>
      </c>
      <c r="CD50" s="42">
        <v>341</v>
      </c>
      <c r="CE50" s="42">
        <v>340</v>
      </c>
      <c r="CF50" s="42">
        <v>1</v>
      </c>
      <c r="CG50" s="42">
        <v>0</v>
      </c>
      <c r="CH50" s="43">
        <v>1</v>
      </c>
      <c r="CI50" s="4">
        <f t="shared" si="9"/>
        <v>0</v>
      </c>
      <c r="CK50" s="2" t="s">
        <v>53</v>
      </c>
      <c r="CL50" s="2">
        <v>341</v>
      </c>
      <c r="CM50" s="2">
        <v>340</v>
      </c>
      <c r="CN50" s="2">
        <v>1</v>
      </c>
      <c r="CO50" s="2">
        <v>0</v>
      </c>
      <c r="CP50" s="4">
        <v>1</v>
      </c>
      <c r="CQ50" s="4">
        <f t="shared" si="10"/>
        <v>0</v>
      </c>
      <c r="CS50" s="2" t="s">
        <v>53</v>
      </c>
      <c r="CT50" s="2">
        <v>341</v>
      </c>
      <c r="CU50" s="2">
        <v>340</v>
      </c>
      <c r="CV50" s="2">
        <v>1</v>
      </c>
      <c r="CW50" s="2">
        <v>0</v>
      </c>
      <c r="CX50" s="4">
        <v>1</v>
      </c>
      <c r="CY50" s="4">
        <f t="shared" si="11"/>
        <v>0</v>
      </c>
      <c r="DA50" s="2" t="s">
        <v>53</v>
      </c>
      <c r="DB50" s="2">
        <v>341</v>
      </c>
      <c r="DC50" s="2">
        <v>340</v>
      </c>
      <c r="DD50" s="2">
        <v>1</v>
      </c>
      <c r="DE50" s="2">
        <v>0</v>
      </c>
      <c r="DF50" s="4">
        <v>1</v>
      </c>
      <c r="DG50" s="4">
        <f t="shared" si="12"/>
        <v>0</v>
      </c>
      <c r="DI50" s="2" t="s">
        <v>53</v>
      </c>
      <c r="DJ50" s="2">
        <v>341</v>
      </c>
      <c r="DK50" s="2">
        <v>340</v>
      </c>
      <c r="DL50" s="2">
        <v>1</v>
      </c>
      <c r="DM50" s="2">
        <v>0</v>
      </c>
      <c r="DN50" s="4">
        <v>1</v>
      </c>
      <c r="DO50" s="4">
        <f t="shared" si="13"/>
        <v>0</v>
      </c>
      <c r="DQ50" s="2" t="s">
        <v>53</v>
      </c>
      <c r="DR50" s="2">
        <v>341</v>
      </c>
      <c r="DS50" s="2">
        <v>340</v>
      </c>
      <c r="DT50" s="2">
        <v>1</v>
      </c>
      <c r="DU50" s="2">
        <v>0</v>
      </c>
      <c r="DV50" s="4">
        <v>1</v>
      </c>
      <c r="DW50" s="4">
        <f t="shared" si="14"/>
        <v>0</v>
      </c>
      <c r="DY50" s="2" t="s">
        <v>53</v>
      </c>
      <c r="DZ50" s="2">
        <v>341</v>
      </c>
      <c r="EA50" s="2">
        <v>340</v>
      </c>
      <c r="EB50" s="2">
        <v>1</v>
      </c>
      <c r="EC50" s="2">
        <v>0</v>
      </c>
      <c r="ED50" s="4">
        <v>1</v>
      </c>
      <c r="EE50" s="4">
        <f t="shared" si="15"/>
        <v>0</v>
      </c>
      <c r="EG50" s="73" t="s">
        <v>53</v>
      </c>
      <c r="EH50" s="74">
        <v>341</v>
      </c>
      <c r="EI50" s="74">
        <v>340</v>
      </c>
      <c r="EJ50" s="74">
        <v>1</v>
      </c>
      <c r="EK50" s="74">
        <v>0</v>
      </c>
      <c r="EL50" s="75">
        <v>1</v>
      </c>
      <c r="EM50" s="75">
        <f t="shared" si="16"/>
        <v>0</v>
      </c>
      <c r="EN50" s="74"/>
      <c r="EO50" s="73" t="s">
        <v>53</v>
      </c>
      <c r="EP50" s="73">
        <v>341</v>
      </c>
      <c r="EQ50" s="73">
        <v>340</v>
      </c>
      <c r="ER50" s="73">
        <v>1</v>
      </c>
      <c r="ES50" s="73">
        <v>0</v>
      </c>
      <c r="ET50" s="77">
        <v>1</v>
      </c>
      <c r="EU50" s="75">
        <f t="shared" si="17"/>
        <v>0</v>
      </c>
      <c r="EV50" s="74"/>
      <c r="EW50" s="73" t="s">
        <v>53</v>
      </c>
      <c r="EX50" s="73">
        <v>341</v>
      </c>
      <c r="EY50" s="73">
        <v>340</v>
      </c>
      <c r="EZ50" s="73">
        <v>1</v>
      </c>
      <c r="FA50" s="73">
        <v>0</v>
      </c>
      <c r="FB50" s="77">
        <v>1</v>
      </c>
      <c r="FC50" s="75">
        <f t="shared" si="18"/>
        <v>0</v>
      </c>
      <c r="FD50" s="74"/>
      <c r="FE50" s="73" t="s">
        <v>53</v>
      </c>
      <c r="FF50" s="81">
        <v>389</v>
      </c>
      <c r="FG50" s="73">
        <v>340</v>
      </c>
      <c r="FH50" s="73">
        <v>48</v>
      </c>
      <c r="FI50" s="73">
        <v>1</v>
      </c>
      <c r="FJ50" s="77">
        <f t="shared" si="71"/>
        <v>0.87403598971722363</v>
      </c>
      <c r="FK50" s="75">
        <f t="shared" si="19"/>
        <v>-0.12596401028277637</v>
      </c>
      <c r="FL50" s="74" t="s">
        <v>89</v>
      </c>
      <c r="FM50" s="73" t="s">
        <v>53</v>
      </c>
      <c r="FN50" s="73">
        <v>389</v>
      </c>
      <c r="FO50" s="73">
        <v>340</v>
      </c>
      <c r="FP50" s="73">
        <v>48</v>
      </c>
      <c r="FQ50" s="73">
        <v>1</v>
      </c>
      <c r="FR50" s="77">
        <v>0.87</v>
      </c>
      <c r="FS50" s="75">
        <f t="shared" si="20"/>
        <v>-4.0359897172236314E-3</v>
      </c>
      <c r="FT50" s="74"/>
      <c r="FU50" s="73" t="s">
        <v>53</v>
      </c>
      <c r="FV50" s="73">
        <v>389</v>
      </c>
      <c r="FW50" s="73">
        <v>340</v>
      </c>
      <c r="FX50" s="73">
        <v>48</v>
      </c>
      <c r="FY50" s="73">
        <v>1</v>
      </c>
      <c r="FZ50" s="77">
        <v>0.87</v>
      </c>
      <c r="GA50" s="75">
        <f t="shared" si="21"/>
        <v>0</v>
      </c>
      <c r="GB50" s="74"/>
      <c r="GC50" s="73" t="s">
        <v>53</v>
      </c>
      <c r="GD50" s="73">
        <v>389</v>
      </c>
      <c r="GE50" s="73">
        <v>340</v>
      </c>
      <c r="GF50" s="73">
        <v>48</v>
      </c>
      <c r="GG50" s="73">
        <v>1</v>
      </c>
      <c r="GH50" s="77">
        <v>0.87</v>
      </c>
      <c r="GI50" s="75">
        <f t="shared" si="22"/>
        <v>0</v>
      </c>
      <c r="GJ50" s="74"/>
      <c r="GK50" s="73" t="s">
        <v>53</v>
      </c>
      <c r="GL50" s="73">
        <v>389</v>
      </c>
      <c r="GM50" s="73">
        <v>340</v>
      </c>
      <c r="GN50" s="73">
        <v>48</v>
      </c>
      <c r="GO50" s="73">
        <v>1</v>
      </c>
      <c r="GP50" s="77">
        <v>0.87</v>
      </c>
      <c r="GQ50" s="75">
        <f t="shared" si="23"/>
        <v>-0.13</v>
      </c>
      <c r="GR50" s="74"/>
      <c r="GS50" s="73" t="s">
        <v>53</v>
      </c>
      <c r="GT50" s="73">
        <v>389</v>
      </c>
      <c r="GU50" s="73">
        <v>340</v>
      </c>
      <c r="GV50" s="73">
        <v>48</v>
      </c>
      <c r="GW50" s="73">
        <v>1</v>
      </c>
      <c r="GX50" s="77">
        <v>0.87</v>
      </c>
      <c r="GY50" s="75">
        <f t="shared" si="24"/>
        <v>0</v>
      </c>
      <c r="HB50" s="74" t="s">
        <v>53</v>
      </c>
      <c r="HC50" s="74">
        <v>389</v>
      </c>
      <c r="HD50" s="74">
        <v>339</v>
      </c>
      <c r="HE50" s="74">
        <v>49</v>
      </c>
      <c r="HF50" s="74">
        <v>1</v>
      </c>
      <c r="HG50" s="75">
        <f t="shared" si="25"/>
        <v>0.87146529562982</v>
      </c>
      <c r="HH50" s="75">
        <f t="shared" si="26"/>
        <v>1.4652956298200071E-3</v>
      </c>
      <c r="HJ50" s="74" t="s">
        <v>53</v>
      </c>
      <c r="HK50" s="74">
        <v>389</v>
      </c>
      <c r="HL50" s="74">
        <v>339</v>
      </c>
      <c r="HM50" s="74">
        <v>49</v>
      </c>
      <c r="HN50" s="74">
        <v>1</v>
      </c>
      <c r="HO50" s="75">
        <f t="shared" si="27"/>
        <v>0.87146529562982</v>
      </c>
      <c r="HP50" s="75">
        <f t="shared" si="28"/>
        <v>0</v>
      </c>
      <c r="HR50" s="74" t="s">
        <v>53</v>
      </c>
      <c r="HS50" s="74">
        <v>389</v>
      </c>
      <c r="HT50" s="74">
        <v>339</v>
      </c>
      <c r="HU50" s="74">
        <v>49</v>
      </c>
      <c r="HV50" s="74">
        <v>1</v>
      </c>
      <c r="HW50" s="75">
        <f t="shared" si="29"/>
        <v>0.87146529562982</v>
      </c>
      <c r="HX50" s="75">
        <f t="shared" si="30"/>
        <v>0</v>
      </c>
      <c r="HZ50" s="74" t="s">
        <v>53</v>
      </c>
      <c r="IA50" s="74">
        <v>389</v>
      </c>
      <c r="IB50" s="74">
        <v>339</v>
      </c>
      <c r="IC50" s="74">
        <v>49</v>
      </c>
      <c r="ID50" s="74">
        <v>1</v>
      </c>
      <c r="IE50" s="75">
        <f t="shared" si="31"/>
        <v>0.87146529562982</v>
      </c>
      <c r="IF50" s="75">
        <f t="shared" si="32"/>
        <v>0</v>
      </c>
      <c r="IH50" s="74" t="s">
        <v>53</v>
      </c>
      <c r="II50" s="74">
        <v>389</v>
      </c>
      <c r="IJ50" s="74">
        <v>339</v>
      </c>
      <c r="IK50" s="74">
        <v>49</v>
      </c>
      <c r="IL50" s="74">
        <v>1</v>
      </c>
      <c r="IM50" s="75">
        <f t="shared" si="33"/>
        <v>0.87146529562982</v>
      </c>
      <c r="IN50" s="75">
        <f t="shared" si="34"/>
        <v>0</v>
      </c>
      <c r="IP50" s="74" t="s">
        <v>53</v>
      </c>
      <c r="IQ50" s="74">
        <v>389</v>
      </c>
      <c r="IR50" s="74">
        <v>339</v>
      </c>
      <c r="IS50" s="74">
        <v>49</v>
      </c>
      <c r="IT50" s="74">
        <v>1</v>
      </c>
      <c r="IU50" s="75">
        <f t="shared" si="35"/>
        <v>0.87146529562982</v>
      </c>
      <c r="IV50" s="75">
        <f t="shared" si="36"/>
        <v>0</v>
      </c>
      <c r="IX50" s="74" t="s">
        <v>53</v>
      </c>
      <c r="IY50" s="74">
        <v>389</v>
      </c>
      <c r="IZ50" s="74">
        <v>339</v>
      </c>
      <c r="JA50" s="74">
        <v>49</v>
      </c>
      <c r="JB50" s="74">
        <v>1</v>
      </c>
      <c r="JC50" s="75">
        <f t="shared" si="37"/>
        <v>0.87146529562982</v>
      </c>
      <c r="JD50" s="75">
        <f t="shared" si="38"/>
        <v>0</v>
      </c>
      <c r="JF50" s="74" t="s">
        <v>53</v>
      </c>
      <c r="JG50" s="74">
        <v>389</v>
      </c>
      <c r="JH50" s="74">
        <v>339</v>
      </c>
      <c r="JI50" s="74">
        <v>49</v>
      </c>
      <c r="JJ50" s="74">
        <v>1</v>
      </c>
      <c r="JK50" s="75">
        <f t="shared" si="39"/>
        <v>0.87146529562982</v>
      </c>
      <c r="JL50" s="75">
        <f t="shared" si="40"/>
        <v>0</v>
      </c>
      <c r="JN50" s="74" t="s">
        <v>53</v>
      </c>
      <c r="JO50" s="74">
        <v>389</v>
      </c>
      <c r="JP50" s="74">
        <v>339</v>
      </c>
      <c r="JQ50" s="74">
        <v>49</v>
      </c>
      <c r="JR50" s="74">
        <v>1</v>
      </c>
      <c r="JS50" s="75">
        <f t="shared" si="41"/>
        <v>0.87146529562982</v>
      </c>
      <c r="JT50" s="75">
        <f t="shared" si="42"/>
        <v>0</v>
      </c>
      <c r="JV50" s="74" t="s">
        <v>53</v>
      </c>
      <c r="JW50" s="74">
        <v>389</v>
      </c>
      <c r="JX50" s="74">
        <v>339</v>
      </c>
      <c r="JY50" s="74">
        <v>49</v>
      </c>
      <c r="JZ50" s="74">
        <v>1</v>
      </c>
      <c r="KA50" s="75">
        <f t="shared" si="43"/>
        <v>0.87146529562982</v>
      </c>
      <c r="KB50" s="75">
        <f t="shared" si="44"/>
        <v>0</v>
      </c>
      <c r="KD50" s="74" t="s">
        <v>53</v>
      </c>
      <c r="KE50" s="74">
        <v>389</v>
      </c>
      <c r="KF50" s="74">
        <v>339</v>
      </c>
      <c r="KG50" s="74">
        <v>49</v>
      </c>
      <c r="KH50" s="74">
        <v>1</v>
      </c>
      <c r="KI50" s="75">
        <f t="shared" si="45"/>
        <v>0.87146529562982</v>
      </c>
      <c r="KJ50" s="75">
        <f t="shared" si="46"/>
        <v>0</v>
      </c>
      <c r="KL50" s="74" t="s">
        <v>53</v>
      </c>
      <c r="KM50" s="74">
        <v>389</v>
      </c>
      <c r="KN50" s="74">
        <v>339</v>
      </c>
      <c r="KO50" s="74">
        <v>49</v>
      </c>
      <c r="KP50" s="74">
        <v>1</v>
      </c>
      <c r="KQ50" s="75">
        <f t="shared" si="47"/>
        <v>0.87146529562982</v>
      </c>
      <c r="KR50" s="75">
        <f t="shared" si="48"/>
        <v>0</v>
      </c>
      <c r="KT50" s="74" t="s">
        <v>53</v>
      </c>
      <c r="KU50" s="74">
        <v>389</v>
      </c>
      <c r="KV50" s="74">
        <v>339</v>
      </c>
      <c r="KW50" s="74">
        <v>49</v>
      </c>
      <c r="KX50" s="74">
        <v>1</v>
      </c>
      <c r="KY50" s="75">
        <f t="shared" si="49"/>
        <v>0.87146529562982</v>
      </c>
      <c r="KZ50" s="75">
        <f t="shared" si="50"/>
        <v>0</v>
      </c>
      <c r="LB50" s="74" t="s">
        <v>53</v>
      </c>
      <c r="LC50" s="74">
        <v>389</v>
      </c>
      <c r="LD50" s="74">
        <v>339</v>
      </c>
      <c r="LE50" s="74">
        <v>49</v>
      </c>
      <c r="LF50" s="74">
        <v>1</v>
      </c>
      <c r="LG50" s="75">
        <f t="shared" si="51"/>
        <v>0.87146529562982</v>
      </c>
      <c r="LH50" s="75">
        <f t="shared" si="52"/>
        <v>0</v>
      </c>
      <c r="LJ50" s="74" t="s">
        <v>53</v>
      </c>
      <c r="LK50" s="74">
        <v>389</v>
      </c>
      <c r="LL50" s="74">
        <v>339</v>
      </c>
      <c r="LM50" s="74">
        <v>49</v>
      </c>
      <c r="LN50" s="74">
        <v>1</v>
      </c>
      <c r="LO50" s="75">
        <f t="shared" si="53"/>
        <v>0.87146529562982</v>
      </c>
      <c r="LP50" s="75">
        <f t="shared" si="54"/>
        <v>0</v>
      </c>
      <c r="LR50" s="74" t="s">
        <v>53</v>
      </c>
      <c r="LS50" s="74">
        <v>389</v>
      </c>
      <c r="LT50" s="74">
        <v>339</v>
      </c>
      <c r="LU50" s="74">
        <v>49</v>
      </c>
      <c r="LV50" s="74">
        <v>1</v>
      </c>
      <c r="LW50" s="75">
        <f t="shared" si="55"/>
        <v>0.87146529562982</v>
      </c>
      <c r="LX50" s="75">
        <f t="shared" si="56"/>
        <v>0</v>
      </c>
      <c r="LZ50" s="74" t="s">
        <v>53</v>
      </c>
      <c r="MA50" s="74">
        <v>389</v>
      </c>
      <c r="MB50" s="74">
        <v>339</v>
      </c>
      <c r="MC50" s="74">
        <v>49</v>
      </c>
      <c r="MD50" s="74">
        <v>1</v>
      </c>
      <c r="ME50" s="75">
        <f t="shared" si="57"/>
        <v>0.87146529562982</v>
      </c>
      <c r="MF50" s="75">
        <f t="shared" si="58"/>
        <v>0</v>
      </c>
      <c r="MH50" s="74" t="s">
        <v>53</v>
      </c>
      <c r="MI50" s="74">
        <v>389</v>
      </c>
      <c r="MJ50" s="74">
        <v>339</v>
      </c>
      <c r="MK50" s="74">
        <v>49</v>
      </c>
      <c r="ML50" s="74">
        <v>1</v>
      </c>
      <c r="MM50" s="75">
        <f t="shared" si="59"/>
        <v>0.87146529562982</v>
      </c>
      <c r="MN50" s="75">
        <f t="shared" si="60"/>
        <v>0</v>
      </c>
      <c r="MP50" s="74" t="s">
        <v>53</v>
      </c>
      <c r="MQ50" s="74">
        <v>389</v>
      </c>
      <c r="MR50" s="74">
        <v>339</v>
      </c>
      <c r="MS50" s="74">
        <v>49</v>
      </c>
      <c r="MT50" s="74">
        <v>1</v>
      </c>
      <c r="MU50" s="75">
        <f t="shared" si="61"/>
        <v>0.87146529562982</v>
      </c>
      <c r="MV50" s="75">
        <f t="shared" si="62"/>
        <v>0</v>
      </c>
      <c r="MX50" s="74" t="s">
        <v>53</v>
      </c>
      <c r="MY50" s="74">
        <v>389</v>
      </c>
      <c r="MZ50" s="74">
        <v>339</v>
      </c>
      <c r="NA50" s="74">
        <v>49</v>
      </c>
      <c r="NB50" s="74">
        <v>1</v>
      </c>
      <c r="NC50" s="75">
        <f t="shared" si="63"/>
        <v>0.87146529562982</v>
      </c>
      <c r="ND50" s="75">
        <f t="shared" si="64"/>
        <v>0</v>
      </c>
      <c r="NF50" s="74" t="s">
        <v>53</v>
      </c>
      <c r="NG50" s="74">
        <v>389</v>
      </c>
      <c r="NH50" s="74">
        <v>339</v>
      </c>
      <c r="NI50" s="74">
        <v>49</v>
      </c>
      <c r="NJ50" s="74">
        <v>1</v>
      </c>
      <c r="NK50" s="75">
        <f t="shared" si="65"/>
        <v>0.87146529562982</v>
      </c>
      <c r="NL50" s="75">
        <f t="shared" si="66"/>
        <v>0</v>
      </c>
      <c r="NN50" s="74" t="s">
        <v>53</v>
      </c>
      <c r="NO50" s="74">
        <v>389</v>
      </c>
      <c r="NP50" s="74">
        <v>339</v>
      </c>
      <c r="NQ50" s="74">
        <v>49</v>
      </c>
      <c r="NR50" s="74">
        <v>1</v>
      </c>
      <c r="NS50" s="75">
        <f t="shared" si="67"/>
        <v>0.87146529562982</v>
      </c>
      <c r="NT50" s="75">
        <f t="shared" si="68"/>
        <v>0</v>
      </c>
    </row>
    <row r="51" spans="1:384" ht="15">
      <c r="A51" s="2" t="s">
        <v>54</v>
      </c>
      <c r="B51" s="2">
        <v>50</v>
      </c>
      <c r="C51" s="2">
        <v>30</v>
      </c>
      <c r="D51" s="2">
        <v>20</v>
      </c>
      <c r="E51" s="2">
        <v>0</v>
      </c>
      <c r="F51" s="4">
        <v>0.6</v>
      </c>
      <c r="G51" s="8"/>
      <c r="H51" s="7"/>
      <c r="I51" s="2" t="s">
        <v>54</v>
      </c>
      <c r="J51" s="2">
        <v>50</v>
      </c>
      <c r="K51" s="2">
        <v>30</v>
      </c>
      <c r="L51" s="2">
        <v>20</v>
      </c>
      <c r="M51" s="2">
        <v>0</v>
      </c>
      <c r="N51" s="4">
        <v>0.6</v>
      </c>
      <c r="O51" s="8">
        <f t="shared" si="0"/>
        <v>0</v>
      </c>
      <c r="P51" s="7"/>
      <c r="Q51" s="2" t="s">
        <v>54</v>
      </c>
      <c r="R51" s="2">
        <v>50</v>
      </c>
      <c r="S51" s="2">
        <v>30</v>
      </c>
      <c r="T51" s="2">
        <v>20</v>
      </c>
      <c r="U51" s="2">
        <v>0</v>
      </c>
      <c r="V51" s="4">
        <v>0.6</v>
      </c>
      <c r="W51" s="4">
        <f t="shared" si="1"/>
        <v>0</v>
      </c>
      <c r="Y51" s="2" t="s">
        <v>54</v>
      </c>
      <c r="Z51" s="2">
        <v>135</v>
      </c>
      <c r="AA51" s="2">
        <v>129</v>
      </c>
      <c r="AB51" s="2">
        <v>0</v>
      </c>
      <c r="AC51" s="2">
        <v>6</v>
      </c>
      <c r="AD51" s="4">
        <v>0.96</v>
      </c>
      <c r="AE51" s="4">
        <f t="shared" si="2"/>
        <v>0.36</v>
      </c>
      <c r="AG51" s="2" t="s">
        <v>54</v>
      </c>
      <c r="AH51" s="2">
        <v>135</v>
      </c>
      <c r="AI51" s="2">
        <v>129</v>
      </c>
      <c r="AJ51" s="2">
        <v>0</v>
      </c>
      <c r="AK51" s="2">
        <v>6</v>
      </c>
      <c r="AL51" s="4">
        <v>0.96</v>
      </c>
      <c r="AM51" s="4">
        <f t="shared" si="3"/>
        <v>0</v>
      </c>
      <c r="AO51" s="2" t="s">
        <v>54</v>
      </c>
      <c r="AP51" s="2">
        <v>135</v>
      </c>
      <c r="AQ51" s="2">
        <v>129</v>
      </c>
      <c r="AR51" s="2">
        <v>0</v>
      </c>
      <c r="AS51" s="2">
        <v>6</v>
      </c>
      <c r="AT51" s="4">
        <v>0.96</v>
      </c>
      <c r="AU51" s="4">
        <f t="shared" si="4"/>
        <v>0</v>
      </c>
      <c r="AW51" s="2" t="s">
        <v>54</v>
      </c>
      <c r="AX51" s="2">
        <v>135</v>
      </c>
      <c r="AY51" s="2">
        <v>129</v>
      </c>
      <c r="AZ51" s="2">
        <v>0</v>
      </c>
      <c r="BA51" s="2">
        <v>6</v>
      </c>
      <c r="BB51" s="4">
        <v>0.96</v>
      </c>
      <c r="BC51" s="4">
        <f t="shared" si="5"/>
        <v>0</v>
      </c>
      <c r="BE51" s="2" t="s">
        <v>54</v>
      </c>
      <c r="BF51" s="2">
        <v>135</v>
      </c>
      <c r="BG51" s="2">
        <v>129</v>
      </c>
      <c r="BH51" s="2">
        <v>0</v>
      </c>
      <c r="BI51" s="2">
        <v>6</v>
      </c>
      <c r="BJ51" s="4">
        <f t="shared" si="69"/>
        <v>0.9555555555555556</v>
      </c>
      <c r="BK51" s="4">
        <f t="shared" si="6"/>
        <v>-4.444444444444362E-3</v>
      </c>
      <c r="BM51" s="2" t="s">
        <v>54</v>
      </c>
      <c r="BN51" s="2">
        <v>135</v>
      </c>
      <c r="BO51" s="2">
        <v>129</v>
      </c>
      <c r="BP51" s="2">
        <v>0</v>
      </c>
      <c r="BQ51" s="2">
        <v>6</v>
      </c>
      <c r="BR51" s="4">
        <f t="shared" si="70"/>
        <v>0.9555555555555556</v>
      </c>
      <c r="BS51" s="4">
        <f t="shared" si="7"/>
        <v>0</v>
      </c>
      <c r="BU51" s="2" t="s">
        <v>54</v>
      </c>
      <c r="BV51" s="2">
        <v>135</v>
      </c>
      <c r="BW51" s="2">
        <v>129</v>
      </c>
      <c r="BX51" s="2">
        <v>0</v>
      </c>
      <c r="BY51" s="2">
        <v>6</v>
      </c>
      <c r="BZ51" s="4">
        <v>0.96</v>
      </c>
      <c r="CA51" s="4">
        <f t="shared" si="8"/>
        <v>4.444444444444362E-3</v>
      </c>
      <c r="CC51" s="42" t="s">
        <v>54</v>
      </c>
      <c r="CD51" s="42">
        <v>135</v>
      </c>
      <c r="CE51" s="42">
        <v>129</v>
      </c>
      <c r="CF51" s="42">
        <v>0</v>
      </c>
      <c r="CG51" s="42">
        <v>6</v>
      </c>
      <c r="CH51" s="43">
        <v>0.96</v>
      </c>
      <c r="CI51" s="4">
        <f t="shared" si="9"/>
        <v>0</v>
      </c>
      <c r="CK51" s="2" t="s">
        <v>54</v>
      </c>
      <c r="CL51" s="2">
        <v>135</v>
      </c>
      <c r="CM51" s="2">
        <v>129</v>
      </c>
      <c r="CN51" s="2">
        <v>0</v>
      </c>
      <c r="CO51" s="2">
        <v>6</v>
      </c>
      <c r="CP51" s="4">
        <v>0.96</v>
      </c>
      <c r="CQ51" s="4">
        <f t="shared" si="10"/>
        <v>0</v>
      </c>
      <c r="CS51" s="2" t="s">
        <v>54</v>
      </c>
      <c r="CT51" s="2">
        <v>135</v>
      </c>
      <c r="CU51" s="2">
        <v>129</v>
      </c>
      <c r="CV51" s="2">
        <v>0</v>
      </c>
      <c r="CW51" s="2">
        <v>6</v>
      </c>
      <c r="CX51" s="4">
        <v>0.96</v>
      </c>
      <c r="CY51" s="4">
        <f t="shared" si="11"/>
        <v>0</v>
      </c>
      <c r="DA51" s="2" t="s">
        <v>54</v>
      </c>
      <c r="DB51" s="2">
        <v>135</v>
      </c>
      <c r="DC51" s="2">
        <v>129</v>
      </c>
      <c r="DD51" s="2">
        <v>0</v>
      </c>
      <c r="DE51" s="2">
        <v>6</v>
      </c>
      <c r="DF51" s="4">
        <v>0.96</v>
      </c>
      <c r="DG51" s="4">
        <f t="shared" si="12"/>
        <v>0</v>
      </c>
      <c r="DI51" s="2" t="s">
        <v>54</v>
      </c>
      <c r="DJ51" s="2">
        <v>135</v>
      </c>
      <c r="DK51" s="2">
        <v>129</v>
      </c>
      <c r="DL51" s="2">
        <v>0</v>
      </c>
      <c r="DM51" s="2">
        <v>6</v>
      </c>
      <c r="DN51" s="4">
        <v>0.96</v>
      </c>
      <c r="DO51" s="4">
        <f t="shared" si="13"/>
        <v>0</v>
      </c>
      <c r="DQ51" s="2" t="s">
        <v>54</v>
      </c>
      <c r="DR51" s="2">
        <v>135</v>
      </c>
      <c r="DS51" s="2">
        <v>129</v>
      </c>
      <c r="DT51" s="2">
        <v>0</v>
      </c>
      <c r="DU51" s="2">
        <v>6</v>
      </c>
      <c r="DV51" s="4">
        <v>0.96</v>
      </c>
      <c r="DW51" s="4">
        <f t="shared" si="14"/>
        <v>0</v>
      </c>
      <c r="DY51" s="2" t="s">
        <v>54</v>
      </c>
      <c r="DZ51" s="2">
        <v>135</v>
      </c>
      <c r="EA51" s="2">
        <v>129</v>
      </c>
      <c r="EB51" s="2">
        <v>0</v>
      </c>
      <c r="EC51" s="2">
        <v>6</v>
      </c>
      <c r="ED51" s="4">
        <v>0.96</v>
      </c>
      <c r="EE51" s="4">
        <f t="shared" si="15"/>
        <v>0</v>
      </c>
      <c r="EG51" s="73" t="s">
        <v>54</v>
      </c>
      <c r="EH51" s="74">
        <v>135</v>
      </c>
      <c r="EI51" s="74">
        <v>129</v>
      </c>
      <c r="EJ51" s="74">
        <v>0</v>
      </c>
      <c r="EK51" s="74">
        <v>6</v>
      </c>
      <c r="EL51" s="75">
        <v>0.96</v>
      </c>
      <c r="EM51" s="75">
        <f t="shared" si="16"/>
        <v>0</v>
      </c>
      <c r="EN51" s="74"/>
      <c r="EO51" s="73" t="s">
        <v>54</v>
      </c>
      <c r="EP51" s="73">
        <v>135</v>
      </c>
      <c r="EQ51" s="73">
        <v>129</v>
      </c>
      <c r="ER51" s="73">
        <v>0</v>
      </c>
      <c r="ES51" s="73">
        <v>6</v>
      </c>
      <c r="ET51" s="77">
        <v>0.96</v>
      </c>
      <c r="EU51" s="75">
        <f t="shared" si="17"/>
        <v>0</v>
      </c>
      <c r="EV51" s="74"/>
      <c r="EW51" s="73" t="s">
        <v>54</v>
      </c>
      <c r="EX51" s="73">
        <v>135</v>
      </c>
      <c r="EY51" s="73">
        <v>129</v>
      </c>
      <c r="EZ51" s="73">
        <v>0</v>
      </c>
      <c r="FA51" s="73">
        <v>6</v>
      </c>
      <c r="FB51" s="77">
        <v>0.96</v>
      </c>
      <c r="FC51" s="75">
        <f t="shared" si="18"/>
        <v>0</v>
      </c>
      <c r="FD51" s="74"/>
      <c r="FE51" s="73" t="s">
        <v>54</v>
      </c>
      <c r="FF51" s="73">
        <v>135</v>
      </c>
      <c r="FG51" s="73">
        <v>129</v>
      </c>
      <c r="FH51" s="73">
        <v>0</v>
      </c>
      <c r="FI51" s="73">
        <v>6</v>
      </c>
      <c r="FJ51" s="77">
        <f t="shared" si="71"/>
        <v>0.9555555555555556</v>
      </c>
      <c r="FK51" s="75">
        <f t="shared" si="19"/>
        <v>-4.444444444444362E-3</v>
      </c>
      <c r="FL51" s="74"/>
      <c r="FM51" s="73" t="s">
        <v>54</v>
      </c>
      <c r="FN51" s="73">
        <v>135</v>
      </c>
      <c r="FO51" s="73">
        <v>129</v>
      </c>
      <c r="FP51" s="73">
        <v>0</v>
      </c>
      <c r="FQ51" s="73">
        <v>6</v>
      </c>
      <c r="FR51" s="77">
        <v>0.96</v>
      </c>
      <c r="FS51" s="75">
        <f t="shared" si="20"/>
        <v>4.444444444444362E-3</v>
      </c>
      <c r="FT51" s="74"/>
      <c r="FU51" s="73" t="s">
        <v>54</v>
      </c>
      <c r="FV51" s="73">
        <v>135</v>
      </c>
      <c r="FW51" s="73">
        <v>129</v>
      </c>
      <c r="FX51" s="73">
        <v>0</v>
      </c>
      <c r="FY51" s="73">
        <v>6</v>
      </c>
      <c r="FZ51" s="77">
        <v>0.96</v>
      </c>
      <c r="GA51" s="75">
        <f t="shared" si="21"/>
        <v>0</v>
      </c>
      <c r="GB51" s="74"/>
      <c r="GC51" s="73" t="s">
        <v>54</v>
      </c>
      <c r="GD51" s="73">
        <v>135</v>
      </c>
      <c r="GE51" s="73">
        <v>129</v>
      </c>
      <c r="GF51" s="73">
        <v>0</v>
      </c>
      <c r="GG51" s="73">
        <v>6</v>
      </c>
      <c r="GH51" s="77">
        <v>0.96</v>
      </c>
      <c r="GI51" s="75">
        <f t="shared" si="22"/>
        <v>0</v>
      </c>
      <c r="GJ51" s="74"/>
      <c r="GK51" s="73" t="s">
        <v>54</v>
      </c>
      <c r="GL51" s="73">
        <v>135</v>
      </c>
      <c r="GM51" s="73">
        <v>129</v>
      </c>
      <c r="GN51" s="73">
        <v>0</v>
      </c>
      <c r="GO51" s="73">
        <v>6</v>
      </c>
      <c r="GP51" s="77">
        <v>0.96</v>
      </c>
      <c r="GQ51" s="75">
        <f t="shared" si="23"/>
        <v>-5.04</v>
      </c>
      <c r="GR51" s="74"/>
      <c r="GS51" s="73" t="s">
        <v>54</v>
      </c>
      <c r="GT51" s="73">
        <v>135</v>
      </c>
      <c r="GU51" s="73">
        <v>129</v>
      </c>
      <c r="GV51" s="73">
        <v>0</v>
      </c>
      <c r="GW51" s="73">
        <v>6</v>
      </c>
      <c r="GX51" s="77">
        <v>0.96</v>
      </c>
      <c r="GY51" s="75">
        <f t="shared" si="24"/>
        <v>0</v>
      </c>
      <c r="HB51" s="74" t="s">
        <v>54</v>
      </c>
      <c r="HC51" s="74">
        <v>135</v>
      </c>
      <c r="HD51" s="74">
        <v>129</v>
      </c>
      <c r="HE51" s="74">
        <v>0</v>
      </c>
      <c r="HF51" s="74">
        <v>6</v>
      </c>
      <c r="HG51" s="75">
        <f t="shared" si="25"/>
        <v>0.9555555555555556</v>
      </c>
      <c r="HH51" s="75">
        <f t="shared" si="26"/>
        <v>-4.444444444444362E-3</v>
      </c>
      <c r="HJ51" s="74" t="s">
        <v>54</v>
      </c>
      <c r="HK51" s="74">
        <v>135</v>
      </c>
      <c r="HL51" s="74">
        <v>129</v>
      </c>
      <c r="HM51" s="74">
        <v>0</v>
      </c>
      <c r="HN51" s="74">
        <v>6</v>
      </c>
      <c r="HO51" s="75">
        <f t="shared" si="27"/>
        <v>0.9555555555555556</v>
      </c>
      <c r="HP51" s="75">
        <f t="shared" si="28"/>
        <v>0</v>
      </c>
      <c r="HR51" s="74" t="s">
        <v>54</v>
      </c>
      <c r="HS51" s="74">
        <v>135</v>
      </c>
      <c r="HT51" s="74">
        <v>129</v>
      </c>
      <c r="HU51" s="74">
        <v>0</v>
      </c>
      <c r="HV51" s="74">
        <v>6</v>
      </c>
      <c r="HW51" s="75">
        <f t="shared" si="29"/>
        <v>0.9555555555555556</v>
      </c>
      <c r="HX51" s="75">
        <f t="shared" si="30"/>
        <v>0</v>
      </c>
      <c r="HZ51" s="74" t="s">
        <v>54</v>
      </c>
      <c r="IA51" s="74">
        <v>135</v>
      </c>
      <c r="IB51" s="74">
        <v>129</v>
      </c>
      <c r="IC51" s="74">
        <v>0</v>
      </c>
      <c r="ID51" s="74">
        <v>6</v>
      </c>
      <c r="IE51" s="75">
        <f t="shared" si="31"/>
        <v>0.9555555555555556</v>
      </c>
      <c r="IF51" s="75">
        <f t="shared" si="32"/>
        <v>0</v>
      </c>
      <c r="IH51" s="74" t="s">
        <v>54</v>
      </c>
      <c r="II51" s="74">
        <v>135</v>
      </c>
      <c r="IJ51" s="74">
        <v>129</v>
      </c>
      <c r="IK51" s="74">
        <v>0</v>
      </c>
      <c r="IL51" s="74">
        <v>6</v>
      </c>
      <c r="IM51" s="75">
        <f t="shared" si="33"/>
        <v>0.9555555555555556</v>
      </c>
      <c r="IN51" s="75">
        <f t="shared" si="34"/>
        <v>0</v>
      </c>
      <c r="IP51" s="74" t="s">
        <v>54</v>
      </c>
      <c r="IQ51" s="74">
        <v>135</v>
      </c>
      <c r="IR51" s="74">
        <v>129</v>
      </c>
      <c r="IS51" s="74">
        <v>0</v>
      </c>
      <c r="IT51" s="74">
        <v>6</v>
      </c>
      <c r="IU51" s="75">
        <f t="shared" si="35"/>
        <v>0.9555555555555556</v>
      </c>
      <c r="IV51" s="75">
        <f t="shared" si="36"/>
        <v>0</v>
      </c>
      <c r="IX51" s="74" t="s">
        <v>54</v>
      </c>
      <c r="IY51" s="74">
        <v>135</v>
      </c>
      <c r="IZ51" s="74">
        <v>129</v>
      </c>
      <c r="JA51" s="74">
        <v>0</v>
      </c>
      <c r="JB51" s="74">
        <v>6</v>
      </c>
      <c r="JC51" s="75">
        <f t="shared" si="37"/>
        <v>0.9555555555555556</v>
      </c>
      <c r="JD51" s="75">
        <f t="shared" si="38"/>
        <v>0</v>
      </c>
      <c r="JF51" s="74" t="s">
        <v>54</v>
      </c>
      <c r="JG51" s="74">
        <v>135</v>
      </c>
      <c r="JH51" s="74">
        <v>129</v>
      </c>
      <c r="JI51" s="74">
        <v>0</v>
      </c>
      <c r="JJ51" s="74">
        <v>6</v>
      </c>
      <c r="JK51" s="75">
        <f t="shared" si="39"/>
        <v>0.9555555555555556</v>
      </c>
      <c r="JL51" s="75">
        <f t="shared" si="40"/>
        <v>0</v>
      </c>
      <c r="JN51" s="74" t="s">
        <v>54</v>
      </c>
      <c r="JO51" s="74">
        <v>135</v>
      </c>
      <c r="JP51" s="74">
        <v>129</v>
      </c>
      <c r="JQ51" s="74">
        <v>0</v>
      </c>
      <c r="JR51" s="74">
        <v>6</v>
      </c>
      <c r="JS51" s="75">
        <f t="shared" si="41"/>
        <v>0.9555555555555556</v>
      </c>
      <c r="JT51" s="75">
        <f t="shared" si="42"/>
        <v>0</v>
      </c>
      <c r="JV51" s="74" t="s">
        <v>54</v>
      </c>
      <c r="JW51" s="74">
        <v>135</v>
      </c>
      <c r="JX51" s="74">
        <v>129</v>
      </c>
      <c r="JY51" s="74">
        <v>0</v>
      </c>
      <c r="JZ51" s="74">
        <v>6</v>
      </c>
      <c r="KA51" s="75">
        <f t="shared" si="43"/>
        <v>0.9555555555555556</v>
      </c>
      <c r="KB51" s="75">
        <f t="shared" si="44"/>
        <v>0</v>
      </c>
      <c r="KD51" s="74" t="s">
        <v>54</v>
      </c>
      <c r="KE51" s="74">
        <v>135</v>
      </c>
      <c r="KF51" s="74">
        <v>129</v>
      </c>
      <c r="KG51" s="74">
        <v>0</v>
      </c>
      <c r="KH51" s="74">
        <v>6</v>
      </c>
      <c r="KI51" s="75">
        <f t="shared" si="45"/>
        <v>0.9555555555555556</v>
      </c>
      <c r="KJ51" s="75">
        <f t="shared" si="46"/>
        <v>0</v>
      </c>
      <c r="KL51" s="74" t="s">
        <v>54</v>
      </c>
      <c r="KM51" s="74">
        <v>148</v>
      </c>
      <c r="KN51" s="74">
        <v>129</v>
      </c>
      <c r="KO51" s="74">
        <v>4</v>
      </c>
      <c r="KP51" s="74">
        <v>15</v>
      </c>
      <c r="KQ51" s="75">
        <f t="shared" si="47"/>
        <v>0.8716216216216216</v>
      </c>
      <c r="KR51" s="75">
        <f t="shared" si="48"/>
        <v>-8.3933933933934002E-2</v>
      </c>
      <c r="KT51" s="74" t="s">
        <v>54</v>
      </c>
      <c r="KU51" s="74">
        <v>148</v>
      </c>
      <c r="KV51" s="74">
        <v>129</v>
      </c>
      <c r="KW51" s="74">
        <v>4</v>
      </c>
      <c r="KX51" s="74">
        <v>15</v>
      </c>
      <c r="KY51" s="75">
        <f t="shared" si="49"/>
        <v>0.8716216216216216</v>
      </c>
      <c r="KZ51" s="75">
        <f t="shared" si="50"/>
        <v>0</v>
      </c>
      <c r="LB51" s="74" t="s">
        <v>54</v>
      </c>
      <c r="LC51" s="74">
        <v>148</v>
      </c>
      <c r="LD51" s="74">
        <v>129</v>
      </c>
      <c r="LE51" s="74">
        <v>4</v>
      </c>
      <c r="LF51" s="74">
        <v>15</v>
      </c>
      <c r="LG51" s="75">
        <f t="shared" si="51"/>
        <v>0.8716216216216216</v>
      </c>
      <c r="LH51" s="75">
        <f t="shared" si="52"/>
        <v>0</v>
      </c>
      <c r="LJ51" s="74" t="s">
        <v>54</v>
      </c>
      <c r="LK51" s="74">
        <v>148</v>
      </c>
      <c r="LL51" s="74">
        <v>129</v>
      </c>
      <c r="LM51" s="74">
        <v>4</v>
      </c>
      <c r="LN51" s="74">
        <v>15</v>
      </c>
      <c r="LO51" s="75">
        <f t="shared" si="53"/>
        <v>0.8716216216216216</v>
      </c>
      <c r="LP51" s="75">
        <f t="shared" si="54"/>
        <v>0</v>
      </c>
      <c r="LR51" s="74" t="s">
        <v>54</v>
      </c>
      <c r="LS51" s="74">
        <v>148</v>
      </c>
      <c r="LT51" s="74">
        <v>129</v>
      </c>
      <c r="LU51" s="74">
        <v>4</v>
      </c>
      <c r="LV51" s="74">
        <v>15</v>
      </c>
      <c r="LW51" s="75">
        <f t="shared" si="55"/>
        <v>0.8716216216216216</v>
      </c>
      <c r="LX51" s="75">
        <f t="shared" si="56"/>
        <v>0</v>
      </c>
      <c r="LZ51" s="74" t="s">
        <v>54</v>
      </c>
      <c r="MA51" s="74">
        <v>148</v>
      </c>
      <c r="MB51" s="74">
        <v>129</v>
      </c>
      <c r="MC51" s="74">
        <v>4</v>
      </c>
      <c r="MD51" s="74">
        <v>15</v>
      </c>
      <c r="ME51" s="75">
        <f t="shared" si="57"/>
        <v>0.8716216216216216</v>
      </c>
      <c r="MF51" s="75">
        <f t="shared" si="58"/>
        <v>0</v>
      </c>
      <c r="MH51" s="74" t="s">
        <v>54</v>
      </c>
      <c r="MI51" s="74">
        <v>148</v>
      </c>
      <c r="MJ51" s="74">
        <v>129</v>
      </c>
      <c r="MK51" s="74">
        <v>4</v>
      </c>
      <c r="ML51" s="74">
        <v>15</v>
      </c>
      <c r="MM51" s="75">
        <f t="shared" si="59"/>
        <v>0.8716216216216216</v>
      </c>
      <c r="MN51" s="75">
        <f t="shared" si="60"/>
        <v>0</v>
      </c>
      <c r="MP51" s="74" t="s">
        <v>54</v>
      </c>
      <c r="MQ51" s="74">
        <v>148</v>
      </c>
      <c r="MR51" s="74">
        <v>129</v>
      </c>
      <c r="MS51" s="74">
        <v>4</v>
      </c>
      <c r="MT51" s="74">
        <v>15</v>
      </c>
      <c r="MU51" s="75">
        <f t="shared" si="61"/>
        <v>0.8716216216216216</v>
      </c>
      <c r="MV51" s="75">
        <f t="shared" si="62"/>
        <v>0</v>
      </c>
      <c r="MX51" s="74" t="s">
        <v>54</v>
      </c>
      <c r="MY51" s="74">
        <v>148</v>
      </c>
      <c r="MZ51" s="74">
        <v>129</v>
      </c>
      <c r="NA51" s="74">
        <v>4</v>
      </c>
      <c r="NB51" s="74">
        <v>15</v>
      </c>
      <c r="NC51" s="75">
        <f t="shared" si="63"/>
        <v>0.8716216216216216</v>
      </c>
      <c r="ND51" s="75">
        <f t="shared" si="64"/>
        <v>0</v>
      </c>
      <c r="NF51" s="74" t="s">
        <v>54</v>
      </c>
      <c r="NG51" s="74">
        <v>148</v>
      </c>
      <c r="NH51" s="74">
        <v>129</v>
      </c>
      <c r="NI51" s="74">
        <v>4</v>
      </c>
      <c r="NJ51" s="74">
        <v>15</v>
      </c>
      <c r="NK51" s="75">
        <f t="shared" si="65"/>
        <v>0.8716216216216216</v>
      </c>
      <c r="NL51" s="75">
        <f t="shared" si="66"/>
        <v>0</v>
      </c>
      <c r="NN51" s="74" t="s">
        <v>54</v>
      </c>
      <c r="NO51" s="74">
        <v>148</v>
      </c>
      <c r="NP51" s="74">
        <v>129</v>
      </c>
      <c r="NQ51" s="74">
        <v>4</v>
      </c>
      <c r="NR51" s="74">
        <v>15</v>
      </c>
      <c r="NS51" s="75">
        <f t="shared" si="67"/>
        <v>0.8716216216216216</v>
      </c>
      <c r="NT51" s="75">
        <f t="shared" si="68"/>
        <v>0</v>
      </c>
    </row>
    <row r="52" spans="1:384" ht="1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G52" s="8"/>
      <c r="H52" s="7"/>
      <c r="I52" s="2" t="s">
        <v>55</v>
      </c>
      <c r="J52" s="2">
        <v>899</v>
      </c>
      <c r="K52" s="2">
        <v>899</v>
      </c>
      <c r="L52" s="2">
        <v>0</v>
      </c>
      <c r="M52" s="2">
        <v>0</v>
      </c>
      <c r="N52" s="4">
        <v>1</v>
      </c>
      <c r="O52" s="8">
        <f t="shared" si="0"/>
        <v>0</v>
      </c>
      <c r="P52" s="7"/>
      <c r="Q52" s="2" t="s">
        <v>55</v>
      </c>
      <c r="R52" s="2">
        <v>899</v>
      </c>
      <c r="S52" s="2">
        <v>899</v>
      </c>
      <c r="T52" s="2">
        <v>0</v>
      </c>
      <c r="U52" s="2">
        <v>0</v>
      </c>
      <c r="V52" s="4">
        <v>1</v>
      </c>
      <c r="W52" s="4">
        <f t="shared" si="1"/>
        <v>0</v>
      </c>
      <c r="Y52" s="2" t="s">
        <v>55</v>
      </c>
      <c r="Z52" s="2">
        <v>899</v>
      </c>
      <c r="AA52" s="2">
        <v>899</v>
      </c>
      <c r="AB52" s="2">
        <v>0</v>
      </c>
      <c r="AC52" s="2">
        <v>0</v>
      </c>
      <c r="AD52" s="4">
        <v>1</v>
      </c>
      <c r="AE52" s="4">
        <f t="shared" si="2"/>
        <v>0</v>
      </c>
      <c r="AG52" s="2" t="s">
        <v>55</v>
      </c>
      <c r="AH52" s="2">
        <v>899</v>
      </c>
      <c r="AI52" s="2">
        <v>899</v>
      </c>
      <c r="AJ52" s="2">
        <v>0</v>
      </c>
      <c r="AK52" s="2">
        <v>0</v>
      </c>
      <c r="AL52" s="4">
        <v>1</v>
      </c>
      <c r="AM52" s="4">
        <f t="shared" si="3"/>
        <v>0</v>
      </c>
      <c r="AO52" s="2" t="s">
        <v>55</v>
      </c>
      <c r="AP52" s="2">
        <v>899</v>
      </c>
      <c r="AQ52" s="2">
        <v>899</v>
      </c>
      <c r="AR52" s="2">
        <v>0</v>
      </c>
      <c r="AS52" s="2">
        <v>0</v>
      </c>
      <c r="AT52" s="4">
        <v>1</v>
      </c>
      <c r="AU52" s="4">
        <f t="shared" si="4"/>
        <v>0</v>
      </c>
      <c r="AW52" s="2" t="s">
        <v>55</v>
      </c>
      <c r="AX52" s="2">
        <v>899</v>
      </c>
      <c r="AY52" s="2">
        <v>899</v>
      </c>
      <c r="AZ52" s="2">
        <v>0</v>
      </c>
      <c r="BA52" s="2">
        <v>0</v>
      </c>
      <c r="BB52" s="4">
        <v>1</v>
      </c>
      <c r="BC52" s="4">
        <f t="shared" si="5"/>
        <v>0</v>
      </c>
      <c r="BE52" s="2" t="s">
        <v>55</v>
      </c>
      <c r="BF52" s="2">
        <v>1595</v>
      </c>
      <c r="BG52" s="2">
        <v>1188</v>
      </c>
      <c r="BH52" s="2">
        <v>11</v>
      </c>
      <c r="BI52" s="6">
        <v>396</v>
      </c>
      <c r="BJ52" s="4">
        <f t="shared" si="69"/>
        <v>0.7448275862068966</v>
      </c>
      <c r="BK52" s="4">
        <f t="shared" si="6"/>
        <v>-0.2551724137931034</v>
      </c>
      <c r="BM52" s="2" t="s">
        <v>55</v>
      </c>
      <c r="BN52" s="2">
        <v>1595</v>
      </c>
      <c r="BO52" s="2">
        <v>1188</v>
      </c>
      <c r="BP52" s="2">
        <v>11</v>
      </c>
      <c r="BQ52" s="2">
        <v>396</v>
      </c>
      <c r="BR52" s="4">
        <f t="shared" si="70"/>
        <v>0.7448275862068966</v>
      </c>
      <c r="BS52" s="4">
        <f t="shared" si="7"/>
        <v>0</v>
      </c>
      <c r="BU52" s="2" t="s">
        <v>55</v>
      </c>
      <c r="BV52" s="2">
        <v>1595</v>
      </c>
      <c r="BW52" s="2">
        <v>1582</v>
      </c>
      <c r="BX52" s="2">
        <v>12</v>
      </c>
      <c r="BY52" s="2">
        <v>1</v>
      </c>
      <c r="BZ52" s="4">
        <v>0.99</v>
      </c>
      <c r="CA52" s="4">
        <f t="shared" si="8"/>
        <v>0.24517241379310339</v>
      </c>
      <c r="CC52" s="42" t="s">
        <v>55</v>
      </c>
      <c r="CD52" s="42">
        <v>1595</v>
      </c>
      <c r="CE52" s="42">
        <v>1188</v>
      </c>
      <c r="CF52" s="45">
        <v>11</v>
      </c>
      <c r="CG52" s="45">
        <v>396</v>
      </c>
      <c r="CH52" s="43">
        <v>0.74</v>
      </c>
      <c r="CI52" s="4">
        <f t="shared" si="9"/>
        <v>-0.25</v>
      </c>
      <c r="CJ52" s="2" t="s">
        <v>130</v>
      </c>
      <c r="CK52" s="2" t="s">
        <v>55</v>
      </c>
      <c r="CL52" s="2">
        <v>1595</v>
      </c>
      <c r="CM52" s="2">
        <v>1188</v>
      </c>
      <c r="CN52" s="2">
        <v>11</v>
      </c>
      <c r="CO52" s="2">
        <v>396</v>
      </c>
      <c r="CP52" s="4">
        <v>0.74</v>
      </c>
      <c r="CQ52" s="4">
        <f t="shared" si="10"/>
        <v>0</v>
      </c>
      <c r="CS52" s="2" t="s">
        <v>55</v>
      </c>
      <c r="CT52" s="2">
        <v>1595</v>
      </c>
      <c r="CU52" s="2">
        <v>1188</v>
      </c>
      <c r="CV52" s="2">
        <v>11</v>
      </c>
      <c r="CW52" s="2">
        <v>396</v>
      </c>
      <c r="CX52" s="4">
        <v>0.74</v>
      </c>
      <c r="CY52" s="4">
        <f t="shared" si="11"/>
        <v>0</v>
      </c>
      <c r="DA52" s="2" t="s">
        <v>55</v>
      </c>
      <c r="DB52" s="2">
        <v>1595</v>
      </c>
      <c r="DC52" s="2">
        <v>1583</v>
      </c>
      <c r="DD52" s="2">
        <v>12</v>
      </c>
      <c r="DE52" s="2">
        <v>0</v>
      </c>
      <c r="DF52" s="4">
        <v>0.99</v>
      </c>
      <c r="DG52" s="4">
        <f t="shared" si="12"/>
        <v>0.25</v>
      </c>
      <c r="DI52" s="2" t="s">
        <v>55</v>
      </c>
      <c r="DJ52" s="2">
        <v>1595</v>
      </c>
      <c r="DK52" s="2">
        <v>1188</v>
      </c>
      <c r="DL52" s="2">
        <v>11</v>
      </c>
      <c r="DM52" s="2">
        <v>396</v>
      </c>
      <c r="DN52" s="4">
        <v>0.74</v>
      </c>
      <c r="DO52" s="4">
        <f t="shared" si="13"/>
        <v>-0.25</v>
      </c>
      <c r="DQ52" s="2" t="s">
        <v>55</v>
      </c>
      <c r="DR52" s="2">
        <v>1595</v>
      </c>
      <c r="DS52" s="2">
        <v>1188</v>
      </c>
      <c r="DT52" s="2">
        <v>11</v>
      </c>
      <c r="DU52" s="2">
        <v>396</v>
      </c>
      <c r="DV52" s="4">
        <v>0.74</v>
      </c>
      <c r="DW52" s="4">
        <f t="shared" si="14"/>
        <v>0</v>
      </c>
      <c r="DY52" s="2" t="s">
        <v>55</v>
      </c>
      <c r="DZ52" s="2">
        <v>1595</v>
      </c>
      <c r="EA52" s="2">
        <v>1583</v>
      </c>
      <c r="EB52" s="2">
        <v>12</v>
      </c>
      <c r="EC52" s="2">
        <v>0</v>
      </c>
      <c r="ED52" s="4">
        <v>0.99</v>
      </c>
      <c r="EE52" s="4">
        <f t="shared" si="15"/>
        <v>0.25</v>
      </c>
      <c r="EG52" s="73" t="s">
        <v>55</v>
      </c>
      <c r="EH52" s="74">
        <v>1595</v>
      </c>
      <c r="EI52" s="74">
        <v>1587</v>
      </c>
      <c r="EJ52" s="74">
        <v>8</v>
      </c>
      <c r="EK52" s="74">
        <v>0</v>
      </c>
      <c r="EL52" s="75">
        <v>0.99</v>
      </c>
      <c r="EM52" s="75">
        <f t="shared" si="16"/>
        <v>0</v>
      </c>
      <c r="EN52" s="74"/>
      <c r="EO52" s="78" t="s">
        <v>55</v>
      </c>
      <c r="EP52" s="73">
        <v>1595</v>
      </c>
      <c r="EQ52" s="79">
        <v>1188</v>
      </c>
      <c r="ER52" s="79">
        <v>11</v>
      </c>
      <c r="ES52" s="79">
        <v>396</v>
      </c>
      <c r="ET52" s="80">
        <v>0.74</v>
      </c>
      <c r="EU52" s="75">
        <f t="shared" si="17"/>
        <v>-0.25</v>
      </c>
      <c r="EV52" s="74" t="s">
        <v>89</v>
      </c>
      <c r="EW52" s="73" t="s">
        <v>55</v>
      </c>
      <c r="EX52" s="73">
        <v>1595</v>
      </c>
      <c r="EY52" s="73">
        <v>1188</v>
      </c>
      <c r="EZ52" s="73">
        <v>11</v>
      </c>
      <c r="FA52" s="73">
        <v>396</v>
      </c>
      <c r="FB52" s="77">
        <v>0.74</v>
      </c>
      <c r="FC52" s="75">
        <f t="shared" si="18"/>
        <v>0</v>
      </c>
      <c r="FD52" s="74"/>
      <c r="FE52" s="73" t="s">
        <v>55</v>
      </c>
      <c r="FF52" s="73">
        <v>1595</v>
      </c>
      <c r="FG52" s="73">
        <v>1188</v>
      </c>
      <c r="FH52" s="73">
        <v>11</v>
      </c>
      <c r="FI52" s="73">
        <v>396</v>
      </c>
      <c r="FJ52" s="77">
        <f t="shared" si="71"/>
        <v>0.7448275862068966</v>
      </c>
      <c r="FK52" s="75">
        <f t="shared" si="19"/>
        <v>4.8275862068966058E-3</v>
      </c>
      <c r="FL52" s="74"/>
      <c r="FM52" s="73" t="s">
        <v>55</v>
      </c>
      <c r="FN52" s="73">
        <v>1595</v>
      </c>
      <c r="FO52" s="73">
        <v>1188</v>
      </c>
      <c r="FP52" s="73">
        <v>11</v>
      </c>
      <c r="FQ52" s="73">
        <v>396</v>
      </c>
      <c r="FR52" s="77">
        <v>0.74</v>
      </c>
      <c r="FS52" s="75">
        <f t="shared" si="20"/>
        <v>-4.8275862068966058E-3</v>
      </c>
      <c r="FT52" s="74"/>
      <c r="FU52" s="73" t="s">
        <v>55</v>
      </c>
      <c r="FV52" s="73">
        <v>1595</v>
      </c>
      <c r="FW52" s="73">
        <v>1188</v>
      </c>
      <c r="FX52" s="73">
        <v>11</v>
      </c>
      <c r="FY52" s="73">
        <v>396</v>
      </c>
      <c r="FZ52" s="77">
        <v>0.74</v>
      </c>
      <c r="GA52" s="75">
        <f t="shared" si="21"/>
        <v>0</v>
      </c>
      <c r="GB52" s="74"/>
      <c r="GC52" s="73" t="s">
        <v>55</v>
      </c>
      <c r="GD52" s="73">
        <v>1595</v>
      </c>
      <c r="GE52" s="73">
        <v>1188</v>
      </c>
      <c r="GF52" s="73">
        <v>11</v>
      </c>
      <c r="GG52" s="73">
        <v>396</v>
      </c>
      <c r="GH52" s="77">
        <v>0.74</v>
      </c>
      <c r="GI52" s="75">
        <f t="shared" si="22"/>
        <v>0</v>
      </c>
      <c r="GJ52" s="74"/>
      <c r="GK52" s="73" t="s">
        <v>55</v>
      </c>
      <c r="GL52" s="73">
        <v>1595</v>
      </c>
      <c r="GM52" s="73">
        <v>1188</v>
      </c>
      <c r="GN52" s="73">
        <v>11</v>
      </c>
      <c r="GO52" s="73">
        <v>396</v>
      </c>
      <c r="GP52" s="77">
        <v>0.74</v>
      </c>
      <c r="GQ52" s="75">
        <f t="shared" si="23"/>
        <v>-395.26</v>
      </c>
      <c r="GR52" s="74"/>
      <c r="GS52" s="73" t="s">
        <v>55</v>
      </c>
      <c r="GT52" s="73">
        <v>1595</v>
      </c>
      <c r="GU52" s="73">
        <v>1188</v>
      </c>
      <c r="GV52" s="73">
        <v>11</v>
      </c>
      <c r="GW52" s="73">
        <v>396</v>
      </c>
      <c r="GX52" s="77">
        <v>0.74</v>
      </c>
      <c r="GY52" s="75">
        <f t="shared" si="24"/>
        <v>0</v>
      </c>
      <c r="HB52" s="74" t="s">
        <v>55</v>
      </c>
      <c r="HC52" s="74">
        <v>1597</v>
      </c>
      <c r="HD52" s="74">
        <v>1585</v>
      </c>
      <c r="HE52" s="74">
        <v>12</v>
      </c>
      <c r="HF52" s="74">
        <v>0</v>
      </c>
      <c r="HG52" s="75">
        <f t="shared" si="25"/>
        <v>0.9924859110832811</v>
      </c>
      <c r="HH52" s="75">
        <f t="shared" si="26"/>
        <v>0.25248591108328111</v>
      </c>
      <c r="HJ52" s="74" t="s">
        <v>55</v>
      </c>
      <c r="HK52" s="74">
        <v>1597</v>
      </c>
      <c r="HL52" s="74">
        <v>1188</v>
      </c>
      <c r="HM52" s="74">
        <v>11</v>
      </c>
      <c r="HN52" s="74">
        <v>398</v>
      </c>
      <c r="HO52" s="75">
        <f t="shared" si="27"/>
        <v>0.74389480275516595</v>
      </c>
      <c r="HP52" s="75">
        <f t="shared" si="28"/>
        <v>-0.24859110832811515</v>
      </c>
      <c r="HR52" s="74" t="s">
        <v>55</v>
      </c>
      <c r="HS52" s="74">
        <v>1597</v>
      </c>
      <c r="HT52" s="74">
        <v>1585</v>
      </c>
      <c r="HU52" s="74">
        <v>12</v>
      </c>
      <c r="HV52" s="74">
        <v>0</v>
      </c>
      <c r="HW52" s="75">
        <f t="shared" si="29"/>
        <v>0.9924859110832811</v>
      </c>
      <c r="HX52" s="75">
        <f t="shared" si="30"/>
        <v>0.24859110832811515</v>
      </c>
      <c r="HZ52" s="74" t="s">
        <v>55</v>
      </c>
      <c r="IA52" s="74">
        <v>1597</v>
      </c>
      <c r="IB52" s="74">
        <v>1585</v>
      </c>
      <c r="IC52" s="74">
        <v>12</v>
      </c>
      <c r="ID52" s="74">
        <v>0</v>
      </c>
      <c r="IE52" s="75">
        <f t="shared" si="31"/>
        <v>0.9924859110832811</v>
      </c>
      <c r="IF52" s="75">
        <f t="shared" si="32"/>
        <v>0</v>
      </c>
      <c r="IH52" s="49" t="s">
        <v>55</v>
      </c>
      <c r="II52" s="49">
        <v>1597</v>
      </c>
      <c r="IJ52" s="49">
        <v>1585</v>
      </c>
      <c r="IK52" s="49">
        <v>12</v>
      </c>
      <c r="IL52" s="49">
        <v>0</v>
      </c>
      <c r="IM52" s="75">
        <f t="shared" si="33"/>
        <v>0.9924859110832811</v>
      </c>
      <c r="IN52" s="75">
        <f t="shared" si="34"/>
        <v>0</v>
      </c>
      <c r="IP52" s="74" t="s">
        <v>55</v>
      </c>
      <c r="IQ52" s="74">
        <v>1597</v>
      </c>
      <c r="IR52" s="74">
        <v>1585</v>
      </c>
      <c r="IS52" s="74">
        <v>12</v>
      </c>
      <c r="IT52" s="74">
        <v>0</v>
      </c>
      <c r="IU52" s="75">
        <f t="shared" si="35"/>
        <v>0.9924859110832811</v>
      </c>
      <c r="IV52" s="75">
        <f t="shared" si="36"/>
        <v>0</v>
      </c>
      <c r="IX52" s="74" t="s">
        <v>55</v>
      </c>
      <c r="IY52" s="74">
        <v>1597</v>
      </c>
      <c r="IZ52" s="74">
        <v>1585</v>
      </c>
      <c r="JA52" s="74">
        <v>12</v>
      </c>
      <c r="JB52" s="74">
        <v>0</v>
      </c>
      <c r="JC52" s="75">
        <f t="shared" si="37"/>
        <v>0.9924859110832811</v>
      </c>
      <c r="JD52" s="75">
        <f t="shared" si="38"/>
        <v>0</v>
      </c>
      <c r="JF52" s="49" t="s">
        <v>55</v>
      </c>
      <c r="JG52" s="49">
        <v>1597</v>
      </c>
      <c r="JH52" s="49">
        <v>1585</v>
      </c>
      <c r="JI52" s="49">
        <v>12</v>
      </c>
      <c r="JJ52" s="49">
        <v>0</v>
      </c>
      <c r="JK52" s="75">
        <f t="shared" si="39"/>
        <v>0.9924859110832811</v>
      </c>
      <c r="JL52" s="75">
        <f t="shared" si="40"/>
        <v>0</v>
      </c>
      <c r="JN52" s="74" t="s">
        <v>55</v>
      </c>
      <c r="JO52" s="74">
        <v>1597</v>
      </c>
      <c r="JP52" s="74">
        <v>1585</v>
      </c>
      <c r="JQ52" s="74">
        <v>12</v>
      </c>
      <c r="JR52" s="74">
        <v>0</v>
      </c>
      <c r="JS52" s="75">
        <f t="shared" si="41"/>
        <v>0.9924859110832811</v>
      </c>
      <c r="JT52" s="75">
        <f t="shared" si="42"/>
        <v>0</v>
      </c>
      <c r="JV52" s="74" t="s">
        <v>55</v>
      </c>
      <c r="JW52" s="74">
        <v>1597</v>
      </c>
      <c r="JX52" s="74">
        <v>1585</v>
      </c>
      <c r="JY52" s="74">
        <v>12</v>
      </c>
      <c r="JZ52" s="74">
        <v>0</v>
      </c>
      <c r="KA52" s="75">
        <f t="shared" si="43"/>
        <v>0.9924859110832811</v>
      </c>
      <c r="KB52" s="75">
        <f t="shared" si="44"/>
        <v>0</v>
      </c>
      <c r="KD52" s="74" t="s">
        <v>55</v>
      </c>
      <c r="KE52" s="74">
        <v>1597</v>
      </c>
      <c r="KF52" s="74">
        <v>1585</v>
      </c>
      <c r="KG52" s="74">
        <v>12</v>
      </c>
      <c r="KH52" s="74">
        <v>0</v>
      </c>
      <c r="KI52" s="75">
        <f t="shared" si="45"/>
        <v>0.9924859110832811</v>
      </c>
      <c r="KJ52" s="75">
        <f t="shared" si="46"/>
        <v>0</v>
      </c>
      <c r="KL52" s="74" t="s">
        <v>55</v>
      </c>
      <c r="KM52" s="74">
        <v>1597</v>
      </c>
      <c r="KN52" s="74">
        <v>1585</v>
      </c>
      <c r="KO52" s="74">
        <v>12</v>
      </c>
      <c r="KP52" s="74">
        <v>0</v>
      </c>
      <c r="KQ52" s="75">
        <f t="shared" si="47"/>
        <v>0.9924859110832811</v>
      </c>
      <c r="KR52" s="75">
        <f t="shared" si="48"/>
        <v>0</v>
      </c>
      <c r="KT52" s="74" t="s">
        <v>55</v>
      </c>
      <c r="KU52" s="74">
        <v>1597</v>
      </c>
      <c r="KV52" s="74">
        <v>1585</v>
      </c>
      <c r="KW52" s="74">
        <v>12</v>
      </c>
      <c r="KX52" s="74">
        <v>0</v>
      </c>
      <c r="KY52" s="75">
        <f t="shared" si="49"/>
        <v>0.9924859110832811</v>
      </c>
      <c r="KZ52" s="75">
        <f t="shared" si="50"/>
        <v>0</v>
      </c>
      <c r="LB52" s="74" t="s">
        <v>55</v>
      </c>
      <c r="LC52" s="74">
        <v>1597</v>
      </c>
      <c r="LD52" s="74">
        <v>1585</v>
      </c>
      <c r="LE52" s="74">
        <v>12</v>
      </c>
      <c r="LF52" s="74">
        <v>0</v>
      </c>
      <c r="LG52" s="75">
        <f t="shared" si="51"/>
        <v>0.9924859110832811</v>
      </c>
      <c r="LH52" s="75">
        <f t="shared" si="52"/>
        <v>0</v>
      </c>
      <c r="LJ52" s="74" t="s">
        <v>55</v>
      </c>
      <c r="LK52" s="74">
        <v>1597</v>
      </c>
      <c r="LL52" s="74">
        <v>1585</v>
      </c>
      <c r="LM52" s="74">
        <v>12</v>
      </c>
      <c r="LN52" s="74">
        <v>0</v>
      </c>
      <c r="LO52" s="75">
        <f t="shared" si="53"/>
        <v>0.9924859110832811</v>
      </c>
      <c r="LP52" s="75">
        <f t="shared" si="54"/>
        <v>0</v>
      </c>
      <c r="LR52" s="74" t="s">
        <v>55</v>
      </c>
      <c r="LS52" s="74">
        <v>1597</v>
      </c>
      <c r="LT52" s="74">
        <v>1585</v>
      </c>
      <c r="LU52" s="74">
        <v>12</v>
      </c>
      <c r="LV52" s="74">
        <v>0</v>
      </c>
      <c r="LW52" s="75">
        <f t="shared" si="55"/>
        <v>0.9924859110832811</v>
      </c>
      <c r="LX52" s="75">
        <f t="shared" si="56"/>
        <v>0</v>
      </c>
      <c r="LZ52" s="74" t="s">
        <v>55</v>
      </c>
      <c r="MA52" s="74">
        <v>1597</v>
      </c>
      <c r="MB52" s="74">
        <v>1585</v>
      </c>
      <c r="MC52" s="74">
        <v>12</v>
      </c>
      <c r="MD52" s="74">
        <v>0</v>
      </c>
      <c r="ME52" s="75">
        <f t="shared" si="57"/>
        <v>0.9924859110832811</v>
      </c>
      <c r="MF52" s="75">
        <f t="shared" si="58"/>
        <v>0</v>
      </c>
      <c r="MH52" s="74" t="s">
        <v>55</v>
      </c>
      <c r="MI52" s="74">
        <v>1597</v>
      </c>
      <c r="MJ52" s="74">
        <v>1585</v>
      </c>
      <c r="MK52" s="74">
        <v>12</v>
      </c>
      <c r="ML52" s="74">
        <v>0</v>
      </c>
      <c r="MM52" s="75">
        <f t="shared" si="59"/>
        <v>0.9924859110832811</v>
      </c>
      <c r="MN52" s="75">
        <f t="shared" si="60"/>
        <v>0</v>
      </c>
      <c r="MP52" s="74" t="s">
        <v>55</v>
      </c>
      <c r="MQ52" s="74">
        <v>1597</v>
      </c>
      <c r="MR52" s="74">
        <v>1585</v>
      </c>
      <c r="MS52" s="74">
        <v>12</v>
      </c>
      <c r="MT52" s="74">
        <v>0</v>
      </c>
      <c r="MU52" s="75">
        <f t="shared" si="61"/>
        <v>0.9924859110832811</v>
      </c>
      <c r="MV52" s="75">
        <f t="shared" si="62"/>
        <v>0</v>
      </c>
      <c r="MX52" s="74" t="s">
        <v>55</v>
      </c>
      <c r="MY52" s="74">
        <v>1597</v>
      </c>
      <c r="MZ52" s="74">
        <v>1585</v>
      </c>
      <c r="NA52" s="74">
        <v>12</v>
      </c>
      <c r="NB52" s="74">
        <v>0</v>
      </c>
      <c r="NC52" s="75">
        <f t="shared" si="63"/>
        <v>0.9924859110832811</v>
      </c>
      <c r="ND52" s="75">
        <f t="shared" si="64"/>
        <v>0</v>
      </c>
      <c r="NF52" s="74" t="s">
        <v>55</v>
      </c>
      <c r="NG52" s="74">
        <v>1597</v>
      </c>
      <c r="NH52" s="74">
        <v>1585</v>
      </c>
      <c r="NI52" s="74">
        <v>12</v>
      </c>
      <c r="NJ52" s="74">
        <v>0</v>
      </c>
      <c r="NK52" s="75">
        <f t="shared" si="65"/>
        <v>0.9924859110832811</v>
      </c>
      <c r="NL52" s="75">
        <f t="shared" si="66"/>
        <v>0</v>
      </c>
      <c r="NN52" s="74" t="s">
        <v>55</v>
      </c>
      <c r="NO52" s="74">
        <v>1597</v>
      </c>
      <c r="NP52" s="74">
        <v>1585</v>
      </c>
      <c r="NQ52" s="74">
        <v>12</v>
      </c>
      <c r="NR52" s="74">
        <v>0</v>
      </c>
      <c r="NS52" s="75">
        <f t="shared" si="67"/>
        <v>0.9924859110832811</v>
      </c>
      <c r="NT52" s="75">
        <f t="shared" si="68"/>
        <v>0</v>
      </c>
    </row>
    <row r="53" spans="1:384" ht="1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G53" s="8"/>
      <c r="H53" s="7"/>
      <c r="I53" s="2" t="s">
        <v>56</v>
      </c>
      <c r="J53" s="2">
        <v>176</v>
      </c>
      <c r="K53" s="2">
        <v>173</v>
      </c>
      <c r="L53" s="6">
        <v>3</v>
      </c>
      <c r="M53" s="2">
        <v>0</v>
      </c>
      <c r="N53" s="4">
        <v>0.98</v>
      </c>
      <c r="O53" s="8">
        <f t="shared" si="0"/>
        <v>-1.0000000000000009E-2</v>
      </c>
      <c r="P53" s="7"/>
      <c r="Q53" s="2" t="s">
        <v>56</v>
      </c>
      <c r="R53" s="2">
        <v>176</v>
      </c>
      <c r="S53" s="2">
        <v>174</v>
      </c>
      <c r="T53" s="2">
        <v>2</v>
      </c>
      <c r="U53" s="2">
        <v>0</v>
      </c>
      <c r="V53" s="4">
        <v>0.99</v>
      </c>
      <c r="W53" s="4">
        <f t="shared" si="1"/>
        <v>1.0000000000000009E-2</v>
      </c>
      <c r="Y53" s="2" t="s">
        <v>56</v>
      </c>
      <c r="Z53" s="2">
        <v>176</v>
      </c>
      <c r="AA53" s="2">
        <v>174</v>
      </c>
      <c r="AB53" s="2">
        <v>2</v>
      </c>
      <c r="AC53" s="2">
        <v>0</v>
      </c>
      <c r="AD53" s="4">
        <v>0.99</v>
      </c>
      <c r="AE53" s="4">
        <f t="shared" si="2"/>
        <v>0</v>
      </c>
      <c r="AG53" s="2" t="s">
        <v>56</v>
      </c>
      <c r="AH53" s="2">
        <v>176</v>
      </c>
      <c r="AI53" s="2">
        <v>173</v>
      </c>
      <c r="AJ53" s="2">
        <v>3</v>
      </c>
      <c r="AK53" s="2">
        <v>0</v>
      </c>
      <c r="AL53" s="4">
        <v>0.98</v>
      </c>
      <c r="AM53" s="4">
        <f t="shared" si="3"/>
        <v>-1.0000000000000009E-2</v>
      </c>
      <c r="AO53" s="2" t="s">
        <v>56</v>
      </c>
      <c r="AP53" s="2">
        <v>176</v>
      </c>
      <c r="AQ53" s="2">
        <v>173</v>
      </c>
      <c r="AR53" s="2">
        <v>3</v>
      </c>
      <c r="AS53" s="2">
        <v>0</v>
      </c>
      <c r="AT53" s="4">
        <f>AQ53/AP53</f>
        <v>0.98295454545454541</v>
      </c>
      <c r="AU53" s="4">
        <f t="shared" si="4"/>
        <v>2.9545454545454319E-3</v>
      </c>
      <c r="AW53" s="2" t="s">
        <v>56</v>
      </c>
      <c r="AX53" s="2">
        <v>176</v>
      </c>
      <c r="AY53" s="2">
        <v>174</v>
      </c>
      <c r="AZ53" s="2">
        <v>2</v>
      </c>
      <c r="BA53" s="2">
        <v>0</v>
      </c>
      <c r="BB53" s="4">
        <v>0.99</v>
      </c>
      <c r="BC53" s="4">
        <f t="shared" si="5"/>
        <v>7.0454545454545769E-3</v>
      </c>
      <c r="BE53" s="2" t="s">
        <v>56</v>
      </c>
      <c r="BF53" s="2">
        <v>176</v>
      </c>
      <c r="BG53" s="2">
        <v>172</v>
      </c>
      <c r="BH53" s="6">
        <v>4</v>
      </c>
      <c r="BI53" s="2">
        <v>0</v>
      </c>
      <c r="BJ53" s="4">
        <f t="shared" si="69"/>
        <v>0.97727272727272729</v>
      </c>
      <c r="BK53" s="4">
        <f t="shared" si="6"/>
        <v>-1.2727272727272698E-2</v>
      </c>
      <c r="BM53" s="2" t="s">
        <v>56</v>
      </c>
      <c r="BN53" s="2">
        <v>176</v>
      </c>
      <c r="BO53" s="2">
        <v>174</v>
      </c>
      <c r="BP53" s="2">
        <v>2</v>
      </c>
      <c r="BQ53" s="2">
        <v>0</v>
      </c>
      <c r="BR53" s="4">
        <f t="shared" si="70"/>
        <v>0.98863636363636365</v>
      </c>
      <c r="BS53" s="4">
        <f t="shared" si="7"/>
        <v>1.1363636363636354E-2</v>
      </c>
      <c r="BU53" s="2" t="s">
        <v>56</v>
      </c>
      <c r="BV53" s="2">
        <v>176</v>
      </c>
      <c r="BW53" s="2">
        <v>173</v>
      </c>
      <c r="BX53" s="6">
        <v>3</v>
      </c>
      <c r="BY53" s="2">
        <v>0</v>
      </c>
      <c r="BZ53" s="4">
        <v>0.98</v>
      </c>
      <c r="CA53" s="4">
        <f t="shared" si="8"/>
        <v>-8.6363636363636642E-3</v>
      </c>
      <c r="CB53" s="2" t="s">
        <v>117</v>
      </c>
      <c r="CC53" s="42" t="s">
        <v>56</v>
      </c>
      <c r="CD53" s="42">
        <v>176</v>
      </c>
      <c r="CE53" s="42">
        <v>172</v>
      </c>
      <c r="CF53" s="42">
        <v>3</v>
      </c>
      <c r="CG53" s="42">
        <v>1</v>
      </c>
      <c r="CH53" s="43">
        <v>0.98</v>
      </c>
      <c r="CI53" s="4">
        <f t="shared" si="9"/>
        <v>0</v>
      </c>
      <c r="CK53" s="2" t="s">
        <v>56</v>
      </c>
      <c r="CL53" s="2">
        <v>176</v>
      </c>
      <c r="CM53" s="2">
        <v>174</v>
      </c>
      <c r="CN53" s="2">
        <v>2</v>
      </c>
      <c r="CO53" s="2">
        <v>0</v>
      </c>
      <c r="CP53" s="4">
        <v>0.99</v>
      </c>
      <c r="CQ53" s="4">
        <f t="shared" si="10"/>
        <v>1.0000000000000009E-2</v>
      </c>
      <c r="CS53" s="2" t="s">
        <v>56</v>
      </c>
      <c r="CT53" s="2">
        <v>176</v>
      </c>
      <c r="CU53" s="2">
        <v>174</v>
      </c>
      <c r="CV53" s="2">
        <v>2</v>
      </c>
      <c r="CW53" s="2">
        <v>0</v>
      </c>
      <c r="CX53" s="4">
        <v>0.99</v>
      </c>
      <c r="CY53" s="4">
        <f t="shared" si="11"/>
        <v>0</v>
      </c>
      <c r="DA53" s="2" t="s">
        <v>56</v>
      </c>
      <c r="DB53" s="2">
        <v>176</v>
      </c>
      <c r="DC53" s="2">
        <v>174</v>
      </c>
      <c r="DD53" s="2">
        <v>2</v>
      </c>
      <c r="DE53" s="2">
        <v>0</v>
      </c>
      <c r="DF53" s="4">
        <v>0.99</v>
      </c>
      <c r="DG53" s="4">
        <f t="shared" si="12"/>
        <v>0</v>
      </c>
      <c r="DI53" s="2" t="s">
        <v>56</v>
      </c>
      <c r="DJ53" s="2">
        <v>176</v>
      </c>
      <c r="DK53" s="2">
        <v>173</v>
      </c>
      <c r="DL53" s="2">
        <v>2</v>
      </c>
      <c r="DM53" s="2">
        <v>1</v>
      </c>
      <c r="DN53" s="4">
        <v>0.98</v>
      </c>
      <c r="DO53" s="4">
        <f t="shared" si="13"/>
        <v>-1.0000000000000009E-2</v>
      </c>
      <c r="DQ53" s="2" t="s">
        <v>56</v>
      </c>
      <c r="DR53" s="2">
        <v>176</v>
      </c>
      <c r="DS53" s="2">
        <v>172</v>
      </c>
      <c r="DT53" s="2">
        <v>2</v>
      </c>
      <c r="DU53" s="2">
        <v>2</v>
      </c>
      <c r="DV53" s="4">
        <v>0.98</v>
      </c>
      <c r="DW53" s="4">
        <f t="shared" si="14"/>
        <v>0</v>
      </c>
      <c r="DY53" s="2" t="s">
        <v>56</v>
      </c>
      <c r="DZ53" s="2">
        <v>176</v>
      </c>
      <c r="EA53" s="2">
        <v>173</v>
      </c>
      <c r="EB53" s="2">
        <v>3</v>
      </c>
      <c r="EC53" s="2">
        <v>0</v>
      </c>
      <c r="ED53" s="4">
        <v>0.98</v>
      </c>
      <c r="EE53" s="4">
        <f t="shared" si="15"/>
        <v>0</v>
      </c>
      <c r="EG53" s="73" t="s">
        <v>56</v>
      </c>
      <c r="EH53" s="74">
        <v>176</v>
      </c>
      <c r="EI53" s="74">
        <v>174</v>
      </c>
      <c r="EJ53" s="74">
        <v>2</v>
      </c>
      <c r="EK53" s="74">
        <v>0</v>
      </c>
      <c r="EL53" s="75">
        <v>0.99</v>
      </c>
      <c r="EM53" s="75">
        <f t="shared" si="16"/>
        <v>1.0000000000000009E-2</v>
      </c>
      <c r="EN53" s="74"/>
      <c r="EO53" s="73" t="s">
        <v>56</v>
      </c>
      <c r="EP53" s="73">
        <v>176</v>
      </c>
      <c r="EQ53" s="73">
        <v>173</v>
      </c>
      <c r="ER53" s="73">
        <v>3</v>
      </c>
      <c r="ES53" s="73">
        <v>0</v>
      </c>
      <c r="ET53" s="77">
        <v>0.98</v>
      </c>
      <c r="EU53" s="75">
        <f t="shared" si="17"/>
        <v>-1.0000000000000009E-2</v>
      </c>
      <c r="EV53" s="74" t="s">
        <v>89</v>
      </c>
      <c r="EW53" s="73" t="s">
        <v>56</v>
      </c>
      <c r="EX53" s="73">
        <v>176</v>
      </c>
      <c r="EY53" s="73">
        <v>174</v>
      </c>
      <c r="EZ53" s="73">
        <v>2</v>
      </c>
      <c r="FA53" s="73">
        <v>0</v>
      </c>
      <c r="FB53" s="77">
        <v>0.99</v>
      </c>
      <c r="FC53" s="75">
        <f t="shared" si="18"/>
        <v>1.0000000000000009E-2</v>
      </c>
      <c r="FD53" s="74"/>
      <c r="FE53" s="73" t="s">
        <v>56</v>
      </c>
      <c r="FF53" s="73">
        <v>176</v>
      </c>
      <c r="FG53" s="73">
        <v>174</v>
      </c>
      <c r="FH53" s="73">
        <v>2</v>
      </c>
      <c r="FI53" s="73">
        <v>0</v>
      </c>
      <c r="FJ53" s="77">
        <f t="shared" si="71"/>
        <v>0.98863636363636365</v>
      </c>
      <c r="FK53" s="75">
        <f t="shared" si="19"/>
        <v>-1.3636363636363447E-3</v>
      </c>
      <c r="FL53" s="74"/>
      <c r="FM53" s="73" t="s">
        <v>56</v>
      </c>
      <c r="FN53" s="73">
        <v>176</v>
      </c>
      <c r="FO53" s="73">
        <v>173</v>
      </c>
      <c r="FP53" s="73">
        <v>3</v>
      </c>
      <c r="FQ53" s="73">
        <v>0</v>
      </c>
      <c r="FR53" s="77">
        <v>0.98</v>
      </c>
      <c r="FS53" s="75">
        <f t="shared" si="20"/>
        <v>-8.6363636363636642E-3</v>
      </c>
      <c r="FT53" s="74" t="s">
        <v>89</v>
      </c>
      <c r="FU53" s="73" t="s">
        <v>56</v>
      </c>
      <c r="FV53" s="73">
        <v>176</v>
      </c>
      <c r="FW53" s="73">
        <v>173</v>
      </c>
      <c r="FX53" s="73">
        <v>3</v>
      </c>
      <c r="FY53" s="73">
        <v>0</v>
      </c>
      <c r="FZ53" s="77">
        <v>0.98</v>
      </c>
      <c r="GA53" s="75">
        <f t="shared" si="21"/>
        <v>0</v>
      </c>
      <c r="GB53" s="74"/>
      <c r="GC53" s="73" t="s">
        <v>56</v>
      </c>
      <c r="GD53" s="73">
        <v>176</v>
      </c>
      <c r="GE53" s="73">
        <v>171</v>
      </c>
      <c r="GF53" s="73">
        <v>4</v>
      </c>
      <c r="GG53" s="73">
        <v>1</v>
      </c>
      <c r="GH53" s="77">
        <v>0.97</v>
      </c>
      <c r="GI53" s="75">
        <f t="shared" si="22"/>
        <v>-1.0000000000000009E-2</v>
      </c>
      <c r="GJ53" s="74" t="s">
        <v>89</v>
      </c>
      <c r="GK53" s="73" t="s">
        <v>56</v>
      </c>
      <c r="GL53" s="73">
        <v>176</v>
      </c>
      <c r="GM53" s="73">
        <v>173</v>
      </c>
      <c r="GN53" s="73">
        <v>2</v>
      </c>
      <c r="GO53" s="73">
        <v>1</v>
      </c>
      <c r="GP53" s="77">
        <v>0.98</v>
      </c>
      <c r="GQ53" s="75">
        <f t="shared" si="23"/>
        <v>-2.0000000000000018E-2</v>
      </c>
      <c r="GR53" s="74"/>
      <c r="GS53" s="73" t="s">
        <v>56</v>
      </c>
      <c r="GT53" s="73">
        <v>176</v>
      </c>
      <c r="GU53" s="73">
        <v>174</v>
      </c>
      <c r="GV53" s="73">
        <v>2</v>
      </c>
      <c r="GW53" s="73">
        <v>0</v>
      </c>
      <c r="GX53" s="77">
        <v>0.99</v>
      </c>
      <c r="GY53" s="75">
        <f t="shared" si="24"/>
        <v>1.0000000000000009E-2</v>
      </c>
      <c r="HB53" s="74" t="s">
        <v>56</v>
      </c>
      <c r="HC53" s="74">
        <v>176</v>
      </c>
      <c r="HD53" s="74">
        <v>173</v>
      </c>
      <c r="HE53" s="74">
        <v>2</v>
      </c>
      <c r="HF53" s="74">
        <v>1</v>
      </c>
      <c r="HG53" s="75">
        <f t="shared" si="25"/>
        <v>0.98295454545454541</v>
      </c>
      <c r="HH53" s="75">
        <f t="shared" si="26"/>
        <v>-7.0454545454545769E-3</v>
      </c>
      <c r="HJ53" s="74" t="s">
        <v>56</v>
      </c>
      <c r="HK53" s="74">
        <v>176</v>
      </c>
      <c r="HL53" s="74">
        <v>174</v>
      </c>
      <c r="HM53" s="74">
        <v>2</v>
      </c>
      <c r="HN53" s="74">
        <v>0</v>
      </c>
      <c r="HO53" s="75">
        <f t="shared" si="27"/>
        <v>0.98863636363636365</v>
      </c>
      <c r="HP53" s="75">
        <f t="shared" si="28"/>
        <v>5.6818181818182323E-3</v>
      </c>
      <c r="HR53" s="74" t="s">
        <v>56</v>
      </c>
      <c r="HS53" s="74">
        <v>176</v>
      </c>
      <c r="HT53" s="74">
        <v>174</v>
      </c>
      <c r="HU53" s="74">
        <v>2</v>
      </c>
      <c r="HV53" s="74">
        <v>0</v>
      </c>
      <c r="HW53" s="75">
        <f t="shared" si="29"/>
        <v>0.98863636363636365</v>
      </c>
      <c r="HX53" s="75">
        <f t="shared" si="30"/>
        <v>0</v>
      </c>
      <c r="HZ53" s="74" t="s">
        <v>56</v>
      </c>
      <c r="IA53" s="74">
        <v>176</v>
      </c>
      <c r="IB53" s="74">
        <v>174</v>
      </c>
      <c r="IC53" s="74">
        <v>2</v>
      </c>
      <c r="ID53" s="74">
        <v>0</v>
      </c>
      <c r="IE53" s="75">
        <f t="shared" si="31"/>
        <v>0.98863636363636365</v>
      </c>
      <c r="IF53" s="75">
        <f t="shared" si="32"/>
        <v>0</v>
      </c>
      <c r="IH53" s="74" t="s">
        <v>56</v>
      </c>
      <c r="II53" s="74">
        <v>176</v>
      </c>
      <c r="IJ53" s="74">
        <v>174</v>
      </c>
      <c r="IK53" s="74">
        <v>2</v>
      </c>
      <c r="IL53" s="74">
        <v>0</v>
      </c>
      <c r="IM53" s="75">
        <f t="shared" si="33"/>
        <v>0.98863636363636365</v>
      </c>
      <c r="IN53" s="75">
        <f t="shared" si="34"/>
        <v>0</v>
      </c>
      <c r="IP53" s="74" t="s">
        <v>56</v>
      </c>
      <c r="IQ53" s="74">
        <v>176</v>
      </c>
      <c r="IR53" s="74">
        <v>174</v>
      </c>
      <c r="IS53" s="74">
        <v>2</v>
      </c>
      <c r="IT53" s="74">
        <v>0</v>
      </c>
      <c r="IU53" s="75">
        <f t="shared" si="35"/>
        <v>0.98863636363636365</v>
      </c>
      <c r="IV53" s="75">
        <f t="shared" si="36"/>
        <v>0</v>
      </c>
      <c r="IX53" s="74" t="s">
        <v>56</v>
      </c>
      <c r="IY53" s="74">
        <v>176</v>
      </c>
      <c r="IZ53" s="74">
        <v>173</v>
      </c>
      <c r="JA53" s="74">
        <v>2</v>
      </c>
      <c r="JB53" s="74">
        <v>1</v>
      </c>
      <c r="JC53" s="75">
        <f t="shared" si="37"/>
        <v>0.98295454545454541</v>
      </c>
      <c r="JD53" s="75">
        <f t="shared" si="38"/>
        <v>-5.6818181818182323E-3</v>
      </c>
      <c r="JF53" s="74" t="s">
        <v>56</v>
      </c>
      <c r="JG53" s="74">
        <v>176</v>
      </c>
      <c r="JH53" s="74">
        <v>174</v>
      </c>
      <c r="JI53" s="74">
        <v>2</v>
      </c>
      <c r="JJ53" s="74">
        <v>0</v>
      </c>
      <c r="JK53" s="75">
        <f t="shared" si="39"/>
        <v>0.98863636363636365</v>
      </c>
      <c r="JL53" s="75">
        <f t="shared" si="40"/>
        <v>5.6818181818182323E-3</v>
      </c>
      <c r="JN53" s="74" t="s">
        <v>56</v>
      </c>
      <c r="JO53" s="74">
        <v>176</v>
      </c>
      <c r="JP53" s="74">
        <v>174</v>
      </c>
      <c r="JQ53" s="74">
        <v>2</v>
      </c>
      <c r="JR53" s="74">
        <v>0</v>
      </c>
      <c r="JS53" s="75">
        <f t="shared" si="41"/>
        <v>0.98863636363636365</v>
      </c>
      <c r="JT53" s="75">
        <f t="shared" si="42"/>
        <v>0</v>
      </c>
      <c r="JV53" s="74" t="s">
        <v>56</v>
      </c>
      <c r="JW53" s="74">
        <v>176</v>
      </c>
      <c r="JX53" s="74">
        <v>174</v>
      </c>
      <c r="JY53" s="74">
        <v>2</v>
      </c>
      <c r="JZ53" s="74">
        <v>0</v>
      </c>
      <c r="KA53" s="75">
        <f t="shared" si="43"/>
        <v>0.98863636363636365</v>
      </c>
      <c r="KB53" s="75">
        <f t="shared" si="44"/>
        <v>0</v>
      </c>
      <c r="KD53" s="74" t="s">
        <v>56</v>
      </c>
      <c r="KE53" s="74">
        <v>176</v>
      </c>
      <c r="KF53" s="74">
        <v>174</v>
      </c>
      <c r="KG53" s="74">
        <v>2</v>
      </c>
      <c r="KH53" s="74">
        <v>0</v>
      </c>
      <c r="KI53" s="75">
        <f t="shared" si="45"/>
        <v>0.98863636363636365</v>
      </c>
      <c r="KJ53" s="75">
        <f t="shared" si="46"/>
        <v>0</v>
      </c>
      <c r="KL53" s="74" t="s">
        <v>56</v>
      </c>
      <c r="KM53" s="74">
        <v>176</v>
      </c>
      <c r="KN53" s="74">
        <v>174</v>
      </c>
      <c r="KO53" s="74">
        <v>2</v>
      </c>
      <c r="KP53" s="74">
        <v>0</v>
      </c>
      <c r="KQ53" s="75">
        <f t="shared" si="47"/>
        <v>0.98863636363636365</v>
      </c>
      <c r="KR53" s="75">
        <f t="shared" si="48"/>
        <v>0</v>
      </c>
      <c r="KT53" s="74" t="s">
        <v>56</v>
      </c>
      <c r="KU53" s="74">
        <v>176</v>
      </c>
      <c r="KV53" s="74">
        <v>174</v>
      </c>
      <c r="KW53" s="74">
        <v>2</v>
      </c>
      <c r="KX53" s="74">
        <v>0</v>
      </c>
      <c r="KY53" s="75">
        <f t="shared" si="49"/>
        <v>0.98863636363636365</v>
      </c>
      <c r="KZ53" s="75">
        <f t="shared" si="50"/>
        <v>0</v>
      </c>
      <c r="LB53" s="74" t="s">
        <v>56</v>
      </c>
      <c r="LC53" s="74">
        <v>176</v>
      </c>
      <c r="LD53" s="74">
        <v>174</v>
      </c>
      <c r="LE53" s="74">
        <v>2</v>
      </c>
      <c r="LF53" s="74">
        <v>0</v>
      </c>
      <c r="LG53" s="75">
        <f t="shared" si="51"/>
        <v>0.98863636363636365</v>
      </c>
      <c r="LH53" s="75">
        <f t="shared" si="52"/>
        <v>0</v>
      </c>
      <c r="LJ53" s="74" t="s">
        <v>56</v>
      </c>
      <c r="LK53" s="74">
        <v>176</v>
      </c>
      <c r="LL53" s="74">
        <v>174</v>
      </c>
      <c r="LM53" s="74">
        <v>2</v>
      </c>
      <c r="LN53" s="74">
        <v>0</v>
      </c>
      <c r="LO53" s="75">
        <f t="shared" si="53"/>
        <v>0.98863636363636365</v>
      </c>
      <c r="LP53" s="75">
        <f t="shared" si="54"/>
        <v>0</v>
      </c>
      <c r="LR53" s="74" t="s">
        <v>56</v>
      </c>
      <c r="LS53" s="74">
        <v>176</v>
      </c>
      <c r="LT53" s="74">
        <v>174</v>
      </c>
      <c r="LU53" s="74">
        <v>2</v>
      </c>
      <c r="LV53" s="74">
        <v>0</v>
      </c>
      <c r="LW53" s="75">
        <f t="shared" si="55"/>
        <v>0.98863636363636365</v>
      </c>
      <c r="LX53" s="75">
        <f t="shared" si="56"/>
        <v>0</v>
      </c>
      <c r="LZ53" s="74" t="s">
        <v>56</v>
      </c>
      <c r="MA53" s="74">
        <v>176</v>
      </c>
      <c r="MB53" s="74">
        <v>174</v>
      </c>
      <c r="MC53" s="74">
        <v>2</v>
      </c>
      <c r="MD53" s="74">
        <v>0</v>
      </c>
      <c r="ME53" s="75">
        <f t="shared" si="57"/>
        <v>0.98863636363636365</v>
      </c>
      <c r="MF53" s="75">
        <f t="shared" si="58"/>
        <v>0</v>
      </c>
      <c r="MH53" s="74" t="s">
        <v>56</v>
      </c>
      <c r="MI53" s="74">
        <v>176</v>
      </c>
      <c r="MJ53" s="74">
        <v>174</v>
      </c>
      <c r="MK53" s="74">
        <v>2</v>
      </c>
      <c r="ML53" s="74">
        <v>0</v>
      </c>
      <c r="MM53" s="75">
        <f t="shared" si="59"/>
        <v>0.98863636363636365</v>
      </c>
      <c r="MN53" s="75">
        <f t="shared" si="60"/>
        <v>0</v>
      </c>
      <c r="MP53" s="74" t="s">
        <v>56</v>
      </c>
      <c r="MQ53" s="74">
        <v>176</v>
      </c>
      <c r="MR53" s="74">
        <v>174</v>
      </c>
      <c r="MS53" s="74">
        <v>2</v>
      </c>
      <c r="MT53" s="74">
        <v>0</v>
      </c>
      <c r="MU53" s="75">
        <f t="shared" si="61"/>
        <v>0.98863636363636365</v>
      </c>
      <c r="MV53" s="75">
        <f t="shared" si="62"/>
        <v>0</v>
      </c>
      <c r="MX53" s="74" t="s">
        <v>56</v>
      </c>
      <c r="MY53" s="74">
        <v>176</v>
      </c>
      <c r="MZ53" s="74">
        <v>174</v>
      </c>
      <c r="NA53" s="74">
        <v>2</v>
      </c>
      <c r="NB53" s="74">
        <v>0</v>
      </c>
      <c r="NC53" s="75">
        <f t="shared" si="63"/>
        <v>0.98863636363636365</v>
      </c>
      <c r="ND53" s="75">
        <f t="shared" si="64"/>
        <v>0</v>
      </c>
      <c r="NF53" s="74" t="s">
        <v>56</v>
      </c>
      <c r="NG53" s="74">
        <v>176</v>
      </c>
      <c r="NH53" s="74">
        <v>174</v>
      </c>
      <c r="NI53" s="74">
        <v>2</v>
      </c>
      <c r="NJ53" s="74">
        <v>0</v>
      </c>
      <c r="NK53" s="75">
        <f t="shared" si="65"/>
        <v>0.98863636363636365</v>
      </c>
      <c r="NL53" s="75">
        <f t="shared" si="66"/>
        <v>0</v>
      </c>
      <c r="NN53" s="74" t="s">
        <v>56</v>
      </c>
      <c r="NO53" s="74">
        <v>176</v>
      </c>
      <c r="NP53" s="74">
        <v>174</v>
      </c>
      <c r="NQ53" s="74">
        <v>2</v>
      </c>
      <c r="NR53" s="74">
        <v>0</v>
      </c>
      <c r="NS53" s="75">
        <f t="shared" si="67"/>
        <v>0.98863636363636365</v>
      </c>
      <c r="NT53" s="75">
        <f t="shared" si="68"/>
        <v>0</v>
      </c>
    </row>
    <row r="54" spans="1:384" ht="1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G54" s="8"/>
      <c r="H54" s="7"/>
      <c r="I54" s="2" t="s">
        <v>57</v>
      </c>
      <c r="J54" s="2">
        <v>231</v>
      </c>
      <c r="K54" s="2">
        <v>223</v>
      </c>
      <c r="L54" s="2">
        <v>7</v>
      </c>
      <c r="M54" s="2">
        <v>1</v>
      </c>
      <c r="N54" s="4">
        <v>0.97</v>
      </c>
      <c r="O54" s="8">
        <f t="shared" si="0"/>
        <v>0</v>
      </c>
      <c r="P54" s="7"/>
      <c r="Q54" s="2" t="s">
        <v>57</v>
      </c>
      <c r="R54" s="2">
        <v>231</v>
      </c>
      <c r="S54" s="2">
        <v>223</v>
      </c>
      <c r="T54" s="2">
        <v>7</v>
      </c>
      <c r="U54" s="2">
        <v>1</v>
      </c>
      <c r="V54" s="4">
        <v>0.97</v>
      </c>
      <c r="W54" s="4">
        <f t="shared" si="1"/>
        <v>0</v>
      </c>
      <c r="Y54" s="2" t="s">
        <v>57</v>
      </c>
      <c r="Z54" s="2">
        <v>231</v>
      </c>
      <c r="AA54" s="2">
        <v>223</v>
      </c>
      <c r="AB54" s="2">
        <v>7</v>
      </c>
      <c r="AC54" s="2">
        <v>1</v>
      </c>
      <c r="AD54" s="4">
        <v>0.97</v>
      </c>
      <c r="AE54" s="4">
        <f t="shared" si="2"/>
        <v>0</v>
      </c>
      <c r="AG54" s="2" t="s">
        <v>57</v>
      </c>
      <c r="AH54" s="2">
        <v>231</v>
      </c>
      <c r="AI54" s="2">
        <v>223</v>
      </c>
      <c r="AJ54" s="2">
        <v>7</v>
      </c>
      <c r="AK54" s="2">
        <v>1</v>
      </c>
      <c r="AL54" s="4">
        <v>0.97</v>
      </c>
      <c r="AM54" s="4">
        <f t="shared" si="3"/>
        <v>0</v>
      </c>
      <c r="AO54" s="2" t="s">
        <v>57</v>
      </c>
      <c r="AP54" s="2">
        <v>231</v>
      </c>
      <c r="AQ54" s="2">
        <v>223</v>
      </c>
      <c r="AR54" s="2">
        <v>7</v>
      </c>
      <c r="AS54" s="2">
        <v>1</v>
      </c>
      <c r="AT54" s="4">
        <v>0.97</v>
      </c>
      <c r="AU54" s="4">
        <f t="shared" si="4"/>
        <v>0</v>
      </c>
      <c r="AW54" s="2" t="s">
        <v>57</v>
      </c>
      <c r="AX54" s="2">
        <v>231</v>
      </c>
      <c r="AY54" s="2">
        <v>223</v>
      </c>
      <c r="AZ54" s="2">
        <v>7</v>
      </c>
      <c r="BA54" s="2">
        <v>1</v>
      </c>
      <c r="BB54" s="4">
        <v>0.97</v>
      </c>
      <c r="BC54" s="4">
        <f t="shared" si="5"/>
        <v>0</v>
      </c>
      <c r="BE54" s="2" t="s">
        <v>57</v>
      </c>
      <c r="BF54" s="2">
        <v>231</v>
      </c>
      <c r="BG54" s="2">
        <v>223</v>
      </c>
      <c r="BH54" s="2">
        <v>7</v>
      </c>
      <c r="BI54" s="2">
        <v>1</v>
      </c>
      <c r="BJ54" s="4">
        <f t="shared" si="69"/>
        <v>0.96536796536796532</v>
      </c>
      <c r="BK54" s="4">
        <f t="shared" si="6"/>
        <v>-4.6320346320346539E-3</v>
      </c>
      <c r="BM54" s="2" t="s">
        <v>57</v>
      </c>
      <c r="BN54" s="2">
        <v>231</v>
      </c>
      <c r="BO54" s="2">
        <v>223</v>
      </c>
      <c r="BP54" s="2">
        <v>7</v>
      </c>
      <c r="BQ54" s="2">
        <v>1</v>
      </c>
      <c r="BR54" s="4">
        <f t="shared" si="70"/>
        <v>0.96536796536796532</v>
      </c>
      <c r="BS54" s="4">
        <f t="shared" si="7"/>
        <v>0</v>
      </c>
      <c r="BU54" s="2" t="s">
        <v>57</v>
      </c>
      <c r="BV54" s="2">
        <v>231</v>
      </c>
      <c r="BW54" s="2">
        <v>223</v>
      </c>
      <c r="BX54" s="2">
        <v>7</v>
      </c>
      <c r="BY54" s="2">
        <v>1</v>
      </c>
      <c r="BZ54" s="4">
        <v>0.97</v>
      </c>
      <c r="CA54" s="4">
        <f t="shared" si="8"/>
        <v>4.6320346320346539E-3</v>
      </c>
      <c r="CC54" s="42" t="s">
        <v>57</v>
      </c>
      <c r="CD54" s="42">
        <v>231</v>
      </c>
      <c r="CE54" s="42">
        <v>223</v>
      </c>
      <c r="CF54" s="42">
        <v>7</v>
      </c>
      <c r="CG54" s="42">
        <v>1</v>
      </c>
      <c r="CH54" s="43">
        <v>0.97</v>
      </c>
      <c r="CI54" s="4">
        <f t="shared" si="9"/>
        <v>0</v>
      </c>
      <c r="CK54" s="2" t="s">
        <v>57</v>
      </c>
      <c r="CL54" s="2">
        <v>231</v>
      </c>
      <c r="CM54" s="2">
        <v>223</v>
      </c>
      <c r="CN54" s="2">
        <v>7</v>
      </c>
      <c r="CO54" s="2">
        <v>1</v>
      </c>
      <c r="CP54" s="4">
        <v>0.97</v>
      </c>
      <c r="CQ54" s="4">
        <f t="shared" si="10"/>
        <v>0</v>
      </c>
      <c r="CS54" s="2" t="s">
        <v>57</v>
      </c>
      <c r="CT54" s="2">
        <v>231</v>
      </c>
      <c r="CU54" s="2">
        <v>223</v>
      </c>
      <c r="CV54" s="2">
        <v>7</v>
      </c>
      <c r="CW54" s="2">
        <v>1</v>
      </c>
      <c r="CX54" s="4">
        <v>0.97</v>
      </c>
      <c r="CY54" s="4">
        <f t="shared" si="11"/>
        <v>0</v>
      </c>
      <c r="DA54" s="2" t="s">
        <v>57</v>
      </c>
      <c r="DB54" s="2">
        <v>231</v>
      </c>
      <c r="DC54" s="2">
        <v>223</v>
      </c>
      <c r="DD54" s="2">
        <v>7</v>
      </c>
      <c r="DE54" s="2">
        <v>1</v>
      </c>
      <c r="DF54" s="4">
        <v>0.97</v>
      </c>
      <c r="DG54" s="4">
        <f t="shared" si="12"/>
        <v>0</v>
      </c>
      <c r="DI54" s="2" t="s">
        <v>57</v>
      </c>
      <c r="DJ54" s="2">
        <v>231</v>
      </c>
      <c r="DK54" s="2">
        <v>223</v>
      </c>
      <c r="DL54" s="2">
        <v>7</v>
      </c>
      <c r="DM54" s="2">
        <v>1</v>
      </c>
      <c r="DN54" s="4">
        <v>0.97</v>
      </c>
      <c r="DO54" s="4">
        <f t="shared" si="13"/>
        <v>0</v>
      </c>
      <c r="DQ54" s="2" t="s">
        <v>57</v>
      </c>
      <c r="DR54" s="2">
        <v>231</v>
      </c>
      <c r="DS54" s="2">
        <v>223</v>
      </c>
      <c r="DT54" s="2">
        <v>7</v>
      </c>
      <c r="DU54" s="2">
        <v>1</v>
      </c>
      <c r="DV54" s="4">
        <v>0.97</v>
      </c>
      <c r="DW54" s="4">
        <f t="shared" si="14"/>
        <v>0</v>
      </c>
      <c r="DY54" s="2" t="s">
        <v>57</v>
      </c>
      <c r="DZ54" s="2">
        <v>231</v>
      </c>
      <c r="EA54" s="2">
        <v>223</v>
      </c>
      <c r="EB54" s="2">
        <v>7</v>
      </c>
      <c r="EC54" s="2">
        <v>1</v>
      </c>
      <c r="ED54" s="4">
        <v>0.97</v>
      </c>
      <c r="EE54" s="4">
        <f t="shared" si="15"/>
        <v>0</v>
      </c>
      <c r="EG54" s="73" t="s">
        <v>57</v>
      </c>
      <c r="EH54" s="74">
        <v>231</v>
      </c>
      <c r="EI54" s="74">
        <v>223</v>
      </c>
      <c r="EJ54" s="74">
        <v>7</v>
      </c>
      <c r="EK54" s="74">
        <v>1</v>
      </c>
      <c r="EL54" s="75">
        <v>0.97</v>
      </c>
      <c r="EM54" s="75">
        <f t="shared" si="16"/>
        <v>0</v>
      </c>
      <c r="EN54" s="74"/>
      <c r="EO54" s="73" t="s">
        <v>57</v>
      </c>
      <c r="EP54" s="73">
        <v>231</v>
      </c>
      <c r="EQ54" s="73">
        <v>223</v>
      </c>
      <c r="ER54" s="73">
        <v>7</v>
      </c>
      <c r="ES54" s="73">
        <v>1</v>
      </c>
      <c r="ET54" s="77">
        <v>0.97</v>
      </c>
      <c r="EU54" s="75">
        <f t="shared" si="17"/>
        <v>0</v>
      </c>
      <c r="EV54" s="74"/>
      <c r="EW54" s="73" t="s">
        <v>57</v>
      </c>
      <c r="EX54" s="73">
        <v>231</v>
      </c>
      <c r="EY54" s="73">
        <v>223</v>
      </c>
      <c r="EZ54" s="73">
        <v>7</v>
      </c>
      <c r="FA54" s="73">
        <v>1</v>
      </c>
      <c r="FB54" s="77">
        <v>0.97</v>
      </c>
      <c r="FC54" s="75">
        <f t="shared" si="18"/>
        <v>0</v>
      </c>
      <c r="FD54" s="74"/>
      <c r="FE54" s="73" t="s">
        <v>57</v>
      </c>
      <c r="FF54" s="73">
        <v>231</v>
      </c>
      <c r="FG54" s="73">
        <v>223</v>
      </c>
      <c r="FH54" s="73">
        <v>7</v>
      </c>
      <c r="FI54" s="73">
        <v>1</v>
      </c>
      <c r="FJ54" s="77">
        <f t="shared" si="71"/>
        <v>0.96536796536796532</v>
      </c>
      <c r="FK54" s="75">
        <f t="shared" si="19"/>
        <v>-4.6320346320346539E-3</v>
      </c>
      <c r="FL54" s="74"/>
      <c r="FM54" s="73" t="s">
        <v>57</v>
      </c>
      <c r="FN54" s="73">
        <v>231</v>
      </c>
      <c r="FO54" s="73">
        <v>223</v>
      </c>
      <c r="FP54" s="73">
        <v>7</v>
      </c>
      <c r="FQ54" s="73">
        <v>1</v>
      </c>
      <c r="FR54" s="77">
        <v>0.97</v>
      </c>
      <c r="FS54" s="75">
        <f t="shared" si="20"/>
        <v>4.6320346320346539E-3</v>
      </c>
      <c r="FT54" s="74"/>
      <c r="FU54" s="73" t="s">
        <v>57</v>
      </c>
      <c r="FV54" s="73">
        <v>231</v>
      </c>
      <c r="FW54" s="73">
        <v>223</v>
      </c>
      <c r="FX54" s="73">
        <v>7</v>
      </c>
      <c r="FY54" s="73">
        <v>1</v>
      </c>
      <c r="FZ54" s="77">
        <v>0.97</v>
      </c>
      <c r="GA54" s="75">
        <f t="shared" si="21"/>
        <v>0</v>
      </c>
      <c r="GB54" s="74"/>
      <c r="GC54" s="73" t="s">
        <v>57</v>
      </c>
      <c r="GD54" s="73">
        <v>231</v>
      </c>
      <c r="GE54" s="73">
        <v>223</v>
      </c>
      <c r="GF54" s="73">
        <v>7</v>
      </c>
      <c r="GG54" s="73">
        <v>1</v>
      </c>
      <c r="GH54" s="77">
        <v>0.97</v>
      </c>
      <c r="GI54" s="75">
        <f t="shared" si="22"/>
        <v>0</v>
      </c>
      <c r="GJ54" s="74"/>
      <c r="GK54" s="73" t="s">
        <v>57</v>
      </c>
      <c r="GL54" s="73">
        <v>231</v>
      </c>
      <c r="GM54" s="73">
        <v>223</v>
      </c>
      <c r="GN54" s="73">
        <v>7</v>
      </c>
      <c r="GO54" s="73">
        <v>1</v>
      </c>
      <c r="GP54" s="77">
        <v>0.97</v>
      </c>
      <c r="GQ54" s="75">
        <f t="shared" si="23"/>
        <v>-3.0000000000000027E-2</v>
      </c>
      <c r="GR54" s="74"/>
      <c r="GS54" s="73" t="s">
        <v>57</v>
      </c>
      <c r="GT54" s="73">
        <v>231</v>
      </c>
      <c r="GU54" s="73">
        <v>223</v>
      </c>
      <c r="GV54" s="73">
        <v>7</v>
      </c>
      <c r="GW54" s="73">
        <v>1</v>
      </c>
      <c r="GX54" s="77">
        <v>0.97</v>
      </c>
      <c r="GY54" s="75">
        <f t="shared" si="24"/>
        <v>0</v>
      </c>
      <c r="HB54" s="74" t="s">
        <v>57</v>
      </c>
      <c r="HC54" s="74">
        <v>231</v>
      </c>
      <c r="HD54" s="74">
        <v>223</v>
      </c>
      <c r="HE54" s="74">
        <v>7</v>
      </c>
      <c r="HF54" s="74">
        <v>1</v>
      </c>
      <c r="HG54" s="75">
        <f t="shared" si="25"/>
        <v>0.96536796536796532</v>
      </c>
      <c r="HH54" s="75">
        <f t="shared" si="26"/>
        <v>-4.6320346320346539E-3</v>
      </c>
      <c r="HJ54" s="74" t="s">
        <v>57</v>
      </c>
      <c r="HK54" s="74">
        <v>231</v>
      </c>
      <c r="HL54" s="74">
        <v>223</v>
      </c>
      <c r="HM54" s="74">
        <v>7</v>
      </c>
      <c r="HN54" s="74">
        <v>1</v>
      </c>
      <c r="HO54" s="75">
        <f t="shared" si="27"/>
        <v>0.96536796536796532</v>
      </c>
      <c r="HP54" s="75">
        <f t="shared" si="28"/>
        <v>0</v>
      </c>
      <c r="HR54" s="74" t="s">
        <v>57</v>
      </c>
      <c r="HS54" s="74">
        <v>231</v>
      </c>
      <c r="HT54" s="74">
        <v>223</v>
      </c>
      <c r="HU54" s="74">
        <v>7</v>
      </c>
      <c r="HV54" s="74">
        <v>1</v>
      </c>
      <c r="HW54" s="75">
        <f t="shared" si="29"/>
        <v>0.96536796536796532</v>
      </c>
      <c r="HX54" s="75">
        <f t="shared" si="30"/>
        <v>0</v>
      </c>
      <c r="HZ54" s="74" t="s">
        <v>57</v>
      </c>
      <c r="IA54" s="74">
        <v>231</v>
      </c>
      <c r="IB54" s="74">
        <v>223</v>
      </c>
      <c r="IC54" s="74">
        <v>7</v>
      </c>
      <c r="ID54" s="74">
        <v>1</v>
      </c>
      <c r="IE54" s="75">
        <f t="shared" si="31"/>
        <v>0.96536796536796532</v>
      </c>
      <c r="IF54" s="75">
        <f t="shared" si="32"/>
        <v>0</v>
      </c>
      <c r="IH54" s="74" t="s">
        <v>57</v>
      </c>
      <c r="II54" s="74">
        <v>231</v>
      </c>
      <c r="IJ54" s="74">
        <v>223</v>
      </c>
      <c r="IK54" s="74">
        <v>7</v>
      </c>
      <c r="IL54" s="74">
        <v>1</v>
      </c>
      <c r="IM54" s="75">
        <f t="shared" si="33"/>
        <v>0.96536796536796532</v>
      </c>
      <c r="IN54" s="75">
        <f t="shared" si="34"/>
        <v>0</v>
      </c>
      <c r="IP54" s="74" t="s">
        <v>57</v>
      </c>
      <c r="IQ54" s="74">
        <v>231</v>
      </c>
      <c r="IR54" s="74">
        <v>223</v>
      </c>
      <c r="IS54" s="74">
        <v>7</v>
      </c>
      <c r="IT54" s="74">
        <v>1</v>
      </c>
      <c r="IU54" s="75">
        <f t="shared" si="35"/>
        <v>0.96536796536796532</v>
      </c>
      <c r="IV54" s="75">
        <f t="shared" si="36"/>
        <v>0</v>
      </c>
      <c r="IX54" s="74" t="s">
        <v>57</v>
      </c>
      <c r="IY54" s="74">
        <v>231</v>
      </c>
      <c r="IZ54" s="74">
        <v>223</v>
      </c>
      <c r="JA54" s="74">
        <v>7</v>
      </c>
      <c r="JB54" s="74">
        <v>1</v>
      </c>
      <c r="JC54" s="75">
        <f t="shared" si="37"/>
        <v>0.96536796536796532</v>
      </c>
      <c r="JD54" s="75">
        <f t="shared" si="38"/>
        <v>0</v>
      </c>
      <c r="JF54" s="74" t="s">
        <v>57</v>
      </c>
      <c r="JG54" s="74">
        <v>231</v>
      </c>
      <c r="JH54" s="74">
        <v>223</v>
      </c>
      <c r="JI54" s="74">
        <v>7</v>
      </c>
      <c r="JJ54" s="74">
        <v>1</v>
      </c>
      <c r="JK54" s="75">
        <f t="shared" si="39"/>
        <v>0.96536796536796532</v>
      </c>
      <c r="JL54" s="75">
        <f t="shared" si="40"/>
        <v>0</v>
      </c>
      <c r="JN54" s="74" t="s">
        <v>57</v>
      </c>
      <c r="JO54" s="74">
        <v>231</v>
      </c>
      <c r="JP54" s="74">
        <v>223</v>
      </c>
      <c r="JQ54" s="74">
        <v>7</v>
      </c>
      <c r="JR54" s="74">
        <v>1</v>
      </c>
      <c r="JS54" s="75">
        <f t="shared" si="41"/>
        <v>0.96536796536796532</v>
      </c>
      <c r="JT54" s="75">
        <f t="shared" si="42"/>
        <v>0</v>
      </c>
      <c r="JV54" s="74" t="s">
        <v>57</v>
      </c>
      <c r="JW54" s="74">
        <v>231</v>
      </c>
      <c r="JX54" s="74">
        <v>223</v>
      </c>
      <c r="JY54" s="74">
        <v>7</v>
      </c>
      <c r="JZ54" s="74">
        <v>1</v>
      </c>
      <c r="KA54" s="75">
        <f t="shared" si="43"/>
        <v>0.96536796536796532</v>
      </c>
      <c r="KB54" s="75">
        <f t="shared" si="44"/>
        <v>0</v>
      </c>
      <c r="KD54" s="74" t="s">
        <v>57</v>
      </c>
      <c r="KE54" s="74">
        <v>231</v>
      </c>
      <c r="KF54" s="74">
        <v>223</v>
      </c>
      <c r="KG54" s="74">
        <v>7</v>
      </c>
      <c r="KH54" s="74">
        <v>1</v>
      </c>
      <c r="KI54" s="75">
        <f t="shared" si="45"/>
        <v>0.96536796536796532</v>
      </c>
      <c r="KJ54" s="75">
        <f t="shared" si="46"/>
        <v>0</v>
      </c>
      <c r="KL54" s="74" t="s">
        <v>57</v>
      </c>
      <c r="KM54" s="74">
        <v>231</v>
      </c>
      <c r="KN54" s="74">
        <v>223</v>
      </c>
      <c r="KO54" s="74">
        <v>7</v>
      </c>
      <c r="KP54" s="74">
        <v>1</v>
      </c>
      <c r="KQ54" s="75">
        <f t="shared" si="47"/>
        <v>0.96536796536796532</v>
      </c>
      <c r="KR54" s="75">
        <f t="shared" si="48"/>
        <v>0</v>
      </c>
      <c r="KT54" s="74" t="s">
        <v>57</v>
      </c>
      <c r="KU54" s="74">
        <v>231</v>
      </c>
      <c r="KV54" s="74">
        <v>223</v>
      </c>
      <c r="KW54" s="74">
        <v>7</v>
      </c>
      <c r="KX54" s="74">
        <v>1</v>
      </c>
      <c r="KY54" s="75">
        <f t="shared" si="49"/>
        <v>0.96536796536796532</v>
      </c>
      <c r="KZ54" s="75">
        <f t="shared" si="50"/>
        <v>0</v>
      </c>
      <c r="LB54" s="74" t="s">
        <v>57</v>
      </c>
      <c r="LC54" s="74">
        <v>231</v>
      </c>
      <c r="LD54" s="74">
        <v>223</v>
      </c>
      <c r="LE54" s="74">
        <v>7</v>
      </c>
      <c r="LF54" s="74">
        <v>1</v>
      </c>
      <c r="LG54" s="75">
        <f t="shared" si="51"/>
        <v>0.96536796536796532</v>
      </c>
      <c r="LH54" s="75">
        <f t="shared" si="52"/>
        <v>0</v>
      </c>
      <c r="LJ54" s="74" t="s">
        <v>57</v>
      </c>
      <c r="LK54" s="74">
        <v>231</v>
      </c>
      <c r="LL54" s="74">
        <v>223</v>
      </c>
      <c r="LM54" s="74">
        <v>7</v>
      </c>
      <c r="LN54" s="74">
        <v>1</v>
      </c>
      <c r="LO54" s="75">
        <f t="shared" si="53"/>
        <v>0.96536796536796532</v>
      </c>
      <c r="LP54" s="75">
        <f t="shared" si="54"/>
        <v>0</v>
      </c>
      <c r="LR54" s="74" t="s">
        <v>57</v>
      </c>
      <c r="LS54" s="74">
        <v>270</v>
      </c>
      <c r="LT54" s="74">
        <v>260</v>
      </c>
      <c r="LU54" s="74">
        <v>8</v>
      </c>
      <c r="LV54" s="74">
        <v>2</v>
      </c>
      <c r="LW54" s="75">
        <f t="shared" si="55"/>
        <v>0.96296296296296291</v>
      </c>
      <c r="LX54" s="75">
        <f t="shared" si="56"/>
        <v>-2.4050024050024099E-3</v>
      </c>
      <c r="LZ54" s="74" t="s">
        <v>57</v>
      </c>
      <c r="MA54" s="74">
        <v>270</v>
      </c>
      <c r="MB54" s="74">
        <v>260</v>
      </c>
      <c r="MC54" s="74">
        <v>8</v>
      </c>
      <c r="MD54" s="74">
        <v>2</v>
      </c>
      <c r="ME54" s="75">
        <f t="shared" si="57"/>
        <v>0.96296296296296291</v>
      </c>
      <c r="MF54" s="75">
        <f t="shared" si="58"/>
        <v>0</v>
      </c>
      <c r="MH54" s="74" t="s">
        <v>57</v>
      </c>
      <c r="MI54" s="74">
        <v>270</v>
      </c>
      <c r="MJ54" s="74">
        <v>260</v>
      </c>
      <c r="MK54" s="74">
        <v>8</v>
      </c>
      <c r="ML54" s="74">
        <v>2</v>
      </c>
      <c r="MM54" s="75">
        <f t="shared" si="59"/>
        <v>0.96296296296296291</v>
      </c>
      <c r="MN54" s="75">
        <f t="shared" si="60"/>
        <v>0</v>
      </c>
      <c r="MP54" s="74" t="s">
        <v>57</v>
      </c>
      <c r="MQ54" s="74">
        <v>270</v>
      </c>
      <c r="MR54" s="74">
        <v>260</v>
      </c>
      <c r="MS54" s="74">
        <v>8</v>
      </c>
      <c r="MT54" s="74">
        <v>2</v>
      </c>
      <c r="MU54" s="75">
        <f t="shared" si="61"/>
        <v>0.96296296296296291</v>
      </c>
      <c r="MV54" s="75">
        <f t="shared" si="62"/>
        <v>0</v>
      </c>
      <c r="MX54" s="74" t="s">
        <v>57</v>
      </c>
      <c r="MY54" s="74">
        <v>270</v>
      </c>
      <c r="MZ54" s="74">
        <v>260</v>
      </c>
      <c r="NA54" s="74">
        <v>8</v>
      </c>
      <c r="NB54" s="74">
        <v>2</v>
      </c>
      <c r="NC54" s="75">
        <f t="shared" si="63"/>
        <v>0.96296296296296291</v>
      </c>
      <c r="ND54" s="75">
        <f t="shared" si="64"/>
        <v>0</v>
      </c>
      <c r="NF54" s="74" t="s">
        <v>57</v>
      </c>
      <c r="NG54" s="74">
        <v>270</v>
      </c>
      <c r="NH54" s="74">
        <v>260</v>
      </c>
      <c r="NI54" s="74">
        <v>8</v>
      </c>
      <c r="NJ54" s="74">
        <v>2</v>
      </c>
      <c r="NK54" s="75">
        <f t="shared" si="65"/>
        <v>0.96296296296296291</v>
      </c>
      <c r="NL54" s="75">
        <f t="shared" si="66"/>
        <v>0</v>
      </c>
      <c r="NN54" s="74" t="s">
        <v>57</v>
      </c>
      <c r="NO54" s="74">
        <v>270</v>
      </c>
      <c r="NP54" s="74">
        <v>260</v>
      </c>
      <c r="NQ54" s="74">
        <v>8</v>
      </c>
      <c r="NR54" s="74">
        <v>2</v>
      </c>
      <c r="NS54" s="75">
        <f t="shared" si="67"/>
        <v>0.96296296296296291</v>
      </c>
      <c r="NT54" s="75">
        <f t="shared" si="68"/>
        <v>0</v>
      </c>
    </row>
    <row r="55" spans="1:384" ht="15">
      <c r="A55" s="37" t="s">
        <v>58</v>
      </c>
      <c r="B55" s="2">
        <v>192</v>
      </c>
      <c r="C55" s="2">
        <v>184</v>
      </c>
      <c r="D55" s="2">
        <v>7</v>
      </c>
      <c r="E55" s="2">
        <v>1</v>
      </c>
      <c r="F55" s="4">
        <v>0.95</v>
      </c>
      <c r="G55" s="8"/>
      <c r="H55" s="7"/>
      <c r="I55" s="37" t="s">
        <v>58</v>
      </c>
      <c r="J55" s="2">
        <v>192</v>
      </c>
      <c r="K55" s="2">
        <v>181</v>
      </c>
      <c r="L55" s="2">
        <v>7</v>
      </c>
      <c r="M55" s="6">
        <v>4</v>
      </c>
      <c r="N55" s="4">
        <v>0.93</v>
      </c>
      <c r="O55" s="8">
        <f t="shared" si="0"/>
        <v>-1.9999999999999907E-2</v>
      </c>
      <c r="P55" s="7"/>
      <c r="Q55" s="37" t="s">
        <v>58</v>
      </c>
      <c r="R55" s="2">
        <v>192</v>
      </c>
      <c r="S55" s="2">
        <v>184</v>
      </c>
      <c r="T55" s="2">
        <v>7</v>
      </c>
      <c r="U55" s="2">
        <v>1</v>
      </c>
      <c r="V55" s="4">
        <v>0.95</v>
      </c>
      <c r="W55" s="4">
        <f t="shared" si="1"/>
        <v>1.9999999999999907E-2</v>
      </c>
      <c r="Y55" s="37" t="s">
        <v>58</v>
      </c>
      <c r="Z55" s="2">
        <v>192</v>
      </c>
      <c r="AA55" s="2">
        <v>184</v>
      </c>
      <c r="AB55" s="2">
        <v>7</v>
      </c>
      <c r="AC55" s="2">
        <v>1</v>
      </c>
      <c r="AD55" s="4">
        <v>0.95</v>
      </c>
      <c r="AE55" s="4">
        <f t="shared" si="2"/>
        <v>0</v>
      </c>
      <c r="AG55" s="2" t="s">
        <v>58</v>
      </c>
      <c r="AH55" s="2">
        <v>192</v>
      </c>
      <c r="AI55" s="2">
        <v>184</v>
      </c>
      <c r="AJ55" s="2">
        <v>7</v>
      </c>
      <c r="AK55" s="2">
        <v>1</v>
      </c>
      <c r="AL55" s="4">
        <v>0.95</v>
      </c>
      <c r="AM55" s="4">
        <f t="shared" si="3"/>
        <v>0</v>
      </c>
      <c r="AO55" s="37" t="s">
        <v>58</v>
      </c>
      <c r="AP55" s="2">
        <v>192</v>
      </c>
      <c r="AQ55" s="2">
        <v>184</v>
      </c>
      <c r="AR55" s="2">
        <v>7</v>
      </c>
      <c r="AS55" s="2">
        <v>1</v>
      </c>
      <c r="AT55" s="4">
        <v>0.95</v>
      </c>
      <c r="AU55" s="4">
        <f t="shared" si="4"/>
        <v>0</v>
      </c>
      <c r="AW55" s="37" t="s">
        <v>58</v>
      </c>
      <c r="AX55" s="2">
        <v>192</v>
      </c>
      <c r="AY55" s="2">
        <v>184</v>
      </c>
      <c r="AZ55" s="2">
        <v>7</v>
      </c>
      <c r="BA55" s="2">
        <v>1</v>
      </c>
      <c r="BB55" s="4">
        <f>AY55/AX55</f>
        <v>0.95833333333333337</v>
      </c>
      <c r="BC55" s="4">
        <f t="shared" si="5"/>
        <v>8.3333333333334147E-3</v>
      </c>
      <c r="BE55" s="37" t="s">
        <v>58</v>
      </c>
      <c r="BF55" s="2">
        <v>192</v>
      </c>
      <c r="BG55" s="2">
        <v>184</v>
      </c>
      <c r="BH55" s="2">
        <v>7</v>
      </c>
      <c r="BI55" s="2">
        <v>1</v>
      </c>
      <c r="BJ55" s="4">
        <f t="shared" si="69"/>
        <v>0.95833333333333337</v>
      </c>
      <c r="BK55" s="4">
        <f t="shared" si="6"/>
        <v>0</v>
      </c>
      <c r="BM55" s="37" t="s">
        <v>58</v>
      </c>
      <c r="BN55" s="2">
        <v>192</v>
      </c>
      <c r="BO55" s="2">
        <v>183</v>
      </c>
      <c r="BP55" s="2">
        <v>7</v>
      </c>
      <c r="BQ55" s="6">
        <v>2</v>
      </c>
      <c r="BR55" s="4">
        <f t="shared" si="70"/>
        <v>0.953125</v>
      </c>
      <c r="BS55" s="4">
        <f t="shared" si="7"/>
        <v>-5.2083333333333703E-3</v>
      </c>
      <c r="BU55" s="37" t="s">
        <v>58</v>
      </c>
      <c r="BV55" s="2">
        <v>192</v>
      </c>
      <c r="BW55" s="2">
        <v>181</v>
      </c>
      <c r="BX55" s="2">
        <v>7</v>
      </c>
      <c r="BY55" s="6">
        <v>4</v>
      </c>
      <c r="BZ55" s="4">
        <v>0.94</v>
      </c>
      <c r="CA55" s="4">
        <f t="shared" si="8"/>
        <v>-1.3125000000000053E-2</v>
      </c>
      <c r="CB55" s="2" t="s">
        <v>117</v>
      </c>
      <c r="CC55" s="44" t="s">
        <v>58</v>
      </c>
      <c r="CD55" s="42">
        <v>192</v>
      </c>
      <c r="CE55" s="42">
        <v>184</v>
      </c>
      <c r="CF55" s="42">
        <v>7</v>
      </c>
      <c r="CG55" s="42">
        <v>1</v>
      </c>
      <c r="CH55" s="43">
        <v>0.96</v>
      </c>
      <c r="CI55" s="4">
        <f t="shared" si="9"/>
        <v>2.0000000000000018E-2</v>
      </c>
      <c r="CK55" s="37" t="s">
        <v>58</v>
      </c>
      <c r="CL55" s="42">
        <v>192</v>
      </c>
      <c r="CM55" s="42">
        <v>184</v>
      </c>
      <c r="CN55" s="42">
        <v>7</v>
      </c>
      <c r="CO55" s="42">
        <v>1</v>
      </c>
      <c r="CP55" s="43">
        <v>0.96</v>
      </c>
      <c r="CQ55" s="4">
        <f t="shared" si="10"/>
        <v>0</v>
      </c>
      <c r="CS55" s="37" t="s">
        <v>58</v>
      </c>
      <c r="CT55" s="42">
        <v>192</v>
      </c>
      <c r="CU55" s="42">
        <v>184</v>
      </c>
      <c r="CV55" s="42">
        <v>7</v>
      </c>
      <c r="CW55" s="42">
        <v>1</v>
      </c>
      <c r="CX55" s="43">
        <v>0.96</v>
      </c>
      <c r="CY55" s="4">
        <f t="shared" si="11"/>
        <v>0</v>
      </c>
      <c r="DA55" s="37" t="s">
        <v>58</v>
      </c>
      <c r="DB55" s="2">
        <v>192</v>
      </c>
      <c r="DC55" s="2">
        <v>184</v>
      </c>
      <c r="DD55" s="2">
        <v>7</v>
      </c>
      <c r="DE55" s="2">
        <v>1</v>
      </c>
      <c r="DF55" s="4">
        <v>0.96</v>
      </c>
      <c r="DG55" s="4">
        <f>DF55-CX55</f>
        <v>0</v>
      </c>
      <c r="DI55" s="37" t="s">
        <v>58</v>
      </c>
      <c r="DJ55" s="2">
        <v>192</v>
      </c>
      <c r="DK55" s="2">
        <v>183</v>
      </c>
      <c r="DL55" s="2">
        <v>7</v>
      </c>
      <c r="DM55" s="2">
        <v>2</v>
      </c>
      <c r="DN55" s="4">
        <v>0.95</v>
      </c>
      <c r="DO55" s="4">
        <f>DN55-DF55</f>
        <v>-1.0000000000000009E-2</v>
      </c>
      <c r="DP55" s="2" t="s">
        <v>89</v>
      </c>
      <c r="DQ55" s="37" t="s">
        <v>58</v>
      </c>
      <c r="DR55" s="2">
        <v>192</v>
      </c>
      <c r="DS55" s="2">
        <v>175</v>
      </c>
      <c r="DT55" s="2">
        <v>6</v>
      </c>
      <c r="DU55" s="2">
        <v>11</v>
      </c>
      <c r="DV55" s="4">
        <v>0.91</v>
      </c>
      <c r="DW55" s="4">
        <f t="shared" si="14"/>
        <v>-3.9999999999999925E-2</v>
      </c>
      <c r="DX55" s="2" t="s">
        <v>89</v>
      </c>
      <c r="DY55" s="37" t="s">
        <v>58</v>
      </c>
      <c r="DZ55" s="2">
        <v>192</v>
      </c>
      <c r="EA55" s="2">
        <v>184</v>
      </c>
      <c r="EB55" s="2">
        <v>7</v>
      </c>
      <c r="EC55" s="2">
        <v>1</v>
      </c>
      <c r="ED55" s="4">
        <v>0.95</v>
      </c>
      <c r="EE55" s="4">
        <f t="shared" si="15"/>
        <v>3.9999999999999925E-2</v>
      </c>
      <c r="EG55" s="78" t="s">
        <v>58</v>
      </c>
      <c r="EH55" s="74">
        <v>192</v>
      </c>
      <c r="EI55" s="74">
        <v>0</v>
      </c>
      <c r="EJ55" s="74">
        <v>0</v>
      </c>
      <c r="EK55" s="76">
        <v>192</v>
      </c>
      <c r="EL55" s="75">
        <v>0</v>
      </c>
      <c r="EM55" s="75">
        <f t="shared" si="16"/>
        <v>-0.95</v>
      </c>
      <c r="EN55" s="74" t="s">
        <v>89</v>
      </c>
      <c r="EO55" s="73" t="s">
        <v>58</v>
      </c>
      <c r="EP55" s="73">
        <v>194</v>
      </c>
      <c r="EQ55" s="73">
        <v>184</v>
      </c>
      <c r="ER55" s="73">
        <v>7</v>
      </c>
      <c r="ES55" s="73">
        <v>3</v>
      </c>
      <c r="ET55" s="77">
        <v>0.95</v>
      </c>
      <c r="EU55" s="75">
        <f t="shared" si="17"/>
        <v>0.95</v>
      </c>
      <c r="EV55" s="74"/>
      <c r="EW55" s="78" t="s">
        <v>58</v>
      </c>
      <c r="EX55" s="73">
        <v>192</v>
      </c>
      <c r="EY55" s="73">
        <v>183</v>
      </c>
      <c r="EZ55" s="73">
        <v>7</v>
      </c>
      <c r="FA55" s="73">
        <v>2</v>
      </c>
      <c r="FB55" s="77">
        <v>0.94</v>
      </c>
      <c r="FC55" s="75">
        <f t="shared" si="18"/>
        <v>-1.0000000000000009E-2</v>
      </c>
      <c r="FD55" s="74" t="s">
        <v>89</v>
      </c>
      <c r="FE55" s="78" t="s">
        <v>58</v>
      </c>
      <c r="FF55" s="73">
        <v>192</v>
      </c>
      <c r="FG55" s="73">
        <v>184</v>
      </c>
      <c r="FH55" s="73">
        <v>7</v>
      </c>
      <c r="FI55" s="73">
        <v>1</v>
      </c>
      <c r="FJ55" s="77">
        <f t="shared" si="71"/>
        <v>0.95833333333333337</v>
      </c>
      <c r="FK55" s="75">
        <f t="shared" si="19"/>
        <v>1.8333333333333424E-2</v>
      </c>
      <c r="FL55" s="74" t="s">
        <v>89</v>
      </c>
      <c r="FM55" s="78" t="s">
        <v>58</v>
      </c>
      <c r="FN55" s="73">
        <v>192</v>
      </c>
      <c r="FO55" s="73">
        <v>184</v>
      </c>
      <c r="FP55" s="73">
        <v>7</v>
      </c>
      <c r="FQ55" s="73">
        <v>1</v>
      </c>
      <c r="FR55" s="77">
        <f>FO55/FN55</f>
        <v>0.95833333333333337</v>
      </c>
      <c r="FS55" s="75">
        <f t="shared" si="20"/>
        <v>0</v>
      </c>
      <c r="FT55" s="74"/>
      <c r="FU55" s="78" t="s">
        <v>58</v>
      </c>
      <c r="FV55" s="73">
        <v>192</v>
      </c>
      <c r="FW55" s="73">
        <v>184</v>
      </c>
      <c r="FX55" s="73">
        <v>7</v>
      </c>
      <c r="FY55" s="73">
        <v>1</v>
      </c>
      <c r="FZ55" s="77">
        <v>0.95</v>
      </c>
      <c r="GA55" s="75">
        <f t="shared" si="21"/>
        <v>-8.3333333333334147E-3</v>
      </c>
      <c r="GB55" s="74" t="s">
        <v>89</v>
      </c>
      <c r="GC55" s="78" t="s">
        <v>58</v>
      </c>
      <c r="GD55" s="73">
        <v>192</v>
      </c>
      <c r="GE55" s="73">
        <v>183</v>
      </c>
      <c r="GF55" s="73">
        <v>7</v>
      </c>
      <c r="GG55" s="73">
        <v>2</v>
      </c>
      <c r="GH55" s="77">
        <v>0.94</v>
      </c>
      <c r="GI55" s="75">
        <f t="shared" si="22"/>
        <v>-1.0000000000000009E-2</v>
      </c>
      <c r="GJ55" s="74" t="s">
        <v>89</v>
      </c>
      <c r="GK55" s="78" t="s">
        <v>58</v>
      </c>
      <c r="GL55" s="73">
        <v>192</v>
      </c>
      <c r="GM55" s="73">
        <v>184</v>
      </c>
      <c r="GN55" s="73">
        <v>7</v>
      </c>
      <c r="GO55" s="73">
        <v>1</v>
      </c>
      <c r="GP55" s="77">
        <v>0.95</v>
      </c>
      <c r="GQ55" s="75">
        <f t="shared" si="23"/>
        <v>-1.05</v>
      </c>
      <c r="GR55" s="74"/>
      <c r="GS55" s="78" t="s">
        <v>58</v>
      </c>
      <c r="GT55" s="73">
        <v>192</v>
      </c>
      <c r="GU55" s="73">
        <v>183</v>
      </c>
      <c r="GV55" s="73">
        <v>7</v>
      </c>
      <c r="GW55" s="73">
        <v>2</v>
      </c>
      <c r="GX55" s="77">
        <v>0.94</v>
      </c>
      <c r="GY55" s="75">
        <f t="shared" si="24"/>
        <v>-1.0000000000000009E-2</v>
      </c>
      <c r="HB55" s="37" t="s">
        <v>58</v>
      </c>
      <c r="HC55" s="74">
        <v>192</v>
      </c>
      <c r="HD55" s="74">
        <v>185</v>
      </c>
      <c r="HE55" s="74">
        <v>7</v>
      </c>
      <c r="HF55" s="74">
        <v>0</v>
      </c>
      <c r="HG55" s="75">
        <f t="shared" si="25"/>
        <v>0.96354166666666663</v>
      </c>
      <c r="HH55" s="75">
        <f t="shared" si="26"/>
        <v>2.3541666666666683E-2</v>
      </c>
      <c r="HJ55" s="37" t="s">
        <v>58</v>
      </c>
      <c r="HK55" s="74">
        <v>192</v>
      </c>
      <c r="HL55" s="74">
        <v>185</v>
      </c>
      <c r="HM55" s="74">
        <v>7</v>
      </c>
      <c r="HN55" s="74">
        <v>0</v>
      </c>
      <c r="HO55" s="75">
        <f t="shared" si="27"/>
        <v>0.96354166666666663</v>
      </c>
      <c r="HP55" s="75">
        <f t="shared" si="28"/>
        <v>0</v>
      </c>
      <c r="HR55" s="37" t="s">
        <v>58</v>
      </c>
      <c r="HS55" s="49">
        <v>192</v>
      </c>
      <c r="HT55" s="49">
        <v>185</v>
      </c>
      <c r="HU55" s="49">
        <v>7</v>
      </c>
      <c r="HV55" s="49">
        <v>0</v>
      </c>
      <c r="HW55" s="75">
        <f t="shared" si="29"/>
        <v>0.96354166666666663</v>
      </c>
      <c r="HX55" s="75">
        <f t="shared" si="30"/>
        <v>0</v>
      </c>
      <c r="HZ55" s="37" t="s">
        <v>58</v>
      </c>
      <c r="IA55" s="49">
        <v>192</v>
      </c>
      <c r="IB55" s="49">
        <v>185</v>
      </c>
      <c r="IC55" s="49">
        <v>7</v>
      </c>
      <c r="ID55" s="49">
        <v>0</v>
      </c>
      <c r="IE55" s="75">
        <f t="shared" si="31"/>
        <v>0.96354166666666663</v>
      </c>
      <c r="IF55" s="75">
        <f t="shared" si="32"/>
        <v>0</v>
      </c>
      <c r="IH55" s="37" t="s">
        <v>58</v>
      </c>
      <c r="II55" s="49">
        <v>192</v>
      </c>
      <c r="IJ55" s="49">
        <v>185</v>
      </c>
      <c r="IK55" s="49">
        <v>7</v>
      </c>
      <c r="IL55" s="49">
        <v>0</v>
      </c>
      <c r="IM55" s="75">
        <f t="shared" si="33"/>
        <v>0.96354166666666663</v>
      </c>
      <c r="IN55" s="75">
        <f t="shared" si="34"/>
        <v>0</v>
      </c>
      <c r="IP55" s="37" t="s">
        <v>58</v>
      </c>
      <c r="IQ55" s="49">
        <v>192</v>
      </c>
      <c r="IR55" s="49">
        <v>185</v>
      </c>
      <c r="IS55" s="49">
        <v>7</v>
      </c>
      <c r="IT55" s="49">
        <v>0</v>
      </c>
      <c r="IU55" s="75">
        <f t="shared" si="35"/>
        <v>0.96354166666666663</v>
      </c>
      <c r="IV55" s="75">
        <f t="shared" si="36"/>
        <v>0</v>
      </c>
      <c r="IX55" s="37" t="s">
        <v>58</v>
      </c>
      <c r="IY55" s="49">
        <v>192</v>
      </c>
      <c r="IZ55" s="49">
        <v>185</v>
      </c>
      <c r="JA55" s="49">
        <v>7</v>
      </c>
      <c r="JB55" s="49">
        <v>0</v>
      </c>
      <c r="JC55" s="75">
        <f t="shared" si="37"/>
        <v>0.96354166666666663</v>
      </c>
      <c r="JD55" s="75">
        <f t="shared" si="38"/>
        <v>0</v>
      </c>
      <c r="JF55" s="37" t="s">
        <v>58</v>
      </c>
      <c r="JG55" s="49">
        <v>192</v>
      </c>
      <c r="JH55" s="49">
        <v>185</v>
      </c>
      <c r="JI55" s="49">
        <v>7</v>
      </c>
      <c r="JJ55" s="49">
        <v>0</v>
      </c>
      <c r="JK55" s="75">
        <f t="shared" si="39"/>
        <v>0.96354166666666663</v>
      </c>
      <c r="JL55" s="75">
        <f t="shared" si="40"/>
        <v>0</v>
      </c>
      <c r="JN55" s="37" t="s">
        <v>58</v>
      </c>
      <c r="JO55" s="74">
        <v>192</v>
      </c>
      <c r="JP55" s="74">
        <v>185</v>
      </c>
      <c r="JQ55" s="74">
        <v>7</v>
      </c>
      <c r="JR55" s="74">
        <v>0</v>
      </c>
      <c r="JS55" s="75">
        <f t="shared" si="41"/>
        <v>0.96354166666666663</v>
      </c>
      <c r="JT55" s="75">
        <f t="shared" si="42"/>
        <v>0</v>
      </c>
      <c r="JV55" s="37" t="s">
        <v>58</v>
      </c>
      <c r="JW55" s="74">
        <v>192</v>
      </c>
      <c r="JX55" s="74">
        <v>185</v>
      </c>
      <c r="JY55" s="74">
        <v>7</v>
      </c>
      <c r="JZ55" s="74">
        <v>0</v>
      </c>
      <c r="KA55" s="75">
        <f t="shared" si="43"/>
        <v>0.96354166666666663</v>
      </c>
      <c r="KB55" s="75">
        <f t="shared" si="44"/>
        <v>0</v>
      </c>
      <c r="KD55" s="37" t="s">
        <v>58</v>
      </c>
      <c r="KE55" s="74">
        <v>192</v>
      </c>
      <c r="KF55" s="74">
        <v>185</v>
      </c>
      <c r="KG55" s="74">
        <v>7</v>
      </c>
      <c r="KH55" s="74">
        <v>0</v>
      </c>
      <c r="KI55" s="75">
        <f t="shared" si="45"/>
        <v>0.96354166666666663</v>
      </c>
      <c r="KJ55" s="75">
        <f t="shared" si="46"/>
        <v>0</v>
      </c>
      <c r="KL55" s="37" t="s">
        <v>58</v>
      </c>
      <c r="KM55" s="74">
        <v>192</v>
      </c>
      <c r="KN55" s="74">
        <v>185</v>
      </c>
      <c r="KO55" s="74">
        <v>7</v>
      </c>
      <c r="KP55" s="74">
        <v>0</v>
      </c>
      <c r="KQ55" s="75">
        <f t="shared" si="47"/>
        <v>0.96354166666666663</v>
      </c>
      <c r="KR55" s="75">
        <f t="shared" si="48"/>
        <v>0</v>
      </c>
      <c r="KT55" s="37" t="s">
        <v>58</v>
      </c>
      <c r="KU55" s="74">
        <v>192</v>
      </c>
      <c r="KV55" s="74">
        <v>185</v>
      </c>
      <c r="KW55" s="74">
        <v>7</v>
      </c>
      <c r="KX55" s="74">
        <v>0</v>
      </c>
      <c r="KY55" s="75">
        <f t="shared" si="49"/>
        <v>0.96354166666666663</v>
      </c>
      <c r="KZ55" s="75">
        <f t="shared" si="50"/>
        <v>0</v>
      </c>
      <c r="LB55" s="37" t="s">
        <v>58</v>
      </c>
      <c r="LC55" s="74">
        <v>192</v>
      </c>
      <c r="LD55" s="74">
        <v>185</v>
      </c>
      <c r="LE55" s="74">
        <v>7</v>
      </c>
      <c r="LF55" s="74">
        <v>0</v>
      </c>
      <c r="LG55" s="75">
        <f t="shared" si="51"/>
        <v>0.96354166666666663</v>
      </c>
      <c r="LH55" s="75">
        <f t="shared" si="52"/>
        <v>0</v>
      </c>
      <c r="LJ55" s="37" t="s">
        <v>58</v>
      </c>
      <c r="LK55" s="74">
        <v>192</v>
      </c>
      <c r="LL55" s="74">
        <v>185</v>
      </c>
      <c r="LM55" s="74">
        <v>7</v>
      </c>
      <c r="LN55" s="74">
        <v>0</v>
      </c>
      <c r="LO55" s="75">
        <f t="shared" si="53"/>
        <v>0.96354166666666663</v>
      </c>
      <c r="LP55" s="75">
        <f t="shared" si="54"/>
        <v>0</v>
      </c>
      <c r="LR55" s="37" t="s">
        <v>58</v>
      </c>
      <c r="LS55" s="74">
        <v>194</v>
      </c>
      <c r="LT55" s="74">
        <v>186</v>
      </c>
      <c r="LU55" s="74">
        <v>7</v>
      </c>
      <c r="LV55" s="74">
        <v>1</v>
      </c>
      <c r="LW55" s="75">
        <f t="shared" si="55"/>
        <v>0.95876288659793818</v>
      </c>
      <c r="LX55" s="75">
        <f t="shared" si="56"/>
        <v>-4.7787800687284498E-3</v>
      </c>
      <c r="LZ55" s="37" t="s">
        <v>58</v>
      </c>
      <c r="MA55" s="74">
        <v>194</v>
      </c>
      <c r="MB55" s="74">
        <v>186</v>
      </c>
      <c r="MC55" s="74">
        <v>7</v>
      </c>
      <c r="MD55" s="74">
        <v>1</v>
      </c>
      <c r="ME55" s="75">
        <f t="shared" si="57"/>
        <v>0.95876288659793818</v>
      </c>
      <c r="MF55" s="75">
        <f t="shared" si="58"/>
        <v>0</v>
      </c>
      <c r="MH55" s="37" t="s">
        <v>58</v>
      </c>
      <c r="MI55" s="74">
        <v>194</v>
      </c>
      <c r="MJ55" s="74">
        <v>186</v>
      </c>
      <c r="MK55" s="74">
        <v>7</v>
      </c>
      <c r="ML55" s="74">
        <v>1</v>
      </c>
      <c r="MM55" s="75">
        <f t="shared" si="59"/>
        <v>0.95876288659793818</v>
      </c>
      <c r="MN55" s="75">
        <f t="shared" si="60"/>
        <v>0</v>
      </c>
      <c r="MP55" s="37" t="s">
        <v>58</v>
      </c>
      <c r="MQ55" s="74">
        <v>194</v>
      </c>
      <c r="MR55" s="74">
        <v>186</v>
      </c>
      <c r="MS55" s="74">
        <v>7</v>
      </c>
      <c r="MT55" s="74">
        <v>1</v>
      </c>
      <c r="MU55" s="75">
        <f t="shared" si="61"/>
        <v>0.95876288659793818</v>
      </c>
      <c r="MV55" s="75">
        <f t="shared" si="62"/>
        <v>0</v>
      </c>
      <c r="MX55" s="37" t="s">
        <v>58</v>
      </c>
      <c r="MY55" s="74">
        <v>194</v>
      </c>
      <c r="MZ55" s="74">
        <v>186</v>
      </c>
      <c r="NA55" s="74">
        <v>7</v>
      </c>
      <c r="NB55" s="74">
        <v>1</v>
      </c>
      <c r="NC55" s="75">
        <f t="shared" si="63"/>
        <v>0.95876288659793818</v>
      </c>
      <c r="ND55" s="75">
        <f t="shared" si="64"/>
        <v>0</v>
      </c>
      <c r="NF55" s="37" t="s">
        <v>58</v>
      </c>
      <c r="NG55" s="74">
        <v>194</v>
      </c>
      <c r="NH55" s="74">
        <v>186</v>
      </c>
      <c r="NI55" s="74">
        <v>7</v>
      </c>
      <c r="NJ55" s="74">
        <v>1</v>
      </c>
      <c r="NK55" s="75">
        <f t="shared" si="65"/>
        <v>0.95876288659793818</v>
      </c>
      <c r="NL55" s="75">
        <f t="shared" si="66"/>
        <v>0</v>
      </c>
      <c r="NN55" s="37" t="s">
        <v>58</v>
      </c>
      <c r="NO55" s="74">
        <v>194</v>
      </c>
      <c r="NP55" s="74">
        <v>182</v>
      </c>
      <c r="NQ55" s="74">
        <v>11</v>
      </c>
      <c r="NR55" s="74">
        <v>1</v>
      </c>
      <c r="NS55" s="75">
        <f t="shared" si="67"/>
        <v>0.93814432989690721</v>
      </c>
      <c r="NT55" s="75">
        <f t="shared" si="68"/>
        <v>-2.0618556701030966E-2</v>
      </c>
    </row>
    <row r="56" spans="1:384" ht="1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G56" s="8"/>
      <c r="H56" s="7"/>
      <c r="I56" s="2" t="s">
        <v>59</v>
      </c>
      <c r="J56" s="2">
        <v>85</v>
      </c>
      <c r="K56" s="2">
        <v>54</v>
      </c>
      <c r="L56" s="2">
        <v>2</v>
      </c>
      <c r="M56" s="2">
        <v>29</v>
      </c>
      <c r="N56" s="4">
        <v>0.64</v>
      </c>
      <c r="O56" s="8">
        <f t="shared" si="0"/>
        <v>0</v>
      </c>
      <c r="P56" s="7"/>
      <c r="Q56" s="2" t="s">
        <v>59</v>
      </c>
      <c r="R56" s="2">
        <v>85</v>
      </c>
      <c r="S56" s="2">
        <v>54</v>
      </c>
      <c r="T56" s="2">
        <v>2</v>
      </c>
      <c r="U56" s="2">
        <v>29</v>
      </c>
      <c r="V56" s="4">
        <v>0.64</v>
      </c>
      <c r="W56" s="4">
        <f t="shared" si="1"/>
        <v>0</v>
      </c>
      <c r="Y56" s="2" t="s">
        <v>59</v>
      </c>
      <c r="Z56" s="2">
        <v>85</v>
      </c>
      <c r="AA56" s="2">
        <v>54</v>
      </c>
      <c r="AB56" s="2">
        <v>2</v>
      </c>
      <c r="AC56" s="2">
        <v>29</v>
      </c>
      <c r="AD56" s="4">
        <v>0.64</v>
      </c>
      <c r="AE56" s="4">
        <f t="shared" si="2"/>
        <v>0</v>
      </c>
      <c r="AG56" s="2" t="s">
        <v>59</v>
      </c>
      <c r="AH56" s="2">
        <v>85</v>
      </c>
      <c r="AI56" s="2">
        <v>54</v>
      </c>
      <c r="AJ56" s="2">
        <v>2</v>
      </c>
      <c r="AK56" s="2">
        <v>29</v>
      </c>
      <c r="AL56" s="4">
        <v>0.64</v>
      </c>
      <c r="AM56" s="4">
        <f t="shared" si="3"/>
        <v>0</v>
      </c>
      <c r="AO56" s="2" t="s">
        <v>59</v>
      </c>
      <c r="AP56" s="2">
        <v>85</v>
      </c>
      <c r="AQ56" s="2">
        <v>54</v>
      </c>
      <c r="AR56" s="2">
        <v>2</v>
      </c>
      <c r="AS56" s="2">
        <v>29</v>
      </c>
      <c r="AT56" s="4">
        <v>0.64</v>
      </c>
      <c r="AU56" s="4">
        <f t="shared" si="4"/>
        <v>0</v>
      </c>
      <c r="AW56" s="2" t="s">
        <v>59</v>
      </c>
      <c r="AX56" s="2">
        <v>85</v>
      </c>
      <c r="AY56" s="2">
        <v>54</v>
      </c>
      <c r="AZ56" s="2">
        <v>2</v>
      </c>
      <c r="BA56" s="2">
        <v>29</v>
      </c>
      <c r="BB56" s="4">
        <v>0.64</v>
      </c>
      <c r="BC56" s="4">
        <f t="shared" si="5"/>
        <v>0</v>
      </c>
      <c r="BE56" s="2" t="s">
        <v>59</v>
      </c>
      <c r="BF56" s="2">
        <v>85</v>
      </c>
      <c r="BG56" s="2">
        <v>54</v>
      </c>
      <c r="BH56" s="2">
        <v>2</v>
      </c>
      <c r="BI56" s="2">
        <v>29</v>
      </c>
      <c r="BJ56" s="4">
        <f t="shared" si="69"/>
        <v>0.63529411764705879</v>
      </c>
      <c r="BK56" s="4">
        <f t="shared" si="6"/>
        <v>-4.7058823529412264E-3</v>
      </c>
      <c r="BM56" s="2" t="s">
        <v>59</v>
      </c>
      <c r="BN56" s="2">
        <v>85</v>
      </c>
      <c r="BO56" s="2">
        <v>54</v>
      </c>
      <c r="BP56" s="2">
        <v>2</v>
      </c>
      <c r="BQ56" s="2">
        <v>29</v>
      </c>
      <c r="BR56" s="4">
        <f t="shared" si="70"/>
        <v>0.63529411764705879</v>
      </c>
      <c r="BS56" s="4">
        <f t="shared" si="7"/>
        <v>0</v>
      </c>
      <c r="BU56" s="2" t="s">
        <v>59</v>
      </c>
      <c r="BV56" s="2">
        <v>85</v>
      </c>
      <c r="BW56" s="2">
        <v>54</v>
      </c>
      <c r="BX56" s="2">
        <v>2</v>
      </c>
      <c r="BY56" s="2">
        <v>29</v>
      </c>
      <c r="BZ56" s="4">
        <v>0.64</v>
      </c>
      <c r="CA56" s="4">
        <f t="shared" si="8"/>
        <v>4.7058823529412264E-3</v>
      </c>
      <c r="CC56" s="42" t="s">
        <v>59</v>
      </c>
      <c r="CD56" s="42">
        <v>85</v>
      </c>
      <c r="CE56" s="42">
        <v>53</v>
      </c>
      <c r="CF56" s="42">
        <v>2</v>
      </c>
      <c r="CG56" s="45">
        <v>30</v>
      </c>
      <c r="CH56" s="43">
        <v>0.62</v>
      </c>
      <c r="CI56" s="4">
        <f t="shared" si="9"/>
        <v>-2.0000000000000018E-2</v>
      </c>
      <c r="CJ56" s="2" t="s">
        <v>129</v>
      </c>
      <c r="CK56" s="2" t="s">
        <v>59</v>
      </c>
      <c r="CL56" s="2">
        <v>85</v>
      </c>
      <c r="CM56" s="2">
        <v>54</v>
      </c>
      <c r="CN56" s="2">
        <v>2</v>
      </c>
      <c r="CO56" s="2">
        <v>29</v>
      </c>
      <c r="CP56" s="4">
        <v>0.64</v>
      </c>
      <c r="CQ56" s="4">
        <f t="shared" si="10"/>
        <v>2.0000000000000018E-2</v>
      </c>
      <c r="CS56" s="2" t="s">
        <v>59</v>
      </c>
      <c r="CT56" s="2">
        <v>85</v>
      </c>
      <c r="CU56" s="2">
        <v>54</v>
      </c>
      <c r="CV56" s="2">
        <v>2</v>
      </c>
      <c r="CW56" s="2">
        <v>29</v>
      </c>
      <c r="CX56" s="4">
        <v>0.64</v>
      </c>
      <c r="CY56" s="4">
        <f t="shared" si="11"/>
        <v>0</v>
      </c>
      <c r="DA56" s="2" t="s">
        <v>59</v>
      </c>
      <c r="DB56" s="2">
        <v>85</v>
      </c>
      <c r="DC56" s="2">
        <v>54</v>
      </c>
      <c r="DD56" s="2">
        <v>2</v>
      </c>
      <c r="DE56" s="2">
        <v>29</v>
      </c>
      <c r="DF56" s="4">
        <v>0.64</v>
      </c>
      <c r="DG56" s="4">
        <f t="shared" si="12"/>
        <v>0</v>
      </c>
      <c r="DI56" s="2" t="s">
        <v>59</v>
      </c>
      <c r="DJ56" s="2">
        <v>85</v>
      </c>
      <c r="DK56" s="2">
        <v>54</v>
      </c>
      <c r="DL56" s="2">
        <v>2</v>
      </c>
      <c r="DM56" s="2">
        <v>29</v>
      </c>
      <c r="DN56" s="4">
        <v>0.64</v>
      </c>
      <c r="DO56" s="4">
        <f t="shared" si="13"/>
        <v>0</v>
      </c>
      <c r="DQ56" s="2" t="s">
        <v>59</v>
      </c>
      <c r="DR56" s="2">
        <v>85</v>
      </c>
      <c r="DS56" s="2">
        <v>54</v>
      </c>
      <c r="DT56" s="2">
        <v>2</v>
      </c>
      <c r="DU56" s="2">
        <v>29</v>
      </c>
      <c r="DV56" s="4">
        <v>0.64</v>
      </c>
      <c r="DW56" s="4">
        <f t="shared" si="14"/>
        <v>0</v>
      </c>
      <c r="DY56" s="2" t="s">
        <v>59</v>
      </c>
      <c r="DZ56" s="2">
        <v>85</v>
      </c>
      <c r="EA56" s="2">
        <v>54</v>
      </c>
      <c r="EB56" s="2">
        <v>2</v>
      </c>
      <c r="EC56" s="2">
        <v>29</v>
      </c>
      <c r="ED56" s="4">
        <v>0.64</v>
      </c>
      <c r="EE56" s="4">
        <f t="shared" si="15"/>
        <v>0</v>
      </c>
      <c r="EG56" s="73" t="s">
        <v>59</v>
      </c>
      <c r="EH56" s="74">
        <v>85</v>
      </c>
      <c r="EI56" s="74">
        <v>54</v>
      </c>
      <c r="EJ56" s="74">
        <v>2</v>
      </c>
      <c r="EK56" s="74">
        <v>29</v>
      </c>
      <c r="EL56" s="75">
        <v>0.64</v>
      </c>
      <c r="EM56" s="75">
        <f t="shared" si="16"/>
        <v>0</v>
      </c>
      <c r="EN56" s="74"/>
      <c r="EO56" s="73" t="s">
        <v>59</v>
      </c>
      <c r="EP56" s="73">
        <v>85</v>
      </c>
      <c r="EQ56" s="73">
        <v>54</v>
      </c>
      <c r="ER56" s="73">
        <v>2</v>
      </c>
      <c r="ES56" s="73">
        <v>29</v>
      </c>
      <c r="ET56" s="77">
        <v>0.64</v>
      </c>
      <c r="EU56" s="75">
        <f t="shared" si="17"/>
        <v>0</v>
      </c>
      <c r="EV56" s="74"/>
      <c r="EW56" s="73" t="s">
        <v>59</v>
      </c>
      <c r="EX56" s="73">
        <v>85</v>
      </c>
      <c r="EY56" s="73">
        <v>54</v>
      </c>
      <c r="EZ56" s="73">
        <v>2</v>
      </c>
      <c r="FA56" s="73">
        <v>29</v>
      </c>
      <c r="FB56" s="77">
        <v>0.64</v>
      </c>
      <c r="FC56" s="75">
        <f t="shared" si="18"/>
        <v>0</v>
      </c>
      <c r="FD56" s="74"/>
      <c r="FE56" s="73" t="s">
        <v>59</v>
      </c>
      <c r="FF56" s="73">
        <v>85</v>
      </c>
      <c r="FG56" s="73">
        <v>54</v>
      </c>
      <c r="FH56" s="73">
        <v>2</v>
      </c>
      <c r="FI56" s="73">
        <v>29</v>
      </c>
      <c r="FJ56" s="77">
        <f t="shared" si="71"/>
        <v>0.63529411764705879</v>
      </c>
      <c r="FK56" s="75">
        <f t="shared" si="19"/>
        <v>-4.7058823529412264E-3</v>
      </c>
      <c r="FL56" s="74"/>
      <c r="FM56" s="73" t="s">
        <v>59</v>
      </c>
      <c r="FN56" s="73">
        <v>85</v>
      </c>
      <c r="FO56" s="73">
        <v>54</v>
      </c>
      <c r="FP56" s="73">
        <v>2</v>
      </c>
      <c r="FQ56" s="73">
        <v>29</v>
      </c>
      <c r="FR56" s="77">
        <v>0.64</v>
      </c>
      <c r="FS56" s="75">
        <f t="shared" si="20"/>
        <v>4.7058823529412264E-3</v>
      </c>
      <c r="FT56" s="74"/>
      <c r="FU56" s="73" t="s">
        <v>59</v>
      </c>
      <c r="FV56" s="73">
        <v>85</v>
      </c>
      <c r="FW56" s="73">
        <v>54</v>
      </c>
      <c r="FX56" s="73">
        <v>2</v>
      </c>
      <c r="FY56" s="73">
        <v>29</v>
      </c>
      <c r="FZ56" s="77">
        <v>0.64</v>
      </c>
      <c r="GA56" s="75">
        <f t="shared" si="21"/>
        <v>0</v>
      </c>
      <c r="GB56" s="74"/>
      <c r="GC56" s="73" t="s">
        <v>59</v>
      </c>
      <c r="GD56" s="73">
        <v>85</v>
      </c>
      <c r="GE56" s="73">
        <v>54</v>
      </c>
      <c r="GF56" s="73">
        <v>2</v>
      </c>
      <c r="GG56" s="73">
        <v>29</v>
      </c>
      <c r="GH56" s="77">
        <v>0.64</v>
      </c>
      <c r="GI56" s="75">
        <f t="shared" si="22"/>
        <v>0</v>
      </c>
      <c r="GJ56" s="74"/>
      <c r="GK56" s="73" t="s">
        <v>59</v>
      </c>
      <c r="GL56" s="73">
        <v>85</v>
      </c>
      <c r="GM56" s="73">
        <v>54</v>
      </c>
      <c r="GN56" s="73">
        <v>2</v>
      </c>
      <c r="GO56" s="73">
        <v>29</v>
      </c>
      <c r="GP56" s="77">
        <v>0.64</v>
      </c>
      <c r="GQ56" s="75">
        <f t="shared" si="23"/>
        <v>-28.36</v>
      </c>
      <c r="GR56" s="74"/>
      <c r="GS56" s="73" t="s">
        <v>59</v>
      </c>
      <c r="GT56" s="73">
        <v>85</v>
      </c>
      <c r="GU56" s="73">
        <v>54</v>
      </c>
      <c r="GV56" s="73">
        <v>2</v>
      </c>
      <c r="GW56" s="73">
        <v>29</v>
      </c>
      <c r="GX56" s="77">
        <v>0.64</v>
      </c>
      <c r="GY56" s="75">
        <f t="shared" si="24"/>
        <v>0</v>
      </c>
      <c r="HB56" s="74" t="s">
        <v>59</v>
      </c>
      <c r="HC56" s="74">
        <v>85</v>
      </c>
      <c r="HD56" s="74">
        <v>54</v>
      </c>
      <c r="HE56" s="74">
        <v>2</v>
      </c>
      <c r="HF56" s="74">
        <v>29</v>
      </c>
      <c r="HG56" s="75">
        <f t="shared" si="25"/>
        <v>0.63529411764705879</v>
      </c>
      <c r="HH56" s="75">
        <f t="shared" si="26"/>
        <v>-4.7058823529412264E-3</v>
      </c>
      <c r="HJ56" s="74" t="s">
        <v>59</v>
      </c>
      <c r="HK56" s="74">
        <v>85</v>
      </c>
      <c r="HL56" s="74">
        <v>54</v>
      </c>
      <c r="HM56" s="74">
        <v>2</v>
      </c>
      <c r="HN56" s="74">
        <v>29</v>
      </c>
      <c r="HO56" s="75">
        <f t="shared" si="27"/>
        <v>0.63529411764705879</v>
      </c>
      <c r="HP56" s="75">
        <f t="shared" si="28"/>
        <v>0</v>
      </c>
      <c r="HR56" s="74" t="s">
        <v>59</v>
      </c>
      <c r="HS56" s="74">
        <v>85</v>
      </c>
      <c r="HT56" s="74">
        <v>54</v>
      </c>
      <c r="HU56" s="74">
        <v>2</v>
      </c>
      <c r="HV56" s="74">
        <v>29</v>
      </c>
      <c r="HW56" s="75">
        <f t="shared" si="29"/>
        <v>0.63529411764705879</v>
      </c>
      <c r="HX56" s="75">
        <f t="shared" si="30"/>
        <v>0</v>
      </c>
      <c r="HZ56" s="49" t="s">
        <v>59</v>
      </c>
      <c r="IA56" s="49">
        <v>85</v>
      </c>
      <c r="IB56" s="49">
        <v>54</v>
      </c>
      <c r="IC56" s="49">
        <v>2</v>
      </c>
      <c r="ID56" s="49">
        <v>29</v>
      </c>
      <c r="IE56" s="75">
        <f t="shared" si="31"/>
        <v>0.63529411764705879</v>
      </c>
      <c r="IF56" s="75">
        <f t="shared" si="32"/>
        <v>0</v>
      </c>
      <c r="IH56" s="49" t="s">
        <v>59</v>
      </c>
      <c r="II56" s="49">
        <v>85</v>
      </c>
      <c r="IJ56" s="49">
        <v>54</v>
      </c>
      <c r="IK56" s="49">
        <v>2</v>
      </c>
      <c r="IL56" s="49">
        <v>29</v>
      </c>
      <c r="IM56" s="75">
        <f t="shared" si="33"/>
        <v>0.63529411764705879</v>
      </c>
      <c r="IN56" s="75">
        <f t="shared" si="34"/>
        <v>0</v>
      </c>
      <c r="IP56" s="49" t="s">
        <v>59</v>
      </c>
      <c r="IQ56" s="49">
        <v>85</v>
      </c>
      <c r="IR56" s="49">
        <v>54</v>
      </c>
      <c r="IS56" s="49">
        <v>2</v>
      </c>
      <c r="IT56" s="49">
        <v>29</v>
      </c>
      <c r="IU56" s="75">
        <f t="shared" si="35"/>
        <v>0.63529411764705879</v>
      </c>
      <c r="IV56" s="75">
        <f t="shared" si="36"/>
        <v>0</v>
      </c>
      <c r="IX56" s="74" t="s">
        <v>59</v>
      </c>
      <c r="IY56" s="74">
        <v>85</v>
      </c>
      <c r="IZ56" s="74">
        <v>54</v>
      </c>
      <c r="JA56" s="74">
        <v>2</v>
      </c>
      <c r="JB56" s="74">
        <v>29</v>
      </c>
      <c r="JC56" s="75">
        <f t="shared" si="37"/>
        <v>0.63529411764705879</v>
      </c>
      <c r="JD56" s="75">
        <f t="shared" si="38"/>
        <v>0</v>
      </c>
      <c r="JF56" s="49" t="s">
        <v>59</v>
      </c>
      <c r="JG56" s="49">
        <v>85</v>
      </c>
      <c r="JH56" s="49">
        <v>54</v>
      </c>
      <c r="JI56" s="49">
        <v>2</v>
      </c>
      <c r="JJ56" s="49">
        <v>29</v>
      </c>
      <c r="JK56" s="75">
        <f t="shared" si="39"/>
        <v>0.63529411764705879</v>
      </c>
      <c r="JL56" s="75">
        <f t="shared" si="40"/>
        <v>0</v>
      </c>
      <c r="JN56" s="74" t="s">
        <v>59</v>
      </c>
      <c r="JO56" s="74">
        <v>85</v>
      </c>
      <c r="JP56" s="74">
        <v>54</v>
      </c>
      <c r="JQ56" s="74">
        <v>2</v>
      </c>
      <c r="JR56" s="74">
        <v>29</v>
      </c>
      <c r="JS56" s="75">
        <f t="shared" si="41"/>
        <v>0.63529411764705879</v>
      </c>
      <c r="JT56" s="75">
        <f t="shared" si="42"/>
        <v>0</v>
      </c>
      <c r="JV56" s="74" t="s">
        <v>59</v>
      </c>
      <c r="JW56" s="74">
        <v>85</v>
      </c>
      <c r="JX56" s="74">
        <v>54</v>
      </c>
      <c r="JY56" s="74">
        <v>2</v>
      </c>
      <c r="JZ56" s="74">
        <v>29</v>
      </c>
      <c r="KA56" s="75">
        <f t="shared" si="43"/>
        <v>0.63529411764705879</v>
      </c>
      <c r="KB56" s="75">
        <f t="shared" si="44"/>
        <v>0</v>
      </c>
      <c r="KD56" s="74" t="s">
        <v>59</v>
      </c>
      <c r="KE56" s="74">
        <v>85</v>
      </c>
      <c r="KF56" s="74">
        <v>54</v>
      </c>
      <c r="KG56" s="74">
        <v>2</v>
      </c>
      <c r="KH56" s="74">
        <v>29</v>
      </c>
      <c r="KI56" s="75">
        <f t="shared" si="45"/>
        <v>0.63529411764705879</v>
      </c>
      <c r="KJ56" s="75">
        <f t="shared" si="46"/>
        <v>0</v>
      </c>
      <c r="KL56" s="74" t="s">
        <v>59</v>
      </c>
      <c r="KM56" s="74">
        <v>85</v>
      </c>
      <c r="KN56" s="74">
        <v>54</v>
      </c>
      <c r="KO56" s="74">
        <v>2</v>
      </c>
      <c r="KP56" s="74">
        <v>29</v>
      </c>
      <c r="KQ56" s="75">
        <f t="shared" si="47"/>
        <v>0.63529411764705879</v>
      </c>
      <c r="KR56" s="75">
        <f t="shared" si="48"/>
        <v>0</v>
      </c>
      <c r="KT56" s="74" t="s">
        <v>59</v>
      </c>
      <c r="KU56" s="74">
        <v>85</v>
      </c>
      <c r="KV56" s="74">
        <v>54</v>
      </c>
      <c r="KW56" s="74">
        <v>2</v>
      </c>
      <c r="KX56" s="74">
        <v>29</v>
      </c>
      <c r="KY56" s="75">
        <f t="shared" si="49"/>
        <v>0.63529411764705879</v>
      </c>
      <c r="KZ56" s="75">
        <f t="shared" si="50"/>
        <v>0</v>
      </c>
      <c r="LB56" s="74" t="s">
        <v>59</v>
      </c>
      <c r="LC56" s="74">
        <v>85</v>
      </c>
      <c r="LD56" s="74">
        <v>54</v>
      </c>
      <c r="LE56" s="74">
        <v>2</v>
      </c>
      <c r="LF56" s="74">
        <v>29</v>
      </c>
      <c r="LG56" s="75">
        <f t="shared" si="51"/>
        <v>0.63529411764705879</v>
      </c>
      <c r="LH56" s="75">
        <f t="shared" si="52"/>
        <v>0</v>
      </c>
      <c r="LJ56" s="74" t="s">
        <v>59</v>
      </c>
      <c r="LK56" s="74">
        <v>85</v>
      </c>
      <c r="LL56" s="74">
        <v>54</v>
      </c>
      <c r="LM56" s="74">
        <v>2</v>
      </c>
      <c r="LN56" s="74">
        <v>29</v>
      </c>
      <c r="LO56" s="75">
        <f t="shared" si="53"/>
        <v>0.63529411764705879</v>
      </c>
      <c r="LP56" s="75">
        <f t="shared" si="54"/>
        <v>0</v>
      </c>
      <c r="LR56" s="74" t="s">
        <v>59</v>
      </c>
      <c r="LS56" s="74">
        <v>85</v>
      </c>
      <c r="LT56" s="74">
        <v>54</v>
      </c>
      <c r="LU56" s="74">
        <v>2</v>
      </c>
      <c r="LV56" s="74">
        <v>29</v>
      </c>
      <c r="LW56" s="75">
        <f t="shared" si="55"/>
        <v>0.63529411764705879</v>
      </c>
      <c r="LX56" s="75">
        <f t="shared" si="56"/>
        <v>0</v>
      </c>
      <c r="LZ56" s="74" t="s">
        <v>59</v>
      </c>
      <c r="MA56" s="74">
        <v>85</v>
      </c>
      <c r="MB56" s="74">
        <v>54</v>
      </c>
      <c r="MC56" s="74">
        <v>2</v>
      </c>
      <c r="MD56" s="74">
        <v>29</v>
      </c>
      <c r="ME56" s="75">
        <f t="shared" si="57"/>
        <v>0.63529411764705879</v>
      </c>
      <c r="MF56" s="75">
        <f t="shared" si="58"/>
        <v>0</v>
      </c>
      <c r="MH56" s="74" t="s">
        <v>59</v>
      </c>
      <c r="MI56" s="74">
        <v>85</v>
      </c>
      <c r="MJ56" s="74">
        <v>54</v>
      </c>
      <c r="MK56" s="74">
        <v>2</v>
      </c>
      <c r="ML56" s="74">
        <v>29</v>
      </c>
      <c r="MM56" s="75">
        <f t="shared" si="59"/>
        <v>0.63529411764705879</v>
      </c>
      <c r="MN56" s="75">
        <f t="shared" si="60"/>
        <v>0</v>
      </c>
      <c r="MP56" s="74" t="s">
        <v>59</v>
      </c>
      <c r="MQ56" s="74">
        <v>85</v>
      </c>
      <c r="MR56" s="74">
        <v>54</v>
      </c>
      <c r="MS56" s="74">
        <v>2</v>
      </c>
      <c r="MT56" s="74">
        <v>29</v>
      </c>
      <c r="MU56" s="75">
        <f t="shared" si="61"/>
        <v>0.63529411764705879</v>
      </c>
      <c r="MV56" s="75">
        <f t="shared" si="62"/>
        <v>0</v>
      </c>
      <c r="MX56" s="74" t="s">
        <v>59</v>
      </c>
      <c r="MY56" s="74">
        <v>85</v>
      </c>
      <c r="MZ56" s="74">
        <v>54</v>
      </c>
      <c r="NA56" s="74">
        <v>2</v>
      </c>
      <c r="NB56" s="74">
        <v>29</v>
      </c>
      <c r="NC56" s="75">
        <f t="shared" si="63"/>
        <v>0.63529411764705879</v>
      </c>
      <c r="ND56" s="75">
        <f t="shared" si="64"/>
        <v>0</v>
      </c>
      <c r="NF56" s="74" t="s">
        <v>59</v>
      </c>
      <c r="NG56" s="74">
        <v>85</v>
      </c>
      <c r="NH56" s="74">
        <v>54</v>
      </c>
      <c r="NI56" s="74">
        <v>2</v>
      </c>
      <c r="NJ56" s="74">
        <v>29</v>
      </c>
      <c r="NK56" s="75">
        <f t="shared" si="65"/>
        <v>0.63529411764705879</v>
      </c>
      <c r="NL56" s="75">
        <f t="shared" si="66"/>
        <v>0</v>
      </c>
      <c r="NN56" s="74" t="s">
        <v>59</v>
      </c>
      <c r="NO56" s="74">
        <v>85</v>
      </c>
      <c r="NP56" s="74">
        <v>54</v>
      </c>
      <c r="NQ56" s="74">
        <v>2</v>
      </c>
      <c r="NR56" s="74">
        <v>29</v>
      </c>
      <c r="NS56" s="75">
        <f t="shared" si="67"/>
        <v>0.63529411764705879</v>
      </c>
      <c r="NT56" s="75">
        <f t="shared" si="68"/>
        <v>0</v>
      </c>
    </row>
    <row r="57" spans="1:384" ht="15">
      <c r="A57" s="2" t="s">
        <v>60</v>
      </c>
      <c r="B57" s="2">
        <v>234</v>
      </c>
      <c r="C57" s="2">
        <v>214</v>
      </c>
      <c r="D57" s="2">
        <v>18</v>
      </c>
      <c r="E57" s="2">
        <v>2</v>
      </c>
      <c r="F57" s="4">
        <v>0.91</v>
      </c>
      <c r="G57" s="8"/>
      <c r="H57" s="7"/>
      <c r="I57" s="2" t="s">
        <v>60</v>
      </c>
      <c r="J57" s="2">
        <v>234</v>
      </c>
      <c r="K57" s="2">
        <v>214</v>
      </c>
      <c r="L57" s="2">
        <v>18</v>
      </c>
      <c r="M57" s="2">
        <v>2</v>
      </c>
      <c r="N57" s="4">
        <v>0.91</v>
      </c>
      <c r="O57" s="8">
        <f t="shared" si="0"/>
        <v>0</v>
      </c>
      <c r="P57" s="7"/>
      <c r="Q57" s="2" t="s">
        <v>60</v>
      </c>
      <c r="R57" s="2">
        <v>234</v>
      </c>
      <c r="S57" s="2">
        <v>214</v>
      </c>
      <c r="T57" s="2">
        <v>18</v>
      </c>
      <c r="U57" s="2">
        <v>2</v>
      </c>
      <c r="V57" s="4">
        <v>0.91</v>
      </c>
      <c r="W57" s="4">
        <f t="shared" si="1"/>
        <v>0</v>
      </c>
      <c r="Y57" s="2" t="s">
        <v>60</v>
      </c>
      <c r="Z57" s="2">
        <v>281</v>
      </c>
      <c r="AA57" s="2">
        <v>214</v>
      </c>
      <c r="AB57" s="2">
        <v>18</v>
      </c>
      <c r="AC57" s="6">
        <v>49</v>
      </c>
      <c r="AD57" s="4">
        <v>0.76</v>
      </c>
      <c r="AE57" s="4">
        <f t="shared" si="2"/>
        <v>-0.15000000000000002</v>
      </c>
      <c r="AG57" s="2" t="s">
        <v>60</v>
      </c>
      <c r="AH57" s="2">
        <v>281</v>
      </c>
      <c r="AI57" s="2">
        <v>214</v>
      </c>
      <c r="AJ57" s="2">
        <v>18</v>
      </c>
      <c r="AK57" s="2">
        <v>49</v>
      </c>
      <c r="AL57" s="4">
        <v>0.76</v>
      </c>
      <c r="AM57" s="4">
        <f t="shared" si="3"/>
        <v>0</v>
      </c>
      <c r="AO57" s="2" t="s">
        <v>60</v>
      </c>
      <c r="AP57" s="2">
        <v>281</v>
      </c>
      <c r="AQ57" s="2">
        <v>214</v>
      </c>
      <c r="AR57" s="2">
        <v>18</v>
      </c>
      <c r="AS57" s="2">
        <v>49</v>
      </c>
      <c r="AT57" s="4">
        <v>0.76</v>
      </c>
      <c r="AU57" s="4">
        <f t="shared" si="4"/>
        <v>0</v>
      </c>
      <c r="AW57" s="2" t="s">
        <v>60</v>
      </c>
      <c r="AX57" s="2">
        <v>281</v>
      </c>
      <c r="AY57" s="2">
        <v>261</v>
      </c>
      <c r="AZ57" s="2">
        <v>18</v>
      </c>
      <c r="BA57" s="2">
        <v>2</v>
      </c>
      <c r="BB57" s="4">
        <v>0.93</v>
      </c>
      <c r="BC57" s="4">
        <f t="shared" si="5"/>
        <v>0.17000000000000004</v>
      </c>
      <c r="BE57" s="2" t="s">
        <v>60</v>
      </c>
      <c r="BF57" s="2">
        <v>281</v>
      </c>
      <c r="BG57" s="2">
        <v>261</v>
      </c>
      <c r="BH57" s="2">
        <v>18</v>
      </c>
      <c r="BI57" s="2">
        <v>2</v>
      </c>
      <c r="BJ57" s="4">
        <f t="shared" si="69"/>
        <v>0.92882562277580072</v>
      </c>
      <c r="BK57" s="4">
        <f t="shared" si="6"/>
        <v>-1.17437722419933E-3</v>
      </c>
      <c r="BM57" s="2" t="s">
        <v>60</v>
      </c>
      <c r="BN57" s="2">
        <v>281</v>
      </c>
      <c r="BO57" s="2">
        <v>261</v>
      </c>
      <c r="BP57" s="2">
        <v>18</v>
      </c>
      <c r="BQ57" s="2">
        <v>2</v>
      </c>
      <c r="BR57" s="4">
        <f t="shared" si="70"/>
        <v>0.92882562277580072</v>
      </c>
      <c r="BS57" s="4">
        <f t="shared" si="7"/>
        <v>0</v>
      </c>
      <c r="BU57" s="2" t="s">
        <v>60</v>
      </c>
      <c r="BV57" s="2">
        <v>281</v>
      </c>
      <c r="BW57" s="2">
        <v>261</v>
      </c>
      <c r="BX57" s="2">
        <v>18</v>
      </c>
      <c r="BY57" s="2">
        <v>2</v>
      </c>
      <c r="BZ57" s="4">
        <v>0.93</v>
      </c>
      <c r="CA57" s="4">
        <f t="shared" si="8"/>
        <v>1.17437722419933E-3</v>
      </c>
      <c r="CC57" s="42" t="s">
        <v>60</v>
      </c>
      <c r="CD57" s="42">
        <v>281</v>
      </c>
      <c r="CE57" s="42">
        <v>261</v>
      </c>
      <c r="CF57" s="42">
        <v>18</v>
      </c>
      <c r="CG57" s="42">
        <v>2</v>
      </c>
      <c r="CH57" s="43">
        <v>0.93</v>
      </c>
      <c r="CI57" s="4">
        <f t="shared" si="9"/>
        <v>0</v>
      </c>
      <c r="CK57" s="2" t="s">
        <v>60</v>
      </c>
      <c r="CL57" s="2">
        <v>281</v>
      </c>
      <c r="CM57" s="2">
        <v>261</v>
      </c>
      <c r="CN57" s="2">
        <v>18</v>
      </c>
      <c r="CO57" s="2">
        <v>2</v>
      </c>
      <c r="CP57" s="4">
        <v>0.93</v>
      </c>
      <c r="CQ57" s="4">
        <f t="shared" si="10"/>
        <v>0</v>
      </c>
      <c r="CS57" s="2" t="s">
        <v>60</v>
      </c>
      <c r="CT57" s="2">
        <v>281</v>
      </c>
      <c r="CU57" s="2">
        <v>261</v>
      </c>
      <c r="CV57" s="2">
        <v>18</v>
      </c>
      <c r="CW57" s="2">
        <v>2</v>
      </c>
      <c r="CX57" s="4">
        <v>0.93</v>
      </c>
      <c r="CY57" s="4">
        <f t="shared" si="11"/>
        <v>0</v>
      </c>
      <c r="DA57" s="2" t="s">
        <v>60</v>
      </c>
      <c r="DB57" s="2">
        <v>291</v>
      </c>
      <c r="DC57" s="2">
        <v>263</v>
      </c>
      <c r="DD57" s="2">
        <v>26</v>
      </c>
      <c r="DE57" s="2">
        <v>2</v>
      </c>
      <c r="DF57" s="4">
        <v>0.9</v>
      </c>
      <c r="DG57" s="4">
        <f t="shared" si="12"/>
        <v>-3.0000000000000027E-2</v>
      </c>
      <c r="DH57" s="2" t="s">
        <v>89</v>
      </c>
      <c r="DI57" s="2" t="s">
        <v>60</v>
      </c>
      <c r="DJ57" s="2">
        <v>291</v>
      </c>
      <c r="DK57" s="2">
        <v>263</v>
      </c>
      <c r="DL57" s="2">
        <v>26</v>
      </c>
      <c r="DM57" s="2">
        <v>2</v>
      </c>
      <c r="DN57" s="4">
        <v>0.9</v>
      </c>
      <c r="DO57" s="4">
        <f t="shared" si="13"/>
        <v>0</v>
      </c>
      <c r="DQ57" s="2" t="s">
        <v>60</v>
      </c>
      <c r="DR57" s="2">
        <v>291</v>
      </c>
      <c r="DS57" s="2">
        <v>263</v>
      </c>
      <c r="DT57" s="2">
        <v>26</v>
      </c>
      <c r="DU57" s="2">
        <v>2</v>
      </c>
      <c r="DV57" s="4">
        <v>0.9</v>
      </c>
      <c r="DW57" s="4">
        <f t="shared" si="14"/>
        <v>0</v>
      </c>
      <c r="DY57" s="2" t="s">
        <v>60</v>
      </c>
      <c r="DZ57" s="2">
        <v>291</v>
      </c>
      <c r="EA57" s="2">
        <v>263</v>
      </c>
      <c r="EB57" s="2">
        <v>26</v>
      </c>
      <c r="EC57" s="2">
        <v>2</v>
      </c>
      <c r="ED57" s="4">
        <v>0.9</v>
      </c>
      <c r="EE57" s="4">
        <f t="shared" si="15"/>
        <v>0</v>
      </c>
      <c r="EG57" s="73" t="s">
        <v>60</v>
      </c>
      <c r="EH57" s="74">
        <v>291</v>
      </c>
      <c r="EI57" s="74">
        <v>263</v>
      </c>
      <c r="EJ57" s="74">
        <v>26</v>
      </c>
      <c r="EK57" s="74">
        <v>2</v>
      </c>
      <c r="EL57" s="75">
        <v>0.9</v>
      </c>
      <c r="EM57" s="75">
        <f t="shared" si="16"/>
        <v>0</v>
      </c>
      <c r="EN57" s="74"/>
      <c r="EO57" s="73" t="s">
        <v>60</v>
      </c>
      <c r="EP57" s="73">
        <v>291</v>
      </c>
      <c r="EQ57" s="73">
        <v>263</v>
      </c>
      <c r="ER57" s="73">
        <v>26</v>
      </c>
      <c r="ES57" s="73">
        <v>2</v>
      </c>
      <c r="ET57" s="77">
        <v>0.9</v>
      </c>
      <c r="EU57" s="75">
        <f t="shared" si="17"/>
        <v>0</v>
      </c>
      <c r="EV57" s="74"/>
      <c r="EW57" s="73" t="s">
        <v>60</v>
      </c>
      <c r="EX57" s="73">
        <v>291</v>
      </c>
      <c r="EY57" s="73">
        <v>263</v>
      </c>
      <c r="EZ57" s="73">
        <v>26</v>
      </c>
      <c r="FA57" s="73">
        <v>2</v>
      </c>
      <c r="FB57" s="77">
        <v>0.9</v>
      </c>
      <c r="FC57" s="75">
        <f t="shared" si="18"/>
        <v>0</v>
      </c>
      <c r="FD57" s="74"/>
      <c r="FE57" s="73" t="s">
        <v>60</v>
      </c>
      <c r="FF57" s="73">
        <v>291</v>
      </c>
      <c r="FG57" s="73">
        <v>263</v>
      </c>
      <c r="FH57" s="73">
        <v>26</v>
      </c>
      <c r="FI57" s="73">
        <v>2</v>
      </c>
      <c r="FJ57" s="77">
        <f t="shared" si="71"/>
        <v>0.90378006872852235</v>
      </c>
      <c r="FK57" s="75">
        <f t="shared" si="19"/>
        <v>3.7800687285223233E-3</v>
      </c>
      <c r="FL57" s="74"/>
      <c r="FM57" s="73" t="s">
        <v>60</v>
      </c>
      <c r="FN57" s="73">
        <v>291</v>
      </c>
      <c r="FO57" s="73">
        <v>263</v>
      </c>
      <c r="FP57" s="73">
        <v>26</v>
      </c>
      <c r="FQ57" s="73">
        <v>2</v>
      </c>
      <c r="FR57" s="77">
        <v>0.9</v>
      </c>
      <c r="FS57" s="75">
        <f t="shared" si="20"/>
        <v>-3.7800687285223233E-3</v>
      </c>
      <c r="FT57" s="74"/>
      <c r="FU57" s="73" t="s">
        <v>60</v>
      </c>
      <c r="FV57" s="73">
        <v>291</v>
      </c>
      <c r="FW57" s="73">
        <v>263</v>
      </c>
      <c r="FX57" s="73">
        <v>26</v>
      </c>
      <c r="FY57" s="73">
        <v>2</v>
      </c>
      <c r="FZ57" s="77">
        <v>0.9</v>
      </c>
      <c r="GA57" s="75">
        <f t="shared" si="21"/>
        <v>0</v>
      </c>
      <c r="GB57" s="74"/>
      <c r="GC57" s="73" t="s">
        <v>60</v>
      </c>
      <c r="GD57" s="73">
        <v>291</v>
      </c>
      <c r="GE57" s="73">
        <v>263</v>
      </c>
      <c r="GF57" s="73">
        <v>26</v>
      </c>
      <c r="GG57" s="73">
        <v>2</v>
      </c>
      <c r="GH57" s="77">
        <v>0.9</v>
      </c>
      <c r="GI57" s="75">
        <f t="shared" si="22"/>
        <v>0</v>
      </c>
      <c r="GJ57" s="74"/>
      <c r="GK57" s="73" t="s">
        <v>60</v>
      </c>
      <c r="GL57" s="73">
        <v>291</v>
      </c>
      <c r="GM57" s="73">
        <v>263</v>
      </c>
      <c r="GN57" s="73">
        <v>26</v>
      </c>
      <c r="GO57" s="73">
        <v>2</v>
      </c>
      <c r="GP57" s="77">
        <v>0.9</v>
      </c>
      <c r="GQ57" s="75">
        <f t="shared" si="23"/>
        <v>-1.1000000000000001</v>
      </c>
      <c r="GR57" s="74"/>
      <c r="GS57" s="73" t="s">
        <v>60</v>
      </c>
      <c r="GT57" s="73">
        <v>291</v>
      </c>
      <c r="GU57" s="73">
        <v>263</v>
      </c>
      <c r="GV57" s="73">
        <v>26</v>
      </c>
      <c r="GW57" s="73">
        <v>2</v>
      </c>
      <c r="GX57" s="77">
        <v>0.9</v>
      </c>
      <c r="GY57" s="75">
        <f t="shared" si="24"/>
        <v>0</v>
      </c>
      <c r="HB57" s="74" t="s">
        <v>60</v>
      </c>
      <c r="HC57" s="74">
        <v>291</v>
      </c>
      <c r="HD57" s="74">
        <v>263</v>
      </c>
      <c r="HE57" s="74">
        <v>26</v>
      </c>
      <c r="HF57" s="74">
        <v>2</v>
      </c>
      <c r="HG57" s="75">
        <f t="shared" si="25"/>
        <v>0.90378006872852235</v>
      </c>
      <c r="HH57" s="75">
        <f t="shared" si="26"/>
        <v>3.7800687285223233E-3</v>
      </c>
      <c r="HJ57" s="74" t="s">
        <v>60</v>
      </c>
      <c r="HK57" s="74">
        <v>291</v>
      </c>
      <c r="HL57" s="74">
        <v>263</v>
      </c>
      <c r="HM57" s="74">
        <v>26</v>
      </c>
      <c r="HN57" s="74">
        <v>2</v>
      </c>
      <c r="HO57" s="75">
        <f t="shared" si="27"/>
        <v>0.90378006872852235</v>
      </c>
      <c r="HP57" s="75">
        <f t="shared" si="28"/>
        <v>0</v>
      </c>
      <c r="HR57" s="74" t="s">
        <v>60</v>
      </c>
      <c r="HS57" s="74">
        <v>291</v>
      </c>
      <c r="HT57" s="74">
        <v>263</v>
      </c>
      <c r="HU57" s="74">
        <v>26</v>
      </c>
      <c r="HV57" s="74">
        <v>2</v>
      </c>
      <c r="HW57" s="75">
        <f t="shared" si="29"/>
        <v>0.90378006872852235</v>
      </c>
      <c r="HX57" s="75">
        <f t="shared" si="30"/>
        <v>0</v>
      </c>
      <c r="HZ57" s="74" t="s">
        <v>60</v>
      </c>
      <c r="IA57" s="74">
        <v>291</v>
      </c>
      <c r="IB57" s="74">
        <v>263</v>
      </c>
      <c r="IC57" s="74">
        <v>26</v>
      </c>
      <c r="ID57" s="74">
        <v>2</v>
      </c>
      <c r="IE57" s="75">
        <f t="shared" si="31"/>
        <v>0.90378006872852235</v>
      </c>
      <c r="IF57" s="75">
        <f t="shared" si="32"/>
        <v>0</v>
      </c>
      <c r="IH57" s="74" t="s">
        <v>60</v>
      </c>
      <c r="II57" s="74">
        <v>291</v>
      </c>
      <c r="IJ57" s="74">
        <v>263</v>
      </c>
      <c r="IK57" s="74">
        <v>26</v>
      </c>
      <c r="IL57" s="74">
        <v>2</v>
      </c>
      <c r="IM57" s="75">
        <f t="shared" si="33"/>
        <v>0.90378006872852235</v>
      </c>
      <c r="IN57" s="75">
        <f t="shared" si="34"/>
        <v>0</v>
      </c>
      <c r="IP57" s="74" t="s">
        <v>60</v>
      </c>
      <c r="IQ57" s="74">
        <v>291</v>
      </c>
      <c r="IR57" s="74">
        <v>263</v>
      </c>
      <c r="IS57" s="74">
        <v>26</v>
      </c>
      <c r="IT57" s="74">
        <v>2</v>
      </c>
      <c r="IU57" s="75">
        <f t="shared" si="35"/>
        <v>0.90378006872852235</v>
      </c>
      <c r="IV57" s="75">
        <f t="shared" si="36"/>
        <v>0</v>
      </c>
      <c r="IX57" s="74" t="s">
        <v>60</v>
      </c>
      <c r="IY57" s="74">
        <v>291</v>
      </c>
      <c r="IZ57" s="74">
        <v>263</v>
      </c>
      <c r="JA57" s="74">
        <v>26</v>
      </c>
      <c r="JB57" s="74">
        <v>2</v>
      </c>
      <c r="JC57" s="75">
        <f t="shared" si="37"/>
        <v>0.90378006872852235</v>
      </c>
      <c r="JD57" s="75">
        <f t="shared" si="38"/>
        <v>0</v>
      </c>
      <c r="JF57" s="74" t="s">
        <v>60</v>
      </c>
      <c r="JG57" s="74">
        <v>291</v>
      </c>
      <c r="JH57" s="74">
        <v>263</v>
      </c>
      <c r="JI57" s="74">
        <v>26</v>
      </c>
      <c r="JJ57" s="74">
        <v>2</v>
      </c>
      <c r="JK57" s="75">
        <f t="shared" si="39"/>
        <v>0.90378006872852235</v>
      </c>
      <c r="JL57" s="75">
        <f t="shared" si="40"/>
        <v>0</v>
      </c>
      <c r="JN57" s="74" t="s">
        <v>60</v>
      </c>
      <c r="JO57" s="74">
        <v>291</v>
      </c>
      <c r="JP57" s="74">
        <v>263</v>
      </c>
      <c r="JQ57" s="74">
        <v>26</v>
      </c>
      <c r="JR57" s="74">
        <v>2</v>
      </c>
      <c r="JS57" s="75">
        <f t="shared" si="41"/>
        <v>0.90378006872852235</v>
      </c>
      <c r="JT57" s="75">
        <f t="shared" si="42"/>
        <v>0</v>
      </c>
      <c r="JV57" s="74" t="s">
        <v>60</v>
      </c>
      <c r="JW57" s="74">
        <v>291</v>
      </c>
      <c r="JX57" s="74">
        <v>263</v>
      </c>
      <c r="JY57" s="74">
        <v>26</v>
      </c>
      <c r="JZ57" s="74">
        <v>2</v>
      </c>
      <c r="KA57" s="75">
        <f t="shared" si="43"/>
        <v>0.90378006872852235</v>
      </c>
      <c r="KB57" s="75">
        <f t="shared" si="44"/>
        <v>0</v>
      </c>
      <c r="KD57" s="74" t="s">
        <v>60</v>
      </c>
      <c r="KE57" s="74">
        <v>291</v>
      </c>
      <c r="KF57" s="74">
        <v>263</v>
      </c>
      <c r="KG57" s="74">
        <v>26</v>
      </c>
      <c r="KH57" s="74">
        <v>2</v>
      </c>
      <c r="KI57" s="75">
        <f t="shared" si="45"/>
        <v>0.90378006872852235</v>
      </c>
      <c r="KJ57" s="75">
        <f t="shared" si="46"/>
        <v>0</v>
      </c>
      <c r="KL57" s="74" t="s">
        <v>60</v>
      </c>
      <c r="KM57" s="74">
        <v>291</v>
      </c>
      <c r="KN57" s="74">
        <v>263</v>
      </c>
      <c r="KO57" s="74">
        <v>26</v>
      </c>
      <c r="KP57" s="74">
        <v>2</v>
      </c>
      <c r="KQ57" s="75">
        <f t="shared" si="47"/>
        <v>0.90378006872852235</v>
      </c>
      <c r="KR57" s="75">
        <f t="shared" si="48"/>
        <v>0</v>
      </c>
      <c r="KT57" s="74" t="s">
        <v>60</v>
      </c>
      <c r="KU57" s="74">
        <v>291</v>
      </c>
      <c r="KV57" s="74">
        <v>263</v>
      </c>
      <c r="KW57" s="74">
        <v>26</v>
      </c>
      <c r="KX57" s="74">
        <v>2</v>
      </c>
      <c r="KY57" s="75">
        <f t="shared" si="49"/>
        <v>0.90378006872852235</v>
      </c>
      <c r="KZ57" s="75">
        <f t="shared" si="50"/>
        <v>0</v>
      </c>
      <c r="LB57" s="74" t="s">
        <v>60</v>
      </c>
      <c r="LC57" s="74">
        <v>291</v>
      </c>
      <c r="LD57" s="74">
        <v>263</v>
      </c>
      <c r="LE57" s="74">
        <v>26</v>
      </c>
      <c r="LF57" s="74">
        <v>2</v>
      </c>
      <c r="LG57" s="75">
        <f t="shared" si="51"/>
        <v>0.90378006872852235</v>
      </c>
      <c r="LH57" s="75">
        <f t="shared" si="52"/>
        <v>0</v>
      </c>
      <c r="LJ57" s="74" t="s">
        <v>60</v>
      </c>
      <c r="LK57" s="74">
        <v>291</v>
      </c>
      <c r="LL57" s="74">
        <v>263</v>
      </c>
      <c r="LM57" s="74">
        <v>26</v>
      </c>
      <c r="LN57" s="74">
        <v>2</v>
      </c>
      <c r="LO57" s="75">
        <f t="shared" si="53"/>
        <v>0.90378006872852235</v>
      </c>
      <c r="LP57" s="75">
        <f t="shared" si="54"/>
        <v>0</v>
      </c>
      <c r="LR57" s="74" t="s">
        <v>60</v>
      </c>
      <c r="LS57" s="74">
        <v>291</v>
      </c>
      <c r="LT57" s="74">
        <v>263</v>
      </c>
      <c r="LU57" s="74">
        <v>26</v>
      </c>
      <c r="LV57" s="74">
        <v>2</v>
      </c>
      <c r="LW57" s="75">
        <f t="shared" si="55"/>
        <v>0.90378006872852235</v>
      </c>
      <c r="LX57" s="75">
        <f t="shared" si="56"/>
        <v>0</v>
      </c>
      <c r="LZ57" s="74" t="s">
        <v>60</v>
      </c>
      <c r="MA57" s="74">
        <v>291</v>
      </c>
      <c r="MB57" s="74">
        <v>263</v>
      </c>
      <c r="MC57" s="74">
        <v>26</v>
      </c>
      <c r="MD57" s="74">
        <v>2</v>
      </c>
      <c r="ME57" s="75">
        <f t="shared" si="57"/>
        <v>0.90378006872852235</v>
      </c>
      <c r="MF57" s="75">
        <f t="shared" si="58"/>
        <v>0</v>
      </c>
      <c r="MH57" s="74" t="s">
        <v>60</v>
      </c>
      <c r="MI57" s="74">
        <v>291</v>
      </c>
      <c r="MJ57" s="74">
        <v>263</v>
      </c>
      <c r="MK57" s="74">
        <v>26</v>
      </c>
      <c r="ML57" s="74">
        <v>2</v>
      </c>
      <c r="MM57" s="75">
        <f t="shared" si="59"/>
        <v>0.90378006872852235</v>
      </c>
      <c r="MN57" s="75">
        <f t="shared" si="60"/>
        <v>0</v>
      </c>
      <c r="MP57" s="74" t="s">
        <v>60</v>
      </c>
      <c r="MQ57" s="74">
        <v>291</v>
      </c>
      <c r="MR57" s="74">
        <v>263</v>
      </c>
      <c r="MS57" s="74">
        <v>26</v>
      </c>
      <c r="MT57" s="74">
        <v>2</v>
      </c>
      <c r="MU57" s="75">
        <f t="shared" si="61"/>
        <v>0.90378006872852235</v>
      </c>
      <c r="MV57" s="75">
        <f t="shared" si="62"/>
        <v>0</v>
      </c>
      <c r="MX57" s="74" t="s">
        <v>60</v>
      </c>
      <c r="MY57" s="74">
        <v>291</v>
      </c>
      <c r="MZ57" s="74">
        <v>263</v>
      </c>
      <c r="NA57" s="74">
        <v>26</v>
      </c>
      <c r="NB57" s="74">
        <v>2</v>
      </c>
      <c r="NC57" s="75">
        <f t="shared" si="63"/>
        <v>0.90378006872852235</v>
      </c>
      <c r="ND57" s="75">
        <f t="shared" si="64"/>
        <v>0</v>
      </c>
      <c r="NF57" s="74" t="s">
        <v>60</v>
      </c>
      <c r="NG57" s="74">
        <v>291</v>
      </c>
      <c r="NH57" s="74">
        <v>263</v>
      </c>
      <c r="NI57" s="74">
        <v>26</v>
      </c>
      <c r="NJ57" s="74">
        <v>2</v>
      </c>
      <c r="NK57" s="75">
        <f t="shared" si="65"/>
        <v>0.90378006872852235</v>
      </c>
      <c r="NL57" s="75">
        <f t="shared" si="66"/>
        <v>0</v>
      </c>
      <c r="NN57" s="74" t="s">
        <v>60</v>
      </c>
      <c r="NO57" s="74">
        <v>291</v>
      </c>
      <c r="NP57" s="74">
        <v>258</v>
      </c>
      <c r="NQ57" s="74">
        <v>26</v>
      </c>
      <c r="NR57" s="74">
        <v>7</v>
      </c>
      <c r="NS57" s="75">
        <f t="shared" si="67"/>
        <v>0.88659793814432986</v>
      </c>
      <c r="NT57" s="75">
        <f t="shared" si="68"/>
        <v>-1.718213058419249E-2</v>
      </c>
    </row>
    <row r="58" spans="1:384" ht="15">
      <c r="A58" s="2" t="s">
        <v>61</v>
      </c>
      <c r="B58" s="2">
        <v>7</v>
      </c>
      <c r="C58" s="2">
        <v>2</v>
      </c>
      <c r="D58" s="2">
        <v>5</v>
      </c>
      <c r="E58" s="2">
        <v>0</v>
      </c>
      <c r="F58" s="4">
        <v>0.28999999999999998</v>
      </c>
      <c r="G58" s="8"/>
      <c r="H58" s="7"/>
      <c r="I58" s="2" t="s">
        <v>61</v>
      </c>
      <c r="J58" s="2">
        <v>7</v>
      </c>
      <c r="K58" s="2">
        <v>2</v>
      </c>
      <c r="L58" s="2">
        <v>5</v>
      </c>
      <c r="M58" s="2">
        <v>0</v>
      </c>
      <c r="N58" s="4">
        <v>0.28999999999999998</v>
      </c>
      <c r="O58" s="8">
        <f t="shared" si="0"/>
        <v>0</v>
      </c>
      <c r="P58" s="7"/>
      <c r="Q58" s="2" t="s">
        <v>61</v>
      </c>
      <c r="R58" s="2">
        <v>7</v>
      </c>
      <c r="S58" s="2">
        <v>2</v>
      </c>
      <c r="T58" s="2">
        <v>5</v>
      </c>
      <c r="U58" s="2">
        <v>0</v>
      </c>
      <c r="V58" s="4">
        <v>0.28999999999999998</v>
      </c>
      <c r="W58" s="4">
        <f t="shared" si="1"/>
        <v>0</v>
      </c>
      <c r="Y58" s="2" t="s">
        <v>61</v>
      </c>
      <c r="Z58" s="2">
        <v>7</v>
      </c>
      <c r="AA58" s="2">
        <v>2</v>
      </c>
      <c r="AB58" s="2">
        <v>5</v>
      </c>
      <c r="AC58" s="2">
        <v>0</v>
      </c>
      <c r="AD58" s="4">
        <v>0.28999999999999998</v>
      </c>
      <c r="AE58" s="4">
        <f t="shared" si="2"/>
        <v>0</v>
      </c>
      <c r="AG58" s="2" t="s">
        <v>61</v>
      </c>
      <c r="AH58" s="2">
        <v>7</v>
      </c>
      <c r="AI58" s="2">
        <v>2</v>
      </c>
      <c r="AJ58" s="2">
        <v>5</v>
      </c>
      <c r="AK58" s="2">
        <v>0</v>
      </c>
      <c r="AL58" s="4">
        <v>0.28999999999999998</v>
      </c>
      <c r="AM58" s="4">
        <f t="shared" si="3"/>
        <v>0</v>
      </c>
      <c r="AO58" s="2" t="s">
        <v>61</v>
      </c>
      <c r="AP58" s="2">
        <v>7</v>
      </c>
      <c r="AQ58" s="2">
        <v>2</v>
      </c>
      <c r="AR58" s="2">
        <v>5</v>
      </c>
      <c r="AS58" s="2">
        <v>0</v>
      </c>
      <c r="AT58" s="4">
        <v>0.28999999999999998</v>
      </c>
      <c r="AU58" s="4">
        <f t="shared" si="4"/>
        <v>0</v>
      </c>
      <c r="AW58" s="2" t="s">
        <v>61</v>
      </c>
      <c r="AX58" s="2">
        <v>7</v>
      </c>
      <c r="AY58" s="2">
        <v>2</v>
      </c>
      <c r="AZ58" s="2">
        <v>5</v>
      </c>
      <c r="BA58" s="2">
        <v>0</v>
      </c>
      <c r="BB58" s="4">
        <v>0.28999999999999998</v>
      </c>
      <c r="BC58" s="4">
        <f t="shared" si="5"/>
        <v>0</v>
      </c>
      <c r="BE58" s="2" t="s">
        <v>61</v>
      </c>
      <c r="BF58" s="2">
        <v>7</v>
      </c>
      <c r="BG58" s="2">
        <v>2</v>
      </c>
      <c r="BH58" s="2">
        <v>5</v>
      </c>
      <c r="BI58" s="2">
        <v>0</v>
      </c>
      <c r="BJ58" s="4">
        <f t="shared" si="69"/>
        <v>0.2857142857142857</v>
      </c>
      <c r="BK58" s="4">
        <f t="shared" si="6"/>
        <v>-4.2857142857142816E-3</v>
      </c>
      <c r="BM58" s="2" t="s">
        <v>61</v>
      </c>
      <c r="BN58" s="2">
        <v>7</v>
      </c>
      <c r="BO58" s="2">
        <v>2</v>
      </c>
      <c r="BP58" s="2">
        <v>5</v>
      </c>
      <c r="BQ58" s="2">
        <v>0</v>
      </c>
      <c r="BR58" s="4">
        <f t="shared" si="70"/>
        <v>0.2857142857142857</v>
      </c>
      <c r="BS58" s="4">
        <f t="shared" si="7"/>
        <v>0</v>
      </c>
      <c r="BU58" s="2" t="s">
        <v>61</v>
      </c>
      <c r="BV58" s="2">
        <v>7</v>
      </c>
      <c r="BW58" s="2">
        <v>2</v>
      </c>
      <c r="BX58" s="2">
        <v>5</v>
      </c>
      <c r="BY58" s="2">
        <v>0</v>
      </c>
      <c r="BZ58" s="4">
        <v>0.28999999999999998</v>
      </c>
      <c r="CA58" s="4">
        <f t="shared" si="8"/>
        <v>4.2857142857142816E-3</v>
      </c>
      <c r="CC58" s="42" t="s">
        <v>61</v>
      </c>
      <c r="CD58" s="42">
        <v>7</v>
      </c>
      <c r="CE58" s="42">
        <v>2</v>
      </c>
      <c r="CF58" s="42">
        <v>5</v>
      </c>
      <c r="CG58" s="42">
        <v>0</v>
      </c>
      <c r="CH58" s="43">
        <v>0.28999999999999998</v>
      </c>
      <c r="CI58" s="4">
        <f t="shared" si="9"/>
        <v>0</v>
      </c>
      <c r="CK58" s="2" t="s">
        <v>61</v>
      </c>
      <c r="CL58" s="2">
        <v>7</v>
      </c>
      <c r="CM58" s="2">
        <v>2</v>
      </c>
      <c r="CN58" s="2">
        <v>5</v>
      </c>
      <c r="CO58" s="2">
        <v>0</v>
      </c>
      <c r="CP58" s="4">
        <v>0.28999999999999998</v>
      </c>
      <c r="CQ58" s="4">
        <f t="shared" si="10"/>
        <v>0</v>
      </c>
      <c r="CS58" s="2" t="s">
        <v>61</v>
      </c>
      <c r="CT58" s="2">
        <v>7</v>
      </c>
      <c r="CU58" s="2">
        <v>2</v>
      </c>
      <c r="CV58" s="2">
        <v>5</v>
      </c>
      <c r="CW58" s="2">
        <v>0</v>
      </c>
      <c r="CX58" s="4">
        <v>0.28999999999999998</v>
      </c>
      <c r="CY58" s="4">
        <f t="shared" si="11"/>
        <v>0</v>
      </c>
      <c r="DA58" s="2" t="s">
        <v>61</v>
      </c>
      <c r="DB58" s="2">
        <v>7</v>
      </c>
      <c r="DC58" s="2">
        <v>2</v>
      </c>
      <c r="DD58" s="2">
        <v>5</v>
      </c>
      <c r="DE58" s="2">
        <v>0</v>
      </c>
      <c r="DF58" s="4">
        <v>0.28999999999999998</v>
      </c>
      <c r="DG58" s="4">
        <f t="shared" si="12"/>
        <v>0</v>
      </c>
      <c r="DI58" s="2" t="s">
        <v>61</v>
      </c>
      <c r="DJ58" s="2">
        <v>7</v>
      </c>
      <c r="DK58" s="2">
        <v>2</v>
      </c>
      <c r="DL58" s="2">
        <v>5</v>
      </c>
      <c r="DM58" s="2">
        <v>0</v>
      </c>
      <c r="DN58" s="4">
        <v>0.28999999999999998</v>
      </c>
      <c r="DO58" s="4">
        <f t="shared" si="13"/>
        <v>0</v>
      </c>
      <c r="DQ58" s="2" t="s">
        <v>61</v>
      </c>
      <c r="DR58" s="2">
        <v>7</v>
      </c>
      <c r="DS58" s="2">
        <v>2</v>
      </c>
      <c r="DT58" s="2">
        <v>5</v>
      </c>
      <c r="DU58" s="2">
        <v>0</v>
      </c>
      <c r="DV58" s="4">
        <v>0.28999999999999998</v>
      </c>
      <c r="DW58" s="4">
        <f t="shared" si="14"/>
        <v>0</v>
      </c>
      <c r="DY58" s="2" t="s">
        <v>61</v>
      </c>
      <c r="DZ58" s="2">
        <v>7</v>
      </c>
      <c r="EA58" s="2">
        <v>2</v>
      </c>
      <c r="EB58" s="2">
        <v>5</v>
      </c>
      <c r="EC58" s="2">
        <v>0</v>
      </c>
      <c r="ED58" s="4">
        <v>0.28999999999999998</v>
      </c>
      <c r="EE58" s="4">
        <f t="shared" si="15"/>
        <v>0</v>
      </c>
      <c r="EG58" s="73" t="s">
        <v>61</v>
      </c>
      <c r="EH58" s="74">
        <v>7</v>
      </c>
      <c r="EI58" s="74">
        <v>2</v>
      </c>
      <c r="EJ58" s="74">
        <v>5</v>
      </c>
      <c r="EK58" s="74">
        <v>0</v>
      </c>
      <c r="EL58" s="75">
        <v>0.28999999999999998</v>
      </c>
      <c r="EM58" s="75">
        <f t="shared" si="16"/>
        <v>0</v>
      </c>
      <c r="EN58" s="74"/>
      <c r="EO58" s="73" t="s">
        <v>61</v>
      </c>
      <c r="EP58" s="73">
        <v>7</v>
      </c>
      <c r="EQ58" s="73">
        <v>2</v>
      </c>
      <c r="ER58" s="73">
        <v>5</v>
      </c>
      <c r="ES58" s="73">
        <v>0</v>
      </c>
      <c r="ET58" s="77">
        <v>0.28999999999999998</v>
      </c>
      <c r="EU58" s="75">
        <f t="shared" si="17"/>
        <v>0</v>
      </c>
      <c r="EV58" s="74"/>
      <c r="EW58" s="73" t="s">
        <v>61</v>
      </c>
      <c r="EX58" s="73">
        <v>7</v>
      </c>
      <c r="EY58" s="73">
        <v>2</v>
      </c>
      <c r="EZ58" s="73">
        <v>5</v>
      </c>
      <c r="FA58" s="73">
        <v>0</v>
      </c>
      <c r="FB58" s="77">
        <v>0.28999999999999998</v>
      </c>
      <c r="FC58" s="75">
        <f t="shared" si="18"/>
        <v>0</v>
      </c>
      <c r="FD58" s="74"/>
      <c r="FE58" s="73" t="s">
        <v>156</v>
      </c>
      <c r="FF58" s="73">
        <v>7</v>
      </c>
      <c r="FG58" s="73">
        <v>2</v>
      </c>
      <c r="FH58" s="73">
        <v>5</v>
      </c>
      <c r="FI58" s="73">
        <v>0</v>
      </c>
      <c r="FJ58" s="77">
        <f t="shared" si="71"/>
        <v>0.2857142857142857</v>
      </c>
      <c r="FK58" s="75">
        <f t="shared" si="19"/>
        <v>-4.2857142857142816E-3</v>
      </c>
      <c r="FL58" s="74"/>
      <c r="FM58" s="73" t="s">
        <v>156</v>
      </c>
      <c r="FN58" s="73">
        <v>7</v>
      </c>
      <c r="FO58" s="73">
        <v>2</v>
      </c>
      <c r="FP58" s="73">
        <v>5</v>
      </c>
      <c r="FQ58" s="73">
        <v>0</v>
      </c>
      <c r="FR58" s="77">
        <v>0.28999999999999998</v>
      </c>
      <c r="FS58" s="75">
        <f t="shared" si="20"/>
        <v>4.2857142857142816E-3</v>
      </c>
      <c r="FT58" s="74"/>
      <c r="FU58" s="73" t="s">
        <v>156</v>
      </c>
      <c r="FV58" s="73">
        <v>7</v>
      </c>
      <c r="FW58" s="73">
        <v>2</v>
      </c>
      <c r="FX58" s="73">
        <v>5</v>
      </c>
      <c r="FY58" s="73">
        <v>0</v>
      </c>
      <c r="FZ58" s="77">
        <v>0.28999999999999998</v>
      </c>
      <c r="GA58" s="75">
        <f t="shared" si="21"/>
        <v>0</v>
      </c>
      <c r="GB58" s="74"/>
      <c r="GC58" s="73" t="s">
        <v>156</v>
      </c>
      <c r="GD58" s="73">
        <v>7</v>
      </c>
      <c r="GE58" s="73">
        <v>2</v>
      </c>
      <c r="GF58" s="73">
        <v>5</v>
      </c>
      <c r="GG58" s="73">
        <v>0</v>
      </c>
      <c r="GH58" s="77">
        <v>0.28999999999999998</v>
      </c>
      <c r="GI58" s="75">
        <f t="shared" si="22"/>
        <v>0</v>
      </c>
      <c r="GJ58" s="74"/>
      <c r="GK58" s="73" t="s">
        <v>156</v>
      </c>
      <c r="GL58" s="73">
        <v>7</v>
      </c>
      <c r="GM58" s="73">
        <v>2</v>
      </c>
      <c r="GN58" s="73">
        <v>5</v>
      </c>
      <c r="GO58" s="73">
        <v>0</v>
      </c>
      <c r="GP58" s="77">
        <v>0.28999999999999998</v>
      </c>
      <c r="GQ58" s="75">
        <f t="shared" si="23"/>
        <v>0.28999999999999998</v>
      </c>
      <c r="GR58" s="74"/>
      <c r="GS58" s="73" t="s">
        <v>156</v>
      </c>
      <c r="GT58" s="73">
        <v>7</v>
      </c>
      <c r="GU58" s="73">
        <v>2</v>
      </c>
      <c r="GV58" s="73">
        <v>5</v>
      </c>
      <c r="GW58" s="73">
        <v>0</v>
      </c>
      <c r="GX58" s="77">
        <v>0.28999999999999998</v>
      </c>
      <c r="GY58" s="75">
        <f t="shared" si="24"/>
        <v>0</v>
      </c>
      <c r="HB58" s="74" t="s">
        <v>156</v>
      </c>
      <c r="HC58" s="74">
        <v>7</v>
      </c>
      <c r="HD58" s="74">
        <v>2</v>
      </c>
      <c r="HE58" s="74">
        <v>5</v>
      </c>
      <c r="HF58" s="74">
        <v>0</v>
      </c>
      <c r="HG58" s="75">
        <f t="shared" si="25"/>
        <v>0.2857142857142857</v>
      </c>
      <c r="HH58" s="75">
        <f t="shared" si="26"/>
        <v>-4.2857142857142816E-3</v>
      </c>
      <c r="HJ58" s="74" t="s">
        <v>156</v>
      </c>
      <c r="HK58" s="74">
        <v>7</v>
      </c>
      <c r="HL58" s="74">
        <v>2</v>
      </c>
      <c r="HM58" s="74">
        <v>5</v>
      </c>
      <c r="HN58" s="74">
        <v>0</v>
      </c>
      <c r="HO58" s="75">
        <f t="shared" si="27"/>
        <v>0.2857142857142857</v>
      </c>
      <c r="HP58" s="75">
        <f t="shared" si="28"/>
        <v>0</v>
      </c>
      <c r="HR58" s="74" t="s">
        <v>156</v>
      </c>
      <c r="HS58" s="74">
        <v>7</v>
      </c>
      <c r="HT58" s="74">
        <v>2</v>
      </c>
      <c r="HU58" s="74">
        <v>5</v>
      </c>
      <c r="HV58" s="74">
        <v>0</v>
      </c>
      <c r="HW58" s="75">
        <f t="shared" si="29"/>
        <v>0.2857142857142857</v>
      </c>
      <c r="HX58" s="75">
        <f t="shared" si="30"/>
        <v>0</v>
      </c>
      <c r="HZ58" s="74" t="s">
        <v>156</v>
      </c>
      <c r="IA58" s="74">
        <v>7</v>
      </c>
      <c r="IB58" s="74">
        <v>2</v>
      </c>
      <c r="IC58" s="74">
        <v>5</v>
      </c>
      <c r="ID58" s="74">
        <v>0</v>
      </c>
      <c r="IE58" s="75">
        <f t="shared" si="31"/>
        <v>0.2857142857142857</v>
      </c>
      <c r="IF58" s="75">
        <f t="shared" si="32"/>
        <v>0</v>
      </c>
      <c r="IH58" s="74" t="s">
        <v>156</v>
      </c>
      <c r="II58" s="74">
        <v>7</v>
      </c>
      <c r="IJ58" s="74">
        <v>2</v>
      </c>
      <c r="IK58" s="74">
        <v>5</v>
      </c>
      <c r="IL58" s="74">
        <v>0</v>
      </c>
      <c r="IM58" s="75">
        <f t="shared" si="33"/>
        <v>0.2857142857142857</v>
      </c>
      <c r="IN58" s="75">
        <f t="shared" si="34"/>
        <v>0</v>
      </c>
      <c r="IP58" s="74" t="s">
        <v>156</v>
      </c>
      <c r="IQ58" s="74">
        <v>7</v>
      </c>
      <c r="IR58" s="74">
        <v>2</v>
      </c>
      <c r="IS58" s="74">
        <v>5</v>
      </c>
      <c r="IT58" s="74">
        <v>0</v>
      </c>
      <c r="IU58" s="75">
        <f t="shared" si="35"/>
        <v>0.2857142857142857</v>
      </c>
      <c r="IV58" s="75">
        <f t="shared" si="36"/>
        <v>0</v>
      </c>
      <c r="IX58" s="74" t="s">
        <v>156</v>
      </c>
      <c r="IY58" s="74">
        <v>7</v>
      </c>
      <c r="IZ58" s="74">
        <v>2</v>
      </c>
      <c r="JA58" s="74">
        <v>5</v>
      </c>
      <c r="JB58" s="74">
        <v>0</v>
      </c>
      <c r="JC58" s="75">
        <f t="shared" si="37"/>
        <v>0.2857142857142857</v>
      </c>
      <c r="JD58" s="75">
        <f t="shared" si="38"/>
        <v>0</v>
      </c>
      <c r="JF58" s="74" t="s">
        <v>156</v>
      </c>
      <c r="JG58" s="74">
        <v>7</v>
      </c>
      <c r="JH58" s="74">
        <v>2</v>
      </c>
      <c r="JI58" s="74">
        <v>5</v>
      </c>
      <c r="JJ58" s="74">
        <v>0</v>
      </c>
      <c r="JK58" s="75">
        <f t="shared" si="39"/>
        <v>0.2857142857142857</v>
      </c>
      <c r="JL58" s="75">
        <f t="shared" si="40"/>
        <v>0</v>
      </c>
      <c r="JN58" s="74" t="s">
        <v>156</v>
      </c>
      <c r="JO58" s="74">
        <v>7</v>
      </c>
      <c r="JP58" s="74">
        <v>2</v>
      </c>
      <c r="JQ58" s="74">
        <v>5</v>
      </c>
      <c r="JR58" s="74">
        <v>0</v>
      </c>
      <c r="JS58" s="75">
        <f t="shared" si="41"/>
        <v>0.2857142857142857</v>
      </c>
      <c r="JT58" s="75">
        <f t="shared" si="42"/>
        <v>0</v>
      </c>
      <c r="JV58" s="74" t="s">
        <v>156</v>
      </c>
      <c r="JW58" s="74">
        <v>7</v>
      </c>
      <c r="JX58" s="74">
        <v>2</v>
      </c>
      <c r="JY58" s="74">
        <v>5</v>
      </c>
      <c r="JZ58" s="74">
        <v>0</v>
      </c>
      <c r="KA58" s="75">
        <f t="shared" si="43"/>
        <v>0.2857142857142857</v>
      </c>
      <c r="KB58" s="75">
        <f t="shared" si="44"/>
        <v>0</v>
      </c>
      <c r="KD58" s="74" t="s">
        <v>156</v>
      </c>
      <c r="KE58" s="74">
        <v>7</v>
      </c>
      <c r="KF58" s="74">
        <v>2</v>
      </c>
      <c r="KG58" s="74">
        <v>5</v>
      </c>
      <c r="KH58" s="74">
        <v>0</v>
      </c>
      <c r="KI58" s="75">
        <f t="shared" si="45"/>
        <v>0.2857142857142857</v>
      </c>
      <c r="KJ58" s="75">
        <f t="shared" si="46"/>
        <v>0</v>
      </c>
      <c r="KL58" s="74" t="s">
        <v>156</v>
      </c>
      <c r="KM58" s="74">
        <v>7</v>
      </c>
      <c r="KN58" s="74">
        <v>2</v>
      </c>
      <c r="KO58" s="74">
        <v>5</v>
      </c>
      <c r="KP58" s="74">
        <v>0</v>
      </c>
      <c r="KQ58" s="75">
        <f t="shared" si="47"/>
        <v>0.2857142857142857</v>
      </c>
      <c r="KR58" s="75">
        <f t="shared" si="48"/>
        <v>0</v>
      </c>
      <c r="KT58" s="74" t="s">
        <v>156</v>
      </c>
      <c r="KU58" s="74">
        <v>7</v>
      </c>
      <c r="KV58" s="74">
        <v>2</v>
      </c>
      <c r="KW58" s="74">
        <v>5</v>
      </c>
      <c r="KX58" s="74">
        <v>0</v>
      </c>
      <c r="KY58" s="75">
        <f t="shared" si="49"/>
        <v>0.2857142857142857</v>
      </c>
      <c r="KZ58" s="75">
        <f t="shared" si="50"/>
        <v>0</v>
      </c>
      <c r="LB58" s="74" t="s">
        <v>156</v>
      </c>
      <c r="LC58" s="74">
        <v>7</v>
      </c>
      <c r="LD58" s="74">
        <v>2</v>
      </c>
      <c r="LE58" s="74">
        <v>5</v>
      </c>
      <c r="LF58" s="74">
        <v>0</v>
      </c>
      <c r="LG58" s="75">
        <f t="shared" si="51"/>
        <v>0.2857142857142857</v>
      </c>
      <c r="LH58" s="75">
        <f t="shared" si="52"/>
        <v>0</v>
      </c>
      <c r="LJ58" s="74" t="s">
        <v>156</v>
      </c>
      <c r="LK58" s="74">
        <v>7</v>
      </c>
      <c r="LL58" s="74">
        <v>2</v>
      </c>
      <c r="LM58" s="74">
        <v>5</v>
      </c>
      <c r="LN58" s="74">
        <v>0</v>
      </c>
      <c r="LO58" s="75">
        <f t="shared" si="53"/>
        <v>0.2857142857142857</v>
      </c>
      <c r="LP58" s="75">
        <f t="shared" si="54"/>
        <v>0</v>
      </c>
      <c r="LR58" s="74" t="s">
        <v>156</v>
      </c>
      <c r="LS58" s="74">
        <v>7</v>
      </c>
      <c r="LT58" s="74">
        <v>2</v>
      </c>
      <c r="LU58" s="74">
        <v>5</v>
      </c>
      <c r="LV58" s="74">
        <v>0</v>
      </c>
      <c r="LW58" s="75">
        <f t="shared" si="55"/>
        <v>0.2857142857142857</v>
      </c>
      <c r="LX58" s="75">
        <f t="shared" si="56"/>
        <v>0</v>
      </c>
      <c r="LZ58" s="74" t="s">
        <v>156</v>
      </c>
      <c r="MA58" s="74">
        <v>7</v>
      </c>
      <c r="MB58" s="74">
        <v>2</v>
      </c>
      <c r="MC58" s="74">
        <v>5</v>
      </c>
      <c r="MD58" s="74">
        <v>0</v>
      </c>
      <c r="ME58" s="75">
        <f t="shared" si="57"/>
        <v>0.2857142857142857</v>
      </c>
      <c r="MF58" s="75">
        <f t="shared" si="58"/>
        <v>0</v>
      </c>
      <c r="MH58" s="74" t="s">
        <v>156</v>
      </c>
      <c r="MI58" s="74">
        <v>7</v>
      </c>
      <c r="MJ58" s="74">
        <v>2</v>
      </c>
      <c r="MK58" s="74">
        <v>5</v>
      </c>
      <c r="ML58" s="74">
        <v>0</v>
      </c>
      <c r="MM58" s="75">
        <f t="shared" si="59"/>
        <v>0.2857142857142857</v>
      </c>
      <c r="MN58" s="75">
        <f t="shared" si="60"/>
        <v>0</v>
      </c>
      <c r="MP58" s="74" t="s">
        <v>156</v>
      </c>
      <c r="MQ58" s="74">
        <v>7</v>
      </c>
      <c r="MR58" s="74">
        <v>2</v>
      </c>
      <c r="MS58" s="74">
        <v>5</v>
      </c>
      <c r="MT58" s="74">
        <v>0</v>
      </c>
      <c r="MU58" s="75">
        <f t="shared" si="61"/>
        <v>0.2857142857142857</v>
      </c>
      <c r="MV58" s="75">
        <f t="shared" si="62"/>
        <v>0</v>
      </c>
      <c r="MX58" s="74" t="s">
        <v>156</v>
      </c>
      <c r="MY58" s="74">
        <v>7</v>
      </c>
      <c r="MZ58" s="74">
        <v>2</v>
      </c>
      <c r="NA58" s="74">
        <v>5</v>
      </c>
      <c r="NB58" s="74">
        <v>0</v>
      </c>
      <c r="NC58" s="75">
        <f t="shared" si="63"/>
        <v>0.2857142857142857</v>
      </c>
      <c r="ND58" s="75">
        <f t="shared" si="64"/>
        <v>0</v>
      </c>
      <c r="NF58" s="74" t="s">
        <v>156</v>
      </c>
      <c r="NG58" s="74">
        <v>7</v>
      </c>
      <c r="NH58" s="74">
        <v>2</v>
      </c>
      <c r="NI58" s="74">
        <v>5</v>
      </c>
      <c r="NJ58" s="74">
        <v>0</v>
      </c>
      <c r="NK58" s="75">
        <f t="shared" si="65"/>
        <v>0.2857142857142857</v>
      </c>
      <c r="NL58" s="75">
        <f t="shared" si="66"/>
        <v>0</v>
      </c>
      <c r="NN58" s="74" t="s">
        <v>156</v>
      </c>
      <c r="NO58" s="74">
        <v>7</v>
      </c>
      <c r="NP58" s="74">
        <v>2</v>
      </c>
      <c r="NQ58" s="74">
        <v>5</v>
      </c>
      <c r="NR58" s="74">
        <v>0</v>
      </c>
      <c r="NS58" s="75">
        <f t="shared" si="67"/>
        <v>0.2857142857142857</v>
      </c>
      <c r="NT58" s="75">
        <f t="shared" si="68"/>
        <v>0</v>
      </c>
    </row>
    <row r="59" spans="1:384" ht="15">
      <c r="A59" s="2" t="s">
        <v>94</v>
      </c>
      <c r="B59" s="2">
        <v>144</v>
      </c>
      <c r="C59" s="2">
        <v>133</v>
      </c>
      <c r="D59" s="2">
        <v>8</v>
      </c>
      <c r="E59" s="2">
        <v>3</v>
      </c>
      <c r="F59" s="4">
        <v>0.92</v>
      </c>
      <c r="G59" s="8"/>
      <c r="H59" s="7"/>
      <c r="I59" s="2" t="s">
        <v>94</v>
      </c>
      <c r="J59" s="2">
        <v>144</v>
      </c>
      <c r="K59" s="2">
        <v>134</v>
      </c>
      <c r="L59" s="2">
        <v>8</v>
      </c>
      <c r="M59" s="2">
        <v>2</v>
      </c>
      <c r="N59" s="4">
        <v>0.93</v>
      </c>
      <c r="O59" s="8">
        <f t="shared" si="0"/>
        <v>1.0000000000000009E-2</v>
      </c>
      <c r="P59" s="7"/>
      <c r="Q59" s="2" t="s">
        <v>94</v>
      </c>
      <c r="R59" s="2">
        <v>144</v>
      </c>
      <c r="S59" s="2">
        <v>133</v>
      </c>
      <c r="T59" s="2">
        <v>8</v>
      </c>
      <c r="U59" s="6">
        <v>3</v>
      </c>
      <c r="V59" s="4">
        <v>0.92</v>
      </c>
      <c r="W59" s="4">
        <f t="shared" si="1"/>
        <v>-1.0000000000000009E-2</v>
      </c>
      <c r="Y59" s="2" t="s">
        <v>94</v>
      </c>
      <c r="Z59" s="2">
        <v>144</v>
      </c>
      <c r="AA59" s="2">
        <v>134</v>
      </c>
      <c r="AB59" s="2">
        <v>8</v>
      </c>
      <c r="AC59" s="2">
        <v>2</v>
      </c>
      <c r="AD59" s="4">
        <v>0.93</v>
      </c>
      <c r="AE59" s="4">
        <f t="shared" si="2"/>
        <v>1.0000000000000009E-2</v>
      </c>
      <c r="AG59" s="2" t="s">
        <v>94</v>
      </c>
      <c r="AH59" s="2">
        <v>144</v>
      </c>
      <c r="AI59" s="2">
        <v>132</v>
      </c>
      <c r="AJ59" s="2">
        <v>8</v>
      </c>
      <c r="AK59" s="2">
        <v>4</v>
      </c>
      <c r="AL59" s="4">
        <v>0.92</v>
      </c>
      <c r="AM59" s="4">
        <f t="shared" si="3"/>
        <v>-1.0000000000000009E-2</v>
      </c>
      <c r="AO59" s="2" t="s">
        <v>94</v>
      </c>
      <c r="AP59" s="2">
        <v>144</v>
      </c>
      <c r="AQ59" s="2">
        <v>133</v>
      </c>
      <c r="AR59" s="2">
        <v>8</v>
      </c>
      <c r="AS59" s="2">
        <v>3</v>
      </c>
      <c r="AT59" s="4">
        <v>0.92</v>
      </c>
      <c r="AU59" s="4">
        <f t="shared" si="4"/>
        <v>0</v>
      </c>
      <c r="AW59" s="2" t="s">
        <v>94</v>
      </c>
      <c r="AX59" s="2">
        <v>144</v>
      </c>
      <c r="AY59" s="2">
        <v>132</v>
      </c>
      <c r="AZ59" s="2">
        <v>8</v>
      </c>
      <c r="BA59" s="2">
        <v>4</v>
      </c>
      <c r="BB59" s="4">
        <v>0.92</v>
      </c>
      <c r="BC59" s="4">
        <f t="shared" si="5"/>
        <v>0</v>
      </c>
      <c r="BE59" s="2" t="s">
        <v>94</v>
      </c>
      <c r="BF59" s="2">
        <v>144</v>
      </c>
      <c r="BG59" s="2">
        <v>134</v>
      </c>
      <c r="BH59" s="2">
        <v>8</v>
      </c>
      <c r="BI59" s="2">
        <v>2</v>
      </c>
      <c r="BJ59" s="4">
        <f t="shared" si="69"/>
        <v>0.93055555555555558</v>
      </c>
      <c r="BK59" s="4">
        <f t="shared" si="6"/>
        <v>1.055555555555554E-2</v>
      </c>
      <c r="BM59" s="2" t="s">
        <v>94</v>
      </c>
      <c r="BN59" s="2">
        <v>144</v>
      </c>
      <c r="BO59" s="2">
        <v>134</v>
      </c>
      <c r="BP59" s="2">
        <v>8</v>
      </c>
      <c r="BQ59" s="2">
        <v>2</v>
      </c>
      <c r="BR59" s="4">
        <f t="shared" si="70"/>
        <v>0.93055555555555558</v>
      </c>
      <c r="BS59" s="4">
        <f t="shared" si="7"/>
        <v>0</v>
      </c>
      <c r="BU59" s="2" t="s">
        <v>94</v>
      </c>
      <c r="BV59" s="2">
        <v>144</v>
      </c>
      <c r="BW59" s="2">
        <v>134</v>
      </c>
      <c r="BX59" s="2">
        <v>8</v>
      </c>
      <c r="BY59" s="2">
        <v>2</v>
      </c>
      <c r="BZ59" s="4">
        <v>0.93</v>
      </c>
      <c r="CA59" s="4">
        <f t="shared" si="8"/>
        <v>-5.5555555555553138E-4</v>
      </c>
      <c r="CC59" s="42" t="s">
        <v>94</v>
      </c>
      <c r="CD59" s="42">
        <v>144</v>
      </c>
      <c r="CE59" s="42">
        <v>134</v>
      </c>
      <c r="CF59" s="42">
        <v>8</v>
      </c>
      <c r="CG59" s="42">
        <v>2</v>
      </c>
      <c r="CH59" s="43">
        <v>0.93</v>
      </c>
      <c r="CI59" s="4">
        <f t="shared" si="9"/>
        <v>0</v>
      </c>
      <c r="CK59" s="2" t="s">
        <v>94</v>
      </c>
      <c r="CL59" s="2">
        <v>144</v>
      </c>
      <c r="CM59" s="2">
        <v>0</v>
      </c>
      <c r="CN59" s="2">
        <v>0</v>
      </c>
      <c r="CO59" s="6">
        <v>144</v>
      </c>
      <c r="CP59" s="4">
        <v>0</v>
      </c>
      <c r="CQ59" s="4">
        <f t="shared" si="10"/>
        <v>-0.93</v>
      </c>
      <c r="CR59" s="2" t="s">
        <v>116</v>
      </c>
      <c r="CS59" s="2" t="s">
        <v>94</v>
      </c>
      <c r="CT59" s="2">
        <v>144</v>
      </c>
      <c r="CU59" s="2">
        <v>133</v>
      </c>
      <c r="CV59" s="2">
        <v>7</v>
      </c>
      <c r="CW59" s="2">
        <v>4</v>
      </c>
      <c r="CX59" s="4">
        <v>0.92</v>
      </c>
      <c r="CY59" s="4">
        <f t="shared" si="11"/>
        <v>0.92</v>
      </c>
      <c r="DA59" s="2" t="s">
        <v>94</v>
      </c>
      <c r="DB59" s="2">
        <v>144</v>
      </c>
      <c r="DC59" s="2">
        <v>134</v>
      </c>
      <c r="DD59" s="2">
        <v>8</v>
      </c>
      <c r="DE59" s="2">
        <v>2</v>
      </c>
      <c r="DF59" s="4">
        <v>0.93</v>
      </c>
      <c r="DG59" s="4">
        <f t="shared" si="12"/>
        <v>1.0000000000000009E-2</v>
      </c>
      <c r="DI59" s="2" t="s">
        <v>94</v>
      </c>
      <c r="DJ59" s="2">
        <v>144</v>
      </c>
      <c r="DK59" s="2">
        <v>131</v>
      </c>
      <c r="DL59" s="2">
        <v>8</v>
      </c>
      <c r="DM59" s="2">
        <v>5</v>
      </c>
      <c r="DN59" s="4">
        <v>0.91</v>
      </c>
      <c r="DO59" s="4">
        <f t="shared" si="13"/>
        <v>-2.0000000000000018E-2</v>
      </c>
      <c r="DQ59" s="2" t="s">
        <v>94</v>
      </c>
      <c r="DR59" s="2">
        <v>144</v>
      </c>
      <c r="DS59" s="2">
        <v>133</v>
      </c>
      <c r="DT59" s="2">
        <v>8</v>
      </c>
      <c r="DU59" s="2">
        <v>3</v>
      </c>
      <c r="DV59" s="4">
        <v>0.92</v>
      </c>
      <c r="DW59" s="4">
        <f t="shared" si="14"/>
        <v>1.0000000000000009E-2</v>
      </c>
      <c r="DY59" s="2" t="s">
        <v>94</v>
      </c>
      <c r="DZ59" s="2">
        <v>144</v>
      </c>
      <c r="EA59" s="2">
        <v>134</v>
      </c>
      <c r="EB59" s="2">
        <v>8</v>
      </c>
      <c r="EC59" s="2">
        <v>2</v>
      </c>
      <c r="ED59" s="4">
        <v>0.93</v>
      </c>
      <c r="EE59" s="4">
        <f t="shared" si="15"/>
        <v>1.0000000000000009E-2</v>
      </c>
      <c r="EG59" s="73" t="s">
        <v>94</v>
      </c>
      <c r="EH59" s="74">
        <v>144</v>
      </c>
      <c r="EI59" s="74">
        <v>132</v>
      </c>
      <c r="EJ59" s="74">
        <v>8</v>
      </c>
      <c r="EK59" s="74">
        <v>4</v>
      </c>
      <c r="EL59" s="75">
        <v>0.92</v>
      </c>
      <c r="EM59" s="75">
        <f t="shared" si="16"/>
        <v>-1.0000000000000009E-2</v>
      </c>
      <c r="EN59" s="74"/>
      <c r="EO59" s="73" t="s">
        <v>94</v>
      </c>
      <c r="EP59" s="73">
        <v>144</v>
      </c>
      <c r="EQ59" s="73">
        <v>133</v>
      </c>
      <c r="ER59" s="73">
        <v>8</v>
      </c>
      <c r="ES59" s="73">
        <v>3</v>
      </c>
      <c r="ET59" s="77">
        <v>0.92</v>
      </c>
      <c r="EU59" s="75">
        <f t="shared" si="17"/>
        <v>0</v>
      </c>
      <c r="EV59" s="74"/>
      <c r="EW59" s="73" t="s">
        <v>94</v>
      </c>
      <c r="EX59" s="73">
        <v>144</v>
      </c>
      <c r="EY59" s="73">
        <v>131</v>
      </c>
      <c r="EZ59" s="73">
        <v>9</v>
      </c>
      <c r="FA59" s="73">
        <v>4</v>
      </c>
      <c r="FB59" s="77">
        <v>0.91</v>
      </c>
      <c r="FC59" s="75">
        <f t="shared" si="18"/>
        <v>-1.0000000000000009E-2</v>
      </c>
      <c r="FD59" s="74" t="s">
        <v>89</v>
      </c>
      <c r="FE59" s="73" t="s">
        <v>157</v>
      </c>
      <c r="FF59" s="73">
        <v>144</v>
      </c>
      <c r="FG59" s="73">
        <v>132</v>
      </c>
      <c r="FH59" s="73">
        <v>9</v>
      </c>
      <c r="FI59" s="73">
        <v>3</v>
      </c>
      <c r="FJ59" s="77">
        <f t="shared" si="71"/>
        <v>0.91666666666666663</v>
      </c>
      <c r="FK59" s="75">
        <f t="shared" si="19"/>
        <v>6.6666666666665986E-3</v>
      </c>
      <c r="FL59" s="74"/>
      <c r="FM59" s="73" t="s">
        <v>157</v>
      </c>
      <c r="FN59" s="73">
        <v>144</v>
      </c>
      <c r="FO59" s="73">
        <v>131</v>
      </c>
      <c r="FP59" s="73">
        <v>8</v>
      </c>
      <c r="FQ59" s="73">
        <v>5</v>
      </c>
      <c r="FR59" s="77">
        <v>0.91</v>
      </c>
      <c r="FS59" s="75">
        <f t="shared" si="20"/>
        <v>-6.6666666666665986E-3</v>
      </c>
      <c r="FT59" s="74" t="s">
        <v>89</v>
      </c>
      <c r="FU59" s="73" t="s">
        <v>157</v>
      </c>
      <c r="FV59" s="73">
        <v>144</v>
      </c>
      <c r="FW59" s="73">
        <v>132</v>
      </c>
      <c r="FX59" s="73">
        <v>8</v>
      </c>
      <c r="FY59" s="73">
        <v>4</v>
      </c>
      <c r="FZ59" s="77">
        <v>0.92</v>
      </c>
      <c r="GA59" s="75">
        <f t="shared" si="21"/>
        <v>1.0000000000000009E-2</v>
      </c>
      <c r="GB59" s="74"/>
      <c r="GC59" s="73" t="s">
        <v>157</v>
      </c>
      <c r="GD59" s="73">
        <v>144</v>
      </c>
      <c r="GE59" s="73">
        <v>131</v>
      </c>
      <c r="GF59" s="73">
        <v>8</v>
      </c>
      <c r="GG59" s="73">
        <v>5</v>
      </c>
      <c r="GH59" s="77">
        <v>0.91</v>
      </c>
      <c r="GI59" s="75">
        <f t="shared" si="22"/>
        <v>-1.0000000000000009E-2</v>
      </c>
      <c r="GJ59" s="74"/>
      <c r="GK59" s="73" t="s">
        <v>157</v>
      </c>
      <c r="GL59" s="73">
        <v>144</v>
      </c>
      <c r="GM59" s="73">
        <v>132</v>
      </c>
      <c r="GN59" s="73">
        <v>8</v>
      </c>
      <c r="GO59" s="73">
        <v>4</v>
      </c>
      <c r="GP59" s="77">
        <v>0.92</v>
      </c>
      <c r="GQ59" s="75">
        <f t="shared" si="23"/>
        <v>-4.08</v>
      </c>
      <c r="GR59" s="74"/>
      <c r="GS59" s="73" t="s">
        <v>157</v>
      </c>
      <c r="GT59" s="73">
        <v>144</v>
      </c>
      <c r="GU59" s="73">
        <v>130</v>
      </c>
      <c r="GV59" s="73">
        <v>9</v>
      </c>
      <c r="GW59" s="73">
        <v>5</v>
      </c>
      <c r="GX59" s="77">
        <v>0.9</v>
      </c>
      <c r="GY59" s="75">
        <f t="shared" si="24"/>
        <v>-2.0000000000000018E-2</v>
      </c>
      <c r="HB59" s="74" t="s">
        <v>157</v>
      </c>
      <c r="HC59" s="74">
        <v>144</v>
      </c>
      <c r="HD59" s="74">
        <v>125</v>
      </c>
      <c r="HE59" s="74">
        <v>7</v>
      </c>
      <c r="HF59" s="74">
        <v>12</v>
      </c>
      <c r="HG59" s="75">
        <f t="shared" si="25"/>
        <v>0.86805555555555558</v>
      </c>
      <c r="HH59" s="75">
        <f t="shared" si="26"/>
        <v>-3.1944444444444442E-2</v>
      </c>
      <c r="HJ59" s="74" t="s">
        <v>157</v>
      </c>
      <c r="HK59" s="74">
        <v>144</v>
      </c>
      <c r="HL59" s="74">
        <v>132</v>
      </c>
      <c r="HM59" s="74">
        <v>8</v>
      </c>
      <c r="HN59" s="74">
        <v>4</v>
      </c>
      <c r="HO59" s="75">
        <f t="shared" si="27"/>
        <v>0.91666666666666663</v>
      </c>
      <c r="HP59" s="75">
        <f t="shared" si="28"/>
        <v>4.8611111111111049E-2</v>
      </c>
      <c r="HR59" s="74" t="s">
        <v>157</v>
      </c>
      <c r="HS59" s="74">
        <v>144</v>
      </c>
      <c r="HT59" s="74">
        <v>132</v>
      </c>
      <c r="HU59" s="74">
        <v>8</v>
      </c>
      <c r="HV59" s="74">
        <v>4</v>
      </c>
      <c r="HW59" s="75">
        <f t="shared" si="29"/>
        <v>0.91666666666666663</v>
      </c>
      <c r="HX59" s="75">
        <f t="shared" si="30"/>
        <v>0</v>
      </c>
      <c r="HZ59" s="74" t="s">
        <v>157</v>
      </c>
      <c r="IA59" s="74">
        <v>144</v>
      </c>
      <c r="IB59" s="74">
        <v>133</v>
      </c>
      <c r="IC59" s="74">
        <v>8</v>
      </c>
      <c r="ID59" s="74">
        <v>3</v>
      </c>
      <c r="IE59" s="75">
        <f t="shared" si="31"/>
        <v>0.92361111111111116</v>
      </c>
      <c r="IF59" s="75">
        <f t="shared" si="32"/>
        <v>6.9444444444445308E-3</v>
      </c>
      <c r="IH59" s="74" t="s">
        <v>157</v>
      </c>
      <c r="II59" s="74">
        <v>144</v>
      </c>
      <c r="IJ59" s="74">
        <v>133</v>
      </c>
      <c r="IK59" s="74">
        <v>8</v>
      </c>
      <c r="IL59" s="74">
        <v>3</v>
      </c>
      <c r="IM59" s="75">
        <f t="shared" si="33"/>
        <v>0.92361111111111116</v>
      </c>
      <c r="IN59" s="75">
        <f t="shared" si="34"/>
        <v>0</v>
      </c>
      <c r="IP59" s="74" t="s">
        <v>157</v>
      </c>
      <c r="IQ59" s="74">
        <v>144</v>
      </c>
      <c r="IR59" s="74">
        <v>133</v>
      </c>
      <c r="IS59" s="74">
        <v>8</v>
      </c>
      <c r="IT59" s="74">
        <v>3</v>
      </c>
      <c r="IU59" s="75">
        <f t="shared" si="35"/>
        <v>0.92361111111111116</v>
      </c>
      <c r="IV59" s="75">
        <f t="shared" si="36"/>
        <v>0</v>
      </c>
      <c r="IX59" s="49" t="s">
        <v>157</v>
      </c>
      <c r="IY59" s="49">
        <v>144</v>
      </c>
      <c r="IZ59" s="49">
        <v>133</v>
      </c>
      <c r="JA59" s="49">
        <v>8</v>
      </c>
      <c r="JB59" s="49">
        <v>3</v>
      </c>
      <c r="JC59" s="75">
        <f t="shared" si="37"/>
        <v>0.92361111111111116</v>
      </c>
      <c r="JD59" s="75">
        <f t="shared" si="38"/>
        <v>0</v>
      </c>
      <c r="JF59" s="49" t="s">
        <v>157</v>
      </c>
      <c r="JG59" s="49">
        <v>144</v>
      </c>
      <c r="JH59" s="49">
        <v>133</v>
      </c>
      <c r="JI59" s="49">
        <v>8</v>
      </c>
      <c r="JJ59" s="49">
        <v>3</v>
      </c>
      <c r="JK59" s="75">
        <f t="shared" si="39"/>
        <v>0.92361111111111116</v>
      </c>
      <c r="JL59" s="75">
        <f t="shared" si="40"/>
        <v>0</v>
      </c>
      <c r="JN59" s="74" t="s">
        <v>157</v>
      </c>
      <c r="JO59" s="74">
        <v>144</v>
      </c>
      <c r="JP59" s="74">
        <v>133</v>
      </c>
      <c r="JQ59" s="74">
        <v>8</v>
      </c>
      <c r="JR59" s="74">
        <v>3</v>
      </c>
      <c r="JS59" s="75">
        <f t="shared" si="41"/>
        <v>0.92361111111111116</v>
      </c>
      <c r="JT59" s="75">
        <f t="shared" si="42"/>
        <v>0</v>
      </c>
      <c r="JV59" s="74" t="s">
        <v>157</v>
      </c>
      <c r="JW59" s="74">
        <v>144</v>
      </c>
      <c r="JX59" s="74">
        <v>133</v>
      </c>
      <c r="JY59" s="74">
        <v>8</v>
      </c>
      <c r="JZ59" s="74">
        <v>3</v>
      </c>
      <c r="KA59" s="75">
        <f t="shared" si="43"/>
        <v>0.92361111111111116</v>
      </c>
      <c r="KB59" s="75">
        <f t="shared" si="44"/>
        <v>0</v>
      </c>
      <c r="KD59" s="74" t="s">
        <v>157</v>
      </c>
      <c r="KE59" s="74">
        <v>144</v>
      </c>
      <c r="KF59" s="74">
        <v>133</v>
      </c>
      <c r="KG59" s="74">
        <v>8</v>
      </c>
      <c r="KH59" s="74">
        <v>3</v>
      </c>
      <c r="KI59" s="75">
        <f t="shared" si="45"/>
        <v>0.92361111111111116</v>
      </c>
      <c r="KJ59" s="75">
        <f t="shared" si="46"/>
        <v>0</v>
      </c>
      <c r="KL59" s="74" t="s">
        <v>157</v>
      </c>
      <c r="KM59" s="74">
        <v>144</v>
      </c>
      <c r="KN59" s="74">
        <v>133</v>
      </c>
      <c r="KO59" s="74">
        <v>8</v>
      </c>
      <c r="KP59" s="74">
        <v>3</v>
      </c>
      <c r="KQ59" s="75">
        <f t="shared" si="47"/>
        <v>0.92361111111111116</v>
      </c>
      <c r="KR59" s="75">
        <f t="shared" si="48"/>
        <v>0</v>
      </c>
      <c r="KT59" s="74" t="s">
        <v>157</v>
      </c>
      <c r="KU59" s="74">
        <v>144</v>
      </c>
      <c r="KV59" s="74">
        <v>133</v>
      </c>
      <c r="KW59" s="74">
        <v>8</v>
      </c>
      <c r="KX59" s="74">
        <v>3</v>
      </c>
      <c r="KY59" s="75">
        <f t="shared" si="49"/>
        <v>0.92361111111111116</v>
      </c>
      <c r="KZ59" s="75">
        <f t="shared" si="50"/>
        <v>0</v>
      </c>
      <c r="LB59" s="74" t="s">
        <v>157</v>
      </c>
      <c r="LC59" s="74">
        <v>144</v>
      </c>
      <c r="LD59" s="74">
        <v>133</v>
      </c>
      <c r="LE59" s="74">
        <v>9</v>
      </c>
      <c r="LF59" s="74">
        <v>2</v>
      </c>
      <c r="LG59" s="75">
        <f t="shared" si="51"/>
        <v>0.92361111111111116</v>
      </c>
      <c r="LH59" s="75">
        <f t="shared" si="52"/>
        <v>0</v>
      </c>
      <c r="LJ59" s="74" t="s">
        <v>157</v>
      </c>
      <c r="LK59" s="74">
        <v>144</v>
      </c>
      <c r="LL59" s="74">
        <v>133</v>
      </c>
      <c r="LM59" s="74">
        <v>9</v>
      </c>
      <c r="LN59" s="74">
        <v>2</v>
      </c>
      <c r="LO59" s="75">
        <f t="shared" si="53"/>
        <v>0.92361111111111116</v>
      </c>
      <c r="LP59" s="75">
        <f t="shared" si="54"/>
        <v>0</v>
      </c>
      <c r="LR59" s="74" t="s">
        <v>157</v>
      </c>
      <c r="LS59" s="74">
        <v>144</v>
      </c>
      <c r="LT59" s="74">
        <v>133</v>
      </c>
      <c r="LU59" s="74">
        <v>8</v>
      </c>
      <c r="LV59" s="74">
        <v>3</v>
      </c>
      <c r="LW59" s="75">
        <f t="shared" si="55"/>
        <v>0.92361111111111116</v>
      </c>
      <c r="LX59" s="75">
        <f t="shared" si="56"/>
        <v>0</v>
      </c>
      <c r="LZ59" s="74" t="s">
        <v>157</v>
      </c>
      <c r="MA59" s="74">
        <v>144</v>
      </c>
      <c r="MB59" s="74">
        <v>133</v>
      </c>
      <c r="MC59" s="74">
        <v>8</v>
      </c>
      <c r="MD59" s="74">
        <v>3</v>
      </c>
      <c r="ME59" s="75">
        <f t="shared" si="57"/>
        <v>0.92361111111111116</v>
      </c>
      <c r="MF59" s="75">
        <f t="shared" si="58"/>
        <v>0</v>
      </c>
      <c r="MH59" s="74" t="s">
        <v>157</v>
      </c>
      <c r="MI59" s="74">
        <v>144</v>
      </c>
      <c r="MJ59" s="74">
        <v>133</v>
      </c>
      <c r="MK59" s="74">
        <v>8</v>
      </c>
      <c r="ML59" s="74">
        <v>3</v>
      </c>
      <c r="MM59" s="75">
        <f t="shared" si="59"/>
        <v>0.92361111111111116</v>
      </c>
      <c r="MN59" s="75">
        <f t="shared" si="60"/>
        <v>0</v>
      </c>
      <c r="MP59" s="74" t="s">
        <v>157</v>
      </c>
      <c r="MQ59" s="74">
        <v>144</v>
      </c>
      <c r="MR59" s="74">
        <v>133</v>
      </c>
      <c r="MS59" s="74">
        <v>8</v>
      </c>
      <c r="MT59" s="74">
        <v>3</v>
      </c>
      <c r="MU59" s="75">
        <f t="shared" si="61"/>
        <v>0.92361111111111116</v>
      </c>
      <c r="MV59" s="75">
        <f t="shared" si="62"/>
        <v>0</v>
      </c>
      <c r="MX59" s="74" t="s">
        <v>157</v>
      </c>
      <c r="MY59" s="74">
        <v>144</v>
      </c>
      <c r="MZ59" s="74">
        <v>133</v>
      </c>
      <c r="NA59" s="74">
        <v>8</v>
      </c>
      <c r="NB59" s="74">
        <v>3</v>
      </c>
      <c r="NC59" s="75">
        <f t="shared" si="63"/>
        <v>0.92361111111111116</v>
      </c>
      <c r="ND59" s="75">
        <f t="shared" si="64"/>
        <v>0</v>
      </c>
      <c r="NF59" s="74" t="s">
        <v>157</v>
      </c>
      <c r="NG59" s="74">
        <v>144</v>
      </c>
      <c r="NH59" s="74">
        <v>133</v>
      </c>
      <c r="NI59" s="74">
        <v>8</v>
      </c>
      <c r="NJ59" s="74">
        <v>3</v>
      </c>
      <c r="NK59" s="75">
        <f t="shared" si="65"/>
        <v>0.92361111111111116</v>
      </c>
      <c r="NL59" s="75">
        <f t="shared" si="66"/>
        <v>0</v>
      </c>
      <c r="NN59" s="74" t="s">
        <v>157</v>
      </c>
      <c r="NO59" s="74">
        <v>144</v>
      </c>
      <c r="NP59" s="74">
        <v>131</v>
      </c>
      <c r="NQ59" s="74">
        <v>8</v>
      </c>
      <c r="NR59" s="74">
        <v>5</v>
      </c>
      <c r="NS59" s="75">
        <f t="shared" si="67"/>
        <v>0.90972222222222221</v>
      </c>
      <c r="NT59" s="75">
        <f t="shared" si="68"/>
        <v>-1.3888888888888951E-2</v>
      </c>
    </row>
    <row r="60" spans="1:384" ht="15">
      <c r="A60" s="2" t="s">
        <v>62</v>
      </c>
      <c r="B60" s="2">
        <v>68</v>
      </c>
      <c r="C60" s="2">
        <v>68</v>
      </c>
      <c r="D60" s="2">
        <v>0</v>
      </c>
      <c r="E60" s="2">
        <v>0</v>
      </c>
      <c r="F60" s="4">
        <v>1</v>
      </c>
      <c r="G60" s="8"/>
      <c r="H60" s="7"/>
      <c r="I60" s="2" t="s">
        <v>62</v>
      </c>
      <c r="J60" s="2">
        <v>68</v>
      </c>
      <c r="K60" s="2">
        <v>68</v>
      </c>
      <c r="L60" s="2">
        <v>0</v>
      </c>
      <c r="M60" s="2">
        <v>0</v>
      </c>
      <c r="N60" s="4">
        <v>1</v>
      </c>
      <c r="O60" s="8">
        <f t="shared" si="0"/>
        <v>0</v>
      </c>
      <c r="P60" s="7"/>
      <c r="Q60" s="2" t="s">
        <v>62</v>
      </c>
      <c r="R60" s="2">
        <v>68</v>
      </c>
      <c r="S60" s="2">
        <v>68</v>
      </c>
      <c r="T60" s="2">
        <v>0</v>
      </c>
      <c r="U60" s="2">
        <v>0</v>
      </c>
      <c r="V60" s="4">
        <v>1</v>
      </c>
      <c r="W60" s="4">
        <f t="shared" si="1"/>
        <v>0</v>
      </c>
      <c r="Y60" s="2" t="s">
        <v>62</v>
      </c>
      <c r="Z60" s="2">
        <v>68</v>
      </c>
      <c r="AA60" s="2">
        <v>68</v>
      </c>
      <c r="AB60" s="2">
        <v>0</v>
      </c>
      <c r="AC60" s="2">
        <v>0</v>
      </c>
      <c r="AD60" s="4">
        <v>1</v>
      </c>
      <c r="AE60" s="4">
        <f t="shared" si="2"/>
        <v>0</v>
      </c>
      <c r="AG60" s="2" t="s">
        <v>62</v>
      </c>
      <c r="AH60" s="2">
        <v>68</v>
      </c>
      <c r="AI60" s="2">
        <v>68</v>
      </c>
      <c r="AJ60" s="2">
        <v>0</v>
      </c>
      <c r="AK60" s="2">
        <v>0</v>
      </c>
      <c r="AL60" s="4">
        <v>1</v>
      </c>
      <c r="AM60" s="4">
        <f t="shared" si="3"/>
        <v>0</v>
      </c>
      <c r="AO60" s="2" t="s">
        <v>62</v>
      </c>
      <c r="AP60" s="2">
        <v>68</v>
      </c>
      <c r="AQ60" s="2">
        <v>68</v>
      </c>
      <c r="AR60" s="2">
        <v>0</v>
      </c>
      <c r="AS60" s="2">
        <v>0</v>
      </c>
      <c r="AT60" s="4">
        <v>1</v>
      </c>
      <c r="AU60" s="4">
        <f t="shared" si="4"/>
        <v>0</v>
      </c>
      <c r="AW60" s="2" t="s">
        <v>62</v>
      </c>
      <c r="AX60" s="2">
        <v>68</v>
      </c>
      <c r="AY60" s="2">
        <v>68</v>
      </c>
      <c r="AZ60" s="2">
        <v>0</v>
      </c>
      <c r="BA60" s="2">
        <v>0</v>
      </c>
      <c r="BB60" s="4">
        <v>1</v>
      </c>
      <c r="BC60" s="4">
        <f t="shared" si="5"/>
        <v>0</v>
      </c>
      <c r="BE60" s="2" t="s">
        <v>62</v>
      </c>
      <c r="BF60" s="2">
        <v>68</v>
      </c>
      <c r="BG60" s="2">
        <v>68</v>
      </c>
      <c r="BH60" s="2">
        <v>0</v>
      </c>
      <c r="BI60" s="2">
        <v>0</v>
      </c>
      <c r="BJ60" s="4">
        <f t="shared" si="69"/>
        <v>1</v>
      </c>
      <c r="BK60" s="4">
        <f t="shared" si="6"/>
        <v>0</v>
      </c>
      <c r="BM60" s="2" t="s">
        <v>62</v>
      </c>
      <c r="BN60" s="2">
        <v>68</v>
      </c>
      <c r="BO60" s="2">
        <v>68</v>
      </c>
      <c r="BP60" s="2">
        <v>0</v>
      </c>
      <c r="BQ60" s="2">
        <v>0</v>
      </c>
      <c r="BR60" s="4">
        <f t="shared" si="70"/>
        <v>1</v>
      </c>
      <c r="BS60" s="4">
        <f t="shared" si="7"/>
        <v>0</v>
      </c>
      <c r="BU60" s="2" t="s">
        <v>62</v>
      </c>
      <c r="BV60" s="2">
        <v>68</v>
      </c>
      <c r="BW60" s="2">
        <v>68</v>
      </c>
      <c r="BX60" s="2">
        <v>0</v>
      </c>
      <c r="BY60" s="2">
        <v>0</v>
      </c>
      <c r="BZ60" s="4">
        <v>1</v>
      </c>
      <c r="CA60" s="4">
        <f t="shared" si="8"/>
        <v>0</v>
      </c>
      <c r="CC60" s="42" t="s">
        <v>62</v>
      </c>
      <c r="CD60" s="42">
        <v>68</v>
      </c>
      <c r="CE60" s="42">
        <v>68</v>
      </c>
      <c r="CF60" s="42">
        <v>0</v>
      </c>
      <c r="CG60" s="42">
        <v>0</v>
      </c>
      <c r="CH60" s="43">
        <v>1</v>
      </c>
      <c r="CI60" s="4">
        <f t="shared" si="9"/>
        <v>0</v>
      </c>
      <c r="CK60" s="2" t="s">
        <v>62</v>
      </c>
      <c r="CL60" s="2">
        <v>68</v>
      </c>
      <c r="CM60" s="2">
        <v>68</v>
      </c>
      <c r="CN60" s="2">
        <v>0</v>
      </c>
      <c r="CO60" s="2">
        <v>0</v>
      </c>
      <c r="CP60" s="4">
        <v>1</v>
      </c>
      <c r="CQ60" s="4">
        <f t="shared" si="10"/>
        <v>0</v>
      </c>
      <c r="CS60" s="2" t="s">
        <v>62</v>
      </c>
      <c r="CT60" s="2">
        <v>68</v>
      </c>
      <c r="CU60" s="2">
        <v>68</v>
      </c>
      <c r="CV60" s="2">
        <v>0</v>
      </c>
      <c r="CW60" s="2">
        <v>0</v>
      </c>
      <c r="CX60" s="4">
        <v>1</v>
      </c>
      <c r="CY60" s="4">
        <f t="shared" si="11"/>
        <v>0</v>
      </c>
      <c r="DA60" s="2" t="s">
        <v>62</v>
      </c>
      <c r="DB60" s="2">
        <v>68</v>
      </c>
      <c r="DC60" s="2">
        <v>68</v>
      </c>
      <c r="DD60" s="2">
        <v>0</v>
      </c>
      <c r="DE60" s="2">
        <v>0</v>
      </c>
      <c r="DF60" s="4">
        <v>1</v>
      </c>
      <c r="DG60" s="4">
        <f t="shared" si="12"/>
        <v>0</v>
      </c>
      <c r="DI60" s="2" t="s">
        <v>62</v>
      </c>
      <c r="DJ60" s="2">
        <v>68</v>
      </c>
      <c r="DK60" s="2">
        <v>68</v>
      </c>
      <c r="DL60" s="2">
        <v>0</v>
      </c>
      <c r="DM60" s="2">
        <v>0</v>
      </c>
      <c r="DN60" s="4">
        <v>1</v>
      </c>
      <c r="DO60" s="4">
        <f t="shared" si="13"/>
        <v>0</v>
      </c>
      <c r="DQ60" s="2" t="s">
        <v>62</v>
      </c>
      <c r="DR60" s="2">
        <v>68</v>
      </c>
      <c r="DS60" s="2">
        <v>68</v>
      </c>
      <c r="DT60" s="2">
        <v>0</v>
      </c>
      <c r="DU60" s="2">
        <v>0</v>
      </c>
      <c r="DV60" s="4">
        <v>1</v>
      </c>
      <c r="DW60" s="4">
        <f t="shared" si="14"/>
        <v>0</v>
      </c>
      <c r="DY60" s="2" t="s">
        <v>62</v>
      </c>
      <c r="DZ60" s="2">
        <v>68</v>
      </c>
      <c r="EA60" s="2">
        <v>68</v>
      </c>
      <c r="EB60" s="2">
        <v>0</v>
      </c>
      <c r="EC60" s="2">
        <v>0</v>
      </c>
      <c r="ED60" s="4">
        <v>1</v>
      </c>
      <c r="EE60" s="4">
        <f t="shared" si="15"/>
        <v>0</v>
      </c>
      <c r="EG60" s="73" t="s">
        <v>62</v>
      </c>
      <c r="EH60" s="74">
        <v>68</v>
      </c>
      <c r="EI60" s="74">
        <v>68</v>
      </c>
      <c r="EJ60" s="74">
        <v>0</v>
      </c>
      <c r="EK60" s="74">
        <v>0</v>
      </c>
      <c r="EL60" s="75">
        <v>1</v>
      </c>
      <c r="EM60" s="75">
        <f t="shared" si="16"/>
        <v>0</v>
      </c>
      <c r="EN60" s="74"/>
      <c r="EO60" s="73" t="s">
        <v>62</v>
      </c>
      <c r="EP60" s="73">
        <v>68</v>
      </c>
      <c r="EQ60" s="73">
        <v>68</v>
      </c>
      <c r="ER60" s="73">
        <v>0</v>
      </c>
      <c r="ES60" s="73">
        <v>0</v>
      </c>
      <c r="ET60" s="77">
        <v>1</v>
      </c>
      <c r="EU60" s="75">
        <f t="shared" si="17"/>
        <v>0</v>
      </c>
      <c r="EV60" s="74"/>
      <c r="EW60" s="73" t="s">
        <v>62</v>
      </c>
      <c r="EX60" s="73">
        <v>68</v>
      </c>
      <c r="EY60" s="73">
        <v>68</v>
      </c>
      <c r="EZ60" s="73">
        <v>0</v>
      </c>
      <c r="FA60" s="73">
        <v>0</v>
      </c>
      <c r="FB60" s="77">
        <v>1</v>
      </c>
      <c r="FC60" s="75">
        <f t="shared" si="18"/>
        <v>0</v>
      </c>
      <c r="FD60" s="74"/>
      <c r="FE60" s="73" t="s">
        <v>158</v>
      </c>
      <c r="FF60" s="73">
        <v>68</v>
      </c>
      <c r="FG60" s="73">
        <v>68</v>
      </c>
      <c r="FH60" s="73">
        <v>0</v>
      </c>
      <c r="FI60" s="73">
        <v>0</v>
      </c>
      <c r="FJ60" s="77">
        <f t="shared" si="71"/>
        <v>1</v>
      </c>
      <c r="FK60" s="75">
        <f t="shared" si="19"/>
        <v>0</v>
      </c>
      <c r="FL60" s="74"/>
      <c r="FM60" s="73" t="s">
        <v>158</v>
      </c>
      <c r="FN60" s="73">
        <v>68</v>
      </c>
      <c r="FO60" s="73">
        <v>68</v>
      </c>
      <c r="FP60" s="73">
        <v>0</v>
      </c>
      <c r="FQ60" s="73">
        <v>0</v>
      </c>
      <c r="FR60" s="77">
        <v>1</v>
      </c>
      <c r="FS60" s="75">
        <f t="shared" si="20"/>
        <v>0</v>
      </c>
      <c r="FT60" s="74"/>
      <c r="FU60" s="73" t="s">
        <v>158</v>
      </c>
      <c r="FV60" s="73">
        <v>68</v>
      </c>
      <c r="FW60" s="73">
        <v>68</v>
      </c>
      <c r="FX60" s="73">
        <v>0</v>
      </c>
      <c r="FY60" s="73">
        <v>0</v>
      </c>
      <c r="FZ60" s="77">
        <v>1</v>
      </c>
      <c r="GA60" s="75">
        <f t="shared" si="21"/>
        <v>0</v>
      </c>
      <c r="GB60" s="74"/>
      <c r="GC60" s="73" t="s">
        <v>158</v>
      </c>
      <c r="GD60" s="73">
        <v>68</v>
      </c>
      <c r="GE60" s="73">
        <v>68</v>
      </c>
      <c r="GF60" s="73">
        <v>0</v>
      </c>
      <c r="GG60" s="73">
        <v>0</v>
      </c>
      <c r="GH60" s="77">
        <v>1</v>
      </c>
      <c r="GI60" s="75">
        <f t="shared" si="22"/>
        <v>0</v>
      </c>
      <c r="GJ60" s="74"/>
      <c r="GK60" s="73" t="s">
        <v>158</v>
      </c>
      <c r="GL60" s="73">
        <v>68</v>
      </c>
      <c r="GM60" s="73">
        <v>68</v>
      </c>
      <c r="GN60" s="73">
        <v>0</v>
      </c>
      <c r="GO60" s="73">
        <v>0</v>
      </c>
      <c r="GP60" s="77">
        <v>1</v>
      </c>
      <c r="GQ60" s="75">
        <f t="shared" si="23"/>
        <v>1</v>
      </c>
      <c r="GR60" s="74"/>
      <c r="GS60" s="73" t="s">
        <v>158</v>
      </c>
      <c r="GT60" s="73">
        <v>68</v>
      </c>
      <c r="GU60" s="73">
        <v>68</v>
      </c>
      <c r="GV60" s="73">
        <v>0</v>
      </c>
      <c r="GW60" s="73">
        <v>0</v>
      </c>
      <c r="GX60" s="77">
        <v>1</v>
      </c>
      <c r="GY60" s="75">
        <f t="shared" si="24"/>
        <v>0</v>
      </c>
      <c r="HB60" s="74" t="s">
        <v>158</v>
      </c>
      <c r="HC60" s="74">
        <v>68</v>
      </c>
      <c r="HD60" s="74">
        <v>68</v>
      </c>
      <c r="HE60" s="74">
        <v>0</v>
      </c>
      <c r="HF60" s="74">
        <v>0</v>
      </c>
      <c r="HG60" s="75">
        <f t="shared" si="25"/>
        <v>1</v>
      </c>
      <c r="HH60" s="75">
        <f t="shared" si="26"/>
        <v>0</v>
      </c>
      <c r="HJ60" s="74" t="s">
        <v>158</v>
      </c>
      <c r="HK60" s="74">
        <v>68</v>
      </c>
      <c r="HL60" s="74">
        <v>68</v>
      </c>
      <c r="HM60" s="74">
        <v>0</v>
      </c>
      <c r="HN60" s="74">
        <v>0</v>
      </c>
      <c r="HO60" s="75">
        <f t="shared" si="27"/>
        <v>1</v>
      </c>
      <c r="HP60" s="75">
        <f t="shared" si="28"/>
        <v>0</v>
      </c>
      <c r="HR60" s="74" t="s">
        <v>158</v>
      </c>
      <c r="HS60" s="74">
        <v>68</v>
      </c>
      <c r="HT60" s="74">
        <v>68</v>
      </c>
      <c r="HU60" s="74">
        <v>0</v>
      </c>
      <c r="HV60" s="74">
        <v>0</v>
      </c>
      <c r="HW60" s="75">
        <f t="shared" si="29"/>
        <v>1</v>
      </c>
      <c r="HX60" s="75">
        <f t="shared" si="30"/>
        <v>0</v>
      </c>
      <c r="HZ60" s="74" t="s">
        <v>158</v>
      </c>
      <c r="IA60" s="74">
        <v>68</v>
      </c>
      <c r="IB60" s="74">
        <v>68</v>
      </c>
      <c r="IC60" s="74">
        <v>0</v>
      </c>
      <c r="ID60" s="74">
        <v>0</v>
      </c>
      <c r="IE60" s="75">
        <f t="shared" si="31"/>
        <v>1</v>
      </c>
      <c r="IF60" s="75">
        <f t="shared" si="32"/>
        <v>0</v>
      </c>
      <c r="IH60" s="74" t="s">
        <v>158</v>
      </c>
      <c r="II60" s="74">
        <v>68</v>
      </c>
      <c r="IJ60" s="74">
        <v>68</v>
      </c>
      <c r="IK60" s="74">
        <v>0</v>
      </c>
      <c r="IL60" s="74">
        <v>0</v>
      </c>
      <c r="IM60" s="75">
        <f t="shared" si="33"/>
        <v>1</v>
      </c>
      <c r="IN60" s="75">
        <f t="shared" si="34"/>
        <v>0</v>
      </c>
      <c r="IP60" s="74" t="s">
        <v>158</v>
      </c>
      <c r="IQ60" s="74">
        <v>68</v>
      </c>
      <c r="IR60" s="74">
        <v>68</v>
      </c>
      <c r="IS60" s="74">
        <v>0</v>
      </c>
      <c r="IT60" s="74">
        <v>0</v>
      </c>
      <c r="IU60" s="75">
        <f t="shared" si="35"/>
        <v>1</v>
      </c>
      <c r="IV60" s="75">
        <f t="shared" si="36"/>
        <v>0</v>
      </c>
      <c r="IX60" s="74" t="s">
        <v>158</v>
      </c>
      <c r="IY60" s="74">
        <v>68</v>
      </c>
      <c r="IZ60" s="74">
        <v>68</v>
      </c>
      <c r="JA60" s="74">
        <v>0</v>
      </c>
      <c r="JB60" s="74">
        <v>0</v>
      </c>
      <c r="JC60" s="75">
        <f t="shared" si="37"/>
        <v>1</v>
      </c>
      <c r="JD60" s="75">
        <f t="shared" si="38"/>
        <v>0</v>
      </c>
      <c r="JF60" s="74" t="s">
        <v>158</v>
      </c>
      <c r="JG60" s="74">
        <v>68</v>
      </c>
      <c r="JH60" s="74">
        <v>68</v>
      </c>
      <c r="JI60" s="74">
        <v>0</v>
      </c>
      <c r="JJ60" s="74">
        <v>0</v>
      </c>
      <c r="JK60" s="75">
        <f t="shared" si="39"/>
        <v>1</v>
      </c>
      <c r="JL60" s="75">
        <f t="shared" si="40"/>
        <v>0</v>
      </c>
      <c r="JN60" s="74" t="s">
        <v>158</v>
      </c>
      <c r="JO60" s="74">
        <v>68</v>
      </c>
      <c r="JP60" s="74">
        <v>68</v>
      </c>
      <c r="JQ60" s="74">
        <v>0</v>
      </c>
      <c r="JR60" s="74">
        <v>0</v>
      </c>
      <c r="JS60" s="75">
        <f t="shared" si="41"/>
        <v>1</v>
      </c>
      <c r="JT60" s="75">
        <f t="shared" si="42"/>
        <v>0</v>
      </c>
      <c r="JV60" s="74" t="s">
        <v>158</v>
      </c>
      <c r="JW60" s="74">
        <v>68</v>
      </c>
      <c r="JX60" s="74">
        <v>68</v>
      </c>
      <c r="JY60" s="74">
        <v>0</v>
      </c>
      <c r="JZ60" s="74">
        <v>0</v>
      </c>
      <c r="KA60" s="75">
        <f t="shared" si="43"/>
        <v>1</v>
      </c>
      <c r="KB60" s="75">
        <f t="shared" si="44"/>
        <v>0</v>
      </c>
      <c r="KD60" s="74" t="s">
        <v>158</v>
      </c>
      <c r="KE60" s="74">
        <v>68</v>
      </c>
      <c r="KF60" s="74">
        <v>68</v>
      </c>
      <c r="KG60" s="74">
        <v>0</v>
      </c>
      <c r="KH60" s="74">
        <v>0</v>
      </c>
      <c r="KI60" s="75">
        <f t="shared" si="45"/>
        <v>1</v>
      </c>
      <c r="KJ60" s="75">
        <f t="shared" si="46"/>
        <v>0</v>
      </c>
      <c r="KL60" s="74" t="s">
        <v>158</v>
      </c>
      <c r="KM60" s="74">
        <v>68</v>
      </c>
      <c r="KN60" s="74">
        <v>68</v>
      </c>
      <c r="KO60" s="74">
        <v>0</v>
      </c>
      <c r="KP60" s="74">
        <v>0</v>
      </c>
      <c r="KQ60" s="75">
        <f t="shared" si="47"/>
        <v>1</v>
      </c>
      <c r="KR60" s="75">
        <f t="shared" si="48"/>
        <v>0</v>
      </c>
      <c r="KT60" s="74" t="s">
        <v>158</v>
      </c>
      <c r="KU60" s="74">
        <v>68</v>
      </c>
      <c r="KV60" s="74">
        <v>68</v>
      </c>
      <c r="KW60" s="74">
        <v>0</v>
      </c>
      <c r="KX60" s="74">
        <v>0</v>
      </c>
      <c r="KY60" s="75">
        <f t="shared" si="49"/>
        <v>1</v>
      </c>
      <c r="KZ60" s="75">
        <f t="shared" si="50"/>
        <v>0</v>
      </c>
      <c r="LB60" s="74" t="s">
        <v>158</v>
      </c>
      <c r="LC60" s="74">
        <v>68</v>
      </c>
      <c r="LD60" s="74">
        <v>68</v>
      </c>
      <c r="LE60" s="74">
        <v>0</v>
      </c>
      <c r="LF60" s="74">
        <v>0</v>
      </c>
      <c r="LG60" s="75">
        <f t="shared" si="51"/>
        <v>1</v>
      </c>
      <c r="LH60" s="75">
        <f t="shared" si="52"/>
        <v>0</v>
      </c>
      <c r="LJ60" s="74" t="s">
        <v>158</v>
      </c>
      <c r="LK60" s="74">
        <v>68</v>
      </c>
      <c r="LL60" s="74">
        <v>68</v>
      </c>
      <c r="LM60" s="74">
        <v>0</v>
      </c>
      <c r="LN60" s="74">
        <v>0</v>
      </c>
      <c r="LO60" s="75">
        <f t="shared" si="53"/>
        <v>1</v>
      </c>
      <c r="LP60" s="75">
        <f t="shared" si="54"/>
        <v>0</v>
      </c>
      <c r="LR60" s="74" t="s">
        <v>158</v>
      </c>
      <c r="LS60" s="74">
        <v>68</v>
      </c>
      <c r="LT60" s="74">
        <v>68</v>
      </c>
      <c r="LU60" s="74">
        <v>0</v>
      </c>
      <c r="LV60" s="74">
        <v>0</v>
      </c>
      <c r="LW60" s="75">
        <f t="shared" si="55"/>
        <v>1</v>
      </c>
      <c r="LX60" s="75">
        <f t="shared" si="56"/>
        <v>0</v>
      </c>
      <c r="LZ60" s="74" t="s">
        <v>158</v>
      </c>
      <c r="MA60" s="74">
        <v>68</v>
      </c>
      <c r="MB60" s="74">
        <v>68</v>
      </c>
      <c r="MC60" s="74">
        <v>0</v>
      </c>
      <c r="MD60" s="74">
        <v>0</v>
      </c>
      <c r="ME60" s="75">
        <f t="shared" si="57"/>
        <v>1</v>
      </c>
      <c r="MF60" s="75">
        <f t="shared" si="58"/>
        <v>0</v>
      </c>
      <c r="MH60" s="74" t="s">
        <v>158</v>
      </c>
      <c r="MI60" s="74">
        <v>68</v>
      </c>
      <c r="MJ60" s="74">
        <v>68</v>
      </c>
      <c r="MK60" s="74">
        <v>0</v>
      </c>
      <c r="ML60" s="74">
        <v>0</v>
      </c>
      <c r="MM60" s="75">
        <f t="shared" si="59"/>
        <v>1</v>
      </c>
      <c r="MN60" s="75">
        <f t="shared" si="60"/>
        <v>0</v>
      </c>
      <c r="MP60" s="74" t="s">
        <v>158</v>
      </c>
      <c r="MQ60" s="74">
        <v>68</v>
      </c>
      <c r="MR60" s="74">
        <v>68</v>
      </c>
      <c r="MS60" s="74">
        <v>0</v>
      </c>
      <c r="MT60" s="74">
        <v>0</v>
      </c>
      <c r="MU60" s="75">
        <f t="shared" si="61"/>
        <v>1</v>
      </c>
      <c r="MV60" s="75">
        <f t="shared" si="62"/>
        <v>0</v>
      </c>
      <c r="MX60" s="74" t="s">
        <v>158</v>
      </c>
      <c r="MY60" s="74">
        <v>68</v>
      </c>
      <c r="MZ60" s="74">
        <v>68</v>
      </c>
      <c r="NA60" s="74">
        <v>0</v>
      </c>
      <c r="NB60" s="74">
        <v>0</v>
      </c>
      <c r="NC60" s="75">
        <f t="shared" si="63"/>
        <v>1</v>
      </c>
      <c r="ND60" s="75">
        <f t="shared" si="64"/>
        <v>0</v>
      </c>
      <c r="NF60" s="74" t="s">
        <v>158</v>
      </c>
      <c r="NG60" s="74">
        <v>68</v>
      </c>
      <c r="NH60" s="74">
        <v>68</v>
      </c>
      <c r="NI60" s="74">
        <v>0</v>
      </c>
      <c r="NJ60" s="74">
        <v>0</v>
      </c>
      <c r="NK60" s="75">
        <f t="shared" si="65"/>
        <v>1</v>
      </c>
      <c r="NL60" s="75">
        <f t="shared" si="66"/>
        <v>0</v>
      </c>
      <c r="NN60" s="74" t="s">
        <v>158</v>
      </c>
      <c r="NO60" s="74">
        <v>68</v>
      </c>
      <c r="NP60" s="74">
        <v>68</v>
      </c>
      <c r="NQ60" s="74">
        <v>0</v>
      </c>
      <c r="NR60" s="74">
        <v>0</v>
      </c>
      <c r="NS60" s="75">
        <f t="shared" si="67"/>
        <v>1</v>
      </c>
      <c r="NT60" s="75">
        <f t="shared" si="68"/>
        <v>0</v>
      </c>
    </row>
    <row r="61" spans="1:384" ht="15">
      <c r="A61" s="2" t="s">
        <v>95</v>
      </c>
      <c r="B61" s="2">
        <v>3</v>
      </c>
      <c r="C61" s="2">
        <v>3</v>
      </c>
      <c r="D61" s="2">
        <v>0</v>
      </c>
      <c r="E61" s="2">
        <v>0</v>
      </c>
      <c r="F61" s="4">
        <v>1</v>
      </c>
      <c r="G61" s="8"/>
      <c r="H61" s="7"/>
      <c r="I61" s="2" t="s">
        <v>95</v>
      </c>
      <c r="J61" s="2">
        <v>3</v>
      </c>
      <c r="K61" s="2">
        <v>3</v>
      </c>
      <c r="L61" s="2">
        <v>0</v>
      </c>
      <c r="M61" s="2">
        <v>0</v>
      </c>
      <c r="N61" s="4">
        <v>1</v>
      </c>
      <c r="O61" s="8">
        <f t="shared" si="0"/>
        <v>0</v>
      </c>
      <c r="P61" s="7"/>
      <c r="Q61" s="2" t="s">
        <v>95</v>
      </c>
      <c r="R61" s="2">
        <v>3</v>
      </c>
      <c r="S61" s="2">
        <v>3</v>
      </c>
      <c r="T61" s="2">
        <v>0</v>
      </c>
      <c r="U61" s="2">
        <v>0</v>
      </c>
      <c r="V61" s="4">
        <v>1</v>
      </c>
      <c r="W61" s="4">
        <f t="shared" si="1"/>
        <v>0</v>
      </c>
      <c r="Y61" s="2" t="s">
        <v>95</v>
      </c>
      <c r="Z61" s="2">
        <v>3</v>
      </c>
      <c r="AA61" s="2">
        <v>3</v>
      </c>
      <c r="AB61" s="2">
        <v>0</v>
      </c>
      <c r="AC61" s="2">
        <v>0</v>
      </c>
      <c r="AD61" s="4">
        <v>1</v>
      </c>
      <c r="AE61" s="4">
        <f t="shared" si="2"/>
        <v>0</v>
      </c>
      <c r="AG61" s="2" t="s">
        <v>95</v>
      </c>
      <c r="AH61" s="2">
        <v>3</v>
      </c>
      <c r="AI61" s="2">
        <v>3</v>
      </c>
      <c r="AJ61" s="2">
        <v>0</v>
      </c>
      <c r="AK61" s="2">
        <v>0</v>
      </c>
      <c r="AL61" s="4">
        <v>1</v>
      </c>
      <c r="AM61" s="4">
        <f t="shared" si="3"/>
        <v>0</v>
      </c>
      <c r="AO61" s="2" t="s">
        <v>95</v>
      </c>
      <c r="AP61" s="2">
        <v>3</v>
      </c>
      <c r="AQ61" s="2">
        <v>3</v>
      </c>
      <c r="AR61" s="2">
        <v>0</v>
      </c>
      <c r="AS61" s="2">
        <v>0</v>
      </c>
      <c r="AT61" s="4">
        <v>1</v>
      </c>
      <c r="AU61" s="4">
        <f t="shared" si="4"/>
        <v>0</v>
      </c>
      <c r="AW61" s="2" t="s">
        <v>95</v>
      </c>
      <c r="AX61" s="2">
        <v>3</v>
      </c>
      <c r="AY61" s="2">
        <v>3</v>
      </c>
      <c r="AZ61" s="2">
        <v>0</v>
      </c>
      <c r="BA61" s="2">
        <v>0</v>
      </c>
      <c r="BB61" s="4">
        <v>1</v>
      </c>
      <c r="BC61" s="4">
        <f t="shared" si="5"/>
        <v>0</v>
      </c>
      <c r="BE61" s="2" t="s">
        <v>95</v>
      </c>
      <c r="BF61" s="2">
        <v>3</v>
      </c>
      <c r="BG61" s="2">
        <v>3</v>
      </c>
      <c r="BH61" s="2">
        <v>0</v>
      </c>
      <c r="BI61" s="2">
        <v>0</v>
      </c>
      <c r="BJ61" s="4">
        <f t="shared" si="69"/>
        <v>1</v>
      </c>
      <c r="BK61" s="4">
        <f t="shared" si="6"/>
        <v>0</v>
      </c>
      <c r="BM61" s="2" t="s">
        <v>95</v>
      </c>
      <c r="BN61" s="2">
        <v>3</v>
      </c>
      <c r="BO61" s="2">
        <v>3</v>
      </c>
      <c r="BP61" s="2">
        <v>0</v>
      </c>
      <c r="BQ61" s="2">
        <v>0</v>
      </c>
      <c r="BR61" s="4">
        <f t="shared" si="70"/>
        <v>1</v>
      </c>
      <c r="BS61" s="4">
        <f t="shared" si="7"/>
        <v>0</v>
      </c>
      <c r="BU61" s="2" t="s">
        <v>95</v>
      </c>
      <c r="BV61" s="2">
        <v>3</v>
      </c>
      <c r="BW61" s="2">
        <v>3</v>
      </c>
      <c r="BX61" s="2">
        <v>0</v>
      </c>
      <c r="BY61" s="2">
        <v>0</v>
      </c>
      <c r="BZ61" s="4">
        <v>1</v>
      </c>
      <c r="CA61" s="4">
        <f t="shared" si="8"/>
        <v>0</v>
      </c>
      <c r="CC61" s="42" t="s">
        <v>95</v>
      </c>
      <c r="CD61" s="42">
        <v>3</v>
      </c>
      <c r="CE61" s="42">
        <v>3</v>
      </c>
      <c r="CF61" s="42">
        <v>0</v>
      </c>
      <c r="CG61" s="42">
        <v>0</v>
      </c>
      <c r="CH61" s="43">
        <v>1</v>
      </c>
      <c r="CI61" s="4">
        <f t="shared" si="9"/>
        <v>0</v>
      </c>
      <c r="CK61" s="2" t="s">
        <v>95</v>
      </c>
      <c r="CL61" s="2">
        <v>3</v>
      </c>
      <c r="CM61" s="2">
        <v>3</v>
      </c>
      <c r="CN61" s="2">
        <v>0</v>
      </c>
      <c r="CO61" s="2">
        <v>0</v>
      </c>
      <c r="CP61" s="4">
        <v>1</v>
      </c>
      <c r="CQ61" s="4">
        <f t="shared" si="10"/>
        <v>0</v>
      </c>
      <c r="CS61" s="2" t="s">
        <v>95</v>
      </c>
      <c r="CT61" s="2">
        <v>3</v>
      </c>
      <c r="CU61" s="2">
        <v>3</v>
      </c>
      <c r="CV61" s="2">
        <v>0</v>
      </c>
      <c r="CW61" s="2">
        <v>0</v>
      </c>
      <c r="CX61" s="4">
        <v>1</v>
      </c>
      <c r="CY61" s="4">
        <f t="shared" si="11"/>
        <v>0</v>
      </c>
      <c r="DA61" s="2" t="s">
        <v>95</v>
      </c>
      <c r="DB61" s="2">
        <v>3</v>
      </c>
      <c r="DC61" s="2">
        <v>3</v>
      </c>
      <c r="DD61" s="2">
        <v>0</v>
      </c>
      <c r="DE61" s="2">
        <v>0</v>
      </c>
      <c r="DF61" s="4">
        <v>1</v>
      </c>
      <c r="DG61" s="4">
        <f t="shared" si="12"/>
        <v>0</v>
      </c>
      <c r="DI61" s="2" t="s">
        <v>95</v>
      </c>
      <c r="DJ61" s="2">
        <v>3</v>
      </c>
      <c r="DK61" s="2">
        <v>3</v>
      </c>
      <c r="DL61" s="2">
        <v>0</v>
      </c>
      <c r="DM61" s="2">
        <v>0</v>
      </c>
      <c r="DN61" s="4">
        <v>1</v>
      </c>
      <c r="DO61" s="4">
        <f t="shared" si="13"/>
        <v>0</v>
      </c>
      <c r="DQ61" s="2" t="s">
        <v>95</v>
      </c>
      <c r="DR61" s="2">
        <v>3</v>
      </c>
      <c r="DS61" s="2">
        <v>3</v>
      </c>
      <c r="DT61" s="2">
        <v>0</v>
      </c>
      <c r="DU61" s="2">
        <v>0</v>
      </c>
      <c r="DV61" s="4">
        <v>1</v>
      </c>
      <c r="DW61" s="4">
        <f t="shared" si="14"/>
        <v>0</v>
      </c>
      <c r="DY61" s="2" t="s">
        <v>95</v>
      </c>
      <c r="DZ61" s="2">
        <v>3</v>
      </c>
      <c r="EA61" s="2">
        <v>3</v>
      </c>
      <c r="EB61" s="2">
        <v>0</v>
      </c>
      <c r="EC61" s="2">
        <v>0</v>
      </c>
      <c r="ED61" s="4">
        <v>1</v>
      </c>
      <c r="EE61" s="4">
        <f t="shared" si="15"/>
        <v>0</v>
      </c>
      <c r="EG61" s="73" t="s">
        <v>95</v>
      </c>
      <c r="EH61" s="74">
        <v>3</v>
      </c>
      <c r="EI61" s="74">
        <v>3</v>
      </c>
      <c r="EJ61" s="74">
        <v>0</v>
      </c>
      <c r="EK61" s="74">
        <v>0</v>
      </c>
      <c r="EL61" s="75">
        <v>1</v>
      </c>
      <c r="EM61" s="75">
        <f t="shared" si="16"/>
        <v>0</v>
      </c>
      <c r="EN61" s="74"/>
      <c r="EO61" s="73" t="s">
        <v>95</v>
      </c>
      <c r="EP61" s="73">
        <v>3</v>
      </c>
      <c r="EQ61" s="73">
        <v>3</v>
      </c>
      <c r="ER61" s="73">
        <v>0</v>
      </c>
      <c r="ES61" s="73">
        <v>0</v>
      </c>
      <c r="ET61" s="77">
        <v>1</v>
      </c>
      <c r="EU61" s="75">
        <f t="shared" si="17"/>
        <v>0</v>
      </c>
      <c r="EV61" s="74"/>
      <c r="EW61" s="73" t="s">
        <v>95</v>
      </c>
      <c r="EX61" s="73">
        <v>3</v>
      </c>
      <c r="EY61" s="73">
        <v>3</v>
      </c>
      <c r="EZ61" s="73">
        <v>0</v>
      </c>
      <c r="FA61" s="73">
        <v>0</v>
      </c>
      <c r="FB61" s="77">
        <v>1</v>
      </c>
      <c r="FC61" s="75">
        <f t="shared" si="18"/>
        <v>0</v>
      </c>
      <c r="FD61" s="74"/>
      <c r="FE61" s="73" t="s">
        <v>95</v>
      </c>
      <c r="FF61" s="73">
        <v>3</v>
      </c>
      <c r="FG61" s="73">
        <v>3</v>
      </c>
      <c r="FH61" s="73">
        <v>0</v>
      </c>
      <c r="FI61" s="73">
        <v>0</v>
      </c>
      <c r="FJ61" s="77">
        <f t="shared" si="71"/>
        <v>1</v>
      </c>
      <c r="FK61" s="75">
        <f t="shared" si="19"/>
        <v>0</v>
      </c>
      <c r="FL61" s="74"/>
      <c r="FM61" s="73" t="s">
        <v>95</v>
      </c>
      <c r="FN61" s="73">
        <v>3</v>
      </c>
      <c r="FO61" s="73">
        <v>3</v>
      </c>
      <c r="FP61" s="73">
        <v>0</v>
      </c>
      <c r="FQ61" s="73">
        <v>0</v>
      </c>
      <c r="FR61" s="77">
        <v>1</v>
      </c>
      <c r="FS61" s="75">
        <f t="shared" si="20"/>
        <v>0</v>
      </c>
      <c r="FT61" s="74"/>
      <c r="FU61" s="73" t="s">
        <v>95</v>
      </c>
      <c r="FV61" s="73">
        <v>3</v>
      </c>
      <c r="FW61" s="73">
        <v>3</v>
      </c>
      <c r="FX61" s="73">
        <v>0</v>
      </c>
      <c r="FY61" s="73">
        <v>0</v>
      </c>
      <c r="FZ61" s="77">
        <v>1</v>
      </c>
      <c r="GA61" s="75">
        <f t="shared" si="21"/>
        <v>0</v>
      </c>
      <c r="GB61" s="74"/>
      <c r="GC61" s="73" t="s">
        <v>95</v>
      </c>
      <c r="GD61" s="73">
        <v>3</v>
      </c>
      <c r="GE61" s="73">
        <v>3</v>
      </c>
      <c r="GF61" s="73">
        <v>0</v>
      </c>
      <c r="GG61" s="73">
        <v>0</v>
      </c>
      <c r="GH61" s="77">
        <v>1</v>
      </c>
      <c r="GI61" s="75">
        <f t="shared" si="22"/>
        <v>0</v>
      </c>
      <c r="GJ61" s="74"/>
      <c r="GK61" s="73" t="s">
        <v>95</v>
      </c>
      <c r="GL61" s="73">
        <v>3</v>
      </c>
      <c r="GM61" s="73">
        <v>3</v>
      </c>
      <c r="GN61" s="73">
        <v>0</v>
      </c>
      <c r="GO61" s="73">
        <v>0</v>
      </c>
      <c r="GP61" s="77">
        <v>1</v>
      </c>
      <c r="GQ61" s="75">
        <f t="shared" si="23"/>
        <v>1</v>
      </c>
      <c r="GR61" s="74"/>
      <c r="GS61" s="73" t="s">
        <v>95</v>
      </c>
      <c r="GT61" s="73">
        <v>3</v>
      </c>
      <c r="GU61" s="73">
        <v>3</v>
      </c>
      <c r="GV61" s="73">
        <v>0</v>
      </c>
      <c r="GW61" s="73">
        <v>0</v>
      </c>
      <c r="GX61" s="77">
        <v>1</v>
      </c>
      <c r="GY61" s="75">
        <f t="shared" si="24"/>
        <v>0</v>
      </c>
      <c r="HB61" s="74" t="s">
        <v>95</v>
      </c>
      <c r="HC61" s="74">
        <v>3</v>
      </c>
      <c r="HD61" s="74">
        <v>3</v>
      </c>
      <c r="HE61" s="74">
        <v>0</v>
      </c>
      <c r="HF61" s="74">
        <v>0</v>
      </c>
      <c r="HG61" s="75">
        <f t="shared" si="25"/>
        <v>1</v>
      </c>
      <c r="HH61" s="75">
        <f t="shared" si="26"/>
        <v>0</v>
      </c>
      <c r="HJ61" s="74" t="s">
        <v>95</v>
      </c>
      <c r="HK61" s="74">
        <v>3</v>
      </c>
      <c r="HL61" s="74">
        <v>3</v>
      </c>
      <c r="HM61" s="74">
        <v>0</v>
      </c>
      <c r="HN61" s="74">
        <v>0</v>
      </c>
      <c r="HO61" s="75">
        <f t="shared" si="27"/>
        <v>1</v>
      </c>
      <c r="HP61" s="75">
        <f t="shared" si="28"/>
        <v>0</v>
      </c>
      <c r="HR61" s="74" t="s">
        <v>95</v>
      </c>
      <c r="HS61" s="74">
        <v>3</v>
      </c>
      <c r="HT61" s="74">
        <v>3</v>
      </c>
      <c r="HU61" s="74">
        <v>0</v>
      </c>
      <c r="HV61" s="74">
        <v>0</v>
      </c>
      <c r="HW61" s="75">
        <f t="shared" si="29"/>
        <v>1</v>
      </c>
      <c r="HX61" s="75">
        <f t="shared" si="30"/>
        <v>0</v>
      </c>
      <c r="HZ61" s="74" t="s">
        <v>95</v>
      </c>
      <c r="IA61" s="74">
        <v>3</v>
      </c>
      <c r="IB61" s="74">
        <v>3</v>
      </c>
      <c r="IC61" s="74">
        <v>0</v>
      </c>
      <c r="ID61" s="74">
        <v>0</v>
      </c>
      <c r="IE61" s="75">
        <f t="shared" si="31"/>
        <v>1</v>
      </c>
      <c r="IF61" s="75">
        <f t="shared" si="32"/>
        <v>0</v>
      </c>
      <c r="IH61" s="74" t="s">
        <v>95</v>
      </c>
      <c r="II61" s="74">
        <v>3</v>
      </c>
      <c r="IJ61" s="74">
        <v>3</v>
      </c>
      <c r="IK61" s="74">
        <v>0</v>
      </c>
      <c r="IL61" s="74">
        <v>0</v>
      </c>
      <c r="IM61" s="75">
        <f t="shared" si="33"/>
        <v>1</v>
      </c>
      <c r="IN61" s="75">
        <f t="shared" si="34"/>
        <v>0</v>
      </c>
      <c r="IP61" s="74" t="s">
        <v>95</v>
      </c>
      <c r="IQ61" s="74">
        <v>3</v>
      </c>
      <c r="IR61" s="74">
        <v>3</v>
      </c>
      <c r="IS61" s="74">
        <v>0</v>
      </c>
      <c r="IT61" s="74">
        <v>0</v>
      </c>
      <c r="IU61" s="75">
        <f t="shared" si="35"/>
        <v>1</v>
      </c>
      <c r="IV61" s="75">
        <f t="shared" si="36"/>
        <v>0</v>
      </c>
      <c r="IX61" s="74" t="s">
        <v>95</v>
      </c>
      <c r="IY61" s="74">
        <v>3</v>
      </c>
      <c r="IZ61" s="74">
        <v>3</v>
      </c>
      <c r="JA61" s="74">
        <v>0</v>
      </c>
      <c r="JB61" s="74">
        <v>0</v>
      </c>
      <c r="JC61" s="75">
        <f t="shared" si="37"/>
        <v>1</v>
      </c>
      <c r="JD61" s="75">
        <f t="shared" si="38"/>
        <v>0</v>
      </c>
      <c r="JF61" s="74" t="s">
        <v>95</v>
      </c>
      <c r="JG61" s="74">
        <v>3</v>
      </c>
      <c r="JH61" s="74">
        <v>3</v>
      </c>
      <c r="JI61" s="74">
        <v>0</v>
      </c>
      <c r="JJ61" s="74">
        <v>0</v>
      </c>
      <c r="JK61" s="75">
        <f t="shared" si="39"/>
        <v>1</v>
      </c>
      <c r="JL61" s="75">
        <f t="shared" si="40"/>
        <v>0</v>
      </c>
      <c r="JN61" s="74" t="s">
        <v>95</v>
      </c>
      <c r="JO61" s="74">
        <v>3</v>
      </c>
      <c r="JP61" s="74">
        <v>3</v>
      </c>
      <c r="JQ61" s="74">
        <v>0</v>
      </c>
      <c r="JR61" s="74">
        <v>0</v>
      </c>
      <c r="JS61" s="75">
        <f t="shared" si="41"/>
        <v>1</v>
      </c>
      <c r="JT61" s="75">
        <f t="shared" si="42"/>
        <v>0</v>
      </c>
      <c r="JV61" s="74" t="s">
        <v>95</v>
      </c>
      <c r="JW61" s="74">
        <v>3</v>
      </c>
      <c r="JX61" s="74">
        <v>3</v>
      </c>
      <c r="JY61" s="74">
        <v>0</v>
      </c>
      <c r="JZ61" s="74">
        <v>0</v>
      </c>
      <c r="KA61" s="75">
        <f t="shared" si="43"/>
        <v>1</v>
      </c>
      <c r="KB61" s="75">
        <f t="shared" si="44"/>
        <v>0</v>
      </c>
      <c r="KD61" s="74" t="s">
        <v>95</v>
      </c>
      <c r="KE61" s="74">
        <v>3</v>
      </c>
      <c r="KF61" s="74">
        <v>3</v>
      </c>
      <c r="KG61" s="74">
        <v>0</v>
      </c>
      <c r="KH61" s="74">
        <v>0</v>
      </c>
      <c r="KI61" s="75">
        <f t="shared" si="45"/>
        <v>1</v>
      </c>
      <c r="KJ61" s="75">
        <f t="shared" si="46"/>
        <v>0</v>
      </c>
      <c r="KL61" s="74" t="s">
        <v>95</v>
      </c>
      <c r="KM61" s="74">
        <v>3</v>
      </c>
      <c r="KN61" s="74">
        <v>3</v>
      </c>
      <c r="KO61" s="74">
        <v>0</v>
      </c>
      <c r="KP61" s="74">
        <v>0</v>
      </c>
      <c r="KQ61" s="75">
        <f t="shared" si="47"/>
        <v>1</v>
      </c>
      <c r="KR61" s="75">
        <f t="shared" si="48"/>
        <v>0</v>
      </c>
      <c r="KT61" s="74" t="s">
        <v>95</v>
      </c>
      <c r="KU61" s="74">
        <v>3</v>
      </c>
      <c r="KV61" s="74">
        <v>3</v>
      </c>
      <c r="KW61" s="74">
        <v>0</v>
      </c>
      <c r="KX61" s="74">
        <v>0</v>
      </c>
      <c r="KY61" s="75">
        <f t="shared" si="49"/>
        <v>1</v>
      </c>
      <c r="KZ61" s="75">
        <f t="shared" si="50"/>
        <v>0</v>
      </c>
      <c r="LB61" s="74" t="s">
        <v>95</v>
      </c>
      <c r="LC61" s="74">
        <v>3</v>
      </c>
      <c r="LD61" s="74">
        <v>3</v>
      </c>
      <c r="LE61" s="74">
        <v>0</v>
      </c>
      <c r="LF61" s="74">
        <v>0</v>
      </c>
      <c r="LG61" s="75">
        <f t="shared" si="51"/>
        <v>1</v>
      </c>
      <c r="LH61" s="75">
        <f t="shared" si="52"/>
        <v>0</v>
      </c>
      <c r="LJ61" s="74" t="s">
        <v>95</v>
      </c>
      <c r="LK61" s="74">
        <v>3</v>
      </c>
      <c r="LL61" s="74">
        <v>3</v>
      </c>
      <c r="LM61" s="74">
        <v>0</v>
      </c>
      <c r="LN61" s="74">
        <v>0</v>
      </c>
      <c r="LO61" s="75">
        <f t="shared" si="53"/>
        <v>1</v>
      </c>
      <c r="LP61" s="75">
        <f t="shared" si="54"/>
        <v>0</v>
      </c>
      <c r="LR61" s="74" t="s">
        <v>95</v>
      </c>
      <c r="LS61" s="74">
        <v>3</v>
      </c>
      <c r="LT61" s="74">
        <v>3</v>
      </c>
      <c r="LU61" s="74">
        <v>0</v>
      </c>
      <c r="LV61" s="74">
        <v>0</v>
      </c>
      <c r="LW61" s="75">
        <f t="shared" si="55"/>
        <v>1</v>
      </c>
      <c r="LX61" s="75">
        <f t="shared" si="56"/>
        <v>0</v>
      </c>
      <c r="LZ61" s="74" t="s">
        <v>95</v>
      </c>
      <c r="MA61" s="74">
        <v>3</v>
      </c>
      <c r="MB61" s="74">
        <v>3</v>
      </c>
      <c r="MC61" s="74">
        <v>0</v>
      </c>
      <c r="MD61" s="74">
        <v>0</v>
      </c>
      <c r="ME61" s="75">
        <f t="shared" si="57"/>
        <v>1</v>
      </c>
      <c r="MF61" s="75">
        <f t="shared" si="58"/>
        <v>0</v>
      </c>
      <c r="MH61" s="74" t="s">
        <v>95</v>
      </c>
      <c r="MI61" s="74">
        <v>3</v>
      </c>
      <c r="MJ61" s="74">
        <v>3</v>
      </c>
      <c r="MK61" s="74">
        <v>0</v>
      </c>
      <c r="ML61" s="74">
        <v>0</v>
      </c>
      <c r="MM61" s="75">
        <f t="shared" si="59"/>
        <v>1</v>
      </c>
      <c r="MN61" s="75">
        <f t="shared" si="60"/>
        <v>0</v>
      </c>
      <c r="MP61" s="74" t="s">
        <v>95</v>
      </c>
      <c r="MQ61" s="74">
        <v>3</v>
      </c>
      <c r="MR61" s="74">
        <v>3</v>
      </c>
      <c r="MS61" s="74">
        <v>0</v>
      </c>
      <c r="MT61" s="74">
        <v>0</v>
      </c>
      <c r="MU61" s="75">
        <f t="shared" si="61"/>
        <v>1</v>
      </c>
      <c r="MV61" s="75">
        <f t="shared" si="62"/>
        <v>0</v>
      </c>
      <c r="MX61" s="74" t="s">
        <v>95</v>
      </c>
      <c r="MY61" s="74">
        <v>3</v>
      </c>
      <c r="MZ61" s="74">
        <v>3</v>
      </c>
      <c r="NA61" s="74">
        <v>0</v>
      </c>
      <c r="NB61" s="74">
        <v>0</v>
      </c>
      <c r="NC61" s="75">
        <f t="shared" si="63"/>
        <v>1</v>
      </c>
      <c r="ND61" s="75">
        <f t="shared" si="64"/>
        <v>0</v>
      </c>
      <c r="NF61" s="74" t="s">
        <v>95</v>
      </c>
      <c r="NG61" s="74">
        <v>3</v>
      </c>
      <c r="NH61" s="74">
        <v>3</v>
      </c>
      <c r="NI61" s="74">
        <v>0</v>
      </c>
      <c r="NJ61" s="74">
        <v>0</v>
      </c>
      <c r="NK61" s="75">
        <f t="shared" si="65"/>
        <v>1</v>
      </c>
      <c r="NL61" s="75">
        <f t="shared" si="66"/>
        <v>0</v>
      </c>
      <c r="NN61" s="74" t="s">
        <v>95</v>
      </c>
      <c r="NO61" s="74">
        <v>3</v>
      </c>
      <c r="NP61" s="74">
        <v>3</v>
      </c>
      <c r="NQ61" s="74">
        <v>0</v>
      </c>
      <c r="NR61" s="74">
        <v>0</v>
      </c>
      <c r="NS61" s="75">
        <f t="shared" si="67"/>
        <v>1</v>
      </c>
      <c r="NT61" s="75">
        <f t="shared" si="68"/>
        <v>0</v>
      </c>
    </row>
    <row r="62" spans="1:384" ht="15">
      <c r="A62" s="2" t="s">
        <v>63</v>
      </c>
      <c r="B62" s="2">
        <v>7</v>
      </c>
      <c r="C62" s="2">
        <v>6</v>
      </c>
      <c r="D62" s="2">
        <v>1</v>
      </c>
      <c r="E62" s="2">
        <v>0</v>
      </c>
      <c r="F62" s="4">
        <v>0.86</v>
      </c>
      <c r="G62" s="8"/>
      <c r="H62" s="7"/>
      <c r="I62" s="2" t="s">
        <v>63</v>
      </c>
      <c r="J62" s="2">
        <v>7</v>
      </c>
      <c r="K62" s="2">
        <v>6</v>
      </c>
      <c r="L62" s="2">
        <v>1</v>
      </c>
      <c r="M62" s="2">
        <v>0</v>
      </c>
      <c r="N62" s="4">
        <v>0.86</v>
      </c>
      <c r="O62" s="8">
        <f t="shared" si="0"/>
        <v>0</v>
      </c>
      <c r="P62" s="7"/>
      <c r="Q62" s="2" t="s">
        <v>63</v>
      </c>
      <c r="R62" s="2">
        <v>7</v>
      </c>
      <c r="S62" s="2">
        <v>6</v>
      </c>
      <c r="T62" s="2">
        <v>1</v>
      </c>
      <c r="U62" s="2">
        <v>0</v>
      </c>
      <c r="V62" s="4">
        <v>0.86</v>
      </c>
      <c r="W62" s="4">
        <f t="shared" si="1"/>
        <v>0</v>
      </c>
      <c r="Y62" s="2" t="s">
        <v>63</v>
      </c>
      <c r="Z62" s="2">
        <v>7</v>
      </c>
      <c r="AA62" s="2">
        <v>6</v>
      </c>
      <c r="AB62" s="2">
        <v>1</v>
      </c>
      <c r="AC62" s="2">
        <v>0</v>
      </c>
      <c r="AD62" s="4">
        <v>0.86</v>
      </c>
      <c r="AE62" s="4">
        <f t="shared" si="2"/>
        <v>0</v>
      </c>
      <c r="AG62" s="2" t="s">
        <v>63</v>
      </c>
      <c r="AH62" s="2">
        <v>7</v>
      </c>
      <c r="AI62" s="2">
        <v>6</v>
      </c>
      <c r="AJ62" s="2">
        <v>1</v>
      </c>
      <c r="AK62" s="2">
        <v>0</v>
      </c>
      <c r="AL62" s="4">
        <v>0.86</v>
      </c>
      <c r="AM62" s="4">
        <f t="shared" si="3"/>
        <v>0</v>
      </c>
      <c r="AO62" s="2" t="s">
        <v>63</v>
      </c>
      <c r="AP62" s="2">
        <v>7</v>
      </c>
      <c r="AQ62" s="2">
        <v>6</v>
      </c>
      <c r="AR62" s="2">
        <v>1</v>
      </c>
      <c r="AS62" s="2">
        <v>0</v>
      </c>
      <c r="AT62" s="4">
        <v>0.86</v>
      </c>
      <c r="AU62" s="4">
        <f t="shared" si="4"/>
        <v>0</v>
      </c>
      <c r="AW62" s="2" t="s">
        <v>63</v>
      </c>
      <c r="AX62" s="2">
        <v>7</v>
      </c>
      <c r="AY62" s="2">
        <v>6</v>
      </c>
      <c r="AZ62" s="2">
        <v>1</v>
      </c>
      <c r="BA62" s="2">
        <v>0</v>
      </c>
      <c r="BB62" s="4">
        <v>0.86</v>
      </c>
      <c r="BC62" s="4">
        <f t="shared" si="5"/>
        <v>0</v>
      </c>
      <c r="BE62" s="2" t="s">
        <v>63</v>
      </c>
      <c r="BF62" s="2">
        <v>7</v>
      </c>
      <c r="BG62" s="2">
        <v>6</v>
      </c>
      <c r="BH62" s="2">
        <v>1</v>
      </c>
      <c r="BI62" s="2">
        <v>0</v>
      </c>
      <c r="BJ62" s="4">
        <f t="shared" si="69"/>
        <v>0.8571428571428571</v>
      </c>
      <c r="BK62" s="4">
        <f t="shared" si="6"/>
        <v>-2.8571428571428914E-3</v>
      </c>
      <c r="BM62" s="2" t="s">
        <v>63</v>
      </c>
      <c r="BN62" s="2">
        <v>7</v>
      </c>
      <c r="BO62" s="2">
        <v>6</v>
      </c>
      <c r="BP62" s="2">
        <v>1</v>
      </c>
      <c r="BQ62" s="2">
        <v>0</v>
      </c>
      <c r="BR62" s="4">
        <f t="shared" si="70"/>
        <v>0.8571428571428571</v>
      </c>
      <c r="BS62" s="4">
        <f t="shared" si="7"/>
        <v>0</v>
      </c>
      <c r="BU62" s="2" t="s">
        <v>63</v>
      </c>
      <c r="BV62" s="2">
        <v>7</v>
      </c>
      <c r="BW62" s="2">
        <v>6</v>
      </c>
      <c r="BX62" s="2">
        <v>1</v>
      </c>
      <c r="BY62" s="2">
        <v>0</v>
      </c>
      <c r="BZ62" s="4">
        <v>0.86</v>
      </c>
      <c r="CA62" s="4">
        <f t="shared" si="8"/>
        <v>2.8571428571428914E-3</v>
      </c>
      <c r="CC62" s="42" t="s">
        <v>63</v>
      </c>
      <c r="CD62" s="42">
        <v>7</v>
      </c>
      <c r="CE62" s="42">
        <v>6</v>
      </c>
      <c r="CF62" s="42">
        <v>1</v>
      </c>
      <c r="CG62" s="42">
        <v>0</v>
      </c>
      <c r="CH62" s="43">
        <v>0.86</v>
      </c>
      <c r="CI62" s="4">
        <f t="shared" si="9"/>
        <v>0</v>
      </c>
      <c r="CK62" s="2" t="s">
        <v>63</v>
      </c>
      <c r="CL62" s="2">
        <v>7</v>
      </c>
      <c r="CM62" s="2">
        <v>6</v>
      </c>
      <c r="CN62" s="2">
        <v>1</v>
      </c>
      <c r="CO62" s="2">
        <v>0</v>
      </c>
      <c r="CP62" s="4">
        <v>0.86</v>
      </c>
      <c r="CQ62" s="4">
        <f t="shared" si="10"/>
        <v>0</v>
      </c>
      <c r="CS62" s="2" t="s">
        <v>63</v>
      </c>
      <c r="CT62" s="2">
        <v>7</v>
      </c>
      <c r="CU62" s="2">
        <v>6</v>
      </c>
      <c r="CV62" s="2">
        <v>1</v>
      </c>
      <c r="CW62" s="2">
        <v>0</v>
      </c>
      <c r="CX62" s="4">
        <v>0.86</v>
      </c>
      <c r="CY62" s="4">
        <f t="shared" si="11"/>
        <v>0</v>
      </c>
      <c r="DA62" s="2" t="s">
        <v>63</v>
      </c>
      <c r="DB62" s="2">
        <v>7</v>
      </c>
      <c r="DC62" s="2">
        <v>6</v>
      </c>
      <c r="DD62" s="2">
        <v>1</v>
      </c>
      <c r="DE62" s="2">
        <v>0</v>
      </c>
      <c r="DF62" s="4">
        <v>0.86</v>
      </c>
      <c r="DG62" s="4">
        <f t="shared" si="12"/>
        <v>0</v>
      </c>
      <c r="DI62" s="2" t="s">
        <v>63</v>
      </c>
      <c r="DJ62" s="2">
        <v>7</v>
      </c>
      <c r="DK62" s="2">
        <v>6</v>
      </c>
      <c r="DL62" s="2">
        <v>1</v>
      </c>
      <c r="DM62" s="2">
        <v>0</v>
      </c>
      <c r="DN62" s="4">
        <v>0.86</v>
      </c>
      <c r="DO62" s="4">
        <f t="shared" si="13"/>
        <v>0</v>
      </c>
      <c r="DQ62" s="2" t="s">
        <v>63</v>
      </c>
      <c r="DR62" s="2">
        <v>7</v>
      </c>
      <c r="DS62" s="2">
        <v>6</v>
      </c>
      <c r="DT62" s="2">
        <v>1</v>
      </c>
      <c r="DU62" s="2">
        <v>0</v>
      </c>
      <c r="DV62" s="4">
        <v>0.86</v>
      </c>
      <c r="DW62" s="4">
        <f t="shared" si="14"/>
        <v>0</v>
      </c>
      <c r="DY62" s="2" t="s">
        <v>63</v>
      </c>
      <c r="DZ62" s="2">
        <v>7</v>
      </c>
      <c r="EA62" s="2">
        <v>6</v>
      </c>
      <c r="EB62" s="2">
        <v>1</v>
      </c>
      <c r="EC62" s="2">
        <v>0</v>
      </c>
      <c r="ED62" s="4">
        <v>0.86</v>
      </c>
      <c r="EE62" s="4">
        <f t="shared" si="15"/>
        <v>0</v>
      </c>
      <c r="EG62" s="73" t="s">
        <v>63</v>
      </c>
      <c r="EH62" s="74">
        <v>7</v>
      </c>
      <c r="EI62" s="74">
        <v>6</v>
      </c>
      <c r="EJ62" s="74">
        <v>1</v>
      </c>
      <c r="EK62" s="74">
        <v>0</v>
      </c>
      <c r="EL62" s="75">
        <v>0.86</v>
      </c>
      <c r="EM62" s="75">
        <f t="shared" si="16"/>
        <v>0</v>
      </c>
      <c r="EN62" s="74"/>
      <c r="EO62" s="73" t="s">
        <v>63</v>
      </c>
      <c r="EP62" s="73">
        <v>7</v>
      </c>
      <c r="EQ62" s="73">
        <v>6</v>
      </c>
      <c r="ER62" s="73">
        <v>1</v>
      </c>
      <c r="ES62" s="73">
        <v>0</v>
      </c>
      <c r="ET62" s="77">
        <v>0.86</v>
      </c>
      <c r="EU62" s="75">
        <f t="shared" si="17"/>
        <v>0</v>
      </c>
      <c r="EV62" s="74"/>
      <c r="EW62" s="73" t="s">
        <v>63</v>
      </c>
      <c r="EX62" s="73">
        <v>7</v>
      </c>
      <c r="EY62" s="73">
        <v>6</v>
      </c>
      <c r="EZ62" s="73">
        <v>1</v>
      </c>
      <c r="FA62" s="73">
        <v>0</v>
      </c>
      <c r="FB62" s="77">
        <v>0.86</v>
      </c>
      <c r="FC62" s="75">
        <f t="shared" si="18"/>
        <v>0</v>
      </c>
      <c r="FD62" s="74"/>
      <c r="FE62" s="73" t="s">
        <v>63</v>
      </c>
      <c r="FF62" s="73">
        <v>7</v>
      </c>
      <c r="FG62" s="73">
        <v>6</v>
      </c>
      <c r="FH62" s="73">
        <v>1</v>
      </c>
      <c r="FI62" s="73">
        <v>0</v>
      </c>
      <c r="FJ62" s="77">
        <f t="shared" si="71"/>
        <v>0.8571428571428571</v>
      </c>
      <c r="FK62" s="75">
        <f t="shared" si="19"/>
        <v>-2.8571428571428914E-3</v>
      </c>
      <c r="FL62" s="74"/>
      <c r="FM62" s="73" t="s">
        <v>63</v>
      </c>
      <c r="FN62" s="73">
        <v>7</v>
      </c>
      <c r="FO62" s="73">
        <v>6</v>
      </c>
      <c r="FP62" s="73">
        <v>1</v>
      </c>
      <c r="FQ62" s="73">
        <v>0</v>
      </c>
      <c r="FR62" s="77">
        <v>0.86</v>
      </c>
      <c r="FS62" s="75">
        <f t="shared" si="20"/>
        <v>2.8571428571428914E-3</v>
      </c>
      <c r="FT62" s="74"/>
      <c r="FU62" s="73" t="s">
        <v>63</v>
      </c>
      <c r="FV62" s="73">
        <v>7</v>
      </c>
      <c r="FW62" s="73">
        <v>6</v>
      </c>
      <c r="FX62" s="73">
        <v>1</v>
      </c>
      <c r="FY62" s="73">
        <v>0</v>
      </c>
      <c r="FZ62" s="77">
        <v>0.86</v>
      </c>
      <c r="GA62" s="75">
        <f t="shared" si="21"/>
        <v>0</v>
      </c>
      <c r="GB62" s="74"/>
      <c r="GC62" s="73" t="s">
        <v>63</v>
      </c>
      <c r="GD62" s="73">
        <v>7</v>
      </c>
      <c r="GE62" s="73">
        <v>6</v>
      </c>
      <c r="GF62" s="73">
        <v>1</v>
      </c>
      <c r="GG62" s="73">
        <v>0</v>
      </c>
      <c r="GH62" s="77">
        <v>0.86</v>
      </c>
      <c r="GI62" s="75">
        <f t="shared" si="22"/>
        <v>0</v>
      </c>
      <c r="GJ62" s="74"/>
      <c r="GK62" s="73" t="s">
        <v>63</v>
      </c>
      <c r="GL62" s="73">
        <v>7</v>
      </c>
      <c r="GM62" s="73">
        <v>6</v>
      </c>
      <c r="GN62" s="73">
        <v>1</v>
      </c>
      <c r="GO62" s="73">
        <v>0</v>
      </c>
      <c r="GP62" s="77">
        <v>0.86</v>
      </c>
      <c r="GQ62" s="75">
        <f t="shared" si="23"/>
        <v>0.86</v>
      </c>
      <c r="GR62" s="74"/>
      <c r="GS62" s="73" t="s">
        <v>63</v>
      </c>
      <c r="GT62" s="73">
        <v>7</v>
      </c>
      <c r="GU62" s="73">
        <v>6</v>
      </c>
      <c r="GV62" s="73">
        <v>1</v>
      </c>
      <c r="GW62" s="73">
        <v>0</v>
      </c>
      <c r="GX62" s="77">
        <v>0.86</v>
      </c>
      <c r="GY62" s="75">
        <f t="shared" si="24"/>
        <v>0</v>
      </c>
      <c r="HB62" s="74" t="s">
        <v>63</v>
      </c>
      <c r="HC62" s="74">
        <v>7</v>
      </c>
      <c r="HD62" s="74">
        <v>6</v>
      </c>
      <c r="HE62" s="74">
        <v>1</v>
      </c>
      <c r="HF62" s="74">
        <v>0</v>
      </c>
      <c r="HG62" s="75">
        <f t="shared" si="25"/>
        <v>0.8571428571428571</v>
      </c>
      <c r="HH62" s="75">
        <f t="shared" si="26"/>
        <v>-2.8571428571428914E-3</v>
      </c>
      <c r="HJ62" s="74" t="s">
        <v>63</v>
      </c>
      <c r="HK62" s="74">
        <v>7</v>
      </c>
      <c r="HL62" s="74">
        <v>6</v>
      </c>
      <c r="HM62" s="74">
        <v>1</v>
      </c>
      <c r="HN62" s="74">
        <v>0</v>
      </c>
      <c r="HO62" s="75">
        <f t="shared" si="27"/>
        <v>0.8571428571428571</v>
      </c>
      <c r="HP62" s="75">
        <f t="shared" si="28"/>
        <v>0</v>
      </c>
      <c r="HR62" s="74" t="s">
        <v>63</v>
      </c>
      <c r="HS62" s="74">
        <v>7</v>
      </c>
      <c r="HT62" s="74">
        <v>6</v>
      </c>
      <c r="HU62" s="74">
        <v>1</v>
      </c>
      <c r="HV62" s="74">
        <v>0</v>
      </c>
      <c r="HW62" s="75">
        <f t="shared" si="29"/>
        <v>0.8571428571428571</v>
      </c>
      <c r="HX62" s="75">
        <f t="shared" si="30"/>
        <v>0</v>
      </c>
      <c r="HZ62" s="74" t="s">
        <v>63</v>
      </c>
      <c r="IA62" s="74">
        <v>7</v>
      </c>
      <c r="IB62" s="74">
        <v>6</v>
      </c>
      <c r="IC62" s="74">
        <v>1</v>
      </c>
      <c r="ID62" s="74">
        <v>0</v>
      </c>
      <c r="IE62" s="75">
        <f t="shared" si="31"/>
        <v>0.8571428571428571</v>
      </c>
      <c r="IF62" s="75">
        <f t="shared" si="32"/>
        <v>0</v>
      </c>
      <c r="IH62" s="74" t="s">
        <v>63</v>
      </c>
      <c r="II62" s="74">
        <v>7</v>
      </c>
      <c r="IJ62" s="74">
        <v>6</v>
      </c>
      <c r="IK62" s="74">
        <v>1</v>
      </c>
      <c r="IL62" s="74">
        <v>0</v>
      </c>
      <c r="IM62" s="75">
        <f t="shared" si="33"/>
        <v>0.8571428571428571</v>
      </c>
      <c r="IN62" s="75">
        <f t="shared" si="34"/>
        <v>0</v>
      </c>
      <c r="IP62" s="74" t="s">
        <v>63</v>
      </c>
      <c r="IQ62" s="74">
        <v>7</v>
      </c>
      <c r="IR62" s="74">
        <v>6</v>
      </c>
      <c r="IS62" s="74">
        <v>1</v>
      </c>
      <c r="IT62" s="74">
        <v>0</v>
      </c>
      <c r="IU62" s="75">
        <f t="shared" si="35"/>
        <v>0.8571428571428571</v>
      </c>
      <c r="IV62" s="75">
        <f t="shared" si="36"/>
        <v>0</v>
      </c>
      <c r="IX62" s="74" t="s">
        <v>63</v>
      </c>
      <c r="IY62" s="74">
        <v>7</v>
      </c>
      <c r="IZ62" s="74">
        <v>6</v>
      </c>
      <c r="JA62" s="74">
        <v>1</v>
      </c>
      <c r="JB62" s="74">
        <v>0</v>
      </c>
      <c r="JC62" s="75">
        <f t="shared" si="37"/>
        <v>0.8571428571428571</v>
      </c>
      <c r="JD62" s="75">
        <f t="shared" si="38"/>
        <v>0</v>
      </c>
      <c r="JF62" s="74" t="s">
        <v>63</v>
      </c>
      <c r="JG62" s="74">
        <v>7</v>
      </c>
      <c r="JH62" s="74">
        <v>6</v>
      </c>
      <c r="JI62" s="74">
        <v>1</v>
      </c>
      <c r="JJ62" s="74">
        <v>0</v>
      </c>
      <c r="JK62" s="75">
        <f t="shared" si="39"/>
        <v>0.8571428571428571</v>
      </c>
      <c r="JL62" s="75">
        <f t="shared" si="40"/>
        <v>0</v>
      </c>
      <c r="JN62" s="74" t="s">
        <v>63</v>
      </c>
      <c r="JO62" s="74">
        <v>7</v>
      </c>
      <c r="JP62" s="74">
        <v>6</v>
      </c>
      <c r="JQ62" s="74">
        <v>1</v>
      </c>
      <c r="JR62" s="74">
        <v>0</v>
      </c>
      <c r="JS62" s="75">
        <f t="shared" si="41"/>
        <v>0.8571428571428571</v>
      </c>
      <c r="JT62" s="75">
        <f t="shared" si="42"/>
        <v>0</v>
      </c>
      <c r="JV62" s="74" t="s">
        <v>63</v>
      </c>
      <c r="JW62" s="74">
        <v>7</v>
      </c>
      <c r="JX62" s="74">
        <v>6</v>
      </c>
      <c r="JY62" s="74">
        <v>1</v>
      </c>
      <c r="JZ62" s="74">
        <v>0</v>
      </c>
      <c r="KA62" s="75">
        <f t="shared" si="43"/>
        <v>0.8571428571428571</v>
      </c>
      <c r="KB62" s="75">
        <f t="shared" si="44"/>
        <v>0</v>
      </c>
      <c r="KD62" s="74" t="s">
        <v>63</v>
      </c>
      <c r="KE62" s="74">
        <v>7</v>
      </c>
      <c r="KF62" s="74">
        <v>6</v>
      </c>
      <c r="KG62" s="74">
        <v>1</v>
      </c>
      <c r="KH62" s="74">
        <v>0</v>
      </c>
      <c r="KI62" s="75">
        <f t="shared" si="45"/>
        <v>0.8571428571428571</v>
      </c>
      <c r="KJ62" s="75">
        <f t="shared" si="46"/>
        <v>0</v>
      </c>
      <c r="KL62" s="74" t="s">
        <v>63</v>
      </c>
      <c r="KM62" s="74">
        <v>7</v>
      </c>
      <c r="KN62" s="74">
        <v>6</v>
      </c>
      <c r="KO62" s="74">
        <v>1</v>
      </c>
      <c r="KP62" s="74">
        <v>0</v>
      </c>
      <c r="KQ62" s="75">
        <f t="shared" si="47"/>
        <v>0.8571428571428571</v>
      </c>
      <c r="KR62" s="75">
        <f t="shared" si="48"/>
        <v>0</v>
      </c>
      <c r="KT62" s="74" t="s">
        <v>63</v>
      </c>
      <c r="KU62" s="74">
        <v>7</v>
      </c>
      <c r="KV62" s="74">
        <v>6</v>
      </c>
      <c r="KW62" s="74">
        <v>1</v>
      </c>
      <c r="KX62" s="74">
        <v>0</v>
      </c>
      <c r="KY62" s="75">
        <f t="shared" si="49"/>
        <v>0.8571428571428571</v>
      </c>
      <c r="KZ62" s="75">
        <f t="shared" si="50"/>
        <v>0</v>
      </c>
      <c r="LB62" s="74" t="s">
        <v>63</v>
      </c>
      <c r="LC62" s="74">
        <v>7</v>
      </c>
      <c r="LD62" s="74">
        <v>6</v>
      </c>
      <c r="LE62" s="74">
        <v>1</v>
      </c>
      <c r="LF62" s="74">
        <v>0</v>
      </c>
      <c r="LG62" s="75">
        <f t="shared" si="51"/>
        <v>0.8571428571428571</v>
      </c>
      <c r="LH62" s="75">
        <f t="shared" si="52"/>
        <v>0</v>
      </c>
      <c r="LJ62" s="74" t="s">
        <v>63</v>
      </c>
      <c r="LK62" s="74">
        <v>7</v>
      </c>
      <c r="LL62" s="74">
        <v>6</v>
      </c>
      <c r="LM62" s="74">
        <v>1</v>
      </c>
      <c r="LN62" s="74">
        <v>0</v>
      </c>
      <c r="LO62" s="75">
        <f t="shared" si="53"/>
        <v>0.8571428571428571</v>
      </c>
      <c r="LP62" s="75">
        <f t="shared" si="54"/>
        <v>0</v>
      </c>
      <c r="LR62" s="74" t="s">
        <v>63</v>
      </c>
      <c r="LS62" s="74">
        <v>7</v>
      </c>
      <c r="LT62" s="74">
        <v>6</v>
      </c>
      <c r="LU62" s="74">
        <v>1</v>
      </c>
      <c r="LV62" s="74">
        <v>0</v>
      </c>
      <c r="LW62" s="75">
        <f t="shared" si="55"/>
        <v>0.8571428571428571</v>
      </c>
      <c r="LX62" s="75">
        <f t="shared" si="56"/>
        <v>0</v>
      </c>
      <c r="LZ62" s="74" t="s">
        <v>63</v>
      </c>
      <c r="MA62" s="74">
        <v>7</v>
      </c>
      <c r="MB62" s="74">
        <v>6</v>
      </c>
      <c r="MC62" s="74">
        <v>1</v>
      </c>
      <c r="MD62" s="74">
        <v>0</v>
      </c>
      <c r="ME62" s="75">
        <f t="shared" si="57"/>
        <v>0.8571428571428571</v>
      </c>
      <c r="MF62" s="75">
        <f t="shared" si="58"/>
        <v>0</v>
      </c>
      <c r="MH62" s="74" t="s">
        <v>63</v>
      </c>
      <c r="MI62" s="74">
        <v>7</v>
      </c>
      <c r="MJ62" s="74">
        <v>6</v>
      </c>
      <c r="MK62" s="74">
        <v>1</v>
      </c>
      <c r="ML62" s="74">
        <v>0</v>
      </c>
      <c r="MM62" s="75">
        <f t="shared" si="59"/>
        <v>0.8571428571428571</v>
      </c>
      <c r="MN62" s="75">
        <f t="shared" si="60"/>
        <v>0</v>
      </c>
      <c r="MP62" s="74" t="s">
        <v>63</v>
      </c>
      <c r="MQ62" s="74">
        <v>7</v>
      </c>
      <c r="MR62" s="74">
        <v>6</v>
      </c>
      <c r="MS62" s="74">
        <v>1</v>
      </c>
      <c r="MT62" s="74">
        <v>0</v>
      </c>
      <c r="MU62" s="75">
        <f t="shared" si="61"/>
        <v>0.8571428571428571</v>
      </c>
      <c r="MV62" s="75">
        <f t="shared" si="62"/>
        <v>0</v>
      </c>
      <c r="MX62" s="74" t="s">
        <v>63</v>
      </c>
      <c r="MY62" s="74">
        <v>7</v>
      </c>
      <c r="MZ62" s="74">
        <v>6</v>
      </c>
      <c r="NA62" s="74">
        <v>1</v>
      </c>
      <c r="NB62" s="74">
        <v>0</v>
      </c>
      <c r="NC62" s="75">
        <f t="shared" si="63"/>
        <v>0.8571428571428571</v>
      </c>
      <c r="ND62" s="75">
        <f t="shared" si="64"/>
        <v>0</v>
      </c>
      <c r="NF62" s="74" t="s">
        <v>63</v>
      </c>
      <c r="NG62" s="74">
        <v>7</v>
      </c>
      <c r="NH62" s="74">
        <v>6</v>
      </c>
      <c r="NI62" s="74">
        <v>1</v>
      </c>
      <c r="NJ62" s="74">
        <v>0</v>
      </c>
      <c r="NK62" s="75">
        <f t="shared" si="65"/>
        <v>0.8571428571428571</v>
      </c>
      <c r="NL62" s="75">
        <f t="shared" si="66"/>
        <v>0</v>
      </c>
      <c r="NN62" s="74" t="s">
        <v>63</v>
      </c>
      <c r="NO62" s="74">
        <v>7</v>
      </c>
      <c r="NP62" s="74">
        <v>6</v>
      </c>
      <c r="NQ62" s="74">
        <v>1</v>
      </c>
      <c r="NR62" s="74">
        <v>0</v>
      </c>
      <c r="NS62" s="75">
        <f t="shared" si="67"/>
        <v>0.8571428571428571</v>
      </c>
      <c r="NT62" s="75">
        <f t="shared" si="68"/>
        <v>0</v>
      </c>
    </row>
    <row r="63" spans="1:384" ht="15">
      <c r="A63" s="2" t="s">
        <v>64</v>
      </c>
      <c r="B63" s="2">
        <v>32</v>
      </c>
      <c r="C63" s="2">
        <v>31</v>
      </c>
      <c r="D63" s="2">
        <v>1</v>
      </c>
      <c r="E63" s="2">
        <v>0</v>
      </c>
      <c r="F63" s="4">
        <v>0.97</v>
      </c>
      <c r="G63" s="8"/>
      <c r="H63" s="7"/>
      <c r="I63" s="2" t="s">
        <v>64</v>
      </c>
      <c r="J63" s="2">
        <v>32</v>
      </c>
      <c r="K63" s="2">
        <v>31</v>
      </c>
      <c r="L63" s="2">
        <v>1</v>
      </c>
      <c r="M63" s="2">
        <v>0</v>
      </c>
      <c r="N63" s="4">
        <v>0.97</v>
      </c>
      <c r="O63" s="8">
        <f t="shared" si="0"/>
        <v>0</v>
      </c>
      <c r="P63" s="7"/>
      <c r="Q63" s="2" t="s">
        <v>64</v>
      </c>
      <c r="R63" s="2">
        <v>32</v>
      </c>
      <c r="S63" s="2">
        <v>31</v>
      </c>
      <c r="T63" s="2">
        <v>1</v>
      </c>
      <c r="U63" s="2">
        <v>0</v>
      </c>
      <c r="V63" s="4">
        <v>0.97</v>
      </c>
      <c r="W63" s="4">
        <f t="shared" si="1"/>
        <v>0</v>
      </c>
      <c r="Y63" s="2" t="s">
        <v>64</v>
      </c>
      <c r="Z63" s="2">
        <v>32</v>
      </c>
      <c r="AA63" s="2">
        <v>31</v>
      </c>
      <c r="AB63" s="2">
        <v>1</v>
      </c>
      <c r="AC63" s="2">
        <v>0</v>
      </c>
      <c r="AD63" s="4">
        <v>0.97</v>
      </c>
      <c r="AE63" s="4">
        <f t="shared" si="2"/>
        <v>0</v>
      </c>
      <c r="AG63" s="2" t="s">
        <v>64</v>
      </c>
      <c r="AH63" s="2">
        <v>32</v>
      </c>
      <c r="AI63" s="2">
        <v>31</v>
      </c>
      <c r="AJ63" s="2">
        <v>1</v>
      </c>
      <c r="AK63" s="2">
        <v>0</v>
      </c>
      <c r="AL63" s="4">
        <v>0.97</v>
      </c>
      <c r="AM63" s="4">
        <f t="shared" si="3"/>
        <v>0</v>
      </c>
      <c r="AO63" s="2" t="s">
        <v>64</v>
      </c>
      <c r="AP63" s="2">
        <v>32</v>
      </c>
      <c r="AQ63" s="2">
        <v>31</v>
      </c>
      <c r="AR63" s="2">
        <v>1</v>
      </c>
      <c r="AS63" s="2">
        <v>0</v>
      </c>
      <c r="AT63" s="4">
        <v>0.97</v>
      </c>
      <c r="AU63" s="4">
        <f t="shared" si="4"/>
        <v>0</v>
      </c>
      <c r="AW63" s="2" t="s">
        <v>64</v>
      </c>
      <c r="AX63" s="2">
        <v>32</v>
      </c>
      <c r="AY63" s="2">
        <v>31</v>
      </c>
      <c r="AZ63" s="2">
        <v>1</v>
      </c>
      <c r="BA63" s="2">
        <v>0</v>
      </c>
      <c r="BB63" s="4">
        <v>0.97</v>
      </c>
      <c r="BC63" s="4">
        <f t="shared" si="5"/>
        <v>0</v>
      </c>
      <c r="BE63" s="2" t="s">
        <v>64</v>
      </c>
      <c r="BF63" s="2">
        <v>32</v>
      </c>
      <c r="BG63" s="2">
        <v>31</v>
      </c>
      <c r="BH63" s="2">
        <v>1</v>
      </c>
      <c r="BI63" s="2">
        <v>0</v>
      </c>
      <c r="BJ63" s="4">
        <f t="shared" si="69"/>
        <v>0.96875</v>
      </c>
      <c r="BK63" s="4">
        <f t="shared" si="6"/>
        <v>-1.2499999999999734E-3</v>
      </c>
      <c r="BM63" s="2" t="s">
        <v>64</v>
      </c>
      <c r="BN63" s="2">
        <v>32</v>
      </c>
      <c r="BO63" s="2">
        <v>31</v>
      </c>
      <c r="BP63" s="2">
        <v>1</v>
      </c>
      <c r="BQ63" s="2">
        <v>0</v>
      </c>
      <c r="BR63" s="4">
        <f t="shared" si="70"/>
        <v>0.96875</v>
      </c>
      <c r="BS63" s="4">
        <f t="shared" si="7"/>
        <v>0</v>
      </c>
      <c r="BU63" s="2" t="s">
        <v>64</v>
      </c>
      <c r="BV63" s="2">
        <v>32</v>
      </c>
      <c r="BW63" s="2">
        <v>31</v>
      </c>
      <c r="BX63" s="2">
        <v>1</v>
      </c>
      <c r="BY63" s="2">
        <v>0</v>
      </c>
      <c r="BZ63" s="4">
        <v>0.97</v>
      </c>
      <c r="CA63" s="4">
        <f t="shared" si="8"/>
        <v>1.2499999999999734E-3</v>
      </c>
      <c r="CC63" s="42" t="s">
        <v>64</v>
      </c>
      <c r="CD63" s="42">
        <v>32</v>
      </c>
      <c r="CE63" s="42">
        <v>31</v>
      </c>
      <c r="CF63" s="42">
        <v>1</v>
      </c>
      <c r="CG63" s="42">
        <v>0</v>
      </c>
      <c r="CH63" s="43">
        <v>0.97</v>
      </c>
      <c r="CI63" s="4">
        <f t="shared" si="9"/>
        <v>0</v>
      </c>
      <c r="CK63" s="2" t="s">
        <v>64</v>
      </c>
      <c r="CL63" s="2">
        <v>32</v>
      </c>
      <c r="CM63" s="2">
        <v>31</v>
      </c>
      <c r="CN63" s="2">
        <v>1</v>
      </c>
      <c r="CO63" s="2">
        <v>0</v>
      </c>
      <c r="CP63" s="4">
        <v>0.97</v>
      </c>
      <c r="CQ63" s="4">
        <f t="shared" si="10"/>
        <v>0</v>
      </c>
      <c r="CS63" s="2" t="s">
        <v>64</v>
      </c>
      <c r="CT63" s="2">
        <v>32</v>
      </c>
      <c r="CU63" s="2">
        <v>31</v>
      </c>
      <c r="CV63" s="2">
        <v>1</v>
      </c>
      <c r="CW63" s="2">
        <v>0</v>
      </c>
      <c r="CX63" s="4">
        <v>0.97</v>
      </c>
      <c r="CY63" s="4">
        <f t="shared" si="11"/>
        <v>0</v>
      </c>
      <c r="DA63" s="2" t="s">
        <v>64</v>
      </c>
      <c r="DB63" s="2">
        <v>32</v>
      </c>
      <c r="DC63" s="2">
        <v>31</v>
      </c>
      <c r="DD63" s="2">
        <v>1</v>
      </c>
      <c r="DE63" s="2">
        <v>0</v>
      </c>
      <c r="DF63" s="4">
        <v>0.97</v>
      </c>
      <c r="DG63" s="4">
        <f t="shared" si="12"/>
        <v>0</v>
      </c>
      <c r="DI63" s="2" t="s">
        <v>64</v>
      </c>
      <c r="DJ63" s="2">
        <v>32</v>
      </c>
      <c r="DK63" s="2">
        <v>31</v>
      </c>
      <c r="DL63" s="2">
        <v>1</v>
      </c>
      <c r="DM63" s="2">
        <v>0</v>
      </c>
      <c r="DN63" s="4">
        <v>0.97</v>
      </c>
      <c r="DO63" s="4">
        <f t="shared" si="13"/>
        <v>0</v>
      </c>
      <c r="DQ63" s="2" t="s">
        <v>64</v>
      </c>
      <c r="DR63" s="2">
        <v>32</v>
      </c>
      <c r="DS63" s="2">
        <v>31</v>
      </c>
      <c r="DT63" s="2">
        <v>1</v>
      </c>
      <c r="DU63" s="2">
        <v>0</v>
      </c>
      <c r="DV63" s="4">
        <v>0.97</v>
      </c>
      <c r="DW63" s="4">
        <f t="shared" si="14"/>
        <v>0</v>
      </c>
      <c r="DY63" s="2" t="s">
        <v>64</v>
      </c>
      <c r="DZ63" s="2">
        <v>32</v>
      </c>
      <c r="EA63" s="2">
        <v>31</v>
      </c>
      <c r="EB63" s="2">
        <v>1</v>
      </c>
      <c r="EC63" s="2">
        <v>0</v>
      </c>
      <c r="ED63" s="4">
        <v>0.97</v>
      </c>
      <c r="EE63" s="4">
        <f t="shared" si="15"/>
        <v>0</v>
      </c>
      <c r="EG63" s="73" t="s">
        <v>64</v>
      </c>
      <c r="EH63" s="74">
        <v>32</v>
      </c>
      <c r="EI63" s="74">
        <v>31</v>
      </c>
      <c r="EJ63" s="74">
        <v>1</v>
      </c>
      <c r="EK63" s="74">
        <v>0</v>
      </c>
      <c r="EL63" s="75">
        <v>0.97</v>
      </c>
      <c r="EM63" s="75">
        <f t="shared" si="16"/>
        <v>0</v>
      </c>
      <c r="EN63" s="74"/>
      <c r="EO63" s="73" t="s">
        <v>64</v>
      </c>
      <c r="EP63" s="73">
        <v>32</v>
      </c>
      <c r="EQ63" s="73">
        <v>31</v>
      </c>
      <c r="ER63" s="73">
        <v>1</v>
      </c>
      <c r="ES63" s="73">
        <v>0</v>
      </c>
      <c r="ET63" s="77">
        <v>0.97</v>
      </c>
      <c r="EU63" s="75">
        <f t="shared" si="17"/>
        <v>0</v>
      </c>
      <c r="EV63" s="74"/>
      <c r="EW63" s="73" t="s">
        <v>64</v>
      </c>
      <c r="EX63" s="73">
        <v>32</v>
      </c>
      <c r="EY63" s="73">
        <v>31</v>
      </c>
      <c r="EZ63" s="73">
        <v>1</v>
      </c>
      <c r="FA63" s="73">
        <v>0</v>
      </c>
      <c r="FB63" s="77">
        <v>0.97</v>
      </c>
      <c r="FC63" s="75">
        <f t="shared" si="18"/>
        <v>0</v>
      </c>
      <c r="FD63" s="74"/>
      <c r="FE63" s="73" t="s">
        <v>64</v>
      </c>
      <c r="FF63" s="73">
        <v>32</v>
      </c>
      <c r="FG63" s="73">
        <v>31</v>
      </c>
      <c r="FH63" s="73">
        <v>1</v>
      </c>
      <c r="FI63" s="73">
        <v>0</v>
      </c>
      <c r="FJ63" s="77">
        <f t="shared" si="71"/>
        <v>0.96875</v>
      </c>
      <c r="FK63" s="75">
        <f t="shared" si="19"/>
        <v>-1.2499999999999734E-3</v>
      </c>
      <c r="FL63" s="74"/>
      <c r="FM63" s="73" t="s">
        <v>64</v>
      </c>
      <c r="FN63" s="73">
        <v>32</v>
      </c>
      <c r="FO63" s="73">
        <v>31</v>
      </c>
      <c r="FP63" s="73">
        <v>1</v>
      </c>
      <c r="FQ63" s="73">
        <v>0</v>
      </c>
      <c r="FR63" s="77">
        <v>0.97</v>
      </c>
      <c r="FS63" s="75">
        <f t="shared" si="20"/>
        <v>1.2499999999999734E-3</v>
      </c>
      <c r="FT63" s="74"/>
      <c r="FU63" s="73" t="s">
        <v>64</v>
      </c>
      <c r="FV63" s="73">
        <v>32</v>
      </c>
      <c r="FW63" s="73">
        <v>31</v>
      </c>
      <c r="FX63" s="73">
        <v>1</v>
      </c>
      <c r="FY63" s="73">
        <v>0</v>
      </c>
      <c r="FZ63" s="77">
        <v>0.97</v>
      </c>
      <c r="GA63" s="75">
        <f t="shared" si="21"/>
        <v>0</v>
      </c>
      <c r="GB63" s="74"/>
      <c r="GC63" s="73" t="s">
        <v>64</v>
      </c>
      <c r="GD63" s="73">
        <v>32</v>
      </c>
      <c r="GE63" s="73">
        <v>31</v>
      </c>
      <c r="GF63" s="73">
        <v>1</v>
      </c>
      <c r="GG63" s="73">
        <v>0</v>
      </c>
      <c r="GH63" s="77">
        <v>0.97</v>
      </c>
      <c r="GI63" s="75">
        <f t="shared" si="22"/>
        <v>0</v>
      </c>
      <c r="GJ63" s="74"/>
      <c r="GK63" s="73" t="s">
        <v>64</v>
      </c>
      <c r="GL63" s="73">
        <v>32</v>
      </c>
      <c r="GM63" s="73">
        <v>31</v>
      </c>
      <c r="GN63" s="73">
        <v>1</v>
      </c>
      <c r="GO63" s="73">
        <v>0</v>
      </c>
      <c r="GP63" s="77">
        <v>0.97</v>
      </c>
      <c r="GQ63" s="75">
        <f t="shared" si="23"/>
        <v>0.97</v>
      </c>
      <c r="GR63" s="74"/>
      <c r="GS63" s="73" t="s">
        <v>64</v>
      </c>
      <c r="GT63" s="73">
        <v>32</v>
      </c>
      <c r="GU63" s="73">
        <v>31</v>
      </c>
      <c r="GV63" s="73">
        <v>1</v>
      </c>
      <c r="GW63" s="73">
        <v>0</v>
      </c>
      <c r="GX63" s="77">
        <v>0.97</v>
      </c>
      <c r="GY63" s="75">
        <f t="shared" si="24"/>
        <v>0</v>
      </c>
      <c r="HB63" s="74" t="s">
        <v>64</v>
      </c>
      <c r="HC63" s="74">
        <v>32</v>
      </c>
      <c r="HD63" s="74">
        <v>31</v>
      </c>
      <c r="HE63" s="74">
        <v>1</v>
      </c>
      <c r="HF63" s="74">
        <v>0</v>
      </c>
      <c r="HG63" s="75">
        <f t="shared" si="25"/>
        <v>0.96875</v>
      </c>
      <c r="HH63" s="75">
        <f t="shared" si="26"/>
        <v>-1.2499999999999734E-3</v>
      </c>
      <c r="HJ63" s="74" t="s">
        <v>64</v>
      </c>
      <c r="HK63" s="74">
        <v>32</v>
      </c>
      <c r="HL63" s="74">
        <v>31</v>
      </c>
      <c r="HM63" s="74">
        <v>1</v>
      </c>
      <c r="HN63" s="74">
        <v>0</v>
      </c>
      <c r="HO63" s="75">
        <f t="shared" si="27"/>
        <v>0.96875</v>
      </c>
      <c r="HP63" s="75">
        <f t="shared" si="28"/>
        <v>0</v>
      </c>
      <c r="HR63" s="74" t="s">
        <v>64</v>
      </c>
      <c r="HS63" s="74">
        <v>32</v>
      </c>
      <c r="HT63" s="74">
        <v>31</v>
      </c>
      <c r="HU63" s="74">
        <v>1</v>
      </c>
      <c r="HV63" s="74">
        <v>0</v>
      </c>
      <c r="HW63" s="75">
        <f t="shared" si="29"/>
        <v>0.96875</v>
      </c>
      <c r="HX63" s="75">
        <f t="shared" si="30"/>
        <v>0</v>
      </c>
      <c r="HZ63" s="74" t="s">
        <v>64</v>
      </c>
      <c r="IA63" s="74">
        <v>32</v>
      </c>
      <c r="IB63" s="74">
        <v>31</v>
      </c>
      <c r="IC63" s="74">
        <v>1</v>
      </c>
      <c r="ID63" s="74">
        <v>0</v>
      </c>
      <c r="IE63" s="75">
        <f t="shared" si="31"/>
        <v>0.96875</v>
      </c>
      <c r="IF63" s="75">
        <f t="shared" si="32"/>
        <v>0</v>
      </c>
      <c r="IH63" s="74" t="s">
        <v>64</v>
      </c>
      <c r="II63" s="74">
        <v>32</v>
      </c>
      <c r="IJ63" s="74">
        <v>31</v>
      </c>
      <c r="IK63" s="74">
        <v>1</v>
      </c>
      <c r="IL63" s="74">
        <v>0</v>
      </c>
      <c r="IM63" s="75">
        <f t="shared" si="33"/>
        <v>0.96875</v>
      </c>
      <c r="IN63" s="75">
        <f t="shared" si="34"/>
        <v>0</v>
      </c>
      <c r="IP63" s="74" t="s">
        <v>64</v>
      </c>
      <c r="IQ63" s="74">
        <v>32</v>
      </c>
      <c r="IR63" s="74">
        <v>31</v>
      </c>
      <c r="IS63" s="74">
        <v>1</v>
      </c>
      <c r="IT63" s="74">
        <v>0</v>
      </c>
      <c r="IU63" s="75">
        <f t="shared" si="35"/>
        <v>0.96875</v>
      </c>
      <c r="IV63" s="75">
        <f t="shared" si="36"/>
        <v>0</v>
      </c>
      <c r="IX63" s="74" t="s">
        <v>64</v>
      </c>
      <c r="IY63" s="74">
        <v>32</v>
      </c>
      <c r="IZ63" s="74">
        <v>31</v>
      </c>
      <c r="JA63" s="74">
        <v>1</v>
      </c>
      <c r="JB63" s="74">
        <v>0</v>
      </c>
      <c r="JC63" s="75">
        <f t="shared" si="37"/>
        <v>0.96875</v>
      </c>
      <c r="JD63" s="75">
        <f t="shared" si="38"/>
        <v>0</v>
      </c>
      <c r="JF63" s="74" t="s">
        <v>64</v>
      </c>
      <c r="JG63" s="74">
        <v>32</v>
      </c>
      <c r="JH63" s="74">
        <v>31</v>
      </c>
      <c r="JI63" s="74">
        <v>1</v>
      </c>
      <c r="JJ63" s="74">
        <v>0</v>
      </c>
      <c r="JK63" s="75">
        <f t="shared" si="39"/>
        <v>0.96875</v>
      </c>
      <c r="JL63" s="75">
        <f t="shared" si="40"/>
        <v>0</v>
      </c>
      <c r="JN63" s="74" t="s">
        <v>64</v>
      </c>
      <c r="JO63" s="74">
        <v>32</v>
      </c>
      <c r="JP63" s="74">
        <v>31</v>
      </c>
      <c r="JQ63" s="74">
        <v>1</v>
      </c>
      <c r="JR63" s="74">
        <v>0</v>
      </c>
      <c r="JS63" s="75">
        <f t="shared" si="41"/>
        <v>0.96875</v>
      </c>
      <c r="JT63" s="75">
        <f t="shared" si="42"/>
        <v>0</v>
      </c>
      <c r="JV63" s="74" t="s">
        <v>64</v>
      </c>
      <c r="JW63" s="74">
        <v>32</v>
      </c>
      <c r="JX63" s="74">
        <v>31</v>
      </c>
      <c r="JY63" s="74">
        <v>1</v>
      </c>
      <c r="JZ63" s="74">
        <v>0</v>
      </c>
      <c r="KA63" s="75">
        <f t="shared" si="43"/>
        <v>0.96875</v>
      </c>
      <c r="KB63" s="75">
        <f t="shared" si="44"/>
        <v>0</v>
      </c>
      <c r="KD63" s="74" t="s">
        <v>64</v>
      </c>
      <c r="KE63" s="74">
        <v>32</v>
      </c>
      <c r="KF63" s="74">
        <v>31</v>
      </c>
      <c r="KG63" s="74">
        <v>1</v>
      </c>
      <c r="KH63" s="74">
        <v>0</v>
      </c>
      <c r="KI63" s="75">
        <f t="shared" si="45"/>
        <v>0.96875</v>
      </c>
      <c r="KJ63" s="75">
        <f t="shared" si="46"/>
        <v>0</v>
      </c>
      <c r="KL63" s="74" t="s">
        <v>64</v>
      </c>
      <c r="KM63" s="74">
        <v>32</v>
      </c>
      <c r="KN63" s="74">
        <v>31</v>
      </c>
      <c r="KO63" s="74">
        <v>1</v>
      </c>
      <c r="KP63" s="74">
        <v>0</v>
      </c>
      <c r="KQ63" s="75">
        <f t="shared" si="47"/>
        <v>0.96875</v>
      </c>
      <c r="KR63" s="75">
        <f t="shared" si="48"/>
        <v>0</v>
      </c>
      <c r="KT63" s="74" t="s">
        <v>64</v>
      </c>
      <c r="KU63" s="74">
        <v>32</v>
      </c>
      <c r="KV63" s="74">
        <v>31</v>
      </c>
      <c r="KW63" s="74">
        <v>1</v>
      </c>
      <c r="KX63" s="74">
        <v>0</v>
      </c>
      <c r="KY63" s="75">
        <f t="shared" si="49"/>
        <v>0.96875</v>
      </c>
      <c r="KZ63" s="75">
        <f t="shared" si="50"/>
        <v>0</v>
      </c>
      <c r="LB63" s="74" t="s">
        <v>64</v>
      </c>
      <c r="LC63" s="74">
        <v>32</v>
      </c>
      <c r="LD63" s="74">
        <v>31</v>
      </c>
      <c r="LE63" s="74">
        <v>1</v>
      </c>
      <c r="LF63" s="74">
        <v>0</v>
      </c>
      <c r="LG63" s="75">
        <f t="shared" si="51"/>
        <v>0.96875</v>
      </c>
      <c r="LH63" s="75">
        <f t="shared" si="52"/>
        <v>0</v>
      </c>
      <c r="LJ63" s="74" t="s">
        <v>64</v>
      </c>
      <c r="LK63" s="74">
        <v>32</v>
      </c>
      <c r="LL63" s="74">
        <v>31</v>
      </c>
      <c r="LM63" s="74">
        <v>1</v>
      </c>
      <c r="LN63" s="74">
        <v>0</v>
      </c>
      <c r="LO63" s="75">
        <f t="shared" si="53"/>
        <v>0.96875</v>
      </c>
      <c r="LP63" s="75">
        <f t="shared" si="54"/>
        <v>0</v>
      </c>
      <c r="LR63" s="74" t="s">
        <v>64</v>
      </c>
      <c r="LS63" s="74">
        <v>32</v>
      </c>
      <c r="LT63" s="74">
        <v>31</v>
      </c>
      <c r="LU63" s="74">
        <v>1</v>
      </c>
      <c r="LV63" s="74">
        <v>0</v>
      </c>
      <c r="LW63" s="75">
        <f t="shared" si="55"/>
        <v>0.96875</v>
      </c>
      <c r="LX63" s="75">
        <f t="shared" si="56"/>
        <v>0</v>
      </c>
      <c r="LZ63" s="74" t="s">
        <v>64</v>
      </c>
      <c r="MA63" s="74">
        <v>32</v>
      </c>
      <c r="MB63" s="74">
        <v>31</v>
      </c>
      <c r="MC63" s="74">
        <v>1</v>
      </c>
      <c r="MD63" s="74">
        <v>0</v>
      </c>
      <c r="ME63" s="75">
        <f t="shared" si="57"/>
        <v>0.96875</v>
      </c>
      <c r="MF63" s="75">
        <f t="shared" si="58"/>
        <v>0</v>
      </c>
      <c r="MH63" s="74" t="s">
        <v>64</v>
      </c>
      <c r="MI63" s="74">
        <v>32</v>
      </c>
      <c r="MJ63" s="74">
        <v>31</v>
      </c>
      <c r="MK63" s="74">
        <v>1</v>
      </c>
      <c r="ML63" s="74">
        <v>0</v>
      </c>
      <c r="MM63" s="75">
        <f t="shared" si="59"/>
        <v>0.96875</v>
      </c>
      <c r="MN63" s="75">
        <f t="shared" si="60"/>
        <v>0</v>
      </c>
      <c r="MP63" s="74" t="s">
        <v>64</v>
      </c>
      <c r="MQ63" s="74">
        <v>32</v>
      </c>
      <c r="MR63" s="74">
        <v>31</v>
      </c>
      <c r="MS63" s="74">
        <v>1</v>
      </c>
      <c r="MT63" s="74">
        <v>0</v>
      </c>
      <c r="MU63" s="75">
        <f t="shared" si="61"/>
        <v>0.96875</v>
      </c>
      <c r="MV63" s="75">
        <f t="shared" si="62"/>
        <v>0</v>
      </c>
      <c r="MX63" s="74" t="s">
        <v>64</v>
      </c>
      <c r="MY63" s="74">
        <v>32</v>
      </c>
      <c r="MZ63" s="74">
        <v>31</v>
      </c>
      <c r="NA63" s="74">
        <v>1</v>
      </c>
      <c r="NB63" s="74">
        <v>0</v>
      </c>
      <c r="NC63" s="75">
        <f t="shared" si="63"/>
        <v>0.96875</v>
      </c>
      <c r="ND63" s="75">
        <f t="shared" si="64"/>
        <v>0</v>
      </c>
      <c r="NF63" s="74" t="s">
        <v>64</v>
      </c>
      <c r="NG63" s="74">
        <v>32</v>
      </c>
      <c r="NH63" s="74">
        <v>31</v>
      </c>
      <c r="NI63" s="74">
        <v>1</v>
      </c>
      <c r="NJ63" s="74">
        <v>0</v>
      </c>
      <c r="NK63" s="75">
        <f t="shared" si="65"/>
        <v>0.96875</v>
      </c>
      <c r="NL63" s="75">
        <f t="shared" si="66"/>
        <v>0</v>
      </c>
      <c r="NN63" s="74" t="s">
        <v>64</v>
      </c>
      <c r="NO63" s="74">
        <v>32</v>
      </c>
      <c r="NP63" s="74">
        <v>32</v>
      </c>
      <c r="NQ63" s="74">
        <v>0</v>
      </c>
      <c r="NR63" s="74">
        <v>0</v>
      </c>
      <c r="NS63" s="75">
        <f t="shared" si="67"/>
        <v>1</v>
      </c>
      <c r="NT63" s="75">
        <f t="shared" si="68"/>
        <v>3.125E-2</v>
      </c>
    </row>
    <row r="64" spans="1:384" ht="15">
      <c r="A64" s="2" t="s">
        <v>65</v>
      </c>
      <c r="B64" s="2">
        <v>160</v>
      </c>
      <c r="C64" s="2">
        <v>32</v>
      </c>
      <c r="D64" s="2">
        <v>47</v>
      </c>
      <c r="E64" s="2">
        <v>81</v>
      </c>
      <c r="F64" s="4">
        <v>0.2</v>
      </c>
      <c r="G64" s="8"/>
      <c r="H64" s="7"/>
      <c r="I64" s="2" t="s">
        <v>65</v>
      </c>
      <c r="J64" s="2">
        <v>160</v>
      </c>
      <c r="K64" s="2">
        <v>32</v>
      </c>
      <c r="L64" s="2">
        <v>47</v>
      </c>
      <c r="M64" s="2">
        <v>81</v>
      </c>
      <c r="N64" s="4">
        <v>0.2</v>
      </c>
      <c r="O64" s="8">
        <f t="shared" si="0"/>
        <v>0</v>
      </c>
      <c r="P64" s="7"/>
      <c r="Q64" s="2" t="s">
        <v>65</v>
      </c>
      <c r="R64" s="2">
        <v>160</v>
      </c>
      <c r="S64" s="2">
        <v>32</v>
      </c>
      <c r="T64" s="2">
        <v>47</v>
      </c>
      <c r="U64" s="2">
        <v>81</v>
      </c>
      <c r="V64" s="4">
        <v>0.2</v>
      </c>
      <c r="W64" s="4">
        <f t="shared" si="1"/>
        <v>0</v>
      </c>
      <c r="Y64" s="2" t="s">
        <v>65</v>
      </c>
      <c r="Z64" s="2">
        <v>160</v>
      </c>
      <c r="AA64" s="2">
        <v>32</v>
      </c>
      <c r="AB64" s="2">
        <v>47</v>
      </c>
      <c r="AC64" s="2">
        <v>81</v>
      </c>
      <c r="AD64" s="4">
        <v>0.2</v>
      </c>
      <c r="AE64" s="4">
        <f t="shared" si="2"/>
        <v>0</v>
      </c>
      <c r="AG64" s="2" t="s">
        <v>65</v>
      </c>
      <c r="AH64" s="2">
        <v>160</v>
      </c>
      <c r="AI64" s="2">
        <v>32</v>
      </c>
      <c r="AJ64" s="2">
        <v>47</v>
      </c>
      <c r="AK64" s="2">
        <v>81</v>
      </c>
      <c r="AL64" s="4">
        <v>0.2</v>
      </c>
      <c r="AM64" s="4">
        <f t="shared" si="3"/>
        <v>0</v>
      </c>
      <c r="AO64" s="2" t="s">
        <v>65</v>
      </c>
      <c r="AP64" s="2">
        <v>160</v>
      </c>
      <c r="AQ64" s="2">
        <v>32</v>
      </c>
      <c r="AR64" s="2">
        <v>47</v>
      </c>
      <c r="AS64" s="2">
        <v>81</v>
      </c>
      <c r="AT64" s="4">
        <v>0.2</v>
      </c>
      <c r="AU64" s="4">
        <f t="shared" si="4"/>
        <v>0</v>
      </c>
      <c r="AW64" s="2" t="s">
        <v>65</v>
      </c>
      <c r="AX64" s="2">
        <v>160</v>
      </c>
      <c r="AY64" s="2">
        <v>32</v>
      </c>
      <c r="AZ64" s="2">
        <v>47</v>
      </c>
      <c r="BA64" s="2">
        <v>81</v>
      </c>
      <c r="BB64" s="4">
        <v>0.2</v>
      </c>
      <c r="BC64" s="4">
        <f t="shared" si="5"/>
        <v>0</v>
      </c>
      <c r="BE64" s="2" t="s">
        <v>65</v>
      </c>
      <c r="BF64" s="2">
        <v>160</v>
      </c>
      <c r="BG64" s="2">
        <v>32</v>
      </c>
      <c r="BH64" s="2">
        <v>47</v>
      </c>
      <c r="BI64" s="2">
        <v>81</v>
      </c>
      <c r="BJ64" s="4">
        <f t="shared" si="69"/>
        <v>0.2</v>
      </c>
      <c r="BK64" s="4">
        <f t="shared" si="6"/>
        <v>0</v>
      </c>
      <c r="BM64" s="2" t="s">
        <v>65</v>
      </c>
      <c r="BN64" s="2">
        <v>160</v>
      </c>
      <c r="BO64" s="2">
        <v>32</v>
      </c>
      <c r="BP64" s="2">
        <v>47</v>
      </c>
      <c r="BQ64" s="2">
        <v>81</v>
      </c>
      <c r="BR64" s="4">
        <f t="shared" si="70"/>
        <v>0.2</v>
      </c>
      <c r="BS64" s="4">
        <f t="shared" si="7"/>
        <v>0</v>
      </c>
      <c r="BU64" s="2" t="s">
        <v>65</v>
      </c>
      <c r="BV64" s="2">
        <v>160</v>
      </c>
      <c r="BW64" s="2">
        <v>32</v>
      </c>
      <c r="BX64" s="2">
        <v>47</v>
      </c>
      <c r="BY64" s="2">
        <v>81</v>
      </c>
      <c r="BZ64" s="4">
        <v>0.2</v>
      </c>
      <c r="CA64" s="4">
        <f t="shared" si="8"/>
        <v>0</v>
      </c>
      <c r="CC64" s="42" t="s">
        <v>65</v>
      </c>
      <c r="CD64" s="42">
        <v>160</v>
      </c>
      <c r="CE64" s="42">
        <v>32</v>
      </c>
      <c r="CF64" s="42">
        <v>47</v>
      </c>
      <c r="CG64" s="42">
        <v>81</v>
      </c>
      <c r="CH64" s="43">
        <v>0.2</v>
      </c>
      <c r="CI64" s="4">
        <f t="shared" si="9"/>
        <v>0</v>
      </c>
      <c r="CK64" s="2" t="s">
        <v>65</v>
      </c>
      <c r="CL64" s="2">
        <v>160</v>
      </c>
      <c r="CM64" s="2">
        <v>32</v>
      </c>
      <c r="CN64" s="2">
        <v>47</v>
      </c>
      <c r="CO64" s="2">
        <v>81</v>
      </c>
      <c r="CP64" s="4">
        <v>0.2</v>
      </c>
      <c r="CQ64" s="4">
        <f t="shared" si="10"/>
        <v>0</v>
      </c>
      <c r="CS64" s="2" t="s">
        <v>65</v>
      </c>
      <c r="CT64" s="2">
        <v>160</v>
      </c>
      <c r="CU64" s="2">
        <v>32</v>
      </c>
      <c r="CV64" s="2">
        <v>47</v>
      </c>
      <c r="CW64" s="2">
        <v>81</v>
      </c>
      <c r="CX64" s="4">
        <v>0.2</v>
      </c>
      <c r="CY64" s="4">
        <f t="shared" si="11"/>
        <v>0</v>
      </c>
      <c r="DA64" s="2" t="s">
        <v>65</v>
      </c>
      <c r="DB64" s="2">
        <v>160</v>
      </c>
      <c r="DC64" s="2">
        <v>32</v>
      </c>
      <c r="DD64" s="2">
        <v>47</v>
      </c>
      <c r="DE64" s="2">
        <v>81</v>
      </c>
      <c r="DF64" s="4">
        <v>0.2</v>
      </c>
      <c r="DG64" s="4">
        <f t="shared" si="12"/>
        <v>0</v>
      </c>
      <c r="DI64" s="2" t="s">
        <v>65</v>
      </c>
      <c r="DJ64" s="2">
        <v>160</v>
      </c>
      <c r="DK64" s="2">
        <v>32</v>
      </c>
      <c r="DL64" s="2">
        <v>47</v>
      </c>
      <c r="DM64" s="2">
        <v>81</v>
      </c>
      <c r="DN64" s="4">
        <v>0.2</v>
      </c>
      <c r="DO64" s="4">
        <f t="shared" si="13"/>
        <v>0</v>
      </c>
      <c r="DQ64" s="2" t="s">
        <v>65</v>
      </c>
      <c r="DR64" s="2">
        <v>160</v>
      </c>
      <c r="DS64" s="2">
        <v>32</v>
      </c>
      <c r="DT64" s="2">
        <v>47</v>
      </c>
      <c r="DU64" s="2">
        <v>81</v>
      </c>
      <c r="DV64" s="4">
        <v>0.2</v>
      </c>
      <c r="DW64" s="4">
        <f t="shared" si="14"/>
        <v>0</v>
      </c>
      <c r="DY64" s="2" t="s">
        <v>65</v>
      </c>
      <c r="DZ64" s="2">
        <v>160</v>
      </c>
      <c r="EA64" s="2">
        <v>32</v>
      </c>
      <c r="EB64" s="2">
        <v>47</v>
      </c>
      <c r="EC64" s="2">
        <v>81</v>
      </c>
      <c r="ED64" s="4">
        <v>0.2</v>
      </c>
      <c r="EE64" s="4">
        <f t="shared" si="15"/>
        <v>0</v>
      </c>
      <c r="EG64" s="73" t="s">
        <v>65</v>
      </c>
      <c r="EH64" s="74">
        <v>160</v>
      </c>
      <c r="EI64" s="74">
        <v>32</v>
      </c>
      <c r="EJ64" s="74">
        <v>47</v>
      </c>
      <c r="EK64" s="74">
        <v>81</v>
      </c>
      <c r="EL64" s="75">
        <v>0.2</v>
      </c>
      <c r="EM64" s="75">
        <f t="shared" si="16"/>
        <v>0</v>
      </c>
      <c r="EN64" s="74"/>
      <c r="EO64" s="73" t="s">
        <v>65</v>
      </c>
      <c r="EP64" s="73">
        <v>160</v>
      </c>
      <c r="EQ64" s="73">
        <v>32</v>
      </c>
      <c r="ER64" s="73">
        <v>47</v>
      </c>
      <c r="ES64" s="73">
        <v>81</v>
      </c>
      <c r="ET64" s="77">
        <v>0.2</v>
      </c>
      <c r="EU64" s="75">
        <f t="shared" si="17"/>
        <v>0</v>
      </c>
      <c r="EV64" s="74"/>
      <c r="EW64" s="73" t="s">
        <v>65</v>
      </c>
      <c r="EX64" s="73">
        <v>160</v>
      </c>
      <c r="EY64" s="73">
        <v>32</v>
      </c>
      <c r="EZ64" s="73">
        <v>47</v>
      </c>
      <c r="FA64" s="73">
        <v>81</v>
      </c>
      <c r="FB64" s="77">
        <v>0.2</v>
      </c>
      <c r="FC64" s="75">
        <f t="shared" si="18"/>
        <v>0</v>
      </c>
      <c r="FD64" s="74"/>
      <c r="FE64" s="73" t="s">
        <v>159</v>
      </c>
      <c r="FF64" s="73">
        <v>160</v>
      </c>
      <c r="FG64" s="73">
        <v>32</v>
      </c>
      <c r="FH64" s="73">
        <v>47</v>
      </c>
      <c r="FI64" s="73">
        <v>81</v>
      </c>
      <c r="FJ64" s="77">
        <f t="shared" si="71"/>
        <v>0.2</v>
      </c>
      <c r="FK64" s="75">
        <f t="shared" si="19"/>
        <v>0</v>
      </c>
      <c r="FL64" s="74"/>
      <c r="FM64" s="73" t="s">
        <v>159</v>
      </c>
      <c r="FN64" s="73">
        <v>160</v>
      </c>
      <c r="FO64" s="73">
        <v>32</v>
      </c>
      <c r="FP64" s="73">
        <v>47</v>
      </c>
      <c r="FQ64" s="73">
        <v>81</v>
      </c>
      <c r="FR64" s="77">
        <v>0.2</v>
      </c>
      <c r="FS64" s="75">
        <f t="shared" si="20"/>
        <v>0</v>
      </c>
      <c r="FT64" s="74"/>
      <c r="FU64" s="73" t="s">
        <v>159</v>
      </c>
      <c r="FV64" s="73">
        <v>160</v>
      </c>
      <c r="FW64" s="73">
        <v>32</v>
      </c>
      <c r="FX64" s="73">
        <v>47</v>
      </c>
      <c r="FY64" s="73">
        <v>81</v>
      </c>
      <c r="FZ64" s="77">
        <v>0.2</v>
      </c>
      <c r="GA64" s="75">
        <f t="shared" si="21"/>
        <v>0</v>
      </c>
      <c r="GB64" s="74"/>
      <c r="GC64" s="73" t="s">
        <v>159</v>
      </c>
      <c r="GD64" s="73">
        <v>160</v>
      </c>
      <c r="GE64" s="73">
        <v>32</v>
      </c>
      <c r="GF64" s="73">
        <v>47</v>
      </c>
      <c r="GG64" s="73">
        <v>81</v>
      </c>
      <c r="GH64" s="77">
        <v>0.2</v>
      </c>
      <c r="GI64" s="75">
        <f t="shared" si="22"/>
        <v>0</v>
      </c>
      <c r="GJ64" s="74"/>
      <c r="GK64" s="73" t="s">
        <v>159</v>
      </c>
      <c r="GL64" s="73">
        <v>160</v>
      </c>
      <c r="GM64" s="73">
        <v>32</v>
      </c>
      <c r="GN64" s="73">
        <v>47</v>
      </c>
      <c r="GO64" s="73">
        <v>81</v>
      </c>
      <c r="GP64" s="77">
        <v>0.2</v>
      </c>
      <c r="GQ64" s="75">
        <f t="shared" si="23"/>
        <v>-80.8</v>
      </c>
      <c r="GR64" s="74"/>
      <c r="GS64" s="73" t="s">
        <v>159</v>
      </c>
      <c r="GT64" s="73">
        <v>160</v>
      </c>
      <c r="GU64" s="73">
        <v>32</v>
      </c>
      <c r="GV64" s="73">
        <v>47</v>
      </c>
      <c r="GW64" s="73">
        <v>81</v>
      </c>
      <c r="GX64" s="77">
        <v>0.2</v>
      </c>
      <c r="GY64" s="75">
        <f t="shared" si="24"/>
        <v>0</v>
      </c>
      <c r="HB64" s="74" t="s">
        <v>159</v>
      </c>
      <c r="HC64" s="74">
        <v>160</v>
      </c>
      <c r="HD64" s="74">
        <v>32</v>
      </c>
      <c r="HE64" s="74">
        <v>47</v>
      </c>
      <c r="HF64" s="74">
        <v>81</v>
      </c>
      <c r="HG64" s="75">
        <f t="shared" si="25"/>
        <v>0.2</v>
      </c>
      <c r="HH64" s="75">
        <f t="shared" si="26"/>
        <v>0</v>
      </c>
      <c r="HJ64" s="74" t="s">
        <v>159</v>
      </c>
      <c r="HK64" s="74">
        <v>160</v>
      </c>
      <c r="HL64" s="74">
        <v>32</v>
      </c>
      <c r="HM64" s="74">
        <v>47</v>
      </c>
      <c r="HN64" s="74">
        <v>81</v>
      </c>
      <c r="HO64" s="75">
        <f t="shared" si="27"/>
        <v>0.2</v>
      </c>
      <c r="HP64" s="75">
        <f t="shared" si="28"/>
        <v>0</v>
      </c>
      <c r="HR64" s="74" t="s">
        <v>159</v>
      </c>
      <c r="HS64" s="74">
        <v>160</v>
      </c>
      <c r="HT64" s="74">
        <v>32</v>
      </c>
      <c r="HU64" s="74">
        <v>47</v>
      </c>
      <c r="HV64" s="74">
        <v>81</v>
      </c>
      <c r="HW64" s="75">
        <f t="shared" si="29"/>
        <v>0.2</v>
      </c>
      <c r="HX64" s="75">
        <f t="shared" si="30"/>
        <v>0</v>
      </c>
      <c r="HZ64" s="74" t="s">
        <v>159</v>
      </c>
      <c r="IA64" s="74">
        <v>160</v>
      </c>
      <c r="IB64" s="74">
        <v>32</v>
      </c>
      <c r="IC64" s="74">
        <v>47</v>
      </c>
      <c r="ID64" s="74">
        <v>81</v>
      </c>
      <c r="IE64" s="75">
        <f t="shared" si="31"/>
        <v>0.2</v>
      </c>
      <c r="IF64" s="75">
        <f t="shared" si="32"/>
        <v>0</v>
      </c>
      <c r="IH64" s="74" t="s">
        <v>159</v>
      </c>
      <c r="II64" s="74">
        <v>160</v>
      </c>
      <c r="IJ64" s="74">
        <v>32</v>
      </c>
      <c r="IK64" s="74">
        <v>47</v>
      </c>
      <c r="IL64" s="74">
        <v>81</v>
      </c>
      <c r="IM64" s="75">
        <f t="shared" si="33"/>
        <v>0.2</v>
      </c>
      <c r="IN64" s="75">
        <f t="shared" si="34"/>
        <v>0</v>
      </c>
      <c r="IP64" s="74" t="s">
        <v>159</v>
      </c>
      <c r="IQ64" s="74">
        <v>160</v>
      </c>
      <c r="IR64" s="74">
        <v>32</v>
      </c>
      <c r="IS64" s="74">
        <v>47</v>
      </c>
      <c r="IT64" s="74">
        <v>81</v>
      </c>
      <c r="IU64" s="75">
        <f t="shared" si="35"/>
        <v>0.2</v>
      </c>
      <c r="IV64" s="75">
        <f t="shared" si="36"/>
        <v>0</v>
      </c>
      <c r="IX64" s="74" t="s">
        <v>159</v>
      </c>
      <c r="IY64" s="74">
        <v>160</v>
      </c>
      <c r="IZ64" s="74">
        <v>32</v>
      </c>
      <c r="JA64" s="74">
        <v>47</v>
      </c>
      <c r="JB64" s="74">
        <v>81</v>
      </c>
      <c r="JC64" s="75">
        <f t="shared" si="37"/>
        <v>0.2</v>
      </c>
      <c r="JD64" s="75">
        <f t="shared" si="38"/>
        <v>0</v>
      </c>
      <c r="JF64" s="74" t="s">
        <v>159</v>
      </c>
      <c r="JG64" s="74">
        <v>160</v>
      </c>
      <c r="JH64" s="74">
        <v>32</v>
      </c>
      <c r="JI64" s="74">
        <v>47</v>
      </c>
      <c r="JJ64" s="74">
        <v>81</v>
      </c>
      <c r="JK64" s="75">
        <f t="shared" si="39"/>
        <v>0.2</v>
      </c>
      <c r="JL64" s="75">
        <f t="shared" si="40"/>
        <v>0</v>
      </c>
      <c r="JN64" s="74" t="s">
        <v>159</v>
      </c>
      <c r="JO64" s="74">
        <v>160</v>
      </c>
      <c r="JP64" s="74">
        <v>32</v>
      </c>
      <c r="JQ64" s="74">
        <v>47</v>
      </c>
      <c r="JR64" s="74">
        <v>81</v>
      </c>
      <c r="JS64" s="75">
        <f t="shared" si="41"/>
        <v>0.2</v>
      </c>
      <c r="JT64" s="75">
        <f t="shared" si="42"/>
        <v>0</v>
      </c>
      <c r="JV64" s="74" t="s">
        <v>159</v>
      </c>
      <c r="JW64" s="74">
        <v>160</v>
      </c>
      <c r="JX64" s="74">
        <v>32</v>
      </c>
      <c r="JY64" s="74">
        <v>47</v>
      </c>
      <c r="JZ64" s="74">
        <v>81</v>
      </c>
      <c r="KA64" s="75">
        <f t="shared" si="43"/>
        <v>0.2</v>
      </c>
      <c r="KB64" s="75">
        <f t="shared" si="44"/>
        <v>0</v>
      </c>
      <c r="KD64" s="74" t="s">
        <v>159</v>
      </c>
      <c r="KE64" s="74">
        <v>160</v>
      </c>
      <c r="KF64" s="74">
        <v>32</v>
      </c>
      <c r="KG64" s="74">
        <v>47</v>
      </c>
      <c r="KH64" s="74">
        <v>81</v>
      </c>
      <c r="KI64" s="75">
        <f t="shared" si="45"/>
        <v>0.2</v>
      </c>
      <c r="KJ64" s="75">
        <f t="shared" si="46"/>
        <v>0</v>
      </c>
      <c r="KL64" s="74" t="s">
        <v>159</v>
      </c>
      <c r="KM64" s="74">
        <v>160</v>
      </c>
      <c r="KN64" s="74">
        <v>32</v>
      </c>
      <c r="KO64" s="74">
        <v>47</v>
      </c>
      <c r="KP64" s="74">
        <v>81</v>
      </c>
      <c r="KQ64" s="75">
        <f t="shared" si="47"/>
        <v>0.2</v>
      </c>
      <c r="KR64" s="75">
        <f t="shared" si="48"/>
        <v>0</v>
      </c>
      <c r="KT64" s="74" t="s">
        <v>159</v>
      </c>
      <c r="KU64" s="74">
        <v>160</v>
      </c>
      <c r="KV64" s="74">
        <v>32</v>
      </c>
      <c r="KW64" s="74">
        <v>47</v>
      </c>
      <c r="KX64" s="74">
        <v>81</v>
      </c>
      <c r="KY64" s="75">
        <f t="shared" si="49"/>
        <v>0.2</v>
      </c>
      <c r="KZ64" s="75">
        <f t="shared" si="50"/>
        <v>0</v>
      </c>
      <c r="LB64" s="74" t="s">
        <v>159</v>
      </c>
      <c r="LC64" s="74">
        <v>160</v>
      </c>
      <c r="LD64" s="74">
        <v>32</v>
      </c>
      <c r="LE64" s="74">
        <v>47</v>
      </c>
      <c r="LF64" s="74">
        <v>81</v>
      </c>
      <c r="LG64" s="75">
        <f t="shared" si="51"/>
        <v>0.2</v>
      </c>
      <c r="LH64" s="75">
        <f t="shared" si="52"/>
        <v>0</v>
      </c>
      <c r="LJ64" s="74" t="s">
        <v>159</v>
      </c>
      <c r="LK64" s="74">
        <v>160</v>
      </c>
      <c r="LL64" s="74">
        <v>32</v>
      </c>
      <c r="LM64" s="74">
        <v>47</v>
      </c>
      <c r="LN64" s="74">
        <v>81</v>
      </c>
      <c r="LO64" s="75">
        <f t="shared" si="53"/>
        <v>0.2</v>
      </c>
      <c r="LP64" s="75">
        <f t="shared" si="54"/>
        <v>0</v>
      </c>
      <c r="LR64" s="74" t="s">
        <v>159</v>
      </c>
      <c r="LS64" s="74">
        <v>160</v>
      </c>
      <c r="LT64" s="74">
        <v>32</v>
      </c>
      <c r="LU64" s="74">
        <v>47</v>
      </c>
      <c r="LV64" s="74">
        <v>81</v>
      </c>
      <c r="LW64" s="75">
        <f t="shared" si="55"/>
        <v>0.2</v>
      </c>
      <c r="LX64" s="75">
        <f t="shared" si="56"/>
        <v>0</v>
      </c>
      <c r="LZ64" s="74" t="s">
        <v>159</v>
      </c>
      <c r="MA64" s="74">
        <v>160</v>
      </c>
      <c r="MB64" s="74">
        <v>32</v>
      </c>
      <c r="MC64" s="74">
        <v>47</v>
      </c>
      <c r="MD64" s="74">
        <v>81</v>
      </c>
      <c r="ME64" s="75">
        <f t="shared" si="57"/>
        <v>0.2</v>
      </c>
      <c r="MF64" s="75">
        <f t="shared" si="58"/>
        <v>0</v>
      </c>
      <c r="MH64" s="74" t="s">
        <v>159</v>
      </c>
      <c r="MI64" s="74">
        <v>160</v>
      </c>
      <c r="MJ64" s="74">
        <v>32</v>
      </c>
      <c r="MK64" s="74">
        <v>47</v>
      </c>
      <c r="ML64" s="74">
        <v>81</v>
      </c>
      <c r="MM64" s="75">
        <f t="shared" si="59"/>
        <v>0.2</v>
      </c>
      <c r="MN64" s="75">
        <f t="shared" si="60"/>
        <v>0</v>
      </c>
      <c r="MP64" s="74" t="s">
        <v>159</v>
      </c>
      <c r="MQ64" s="74">
        <v>160</v>
      </c>
      <c r="MR64" s="74">
        <v>32</v>
      </c>
      <c r="MS64" s="74">
        <v>47</v>
      </c>
      <c r="MT64" s="74">
        <v>81</v>
      </c>
      <c r="MU64" s="75">
        <f t="shared" si="61"/>
        <v>0.2</v>
      </c>
      <c r="MV64" s="75">
        <f t="shared" si="62"/>
        <v>0</v>
      </c>
      <c r="MX64" s="74" t="s">
        <v>159</v>
      </c>
      <c r="MY64" s="74">
        <v>160</v>
      </c>
      <c r="MZ64" s="74">
        <v>32</v>
      </c>
      <c r="NA64" s="74">
        <v>47</v>
      </c>
      <c r="NB64" s="74">
        <v>81</v>
      </c>
      <c r="NC64" s="75">
        <f t="shared" si="63"/>
        <v>0.2</v>
      </c>
      <c r="ND64" s="75">
        <f t="shared" si="64"/>
        <v>0</v>
      </c>
      <c r="NF64" s="74" t="s">
        <v>159</v>
      </c>
      <c r="NG64" s="74">
        <v>160</v>
      </c>
      <c r="NH64" s="74">
        <v>32</v>
      </c>
      <c r="NI64" s="74">
        <v>47</v>
      </c>
      <c r="NJ64" s="74">
        <v>81</v>
      </c>
      <c r="NK64" s="75">
        <f t="shared" si="65"/>
        <v>0.2</v>
      </c>
      <c r="NL64" s="75">
        <f t="shared" si="66"/>
        <v>0</v>
      </c>
      <c r="NN64" s="74" t="s">
        <v>159</v>
      </c>
      <c r="NO64" s="74">
        <v>160</v>
      </c>
      <c r="NP64" s="74">
        <v>32</v>
      </c>
      <c r="NQ64" s="74">
        <v>47</v>
      </c>
      <c r="NR64" s="74">
        <v>81</v>
      </c>
      <c r="NS64" s="75">
        <f t="shared" si="67"/>
        <v>0.2</v>
      </c>
      <c r="NT64" s="75">
        <f t="shared" si="68"/>
        <v>0</v>
      </c>
    </row>
    <row r="65" spans="1:384" ht="15">
      <c r="A65" s="2" t="s">
        <v>96</v>
      </c>
      <c r="B65" s="2">
        <v>52</v>
      </c>
      <c r="C65" s="2">
        <v>52</v>
      </c>
      <c r="D65" s="2">
        <v>0</v>
      </c>
      <c r="E65" s="2">
        <v>0</v>
      </c>
      <c r="F65" s="4">
        <v>1</v>
      </c>
      <c r="G65" s="8"/>
      <c r="H65" s="7"/>
      <c r="I65" s="2" t="s">
        <v>96</v>
      </c>
      <c r="J65" s="2">
        <v>52</v>
      </c>
      <c r="K65" s="2">
        <v>52</v>
      </c>
      <c r="L65" s="2">
        <v>0</v>
      </c>
      <c r="M65" s="2">
        <v>0</v>
      </c>
      <c r="N65" s="4">
        <v>1</v>
      </c>
      <c r="O65" s="8">
        <f t="shared" si="0"/>
        <v>0</v>
      </c>
      <c r="P65" s="7"/>
      <c r="Q65" s="2" t="s">
        <v>96</v>
      </c>
      <c r="R65" s="2">
        <v>52</v>
      </c>
      <c r="S65" s="2">
        <v>52</v>
      </c>
      <c r="T65" s="2">
        <v>0</v>
      </c>
      <c r="U65" s="2">
        <v>0</v>
      </c>
      <c r="V65" s="4">
        <v>1</v>
      </c>
      <c r="W65" s="4">
        <f t="shared" si="1"/>
        <v>0</v>
      </c>
      <c r="Y65" s="2" t="s">
        <v>96</v>
      </c>
      <c r="Z65" s="2">
        <v>52</v>
      </c>
      <c r="AA65" s="2">
        <v>52</v>
      </c>
      <c r="AB65" s="2">
        <v>0</v>
      </c>
      <c r="AC65" s="2">
        <v>0</v>
      </c>
      <c r="AD65" s="4">
        <v>1</v>
      </c>
      <c r="AE65" s="4">
        <f t="shared" si="2"/>
        <v>0</v>
      </c>
      <c r="AG65" s="2" t="s">
        <v>96</v>
      </c>
      <c r="AH65" s="2">
        <v>52</v>
      </c>
      <c r="AI65" s="2">
        <v>52</v>
      </c>
      <c r="AJ65" s="2">
        <v>0</v>
      </c>
      <c r="AK65" s="2">
        <v>0</v>
      </c>
      <c r="AL65" s="4">
        <v>1</v>
      </c>
      <c r="AM65" s="4">
        <f t="shared" si="3"/>
        <v>0</v>
      </c>
      <c r="AO65" s="2" t="s">
        <v>96</v>
      </c>
      <c r="AP65" s="2">
        <v>52</v>
      </c>
      <c r="AQ65" s="2">
        <v>52</v>
      </c>
      <c r="AR65" s="2">
        <v>0</v>
      </c>
      <c r="AS65" s="2">
        <v>0</v>
      </c>
      <c r="AT65" s="4">
        <v>1</v>
      </c>
      <c r="AU65" s="4">
        <f t="shared" si="4"/>
        <v>0</v>
      </c>
      <c r="AW65" s="2" t="s">
        <v>96</v>
      </c>
      <c r="AX65" s="2">
        <v>52</v>
      </c>
      <c r="AY65" s="2">
        <v>52</v>
      </c>
      <c r="AZ65" s="2">
        <v>0</v>
      </c>
      <c r="BA65" s="2">
        <v>0</v>
      </c>
      <c r="BB65" s="4">
        <v>1</v>
      </c>
      <c r="BC65" s="4">
        <f t="shared" si="5"/>
        <v>0</v>
      </c>
      <c r="BE65" s="2" t="s">
        <v>96</v>
      </c>
      <c r="BF65" s="2">
        <v>52</v>
      </c>
      <c r="BG65" s="2">
        <v>52</v>
      </c>
      <c r="BH65" s="2">
        <v>0</v>
      </c>
      <c r="BI65" s="2">
        <v>0</v>
      </c>
      <c r="BJ65" s="4">
        <f t="shared" si="69"/>
        <v>1</v>
      </c>
      <c r="BK65" s="4">
        <f t="shared" si="6"/>
        <v>0</v>
      </c>
      <c r="BM65" s="2" t="s">
        <v>96</v>
      </c>
      <c r="BN65" s="2">
        <v>52</v>
      </c>
      <c r="BO65" s="2">
        <v>52</v>
      </c>
      <c r="BP65" s="2">
        <v>0</v>
      </c>
      <c r="BQ65" s="2">
        <v>0</v>
      </c>
      <c r="BR65" s="4">
        <f t="shared" si="70"/>
        <v>1</v>
      </c>
      <c r="BS65" s="4">
        <f t="shared" si="7"/>
        <v>0</v>
      </c>
      <c r="BU65" s="2" t="s">
        <v>96</v>
      </c>
      <c r="BV65" s="2">
        <v>52</v>
      </c>
      <c r="BW65" s="2">
        <v>52</v>
      </c>
      <c r="BX65" s="2">
        <v>0</v>
      </c>
      <c r="BY65" s="2">
        <v>0</v>
      </c>
      <c r="BZ65" s="4">
        <v>1</v>
      </c>
      <c r="CA65" s="4">
        <f t="shared" si="8"/>
        <v>0</v>
      </c>
      <c r="CC65" s="42" t="s">
        <v>96</v>
      </c>
      <c r="CD65" s="42">
        <v>52</v>
      </c>
      <c r="CE65" s="42">
        <v>52</v>
      </c>
      <c r="CF65" s="42">
        <v>0</v>
      </c>
      <c r="CG65" s="42">
        <v>0</v>
      </c>
      <c r="CH65" s="43">
        <v>1</v>
      </c>
      <c r="CI65" s="4">
        <f t="shared" si="9"/>
        <v>0</v>
      </c>
      <c r="CK65" s="2" t="s">
        <v>96</v>
      </c>
      <c r="CL65" s="2">
        <v>52</v>
      </c>
      <c r="CM65" s="2">
        <v>52</v>
      </c>
      <c r="CN65" s="2">
        <v>0</v>
      </c>
      <c r="CO65" s="2">
        <v>0</v>
      </c>
      <c r="CP65" s="4">
        <v>1</v>
      </c>
      <c r="CQ65" s="4">
        <f t="shared" si="10"/>
        <v>0</v>
      </c>
      <c r="CS65" s="2" t="s">
        <v>96</v>
      </c>
      <c r="CT65" s="2">
        <v>52</v>
      </c>
      <c r="CU65" s="2">
        <v>52</v>
      </c>
      <c r="CV65" s="2">
        <v>0</v>
      </c>
      <c r="CW65" s="2">
        <v>0</v>
      </c>
      <c r="CX65" s="4">
        <v>1</v>
      </c>
      <c r="CY65" s="4">
        <f t="shared" si="11"/>
        <v>0</v>
      </c>
      <c r="DA65" s="2" t="s">
        <v>96</v>
      </c>
      <c r="DB65" s="2">
        <v>52</v>
      </c>
      <c r="DC65" s="2">
        <v>52</v>
      </c>
      <c r="DD65" s="2">
        <v>0</v>
      </c>
      <c r="DE65" s="2">
        <v>0</v>
      </c>
      <c r="DF65" s="4">
        <v>1</v>
      </c>
      <c r="DG65" s="4">
        <f t="shared" si="12"/>
        <v>0</v>
      </c>
      <c r="DI65" s="2" t="s">
        <v>96</v>
      </c>
      <c r="DJ65" s="2">
        <v>52</v>
      </c>
      <c r="DK65" s="2">
        <v>52</v>
      </c>
      <c r="DL65" s="2">
        <v>0</v>
      </c>
      <c r="DM65" s="2">
        <v>0</v>
      </c>
      <c r="DN65" s="4">
        <v>1</v>
      </c>
      <c r="DO65" s="4">
        <f t="shared" si="13"/>
        <v>0</v>
      </c>
      <c r="DQ65" s="2" t="s">
        <v>96</v>
      </c>
      <c r="DR65" s="2">
        <v>52</v>
      </c>
      <c r="DS65" s="2">
        <v>52</v>
      </c>
      <c r="DT65" s="2">
        <v>0</v>
      </c>
      <c r="DU65" s="2">
        <v>0</v>
      </c>
      <c r="DV65" s="4">
        <v>1</v>
      </c>
      <c r="DW65" s="4">
        <f t="shared" si="14"/>
        <v>0</v>
      </c>
      <c r="DY65" s="2" t="s">
        <v>96</v>
      </c>
      <c r="DZ65" s="2">
        <v>52</v>
      </c>
      <c r="EA65" s="2">
        <v>52</v>
      </c>
      <c r="EB65" s="2">
        <v>0</v>
      </c>
      <c r="EC65" s="2">
        <v>0</v>
      </c>
      <c r="ED65" s="4">
        <v>1</v>
      </c>
      <c r="EE65" s="4">
        <f t="shared" si="15"/>
        <v>0</v>
      </c>
      <c r="EG65" s="73" t="s">
        <v>96</v>
      </c>
      <c r="EH65" s="74">
        <v>52</v>
      </c>
      <c r="EI65" s="74">
        <v>52</v>
      </c>
      <c r="EJ65" s="74">
        <v>0</v>
      </c>
      <c r="EK65" s="74">
        <v>0</v>
      </c>
      <c r="EL65" s="75">
        <v>1</v>
      </c>
      <c r="EM65" s="75">
        <f t="shared" si="16"/>
        <v>0</v>
      </c>
      <c r="EN65" s="74"/>
      <c r="EO65" s="73" t="s">
        <v>96</v>
      </c>
      <c r="EP65" s="73">
        <v>52</v>
      </c>
      <c r="EQ65" s="73">
        <v>52</v>
      </c>
      <c r="ER65" s="73">
        <v>0</v>
      </c>
      <c r="ES65" s="73">
        <v>0</v>
      </c>
      <c r="ET65" s="77">
        <v>1</v>
      </c>
      <c r="EU65" s="75">
        <f t="shared" si="17"/>
        <v>0</v>
      </c>
      <c r="EV65" s="74"/>
      <c r="EW65" s="73" t="s">
        <v>96</v>
      </c>
      <c r="EX65" s="73">
        <v>52</v>
      </c>
      <c r="EY65" s="73">
        <v>52</v>
      </c>
      <c r="EZ65" s="73">
        <v>0</v>
      </c>
      <c r="FA65" s="73">
        <v>0</v>
      </c>
      <c r="FB65" s="77">
        <v>1</v>
      </c>
      <c r="FC65" s="75">
        <f t="shared" si="18"/>
        <v>0</v>
      </c>
      <c r="FD65" s="74"/>
      <c r="FE65" s="73" t="s">
        <v>96</v>
      </c>
      <c r="FF65" s="73">
        <v>52</v>
      </c>
      <c r="FG65" s="73">
        <v>52</v>
      </c>
      <c r="FH65" s="73">
        <v>0</v>
      </c>
      <c r="FI65" s="73">
        <v>0</v>
      </c>
      <c r="FJ65" s="77">
        <f t="shared" si="71"/>
        <v>1</v>
      </c>
      <c r="FK65" s="75">
        <f t="shared" si="19"/>
        <v>0</v>
      </c>
      <c r="FL65" s="74"/>
      <c r="FM65" s="73" t="s">
        <v>96</v>
      </c>
      <c r="FN65" s="73">
        <v>52</v>
      </c>
      <c r="FO65" s="73">
        <v>52</v>
      </c>
      <c r="FP65" s="73">
        <v>0</v>
      </c>
      <c r="FQ65" s="73">
        <v>0</v>
      </c>
      <c r="FR65" s="77">
        <v>1</v>
      </c>
      <c r="FS65" s="75">
        <f t="shared" si="20"/>
        <v>0</v>
      </c>
      <c r="FT65" s="74"/>
      <c r="FU65" s="73" t="s">
        <v>96</v>
      </c>
      <c r="FV65" s="73">
        <v>52</v>
      </c>
      <c r="FW65" s="73">
        <v>52</v>
      </c>
      <c r="FX65" s="73">
        <v>0</v>
      </c>
      <c r="FY65" s="73">
        <v>0</v>
      </c>
      <c r="FZ65" s="77">
        <v>1</v>
      </c>
      <c r="GA65" s="75">
        <f t="shared" si="21"/>
        <v>0</v>
      </c>
      <c r="GB65" s="74"/>
      <c r="GC65" s="73" t="s">
        <v>96</v>
      </c>
      <c r="GD65" s="73">
        <v>52</v>
      </c>
      <c r="GE65" s="73">
        <v>52</v>
      </c>
      <c r="GF65" s="73">
        <v>0</v>
      </c>
      <c r="GG65" s="73">
        <v>0</v>
      </c>
      <c r="GH65" s="77">
        <v>1</v>
      </c>
      <c r="GI65" s="75">
        <f t="shared" si="22"/>
        <v>0</v>
      </c>
      <c r="GJ65" s="74"/>
      <c r="GK65" s="73" t="s">
        <v>96</v>
      </c>
      <c r="GL65" s="73">
        <v>52</v>
      </c>
      <c r="GM65" s="73">
        <v>52</v>
      </c>
      <c r="GN65" s="73">
        <v>0</v>
      </c>
      <c r="GO65" s="73">
        <v>0</v>
      </c>
      <c r="GP65" s="77">
        <v>1</v>
      </c>
      <c r="GQ65" s="75">
        <f t="shared" si="23"/>
        <v>1</v>
      </c>
      <c r="GR65" s="74"/>
      <c r="GS65" s="73" t="s">
        <v>96</v>
      </c>
      <c r="GT65" s="73">
        <v>52</v>
      </c>
      <c r="GU65" s="73">
        <v>52</v>
      </c>
      <c r="GV65" s="73">
        <v>0</v>
      </c>
      <c r="GW65" s="73">
        <v>0</v>
      </c>
      <c r="GX65" s="77">
        <v>1</v>
      </c>
      <c r="GY65" s="75">
        <f t="shared" si="24"/>
        <v>0</v>
      </c>
      <c r="HB65" s="74" t="s">
        <v>96</v>
      </c>
      <c r="HC65" s="74">
        <v>52</v>
      </c>
      <c r="HD65" s="74">
        <v>52</v>
      </c>
      <c r="HE65" s="74">
        <v>0</v>
      </c>
      <c r="HF65" s="74">
        <v>0</v>
      </c>
      <c r="HG65" s="75">
        <f t="shared" si="25"/>
        <v>1</v>
      </c>
      <c r="HH65" s="75">
        <f t="shared" si="26"/>
        <v>0</v>
      </c>
      <c r="HJ65" s="74" t="s">
        <v>96</v>
      </c>
      <c r="HK65" s="74">
        <v>52</v>
      </c>
      <c r="HL65" s="74">
        <v>52</v>
      </c>
      <c r="HM65" s="74">
        <v>0</v>
      </c>
      <c r="HN65" s="74">
        <v>0</v>
      </c>
      <c r="HO65" s="75">
        <f t="shared" si="27"/>
        <v>1</v>
      </c>
      <c r="HP65" s="75">
        <f t="shared" si="28"/>
        <v>0</v>
      </c>
      <c r="HR65" s="74" t="s">
        <v>96</v>
      </c>
      <c r="HS65" s="74">
        <v>52</v>
      </c>
      <c r="HT65" s="74">
        <v>52</v>
      </c>
      <c r="HU65" s="74">
        <v>0</v>
      </c>
      <c r="HV65" s="74">
        <v>0</v>
      </c>
      <c r="HW65" s="75">
        <f t="shared" si="29"/>
        <v>1</v>
      </c>
      <c r="HX65" s="75">
        <f t="shared" si="30"/>
        <v>0</v>
      </c>
      <c r="HZ65" s="74" t="s">
        <v>96</v>
      </c>
      <c r="IA65" s="74">
        <v>52</v>
      </c>
      <c r="IB65" s="74">
        <v>52</v>
      </c>
      <c r="IC65" s="74">
        <v>0</v>
      </c>
      <c r="ID65" s="74">
        <v>0</v>
      </c>
      <c r="IE65" s="75">
        <f t="shared" si="31"/>
        <v>1</v>
      </c>
      <c r="IF65" s="75">
        <f t="shared" si="32"/>
        <v>0</v>
      </c>
      <c r="IH65" s="74" t="s">
        <v>96</v>
      </c>
      <c r="II65" s="74">
        <v>52</v>
      </c>
      <c r="IJ65" s="74">
        <v>52</v>
      </c>
      <c r="IK65" s="74">
        <v>0</v>
      </c>
      <c r="IL65" s="74">
        <v>0</v>
      </c>
      <c r="IM65" s="75">
        <f t="shared" si="33"/>
        <v>1</v>
      </c>
      <c r="IN65" s="75">
        <f t="shared" si="34"/>
        <v>0</v>
      </c>
      <c r="IP65" s="74" t="s">
        <v>96</v>
      </c>
      <c r="IQ65" s="74">
        <v>52</v>
      </c>
      <c r="IR65" s="74">
        <v>52</v>
      </c>
      <c r="IS65" s="74">
        <v>0</v>
      </c>
      <c r="IT65" s="74">
        <v>0</v>
      </c>
      <c r="IU65" s="75">
        <f t="shared" si="35"/>
        <v>1</v>
      </c>
      <c r="IV65" s="75">
        <f t="shared" si="36"/>
        <v>0</v>
      </c>
      <c r="IX65" s="74" t="s">
        <v>96</v>
      </c>
      <c r="IY65" s="74">
        <v>52</v>
      </c>
      <c r="IZ65" s="74">
        <v>52</v>
      </c>
      <c r="JA65" s="74">
        <v>0</v>
      </c>
      <c r="JB65" s="74">
        <v>0</v>
      </c>
      <c r="JC65" s="75">
        <f t="shared" si="37"/>
        <v>1</v>
      </c>
      <c r="JD65" s="75">
        <f t="shared" si="38"/>
        <v>0</v>
      </c>
      <c r="JF65" s="74" t="s">
        <v>96</v>
      </c>
      <c r="JG65" s="74">
        <v>52</v>
      </c>
      <c r="JH65" s="74">
        <v>52</v>
      </c>
      <c r="JI65" s="74">
        <v>0</v>
      </c>
      <c r="JJ65" s="74">
        <v>0</v>
      </c>
      <c r="JK65" s="75">
        <f t="shared" si="39"/>
        <v>1</v>
      </c>
      <c r="JL65" s="75">
        <f t="shared" si="40"/>
        <v>0</v>
      </c>
      <c r="JN65" s="74" t="s">
        <v>96</v>
      </c>
      <c r="JO65" s="74">
        <v>52</v>
      </c>
      <c r="JP65" s="74">
        <v>52</v>
      </c>
      <c r="JQ65" s="74">
        <v>0</v>
      </c>
      <c r="JR65" s="74">
        <v>0</v>
      </c>
      <c r="JS65" s="75">
        <f t="shared" si="41"/>
        <v>1</v>
      </c>
      <c r="JT65" s="75">
        <f t="shared" si="42"/>
        <v>0</v>
      </c>
      <c r="JV65" s="74" t="s">
        <v>96</v>
      </c>
      <c r="JW65" s="74">
        <v>52</v>
      </c>
      <c r="JX65" s="74">
        <v>52</v>
      </c>
      <c r="JY65" s="74">
        <v>0</v>
      </c>
      <c r="JZ65" s="74">
        <v>0</v>
      </c>
      <c r="KA65" s="75">
        <f t="shared" si="43"/>
        <v>1</v>
      </c>
      <c r="KB65" s="75">
        <f t="shared" si="44"/>
        <v>0</v>
      </c>
      <c r="KD65" s="74" t="s">
        <v>96</v>
      </c>
      <c r="KE65" s="74">
        <v>52</v>
      </c>
      <c r="KF65" s="74">
        <v>52</v>
      </c>
      <c r="KG65" s="74">
        <v>0</v>
      </c>
      <c r="KH65" s="74">
        <v>0</v>
      </c>
      <c r="KI65" s="75">
        <f t="shared" si="45"/>
        <v>1</v>
      </c>
      <c r="KJ65" s="75">
        <f t="shared" si="46"/>
        <v>0</v>
      </c>
      <c r="KL65" s="74" t="s">
        <v>96</v>
      </c>
      <c r="KM65" s="74">
        <v>52</v>
      </c>
      <c r="KN65" s="74">
        <v>52</v>
      </c>
      <c r="KO65" s="74">
        <v>0</v>
      </c>
      <c r="KP65" s="74">
        <v>0</v>
      </c>
      <c r="KQ65" s="75">
        <f t="shared" si="47"/>
        <v>1</v>
      </c>
      <c r="KR65" s="75">
        <f t="shared" si="48"/>
        <v>0</v>
      </c>
      <c r="KT65" s="74" t="s">
        <v>96</v>
      </c>
      <c r="KU65" s="74">
        <v>52</v>
      </c>
      <c r="KV65" s="74">
        <v>52</v>
      </c>
      <c r="KW65" s="74">
        <v>0</v>
      </c>
      <c r="KX65" s="74">
        <v>0</v>
      </c>
      <c r="KY65" s="75">
        <f t="shared" si="49"/>
        <v>1</v>
      </c>
      <c r="KZ65" s="75">
        <f t="shared" si="50"/>
        <v>0</v>
      </c>
      <c r="LB65" s="74" t="s">
        <v>96</v>
      </c>
      <c r="LC65" s="74">
        <v>52</v>
      </c>
      <c r="LD65" s="74">
        <v>52</v>
      </c>
      <c r="LE65" s="74">
        <v>0</v>
      </c>
      <c r="LF65" s="74">
        <v>0</v>
      </c>
      <c r="LG65" s="75">
        <f t="shared" si="51"/>
        <v>1</v>
      </c>
      <c r="LH65" s="75">
        <f t="shared" si="52"/>
        <v>0</v>
      </c>
      <c r="LJ65" s="74" t="s">
        <v>96</v>
      </c>
      <c r="LK65" s="74">
        <v>52</v>
      </c>
      <c r="LL65" s="74">
        <v>52</v>
      </c>
      <c r="LM65" s="74">
        <v>0</v>
      </c>
      <c r="LN65" s="74">
        <v>0</v>
      </c>
      <c r="LO65" s="75">
        <f t="shared" si="53"/>
        <v>1</v>
      </c>
      <c r="LP65" s="75">
        <f t="shared" si="54"/>
        <v>0</v>
      </c>
      <c r="LR65" s="74" t="s">
        <v>96</v>
      </c>
      <c r="LS65" s="74">
        <v>52</v>
      </c>
      <c r="LT65" s="74">
        <v>52</v>
      </c>
      <c r="LU65" s="74">
        <v>0</v>
      </c>
      <c r="LV65" s="74">
        <v>0</v>
      </c>
      <c r="LW65" s="75">
        <f t="shared" si="55"/>
        <v>1</v>
      </c>
      <c r="LX65" s="75">
        <f t="shared" si="56"/>
        <v>0</v>
      </c>
      <c r="LZ65" s="74" t="s">
        <v>96</v>
      </c>
      <c r="MA65" s="74">
        <v>52</v>
      </c>
      <c r="MB65" s="74">
        <v>52</v>
      </c>
      <c r="MC65" s="74">
        <v>0</v>
      </c>
      <c r="MD65" s="74">
        <v>0</v>
      </c>
      <c r="ME65" s="75">
        <f t="shared" si="57"/>
        <v>1</v>
      </c>
      <c r="MF65" s="75">
        <f t="shared" si="58"/>
        <v>0</v>
      </c>
      <c r="MH65" s="74" t="s">
        <v>96</v>
      </c>
      <c r="MI65" s="74">
        <v>52</v>
      </c>
      <c r="MJ65" s="74">
        <v>52</v>
      </c>
      <c r="MK65" s="74">
        <v>0</v>
      </c>
      <c r="ML65" s="74">
        <v>0</v>
      </c>
      <c r="MM65" s="75">
        <f t="shared" si="59"/>
        <v>1</v>
      </c>
      <c r="MN65" s="75">
        <f t="shared" si="60"/>
        <v>0</v>
      </c>
      <c r="MP65" s="74" t="s">
        <v>96</v>
      </c>
      <c r="MQ65" s="74">
        <v>52</v>
      </c>
      <c r="MR65" s="74">
        <v>52</v>
      </c>
      <c r="MS65" s="74">
        <v>0</v>
      </c>
      <c r="MT65" s="74">
        <v>0</v>
      </c>
      <c r="MU65" s="75">
        <f t="shared" si="61"/>
        <v>1</v>
      </c>
      <c r="MV65" s="75">
        <f t="shared" si="62"/>
        <v>0</v>
      </c>
      <c r="MX65" s="74" t="s">
        <v>96</v>
      </c>
      <c r="MY65" s="74">
        <v>52</v>
      </c>
      <c r="MZ65" s="74">
        <v>52</v>
      </c>
      <c r="NA65" s="74">
        <v>0</v>
      </c>
      <c r="NB65" s="74">
        <v>0</v>
      </c>
      <c r="NC65" s="75">
        <f t="shared" si="63"/>
        <v>1</v>
      </c>
      <c r="ND65" s="75">
        <f t="shared" si="64"/>
        <v>0</v>
      </c>
      <c r="NF65" s="74" t="s">
        <v>96</v>
      </c>
      <c r="NG65" s="74">
        <v>52</v>
      </c>
      <c r="NH65" s="74">
        <v>52</v>
      </c>
      <c r="NI65" s="74">
        <v>0</v>
      </c>
      <c r="NJ65" s="74">
        <v>0</v>
      </c>
      <c r="NK65" s="75">
        <f t="shared" si="65"/>
        <v>1</v>
      </c>
      <c r="NL65" s="75">
        <f t="shared" si="66"/>
        <v>0</v>
      </c>
      <c r="NN65" s="74" t="s">
        <v>96</v>
      </c>
      <c r="NO65" s="74">
        <v>52</v>
      </c>
      <c r="NP65" s="74">
        <v>52</v>
      </c>
      <c r="NQ65" s="74">
        <v>0</v>
      </c>
      <c r="NR65" s="74">
        <v>0</v>
      </c>
      <c r="NS65" s="75">
        <f t="shared" si="67"/>
        <v>1</v>
      </c>
      <c r="NT65" s="75">
        <f t="shared" si="68"/>
        <v>0</v>
      </c>
    </row>
    <row r="66" spans="1:384" ht="15.75" thickBot="1">
      <c r="A66" s="2" t="s">
        <v>66</v>
      </c>
      <c r="B66" s="2">
        <v>20</v>
      </c>
      <c r="C66" s="2">
        <v>20</v>
      </c>
      <c r="D66" s="2">
        <v>0</v>
      </c>
      <c r="E66" s="2">
        <v>0</v>
      </c>
      <c r="F66" s="4">
        <v>1</v>
      </c>
      <c r="G66" s="8"/>
      <c r="H66" s="7"/>
      <c r="I66" s="2" t="s">
        <v>66</v>
      </c>
      <c r="J66" s="2">
        <v>20</v>
      </c>
      <c r="K66" s="2">
        <v>20</v>
      </c>
      <c r="L66" s="2">
        <v>0</v>
      </c>
      <c r="M66" s="2">
        <v>0</v>
      </c>
      <c r="N66" s="4">
        <v>1</v>
      </c>
      <c r="O66" s="8">
        <f t="shared" si="0"/>
        <v>0</v>
      </c>
      <c r="P66" s="7"/>
      <c r="Q66" s="2" t="s">
        <v>66</v>
      </c>
      <c r="R66" s="2">
        <v>20</v>
      </c>
      <c r="S66" s="2">
        <v>19</v>
      </c>
      <c r="T66" s="6">
        <v>1</v>
      </c>
      <c r="U66" s="2">
        <v>0</v>
      </c>
      <c r="V66" s="4">
        <v>0.95</v>
      </c>
      <c r="W66" s="4">
        <f t="shared" si="1"/>
        <v>-5.0000000000000044E-2</v>
      </c>
      <c r="Y66" s="2" t="s">
        <v>66</v>
      </c>
      <c r="Z66" s="2">
        <v>20</v>
      </c>
      <c r="AA66" s="2">
        <v>20</v>
      </c>
      <c r="AB66" s="2">
        <v>0</v>
      </c>
      <c r="AC66" s="2">
        <v>0</v>
      </c>
      <c r="AD66" s="4">
        <v>1</v>
      </c>
      <c r="AE66" s="4">
        <f t="shared" si="2"/>
        <v>5.0000000000000044E-2</v>
      </c>
      <c r="AG66" s="2" t="s">
        <v>66</v>
      </c>
      <c r="AH66" s="2">
        <v>20</v>
      </c>
      <c r="AI66" s="2">
        <v>20</v>
      </c>
      <c r="AJ66" s="2">
        <v>0</v>
      </c>
      <c r="AK66" s="2">
        <v>0</v>
      </c>
      <c r="AL66" s="4">
        <v>1</v>
      </c>
      <c r="AM66" s="4">
        <f t="shared" si="3"/>
        <v>0</v>
      </c>
      <c r="AO66" s="2" t="s">
        <v>66</v>
      </c>
      <c r="AP66" s="2">
        <v>20</v>
      </c>
      <c r="AQ66" s="2">
        <v>20</v>
      </c>
      <c r="AR66" s="2">
        <v>0</v>
      </c>
      <c r="AS66" s="2">
        <v>0</v>
      </c>
      <c r="AT66" s="4">
        <v>1</v>
      </c>
      <c r="AU66" s="4">
        <f t="shared" si="4"/>
        <v>0</v>
      </c>
      <c r="AW66" s="2" t="s">
        <v>66</v>
      </c>
      <c r="AX66" s="2">
        <v>20</v>
      </c>
      <c r="AY66" s="2">
        <v>20</v>
      </c>
      <c r="AZ66" s="2">
        <v>0</v>
      </c>
      <c r="BA66" s="2">
        <v>0</v>
      </c>
      <c r="BB66" s="4">
        <v>1</v>
      </c>
      <c r="BC66" s="4">
        <f t="shared" si="5"/>
        <v>0</v>
      </c>
      <c r="BE66" s="2" t="s">
        <v>66</v>
      </c>
      <c r="BF66" s="2">
        <v>20</v>
      </c>
      <c r="BG66" s="2">
        <v>20</v>
      </c>
      <c r="BH66" s="2">
        <v>0</v>
      </c>
      <c r="BI66" s="2">
        <v>0</v>
      </c>
      <c r="BJ66" s="4">
        <f t="shared" si="69"/>
        <v>1</v>
      </c>
      <c r="BK66" s="4">
        <f t="shared" si="6"/>
        <v>0</v>
      </c>
      <c r="BM66" s="2" t="s">
        <v>66</v>
      </c>
      <c r="BN66" s="2">
        <v>20</v>
      </c>
      <c r="BO66" s="2">
        <v>20</v>
      </c>
      <c r="BP66" s="2">
        <v>0</v>
      </c>
      <c r="BQ66" s="2">
        <v>0</v>
      </c>
      <c r="BR66" s="4">
        <f t="shared" si="70"/>
        <v>1</v>
      </c>
      <c r="BS66" s="4">
        <f t="shared" si="7"/>
        <v>0</v>
      </c>
      <c r="BU66" s="2" t="s">
        <v>66</v>
      </c>
      <c r="BV66" s="2">
        <v>20</v>
      </c>
      <c r="BW66" s="2">
        <v>20</v>
      </c>
      <c r="BX66" s="2">
        <v>0</v>
      </c>
      <c r="BY66" s="2">
        <v>0</v>
      </c>
      <c r="BZ66" s="4">
        <v>1</v>
      </c>
      <c r="CA66" s="4">
        <f t="shared" si="8"/>
        <v>0</v>
      </c>
      <c r="CC66" s="42" t="s">
        <v>66</v>
      </c>
      <c r="CD66" s="42">
        <v>20</v>
      </c>
      <c r="CE66" s="42">
        <v>20</v>
      </c>
      <c r="CF66" s="42">
        <v>0</v>
      </c>
      <c r="CG66" s="42">
        <v>0</v>
      </c>
      <c r="CH66" s="43">
        <v>1</v>
      </c>
      <c r="CI66" s="4">
        <f t="shared" si="9"/>
        <v>0</v>
      </c>
      <c r="CK66" s="2" t="s">
        <v>66</v>
      </c>
      <c r="CL66" s="2">
        <v>20</v>
      </c>
      <c r="CM66" s="2">
        <v>20</v>
      </c>
      <c r="CN66" s="2">
        <v>0</v>
      </c>
      <c r="CO66" s="2">
        <v>0</v>
      </c>
      <c r="CP66" s="4">
        <v>1</v>
      </c>
      <c r="CQ66" s="4">
        <f t="shared" si="10"/>
        <v>0</v>
      </c>
      <c r="CS66" s="2" t="s">
        <v>66</v>
      </c>
      <c r="CT66" s="2">
        <v>20</v>
      </c>
      <c r="CU66" s="2">
        <v>20</v>
      </c>
      <c r="CV66" s="2">
        <v>0</v>
      </c>
      <c r="CW66" s="2">
        <v>0</v>
      </c>
      <c r="CX66" s="4">
        <v>1</v>
      </c>
      <c r="CY66" s="4">
        <f t="shared" si="11"/>
        <v>0</v>
      </c>
      <c r="DA66" s="2" t="s">
        <v>66</v>
      </c>
      <c r="DB66" s="2">
        <v>20</v>
      </c>
      <c r="DC66" s="2">
        <v>20</v>
      </c>
      <c r="DD66" s="2">
        <v>0</v>
      </c>
      <c r="DE66" s="2">
        <v>0</v>
      </c>
      <c r="DF66" s="4">
        <v>1</v>
      </c>
      <c r="DG66" s="4">
        <f t="shared" si="12"/>
        <v>0</v>
      </c>
      <c r="DI66" s="2" t="s">
        <v>66</v>
      </c>
      <c r="DJ66" s="2">
        <v>20</v>
      </c>
      <c r="DK66" s="2">
        <v>20</v>
      </c>
      <c r="DL66" s="2">
        <v>0</v>
      </c>
      <c r="DM66" s="2">
        <v>0</v>
      </c>
      <c r="DN66" s="4">
        <v>1</v>
      </c>
      <c r="DO66" s="4">
        <f t="shared" si="13"/>
        <v>0</v>
      </c>
      <c r="DQ66" s="2" t="s">
        <v>66</v>
      </c>
      <c r="DR66" s="2">
        <v>20</v>
      </c>
      <c r="DS66" s="2">
        <v>19</v>
      </c>
      <c r="DT66" s="2">
        <v>1</v>
      </c>
      <c r="DU66" s="2">
        <v>0</v>
      </c>
      <c r="DV66" s="4">
        <v>0.95</v>
      </c>
      <c r="DW66" s="4">
        <f t="shared" si="14"/>
        <v>-5.0000000000000044E-2</v>
      </c>
      <c r="DX66" s="2" t="s">
        <v>89</v>
      </c>
      <c r="DY66" s="2" t="s">
        <v>66</v>
      </c>
      <c r="DZ66" s="2">
        <v>20</v>
      </c>
      <c r="EA66" s="2">
        <v>20</v>
      </c>
      <c r="EB66" s="2">
        <v>0</v>
      </c>
      <c r="EC66" s="2">
        <v>0</v>
      </c>
      <c r="ED66" s="4">
        <v>1</v>
      </c>
      <c r="EE66" s="4">
        <f t="shared" si="15"/>
        <v>5.0000000000000044E-2</v>
      </c>
      <c r="EG66" s="73" t="s">
        <v>66</v>
      </c>
      <c r="EH66" s="74">
        <v>20</v>
      </c>
      <c r="EI66" s="74">
        <v>20</v>
      </c>
      <c r="EJ66" s="74">
        <v>0</v>
      </c>
      <c r="EK66" s="74">
        <v>0</v>
      </c>
      <c r="EL66" s="75">
        <v>1</v>
      </c>
      <c r="EM66" s="75">
        <f t="shared" si="16"/>
        <v>0</v>
      </c>
      <c r="EN66" s="74"/>
      <c r="EO66" s="73" t="s">
        <v>66</v>
      </c>
      <c r="EP66" s="73">
        <v>20</v>
      </c>
      <c r="EQ66" s="73">
        <v>20</v>
      </c>
      <c r="ER66" s="73">
        <v>0</v>
      </c>
      <c r="ES66" s="73">
        <v>0</v>
      </c>
      <c r="ET66" s="77">
        <v>1</v>
      </c>
      <c r="EU66" s="75">
        <f t="shared" si="17"/>
        <v>0</v>
      </c>
      <c r="EV66" s="74"/>
      <c r="EW66" s="73" t="s">
        <v>66</v>
      </c>
      <c r="EX66" s="73">
        <v>20</v>
      </c>
      <c r="EY66" s="73">
        <v>20</v>
      </c>
      <c r="EZ66" s="73">
        <v>0</v>
      </c>
      <c r="FA66" s="73">
        <v>0</v>
      </c>
      <c r="FB66" s="77">
        <v>1</v>
      </c>
      <c r="FC66" s="75">
        <f t="shared" si="18"/>
        <v>0</v>
      </c>
      <c r="FD66" s="74"/>
      <c r="FE66" s="73" t="s">
        <v>66</v>
      </c>
      <c r="FF66" s="73">
        <v>20</v>
      </c>
      <c r="FG66" s="73">
        <v>20</v>
      </c>
      <c r="FH66" s="73">
        <v>0</v>
      </c>
      <c r="FI66" s="73">
        <v>0</v>
      </c>
      <c r="FJ66" s="77">
        <f t="shared" si="71"/>
        <v>1</v>
      </c>
      <c r="FK66" s="75">
        <f t="shared" si="19"/>
        <v>0</v>
      </c>
      <c r="FL66" s="74"/>
      <c r="FM66" s="73" t="s">
        <v>66</v>
      </c>
      <c r="FN66" s="73">
        <v>20</v>
      </c>
      <c r="FO66" s="73">
        <v>20</v>
      </c>
      <c r="FP66" s="73">
        <v>0</v>
      </c>
      <c r="FQ66" s="73">
        <v>0</v>
      </c>
      <c r="FR66" s="77">
        <v>1</v>
      </c>
      <c r="FS66" s="75">
        <f t="shared" si="20"/>
        <v>0</v>
      </c>
      <c r="FT66" s="74"/>
      <c r="FU66" s="73" t="s">
        <v>66</v>
      </c>
      <c r="FV66" s="73">
        <v>20</v>
      </c>
      <c r="FW66" s="73">
        <v>20</v>
      </c>
      <c r="FX66" s="73">
        <v>0</v>
      </c>
      <c r="FY66" s="73">
        <v>0</v>
      </c>
      <c r="FZ66" s="77">
        <v>1</v>
      </c>
      <c r="GA66" s="75">
        <f t="shared" si="21"/>
        <v>0</v>
      </c>
      <c r="GB66" s="74"/>
      <c r="GC66" s="73" t="s">
        <v>66</v>
      </c>
      <c r="GD66" s="73">
        <v>20</v>
      </c>
      <c r="GE66" s="73">
        <v>20</v>
      </c>
      <c r="GF66" s="73">
        <v>0</v>
      </c>
      <c r="GG66" s="73">
        <v>0</v>
      </c>
      <c r="GH66" s="77">
        <v>1</v>
      </c>
      <c r="GI66" s="75">
        <f t="shared" si="22"/>
        <v>0</v>
      </c>
      <c r="GJ66" s="74"/>
      <c r="GK66" s="73" t="s">
        <v>66</v>
      </c>
      <c r="GL66" s="73">
        <v>20</v>
      </c>
      <c r="GM66" s="73">
        <v>20</v>
      </c>
      <c r="GN66" s="73">
        <v>0</v>
      </c>
      <c r="GO66" s="73">
        <v>0</v>
      </c>
      <c r="GP66" s="77">
        <v>1</v>
      </c>
      <c r="GQ66" s="75">
        <f t="shared" si="23"/>
        <v>1</v>
      </c>
      <c r="GR66" s="74"/>
      <c r="GS66" s="73" t="s">
        <v>66</v>
      </c>
      <c r="GT66" s="73">
        <v>20</v>
      </c>
      <c r="GU66" s="73">
        <v>20</v>
      </c>
      <c r="GV66" s="73">
        <v>0</v>
      </c>
      <c r="GW66" s="73">
        <v>0</v>
      </c>
      <c r="GX66" s="77">
        <v>1</v>
      </c>
      <c r="GY66" s="75">
        <f t="shared" si="24"/>
        <v>0</v>
      </c>
      <c r="HB66" s="74" t="s">
        <v>66</v>
      </c>
      <c r="HC66" s="74">
        <v>20</v>
      </c>
      <c r="HD66" s="74">
        <v>20</v>
      </c>
      <c r="HE66" s="74">
        <v>0</v>
      </c>
      <c r="HF66" s="74">
        <v>0</v>
      </c>
      <c r="HG66" s="75">
        <f t="shared" si="25"/>
        <v>1</v>
      </c>
      <c r="HH66" s="75">
        <f t="shared" si="26"/>
        <v>0</v>
      </c>
      <c r="HJ66" s="74" t="s">
        <v>66</v>
      </c>
      <c r="HK66" s="74">
        <v>20</v>
      </c>
      <c r="HL66" s="74">
        <v>20</v>
      </c>
      <c r="HM66" s="74">
        <v>0</v>
      </c>
      <c r="HN66" s="74">
        <v>0</v>
      </c>
      <c r="HO66" s="75">
        <f t="shared" si="27"/>
        <v>1</v>
      </c>
      <c r="HP66" s="75">
        <f t="shared" si="28"/>
        <v>0</v>
      </c>
      <c r="HR66" s="74" t="s">
        <v>66</v>
      </c>
      <c r="HS66" s="74">
        <v>20</v>
      </c>
      <c r="HT66" s="74">
        <v>20</v>
      </c>
      <c r="HU66" s="74">
        <v>0</v>
      </c>
      <c r="HV66" s="74">
        <v>0</v>
      </c>
      <c r="HW66" s="75">
        <f t="shared" si="29"/>
        <v>1</v>
      </c>
      <c r="HX66" s="75">
        <f t="shared" si="30"/>
        <v>0</v>
      </c>
      <c r="HZ66" s="74" t="s">
        <v>66</v>
      </c>
      <c r="IA66" s="74">
        <v>20</v>
      </c>
      <c r="IB66" s="74">
        <v>20</v>
      </c>
      <c r="IC66" s="74">
        <v>0</v>
      </c>
      <c r="ID66" s="74">
        <v>0</v>
      </c>
      <c r="IE66" s="75">
        <f t="shared" si="31"/>
        <v>1</v>
      </c>
      <c r="IF66" s="75">
        <f t="shared" si="32"/>
        <v>0</v>
      </c>
      <c r="IH66" s="74" t="s">
        <v>66</v>
      </c>
      <c r="II66" s="74">
        <v>20</v>
      </c>
      <c r="IJ66" s="74">
        <v>20</v>
      </c>
      <c r="IK66" s="74">
        <v>0</v>
      </c>
      <c r="IL66" s="74">
        <v>0</v>
      </c>
      <c r="IM66" s="75">
        <f t="shared" si="33"/>
        <v>1</v>
      </c>
      <c r="IN66" s="75">
        <f t="shared" si="34"/>
        <v>0</v>
      </c>
      <c r="IP66" s="74" t="s">
        <v>66</v>
      </c>
      <c r="IQ66" s="74">
        <v>20</v>
      </c>
      <c r="IR66" s="74">
        <v>20</v>
      </c>
      <c r="IS66" s="74">
        <v>0</v>
      </c>
      <c r="IT66" s="74">
        <v>0</v>
      </c>
      <c r="IU66" s="75">
        <f t="shared" si="35"/>
        <v>1</v>
      </c>
      <c r="IV66" s="75">
        <f t="shared" si="36"/>
        <v>0</v>
      </c>
      <c r="IX66" s="74" t="s">
        <v>66</v>
      </c>
      <c r="IY66" s="74">
        <v>20</v>
      </c>
      <c r="IZ66" s="74">
        <v>20</v>
      </c>
      <c r="JA66" s="74">
        <v>0</v>
      </c>
      <c r="JB66" s="74">
        <v>0</v>
      </c>
      <c r="JC66" s="75">
        <f t="shared" si="37"/>
        <v>1</v>
      </c>
      <c r="JD66" s="75">
        <f t="shared" si="38"/>
        <v>0</v>
      </c>
      <c r="JF66" s="74" t="s">
        <v>66</v>
      </c>
      <c r="JG66" s="74">
        <v>20</v>
      </c>
      <c r="JH66" s="74">
        <v>20</v>
      </c>
      <c r="JI66" s="74">
        <v>0</v>
      </c>
      <c r="JJ66" s="74">
        <v>0</v>
      </c>
      <c r="JK66" s="75">
        <f t="shared" si="39"/>
        <v>1</v>
      </c>
      <c r="JL66" s="75">
        <f t="shared" si="40"/>
        <v>0</v>
      </c>
      <c r="JN66" s="74" t="s">
        <v>66</v>
      </c>
      <c r="JO66" s="74">
        <v>20</v>
      </c>
      <c r="JP66" s="74">
        <v>20</v>
      </c>
      <c r="JQ66" s="74">
        <v>0</v>
      </c>
      <c r="JR66" s="74">
        <v>0</v>
      </c>
      <c r="JS66" s="75">
        <f t="shared" si="41"/>
        <v>1</v>
      </c>
      <c r="JT66" s="75">
        <f t="shared" si="42"/>
        <v>0</v>
      </c>
      <c r="JV66" s="74" t="s">
        <v>66</v>
      </c>
      <c r="JW66" s="74">
        <v>20</v>
      </c>
      <c r="JX66" s="74">
        <v>20</v>
      </c>
      <c r="JY66" s="74">
        <v>0</v>
      </c>
      <c r="JZ66" s="74">
        <v>0</v>
      </c>
      <c r="KA66" s="75">
        <f t="shared" si="43"/>
        <v>1</v>
      </c>
      <c r="KB66" s="75">
        <f t="shared" si="44"/>
        <v>0</v>
      </c>
      <c r="KD66" s="74" t="s">
        <v>66</v>
      </c>
      <c r="KE66" s="74">
        <v>20</v>
      </c>
      <c r="KF66" s="74">
        <v>20</v>
      </c>
      <c r="KG66" s="74">
        <v>0</v>
      </c>
      <c r="KH66" s="74">
        <v>0</v>
      </c>
      <c r="KI66" s="75">
        <f t="shared" si="45"/>
        <v>1</v>
      </c>
      <c r="KJ66" s="75">
        <f t="shared" si="46"/>
        <v>0</v>
      </c>
      <c r="KL66" s="74" t="s">
        <v>66</v>
      </c>
      <c r="KM66" s="74">
        <v>20</v>
      </c>
      <c r="KN66" s="74">
        <v>20</v>
      </c>
      <c r="KO66" s="74">
        <v>0</v>
      </c>
      <c r="KP66" s="74">
        <v>0</v>
      </c>
      <c r="KQ66" s="75">
        <f t="shared" si="47"/>
        <v>1</v>
      </c>
      <c r="KR66" s="75">
        <f t="shared" si="48"/>
        <v>0</v>
      </c>
      <c r="KT66" s="74" t="s">
        <v>66</v>
      </c>
      <c r="KU66" s="74">
        <v>20</v>
      </c>
      <c r="KV66" s="74">
        <v>20</v>
      </c>
      <c r="KW66" s="74">
        <v>0</v>
      </c>
      <c r="KX66" s="74">
        <v>0</v>
      </c>
      <c r="KY66" s="75">
        <f t="shared" si="49"/>
        <v>1</v>
      </c>
      <c r="KZ66" s="75">
        <f t="shared" si="50"/>
        <v>0</v>
      </c>
      <c r="LB66" s="74" t="s">
        <v>66</v>
      </c>
      <c r="LC66" s="74">
        <v>20</v>
      </c>
      <c r="LD66" s="74">
        <v>20</v>
      </c>
      <c r="LE66" s="74">
        <v>0</v>
      </c>
      <c r="LF66" s="74">
        <v>0</v>
      </c>
      <c r="LG66" s="75">
        <f t="shared" si="51"/>
        <v>1</v>
      </c>
      <c r="LH66" s="75">
        <f t="shared" si="52"/>
        <v>0</v>
      </c>
      <c r="LJ66" s="74" t="s">
        <v>66</v>
      </c>
      <c r="LK66" s="74">
        <v>20</v>
      </c>
      <c r="LL66" s="74">
        <v>20</v>
      </c>
      <c r="LM66" s="74">
        <v>0</v>
      </c>
      <c r="LN66" s="74">
        <v>0</v>
      </c>
      <c r="LO66" s="75">
        <f t="shared" si="53"/>
        <v>1</v>
      </c>
      <c r="LP66" s="75">
        <f t="shared" si="54"/>
        <v>0</v>
      </c>
      <c r="LR66" s="74" t="s">
        <v>66</v>
      </c>
      <c r="LS66" s="74">
        <v>20</v>
      </c>
      <c r="LT66" s="74">
        <v>20</v>
      </c>
      <c r="LU66" s="74">
        <v>0</v>
      </c>
      <c r="LV66" s="74">
        <v>0</v>
      </c>
      <c r="LW66" s="75">
        <f t="shared" si="55"/>
        <v>1</v>
      </c>
      <c r="LX66" s="75">
        <f t="shared" si="56"/>
        <v>0</v>
      </c>
      <c r="LZ66" s="74" t="s">
        <v>66</v>
      </c>
      <c r="MA66" s="74">
        <v>20</v>
      </c>
      <c r="MB66" s="74">
        <v>20</v>
      </c>
      <c r="MC66" s="74">
        <v>0</v>
      </c>
      <c r="MD66" s="74">
        <v>0</v>
      </c>
      <c r="ME66" s="75">
        <f t="shared" si="57"/>
        <v>1</v>
      </c>
      <c r="MF66" s="75">
        <f t="shared" si="58"/>
        <v>0</v>
      </c>
      <c r="MH66" s="74" t="s">
        <v>66</v>
      </c>
      <c r="MI66" s="74">
        <v>20</v>
      </c>
      <c r="MJ66" s="74">
        <v>20</v>
      </c>
      <c r="MK66" s="74">
        <v>0</v>
      </c>
      <c r="ML66" s="74">
        <v>0</v>
      </c>
      <c r="MM66" s="75">
        <f t="shared" si="59"/>
        <v>1</v>
      </c>
      <c r="MN66" s="75">
        <f t="shared" si="60"/>
        <v>0</v>
      </c>
      <c r="MP66" s="74" t="s">
        <v>66</v>
      </c>
      <c r="MQ66" s="74">
        <v>20</v>
      </c>
      <c r="MR66" s="74">
        <v>20</v>
      </c>
      <c r="MS66" s="74">
        <v>0</v>
      </c>
      <c r="MT66" s="74">
        <v>0</v>
      </c>
      <c r="MU66" s="75">
        <f t="shared" si="61"/>
        <v>1</v>
      </c>
      <c r="MV66" s="75">
        <f t="shared" si="62"/>
        <v>0</v>
      </c>
      <c r="MX66" s="74" t="s">
        <v>66</v>
      </c>
      <c r="MY66" s="74">
        <v>20</v>
      </c>
      <c r="MZ66" s="74">
        <v>20</v>
      </c>
      <c r="NA66" s="74">
        <v>0</v>
      </c>
      <c r="NB66" s="74">
        <v>0</v>
      </c>
      <c r="NC66" s="75">
        <f t="shared" si="63"/>
        <v>1</v>
      </c>
      <c r="ND66" s="75">
        <f t="shared" si="64"/>
        <v>0</v>
      </c>
      <c r="NF66" s="74" t="s">
        <v>66</v>
      </c>
      <c r="NG66" s="74">
        <v>20</v>
      </c>
      <c r="NH66" s="74">
        <v>20</v>
      </c>
      <c r="NI66" s="74">
        <v>0</v>
      </c>
      <c r="NJ66" s="74">
        <v>0</v>
      </c>
      <c r="NK66" s="75">
        <f t="shared" si="65"/>
        <v>1</v>
      </c>
      <c r="NL66" s="75">
        <f t="shared" si="66"/>
        <v>0</v>
      </c>
      <c r="NN66" s="74" t="s">
        <v>66</v>
      </c>
      <c r="NO66" s="74">
        <v>20</v>
      </c>
      <c r="NP66" s="74">
        <v>20</v>
      </c>
      <c r="NQ66" s="74">
        <v>0</v>
      </c>
      <c r="NR66" s="74">
        <v>0</v>
      </c>
      <c r="NS66" s="75">
        <f t="shared" si="67"/>
        <v>1</v>
      </c>
      <c r="NT66" s="75">
        <f t="shared" si="68"/>
        <v>0</v>
      </c>
    </row>
    <row r="67" spans="1:384" ht="19.5" customHeight="1" thickBot="1">
      <c r="A67" s="2" t="s">
        <v>71</v>
      </c>
      <c r="B67" s="2">
        <v>3</v>
      </c>
      <c r="C67" s="2">
        <v>3</v>
      </c>
      <c r="D67" s="2">
        <v>0</v>
      </c>
      <c r="E67" s="2">
        <v>0</v>
      </c>
      <c r="F67" s="4">
        <v>1</v>
      </c>
      <c r="G67" s="8"/>
      <c r="H67" s="7"/>
      <c r="I67" s="2" t="s">
        <v>71</v>
      </c>
      <c r="J67" s="2">
        <v>3</v>
      </c>
      <c r="K67" s="2">
        <v>3</v>
      </c>
      <c r="L67" s="2">
        <v>0</v>
      </c>
      <c r="M67" s="2">
        <v>0</v>
      </c>
      <c r="N67" s="4">
        <v>1</v>
      </c>
      <c r="O67" s="8">
        <f t="shared" si="0"/>
        <v>0</v>
      </c>
      <c r="P67" s="7"/>
      <c r="Q67" s="2" t="s">
        <v>71</v>
      </c>
      <c r="R67" s="2">
        <v>3</v>
      </c>
      <c r="S67" s="2">
        <v>3</v>
      </c>
      <c r="T67" s="2">
        <v>0</v>
      </c>
      <c r="U67" s="2">
        <v>0</v>
      </c>
      <c r="V67" s="4">
        <v>1</v>
      </c>
      <c r="W67" s="4">
        <f t="shared" si="1"/>
        <v>0</v>
      </c>
      <c r="Y67" s="2" t="s">
        <v>71</v>
      </c>
      <c r="Z67" s="2">
        <v>3</v>
      </c>
      <c r="AA67" s="2">
        <v>3</v>
      </c>
      <c r="AB67" s="2">
        <v>0</v>
      </c>
      <c r="AC67" s="2">
        <v>0</v>
      </c>
      <c r="AD67" s="4">
        <v>1</v>
      </c>
      <c r="AE67" s="4">
        <f t="shared" si="2"/>
        <v>0</v>
      </c>
      <c r="AG67" s="2" t="s">
        <v>71</v>
      </c>
      <c r="AH67" s="2">
        <v>3</v>
      </c>
      <c r="AI67" s="2">
        <v>3</v>
      </c>
      <c r="AJ67" s="2">
        <v>0</v>
      </c>
      <c r="AK67" s="2">
        <v>0</v>
      </c>
      <c r="AL67" s="4">
        <v>1</v>
      </c>
      <c r="AM67" s="4">
        <f t="shared" si="3"/>
        <v>0</v>
      </c>
      <c r="AO67" s="2" t="s">
        <v>71</v>
      </c>
      <c r="AP67" s="2">
        <v>3</v>
      </c>
      <c r="AQ67" s="2">
        <v>3</v>
      </c>
      <c r="AR67" s="2">
        <v>0</v>
      </c>
      <c r="AS67" s="2">
        <v>0</v>
      </c>
      <c r="AT67" s="4">
        <v>1</v>
      </c>
      <c r="AU67" s="4">
        <f t="shared" si="4"/>
        <v>0</v>
      </c>
      <c r="AW67" s="2" t="s">
        <v>71</v>
      </c>
      <c r="AX67" s="2">
        <v>3</v>
      </c>
      <c r="AY67" s="2">
        <v>3</v>
      </c>
      <c r="AZ67" s="2">
        <v>0</v>
      </c>
      <c r="BA67" s="2">
        <v>0</v>
      </c>
      <c r="BB67" s="4">
        <v>1</v>
      </c>
      <c r="BC67" s="4">
        <f t="shared" si="5"/>
        <v>0</v>
      </c>
      <c r="BE67" s="2" t="s">
        <v>71</v>
      </c>
      <c r="BF67" s="2">
        <v>3</v>
      </c>
      <c r="BG67" s="2">
        <v>3</v>
      </c>
      <c r="BH67" s="2">
        <v>0</v>
      </c>
      <c r="BI67" s="2">
        <v>0</v>
      </c>
      <c r="BJ67" s="4">
        <f t="shared" si="69"/>
        <v>1</v>
      </c>
      <c r="BK67" s="4">
        <f t="shared" si="6"/>
        <v>0</v>
      </c>
      <c r="BM67" s="2" t="s">
        <v>71</v>
      </c>
      <c r="BN67" s="2">
        <v>3</v>
      </c>
      <c r="BO67" s="2">
        <v>3</v>
      </c>
      <c r="BP67" s="2">
        <v>0</v>
      </c>
      <c r="BQ67" s="2">
        <v>0</v>
      </c>
      <c r="BR67" s="4">
        <f t="shared" si="70"/>
        <v>1</v>
      </c>
      <c r="BS67" s="4">
        <f t="shared" si="7"/>
        <v>0</v>
      </c>
      <c r="BU67" s="2" t="s">
        <v>71</v>
      </c>
      <c r="BV67" s="2">
        <v>3</v>
      </c>
      <c r="BW67" s="2">
        <v>3</v>
      </c>
      <c r="BX67" s="2">
        <v>0</v>
      </c>
      <c r="BY67" s="2">
        <v>0</v>
      </c>
      <c r="BZ67" s="4">
        <v>1</v>
      </c>
      <c r="CA67" s="4">
        <f t="shared" si="8"/>
        <v>0</v>
      </c>
      <c r="CC67" s="42" t="s">
        <v>71</v>
      </c>
      <c r="CD67" s="42">
        <v>3</v>
      </c>
      <c r="CE67" s="42">
        <v>3</v>
      </c>
      <c r="CF67" s="42">
        <v>0</v>
      </c>
      <c r="CG67" s="42">
        <v>0</v>
      </c>
      <c r="CH67" s="43">
        <v>1</v>
      </c>
      <c r="CI67" s="4">
        <f t="shared" si="9"/>
        <v>0</v>
      </c>
      <c r="CK67" s="2" t="s">
        <v>71</v>
      </c>
      <c r="CL67" s="2">
        <v>3</v>
      </c>
      <c r="CM67" s="2">
        <v>3</v>
      </c>
      <c r="CN67" s="2">
        <v>0</v>
      </c>
      <c r="CO67" s="2">
        <v>0</v>
      </c>
      <c r="CP67" s="4">
        <v>1</v>
      </c>
      <c r="CQ67" s="4">
        <f t="shared" si="10"/>
        <v>0</v>
      </c>
      <c r="CS67" s="2" t="s">
        <v>71</v>
      </c>
      <c r="CT67" s="2">
        <v>3</v>
      </c>
      <c r="CU67" s="2">
        <v>3</v>
      </c>
      <c r="CV67" s="2">
        <v>0</v>
      </c>
      <c r="CW67" s="2">
        <v>0</v>
      </c>
      <c r="CX67" s="4">
        <v>1</v>
      </c>
      <c r="CY67" s="4">
        <f t="shared" si="11"/>
        <v>0</v>
      </c>
      <c r="DA67" s="2" t="s">
        <v>71</v>
      </c>
      <c r="DB67" s="2">
        <v>3</v>
      </c>
      <c r="DC67" s="2">
        <v>3</v>
      </c>
      <c r="DD67" s="2">
        <v>0</v>
      </c>
      <c r="DE67" s="2">
        <v>0</v>
      </c>
      <c r="DF67" s="4">
        <v>1</v>
      </c>
      <c r="DG67" s="4">
        <f t="shared" si="12"/>
        <v>0</v>
      </c>
      <c r="DI67" s="2" t="s">
        <v>71</v>
      </c>
      <c r="DJ67" s="2">
        <v>3</v>
      </c>
      <c r="DK67" s="2">
        <v>0</v>
      </c>
      <c r="DL67" s="2">
        <v>0</v>
      </c>
      <c r="DM67" s="2">
        <v>3</v>
      </c>
      <c r="DN67" s="4">
        <v>0</v>
      </c>
      <c r="DO67" s="4">
        <f t="shared" si="13"/>
        <v>-1</v>
      </c>
      <c r="DP67" s="2" t="s">
        <v>89</v>
      </c>
      <c r="DQ67" s="2" t="s">
        <v>71</v>
      </c>
      <c r="DR67" s="2">
        <v>3</v>
      </c>
      <c r="DS67" s="2">
        <v>0</v>
      </c>
      <c r="DT67" s="2">
        <v>0</v>
      </c>
      <c r="DU67" s="2">
        <v>3</v>
      </c>
      <c r="DV67" s="4">
        <v>0</v>
      </c>
      <c r="DW67" s="4">
        <f t="shared" si="14"/>
        <v>0</v>
      </c>
      <c r="DY67" s="2" t="s">
        <v>71</v>
      </c>
      <c r="DZ67" s="2">
        <v>3</v>
      </c>
      <c r="EA67" s="2">
        <v>3</v>
      </c>
      <c r="EB67" s="2">
        <v>0</v>
      </c>
      <c r="EC67" s="2">
        <v>0</v>
      </c>
      <c r="ED67" s="4">
        <v>1</v>
      </c>
      <c r="EE67" s="4">
        <f t="shared" si="15"/>
        <v>1</v>
      </c>
      <c r="EG67" s="73" t="s">
        <v>71</v>
      </c>
      <c r="EH67" s="74">
        <v>3</v>
      </c>
      <c r="EI67" s="74">
        <v>3</v>
      </c>
      <c r="EJ67" s="74">
        <v>0</v>
      </c>
      <c r="EK67" s="74">
        <v>0</v>
      </c>
      <c r="EL67" s="75">
        <v>1</v>
      </c>
      <c r="EM67" s="75">
        <f t="shared" si="16"/>
        <v>0</v>
      </c>
      <c r="EN67" s="74"/>
      <c r="EO67" s="73" t="s">
        <v>71</v>
      </c>
      <c r="EP67" s="73">
        <v>3</v>
      </c>
      <c r="EQ67" s="73">
        <v>0</v>
      </c>
      <c r="ER67" s="73">
        <v>0</v>
      </c>
      <c r="ES67" s="73">
        <v>3</v>
      </c>
      <c r="ET67" s="77">
        <v>0</v>
      </c>
      <c r="EU67" s="75">
        <f t="shared" si="17"/>
        <v>-1</v>
      </c>
      <c r="EV67" s="74" t="s">
        <v>89</v>
      </c>
      <c r="EW67" s="73" t="s">
        <v>71</v>
      </c>
      <c r="EX67" s="73">
        <v>3</v>
      </c>
      <c r="EY67" s="73">
        <v>3</v>
      </c>
      <c r="EZ67" s="73">
        <v>0</v>
      </c>
      <c r="FA67" s="73">
        <v>0</v>
      </c>
      <c r="FB67" s="77">
        <v>1</v>
      </c>
      <c r="FC67" s="75">
        <f t="shared" si="18"/>
        <v>1</v>
      </c>
      <c r="FD67" s="74"/>
      <c r="FE67" s="82" t="s">
        <v>71</v>
      </c>
      <c r="FF67" s="82">
        <v>3</v>
      </c>
      <c r="FG67" s="83">
        <v>0</v>
      </c>
      <c r="FH67" s="84">
        <v>0</v>
      </c>
      <c r="FI67" s="82">
        <v>3</v>
      </c>
      <c r="FJ67" s="77">
        <f t="shared" si="71"/>
        <v>0</v>
      </c>
      <c r="FK67" s="75">
        <f t="shared" si="19"/>
        <v>-1</v>
      </c>
      <c r="FL67" s="74" t="s">
        <v>89</v>
      </c>
      <c r="FM67" s="73" t="s">
        <v>71</v>
      </c>
      <c r="FN67" s="73">
        <v>3</v>
      </c>
      <c r="FO67" s="73">
        <v>0</v>
      </c>
      <c r="FP67" s="73">
        <v>0</v>
      </c>
      <c r="FQ67" s="73">
        <v>3</v>
      </c>
      <c r="FR67" s="77">
        <v>0</v>
      </c>
      <c r="FS67" s="75">
        <f t="shared" si="20"/>
        <v>0</v>
      </c>
      <c r="FT67" s="74"/>
      <c r="FU67" s="73" t="s">
        <v>71</v>
      </c>
      <c r="FV67" s="73">
        <v>3</v>
      </c>
      <c r="FW67" s="73">
        <v>3</v>
      </c>
      <c r="FX67" s="73">
        <v>0</v>
      </c>
      <c r="FY67" s="73">
        <v>0</v>
      </c>
      <c r="FZ67" s="77">
        <v>1</v>
      </c>
      <c r="GA67" s="75">
        <f t="shared" si="21"/>
        <v>1</v>
      </c>
      <c r="GB67" s="74"/>
      <c r="GC67" s="73" t="s">
        <v>71</v>
      </c>
      <c r="GD67" s="73">
        <v>3</v>
      </c>
      <c r="GE67" s="73">
        <v>3</v>
      </c>
      <c r="GF67" s="73">
        <v>0</v>
      </c>
      <c r="GG67" s="73">
        <v>0</v>
      </c>
      <c r="GH67" s="77">
        <v>1</v>
      </c>
      <c r="GI67" s="75">
        <f t="shared" si="22"/>
        <v>0</v>
      </c>
      <c r="GJ67" s="74"/>
      <c r="GK67" s="73" t="s">
        <v>71</v>
      </c>
      <c r="GL67" s="73">
        <v>3</v>
      </c>
      <c r="GM67" s="73">
        <v>0</v>
      </c>
      <c r="GN67" s="73">
        <v>0</v>
      </c>
      <c r="GO67" s="73">
        <v>3</v>
      </c>
      <c r="GP67" s="77">
        <v>0</v>
      </c>
      <c r="GQ67" s="75">
        <f t="shared" si="23"/>
        <v>0</v>
      </c>
      <c r="GR67" s="74" t="s">
        <v>89</v>
      </c>
      <c r="GS67" s="73" t="s">
        <v>71</v>
      </c>
      <c r="GT67" s="73">
        <v>3</v>
      </c>
      <c r="GU67" s="73">
        <v>3</v>
      </c>
      <c r="GV67" s="73">
        <v>0</v>
      </c>
      <c r="GW67" s="73">
        <v>0</v>
      </c>
      <c r="GX67" s="77">
        <v>1</v>
      </c>
      <c r="GY67" s="75">
        <f t="shared" si="24"/>
        <v>1</v>
      </c>
      <c r="HB67" s="74" t="s">
        <v>71</v>
      </c>
      <c r="HC67" s="74">
        <v>3</v>
      </c>
      <c r="HD67" s="74">
        <v>3</v>
      </c>
      <c r="HE67" s="74">
        <v>0</v>
      </c>
      <c r="HF67" s="74">
        <v>0</v>
      </c>
      <c r="HG67" s="75">
        <f t="shared" si="25"/>
        <v>1</v>
      </c>
      <c r="HH67" s="75">
        <f t="shared" si="26"/>
        <v>0</v>
      </c>
      <c r="HJ67" s="74" t="s">
        <v>71</v>
      </c>
      <c r="HK67" s="74">
        <v>3</v>
      </c>
      <c r="HL67" s="74">
        <v>3</v>
      </c>
      <c r="HM67" s="74">
        <v>0</v>
      </c>
      <c r="HN67" s="74">
        <v>0</v>
      </c>
      <c r="HO67" s="75">
        <f t="shared" si="27"/>
        <v>1</v>
      </c>
      <c r="HP67" s="75">
        <f t="shared" si="28"/>
        <v>0</v>
      </c>
      <c r="HR67" s="49" t="s">
        <v>71</v>
      </c>
      <c r="HS67" s="49">
        <v>3</v>
      </c>
      <c r="HT67" s="49">
        <v>3</v>
      </c>
      <c r="HU67" s="49">
        <v>0</v>
      </c>
      <c r="HV67" s="49">
        <v>0</v>
      </c>
      <c r="HW67" s="75">
        <f t="shared" si="29"/>
        <v>1</v>
      </c>
      <c r="HX67" s="75">
        <f t="shared" si="30"/>
        <v>0</v>
      </c>
      <c r="HZ67" s="49" t="s">
        <v>71</v>
      </c>
      <c r="IA67" s="49">
        <v>3</v>
      </c>
      <c r="IB67" s="49">
        <v>3</v>
      </c>
      <c r="IC67" s="49">
        <v>0</v>
      </c>
      <c r="ID67" s="49">
        <v>0</v>
      </c>
      <c r="IE67" s="75">
        <f t="shared" si="31"/>
        <v>1</v>
      </c>
      <c r="IF67" s="75">
        <f t="shared" si="32"/>
        <v>0</v>
      </c>
      <c r="IH67" s="74" t="s">
        <v>71</v>
      </c>
      <c r="II67" s="74">
        <v>3</v>
      </c>
      <c r="IJ67" s="74">
        <v>3</v>
      </c>
      <c r="IK67" s="74">
        <v>0</v>
      </c>
      <c r="IL67" s="74">
        <v>0</v>
      </c>
      <c r="IM67" s="75">
        <f t="shared" si="33"/>
        <v>1</v>
      </c>
      <c r="IN67" s="75">
        <f t="shared" si="34"/>
        <v>0</v>
      </c>
      <c r="IP67" s="74" t="s">
        <v>71</v>
      </c>
      <c r="IQ67" s="74">
        <v>3</v>
      </c>
      <c r="IR67" s="74">
        <v>3</v>
      </c>
      <c r="IS67" s="74">
        <v>0</v>
      </c>
      <c r="IT67" s="74">
        <v>0</v>
      </c>
      <c r="IU67" s="75">
        <f t="shared" si="35"/>
        <v>1</v>
      </c>
      <c r="IV67" s="75">
        <f t="shared" si="36"/>
        <v>0</v>
      </c>
      <c r="IX67" s="49" t="s">
        <v>71</v>
      </c>
      <c r="IY67" s="49">
        <v>3</v>
      </c>
      <c r="IZ67" s="49">
        <v>3</v>
      </c>
      <c r="JA67" s="49">
        <v>0</v>
      </c>
      <c r="JB67" s="49">
        <v>0</v>
      </c>
      <c r="JC67" s="75">
        <f t="shared" si="37"/>
        <v>1</v>
      </c>
      <c r="JD67" s="75">
        <f t="shared" si="38"/>
        <v>0</v>
      </c>
      <c r="JF67" s="74" t="s">
        <v>71</v>
      </c>
      <c r="JG67" s="74">
        <v>3</v>
      </c>
      <c r="JH67" s="74">
        <v>3</v>
      </c>
      <c r="JI67" s="74">
        <v>0</v>
      </c>
      <c r="JJ67" s="74">
        <v>0</v>
      </c>
      <c r="JK67" s="75">
        <f t="shared" si="39"/>
        <v>1</v>
      </c>
      <c r="JL67" s="75">
        <f t="shared" si="40"/>
        <v>0</v>
      </c>
      <c r="JN67" s="74" t="s">
        <v>71</v>
      </c>
      <c r="JO67" s="74">
        <v>3</v>
      </c>
      <c r="JP67" s="74">
        <v>3</v>
      </c>
      <c r="JQ67" s="74">
        <v>0</v>
      </c>
      <c r="JR67" s="74">
        <v>0</v>
      </c>
      <c r="JS67" s="75">
        <f t="shared" si="41"/>
        <v>1</v>
      </c>
      <c r="JT67" s="75">
        <f t="shared" si="42"/>
        <v>0</v>
      </c>
      <c r="JV67" s="74" t="s">
        <v>71</v>
      </c>
      <c r="JW67" s="74">
        <v>3</v>
      </c>
      <c r="JX67" s="74">
        <v>3</v>
      </c>
      <c r="JY67" s="74">
        <v>0</v>
      </c>
      <c r="JZ67" s="74">
        <v>0</v>
      </c>
      <c r="KA67" s="75">
        <f t="shared" si="43"/>
        <v>1</v>
      </c>
      <c r="KB67" s="75">
        <f t="shared" si="44"/>
        <v>0</v>
      </c>
      <c r="KD67" s="74" t="s">
        <v>71</v>
      </c>
      <c r="KE67" s="74">
        <v>3</v>
      </c>
      <c r="KF67" s="74">
        <v>3</v>
      </c>
      <c r="KG67" s="74">
        <v>0</v>
      </c>
      <c r="KH67" s="74">
        <v>0</v>
      </c>
      <c r="KI67" s="75">
        <f t="shared" si="45"/>
        <v>1</v>
      </c>
      <c r="KJ67" s="75">
        <f t="shared" si="46"/>
        <v>0</v>
      </c>
      <c r="KL67" s="74" t="s">
        <v>71</v>
      </c>
      <c r="KM67" s="74">
        <v>3</v>
      </c>
      <c r="KN67" s="74">
        <v>3</v>
      </c>
      <c r="KO67" s="74">
        <v>0</v>
      </c>
      <c r="KP67" s="74">
        <v>0</v>
      </c>
      <c r="KQ67" s="75">
        <f t="shared" si="47"/>
        <v>1</v>
      </c>
      <c r="KR67" s="75">
        <f t="shared" si="48"/>
        <v>0</v>
      </c>
      <c r="KT67" s="74" t="s">
        <v>71</v>
      </c>
      <c r="KU67" s="74">
        <v>3</v>
      </c>
      <c r="KV67" s="74">
        <v>3</v>
      </c>
      <c r="KW67" s="74">
        <v>0</v>
      </c>
      <c r="KX67" s="74">
        <v>0</v>
      </c>
      <c r="KY67" s="75">
        <f t="shared" si="49"/>
        <v>1</v>
      </c>
      <c r="KZ67" s="75">
        <f t="shared" si="50"/>
        <v>0</v>
      </c>
      <c r="LB67" s="74" t="s">
        <v>71</v>
      </c>
      <c r="LC67" s="74">
        <v>3</v>
      </c>
      <c r="LD67" s="74">
        <v>3</v>
      </c>
      <c r="LE67" s="74">
        <v>0</v>
      </c>
      <c r="LF67" s="74">
        <v>0</v>
      </c>
      <c r="LG67" s="75">
        <f t="shared" si="51"/>
        <v>1</v>
      </c>
      <c r="LH67" s="75">
        <f t="shared" si="52"/>
        <v>0</v>
      </c>
      <c r="LJ67" s="74" t="s">
        <v>71</v>
      </c>
      <c r="LK67" s="74">
        <v>3</v>
      </c>
      <c r="LL67" s="74">
        <v>3</v>
      </c>
      <c r="LM67" s="74">
        <v>0</v>
      </c>
      <c r="LN67" s="74">
        <v>0</v>
      </c>
      <c r="LO67" s="75">
        <f t="shared" si="53"/>
        <v>1</v>
      </c>
      <c r="LP67" s="75">
        <f t="shared" si="54"/>
        <v>0</v>
      </c>
      <c r="LR67" s="74" t="s">
        <v>71</v>
      </c>
      <c r="LS67" s="74">
        <v>3</v>
      </c>
      <c r="LT67" s="74">
        <v>3</v>
      </c>
      <c r="LU67" s="74">
        <v>0</v>
      </c>
      <c r="LV67" s="74">
        <v>0</v>
      </c>
      <c r="LW67" s="75">
        <f t="shared" si="55"/>
        <v>1</v>
      </c>
      <c r="LX67" s="75">
        <f t="shared" si="56"/>
        <v>0</v>
      </c>
      <c r="LZ67" s="74" t="s">
        <v>71</v>
      </c>
      <c r="MA67" s="74">
        <v>3</v>
      </c>
      <c r="MB67" s="74">
        <v>3</v>
      </c>
      <c r="MC67" s="74">
        <v>0</v>
      </c>
      <c r="MD67" s="74">
        <v>0</v>
      </c>
      <c r="ME67" s="75">
        <f t="shared" si="57"/>
        <v>1</v>
      </c>
      <c r="MF67" s="75">
        <f t="shared" si="58"/>
        <v>0</v>
      </c>
      <c r="MH67" s="74" t="s">
        <v>71</v>
      </c>
      <c r="MI67" s="74">
        <v>3</v>
      </c>
      <c r="MJ67" s="74">
        <v>3</v>
      </c>
      <c r="MK67" s="74">
        <v>0</v>
      </c>
      <c r="ML67" s="74">
        <v>0</v>
      </c>
      <c r="MM67" s="75">
        <f t="shared" si="59"/>
        <v>1</v>
      </c>
      <c r="MN67" s="75">
        <f t="shared" si="60"/>
        <v>0</v>
      </c>
      <c r="MP67" s="74" t="s">
        <v>71</v>
      </c>
      <c r="MQ67" s="74">
        <v>3</v>
      </c>
      <c r="MR67" s="74">
        <v>3</v>
      </c>
      <c r="MS67" s="74">
        <v>0</v>
      </c>
      <c r="MT67" s="74">
        <v>0</v>
      </c>
      <c r="MU67" s="75">
        <f t="shared" si="61"/>
        <v>1</v>
      </c>
      <c r="MV67" s="75">
        <f t="shared" si="62"/>
        <v>0</v>
      </c>
      <c r="MX67" s="74" t="s">
        <v>71</v>
      </c>
      <c r="MY67" s="74">
        <v>3</v>
      </c>
      <c r="MZ67" s="74">
        <v>3</v>
      </c>
      <c r="NA67" s="74">
        <v>0</v>
      </c>
      <c r="NB67" s="74">
        <v>0</v>
      </c>
      <c r="NC67" s="75">
        <f t="shared" si="63"/>
        <v>1</v>
      </c>
      <c r="ND67" s="75">
        <f t="shared" si="64"/>
        <v>0</v>
      </c>
      <c r="NF67" s="74" t="s">
        <v>71</v>
      </c>
      <c r="NG67" s="74">
        <v>3</v>
      </c>
      <c r="NH67" s="74">
        <v>3</v>
      </c>
      <c r="NI67" s="74">
        <v>0</v>
      </c>
      <c r="NJ67" s="74">
        <v>0</v>
      </c>
      <c r="NK67" s="75">
        <f t="shared" si="65"/>
        <v>1</v>
      </c>
      <c r="NL67" s="75">
        <f t="shared" si="66"/>
        <v>0</v>
      </c>
      <c r="NN67" s="74" t="s">
        <v>71</v>
      </c>
      <c r="NO67" s="74">
        <v>3</v>
      </c>
      <c r="NP67" s="74">
        <v>0</v>
      </c>
      <c r="NQ67" s="74">
        <v>0</v>
      </c>
      <c r="NR67" s="74">
        <v>3</v>
      </c>
      <c r="NS67" s="75">
        <f t="shared" si="67"/>
        <v>0</v>
      </c>
      <c r="NT67" s="75">
        <f t="shared" si="68"/>
        <v>-1</v>
      </c>
    </row>
    <row r="68" spans="1:384" ht="15">
      <c r="A68" s="2" t="s">
        <v>73</v>
      </c>
      <c r="B68" s="2">
        <v>4</v>
      </c>
      <c r="C68" s="2">
        <v>4</v>
      </c>
      <c r="D68" s="2">
        <v>0</v>
      </c>
      <c r="E68" s="2">
        <v>0</v>
      </c>
      <c r="F68" s="4">
        <v>1</v>
      </c>
      <c r="G68" s="8"/>
      <c r="H68" s="7"/>
      <c r="I68" s="2" t="s">
        <v>73</v>
      </c>
      <c r="J68" s="2">
        <v>4</v>
      </c>
      <c r="K68" s="2">
        <v>4</v>
      </c>
      <c r="L68" s="2">
        <v>0</v>
      </c>
      <c r="M68" s="2">
        <v>0</v>
      </c>
      <c r="N68" s="4">
        <v>1</v>
      </c>
      <c r="O68" s="8">
        <f t="shared" ref="O68:O73" si="72">N68-F68</f>
        <v>0</v>
      </c>
      <c r="P68" s="7"/>
      <c r="Q68" s="2" t="s">
        <v>73</v>
      </c>
      <c r="R68" s="2">
        <v>4</v>
      </c>
      <c r="S68" s="2">
        <v>4</v>
      </c>
      <c r="T68" s="2">
        <v>0</v>
      </c>
      <c r="U68" s="2">
        <v>0</v>
      </c>
      <c r="V68" s="4">
        <v>1</v>
      </c>
      <c r="W68" s="4">
        <f t="shared" ref="W68:W73" si="73">V68-N68</f>
        <v>0</v>
      </c>
      <c r="Y68" s="2" t="s">
        <v>73</v>
      </c>
      <c r="Z68" s="2">
        <v>4</v>
      </c>
      <c r="AA68" s="2">
        <v>4</v>
      </c>
      <c r="AB68" s="2">
        <v>0</v>
      </c>
      <c r="AC68" s="2">
        <v>0</v>
      </c>
      <c r="AD68" s="4">
        <v>1</v>
      </c>
      <c r="AE68" s="4">
        <f t="shared" ref="AE68:AE73" si="74">AD68-V68</f>
        <v>0</v>
      </c>
      <c r="AG68" s="2" t="s">
        <v>73</v>
      </c>
      <c r="AH68" s="2">
        <v>4</v>
      </c>
      <c r="AI68" s="2">
        <v>4</v>
      </c>
      <c r="AJ68" s="2">
        <v>0</v>
      </c>
      <c r="AK68" s="2">
        <v>0</v>
      </c>
      <c r="AL68" s="4">
        <v>1</v>
      </c>
      <c r="AM68" s="4">
        <f t="shared" ref="AM68:AM73" si="75">AL68-AD68</f>
        <v>0</v>
      </c>
      <c r="AO68" s="2" t="s">
        <v>73</v>
      </c>
      <c r="AP68" s="2">
        <v>4</v>
      </c>
      <c r="AQ68" s="2">
        <v>4</v>
      </c>
      <c r="AR68" s="2">
        <v>0</v>
      </c>
      <c r="AS68" s="2">
        <v>0</v>
      </c>
      <c r="AT68" s="4">
        <v>1</v>
      </c>
      <c r="AU68" s="4">
        <f t="shared" ref="AU68:AU73" si="76">AT68-AL68</f>
        <v>0</v>
      </c>
      <c r="AW68" s="2" t="s">
        <v>73</v>
      </c>
      <c r="AX68" s="2">
        <v>4</v>
      </c>
      <c r="AY68" s="2">
        <v>4</v>
      </c>
      <c r="AZ68" s="2">
        <v>0</v>
      </c>
      <c r="BA68" s="2">
        <v>0</v>
      </c>
      <c r="BB68" s="4">
        <v>1</v>
      </c>
      <c r="BC68" s="4">
        <f t="shared" ref="BC68:BC73" si="77">BB68-AT68</f>
        <v>0</v>
      </c>
      <c r="BE68" s="2" t="s">
        <v>73</v>
      </c>
      <c r="BF68" s="2">
        <v>4</v>
      </c>
      <c r="BG68" s="2">
        <v>4</v>
      </c>
      <c r="BH68" s="2">
        <v>0</v>
      </c>
      <c r="BI68" s="2">
        <v>0</v>
      </c>
      <c r="BJ68" s="4">
        <f t="shared" ref="BJ68:BJ73" si="78">BG68/BF68</f>
        <v>1</v>
      </c>
      <c r="BK68" s="4">
        <f t="shared" ref="BK68:BK73" si="79">BJ68-BB68</f>
        <v>0</v>
      </c>
      <c r="BM68" s="2" t="s">
        <v>73</v>
      </c>
      <c r="BN68" s="2">
        <v>4</v>
      </c>
      <c r="BO68" s="2">
        <v>4</v>
      </c>
      <c r="BP68" s="2">
        <v>0</v>
      </c>
      <c r="BQ68" s="2">
        <v>0</v>
      </c>
      <c r="BR68" s="4">
        <f t="shared" ref="BR68:BR73" si="80">BO68/BN68</f>
        <v>1</v>
      </c>
      <c r="BS68" s="4">
        <f t="shared" ref="BS68:BS73" si="81">BR68-BJ68</f>
        <v>0</v>
      </c>
      <c r="BU68" s="2" t="s">
        <v>73</v>
      </c>
      <c r="BV68" s="2">
        <v>4</v>
      </c>
      <c r="BW68" s="2">
        <v>4</v>
      </c>
      <c r="BX68" s="2">
        <v>0</v>
      </c>
      <c r="BY68" s="2">
        <v>0</v>
      </c>
      <c r="BZ68" s="4">
        <v>1</v>
      </c>
      <c r="CA68" s="4">
        <f t="shared" ref="CA68:CA73" si="82">BZ68-BR68</f>
        <v>0</v>
      </c>
      <c r="CC68" s="42" t="s">
        <v>73</v>
      </c>
      <c r="CD68" s="42">
        <v>4</v>
      </c>
      <c r="CE68" s="42">
        <v>4</v>
      </c>
      <c r="CF68" s="42">
        <v>0</v>
      </c>
      <c r="CG68" s="42">
        <v>0</v>
      </c>
      <c r="CH68" s="43">
        <v>1</v>
      </c>
      <c r="CI68" s="4">
        <f t="shared" ref="CI68:CI73" si="83">CH68-BZ68</f>
        <v>0</v>
      </c>
      <c r="CK68" s="2" t="s">
        <v>73</v>
      </c>
      <c r="CL68" s="2">
        <v>4</v>
      </c>
      <c r="CM68" s="2">
        <v>4</v>
      </c>
      <c r="CN68" s="2">
        <v>0</v>
      </c>
      <c r="CO68" s="2">
        <v>0</v>
      </c>
      <c r="CP68" s="4">
        <v>1</v>
      </c>
      <c r="CQ68" s="4">
        <f t="shared" ref="CQ68:CQ73" si="84">CP68-CH68</f>
        <v>0</v>
      </c>
      <c r="CS68" s="2" t="s">
        <v>73</v>
      </c>
      <c r="CT68" s="2">
        <v>4</v>
      </c>
      <c r="CU68" s="2">
        <v>4</v>
      </c>
      <c r="CV68" s="2">
        <v>0</v>
      </c>
      <c r="CW68" s="2">
        <v>0</v>
      </c>
      <c r="CX68" s="4">
        <v>1</v>
      </c>
      <c r="CY68" s="4">
        <f t="shared" ref="CY68:CY73" si="85">CX68-CP68</f>
        <v>0</v>
      </c>
      <c r="DA68" s="2" t="s">
        <v>73</v>
      </c>
      <c r="DB68" s="2">
        <v>4</v>
      </c>
      <c r="DC68" s="2">
        <v>4</v>
      </c>
      <c r="DD68" s="2">
        <v>0</v>
      </c>
      <c r="DE68" s="2">
        <v>0</v>
      </c>
      <c r="DF68" s="4">
        <v>1</v>
      </c>
      <c r="DG68" s="4">
        <f t="shared" ref="DG68:DG73" si="86">DF68-CX68</f>
        <v>0</v>
      </c>
      <c r="DI68" s="2" t="s">
        <v>73</v>
      </c>
      <c r="DJ68" s="2">
        <v>4</v>
      </c>
      <c r="DK68" s="2">
        <v>4</v>
      </c>
      <c r="DL68" s="2">
        <v>0</v>
      </c>
      <c r="DM68" s="2">
        <v>0</v>
      </c>
      <c r="DN68" s="4">
        <v>1</v>
      </c>
      <c r="DO68" s="4">
        <f t="shared" ref="DO68:DO73" si="87">DN68-DF68</f>
        <v>0</v>
      </c>
      <c r="DQ68" s="2" t="s">
        <v>73</v>
      </c>
      <c r="DR68" s="2">
        <v>4</v>
      </c>
      <c r="DS68" s="2">
        <v>4</v>
      </c>
      <c r="DT68" s="2">
        <v>0</v>
      </c>
      <c r="DU68" s="2">
        <v>0</v>
      </c>
      <c r="DV68" s="4">
        <v>1</v>
      </c>
      <c r="DW68" s="4">
        <f t="shared" ref="DW68:DW73" si="88">DV68-DN68</f>
        <v>0</v>
      </c>
      <c r="DY68" s="2" t="s">
        <v>73</v>
      </c>
      <c r="DZ68" s="2">
        <v>4</v>
      </c>
      <c r="EA68" s="2">
        <v>4</v>
      </c>
      <c r="EB68" s="2">
        <v>0</v>
      </c>
      <c r="EC68" s="2">
        <v>0</v>
      </c>
      <c r="ED68" s="4">
        <v>1</v>
      </c>
      <c r="EE68" s="4">
        <f t="shared" ref="EE68:EE73" si="89">ED68-DV68</f>
        <v>0</v>
      </c>
      <c r="EG68" s="73" t="s">
        <v>73</v>
      </c>
      <c r="EH68" s="74">
        <v>4</v>
      </c>
      <c r="EI68" s="74">
        <v>4</v>
      </c>
      <c r="EJ68" s="74">
        <v>0</v>
      </c>
      <c r="EK68" s="74">
        <v>0</v>
      </c>
      <c r="EL68" s="75">
        <v>1</v>
      </c>
      <c r="EM68" s="75">
        <f t="shared" ref="EM68:EM73" si="90">EL68-ED68</f>
        <v>0</v>
      </c>
      <c r="EN68" s="74"/>
      <c r="EO68" s="73" t="s">
        <v>73</v>
      </c>
      <c r="EP68" s="73">
        <v>4</v>
      </c>
      <c r="EQ68" s="73">
        <v>4</v>
      </c>
      <c r="ER68" s="73">
        <v>0</v>
      </c>
      <c r="ES68" s="73">
        <v>0</v>
      </c>
      <c r="ET68" s="77">
        <v>1</v>
      </c>
      <c r="EU68" s="75">
        <f t="shared" ref="EU68:EU73" si="91">ET68-EL68</f>
        <v>0</v>
      </c>
      <c r="EV68" s="74"/>
      <c r="EW68" s="73" t="s">
        <v>73</v>
      </c>
      <c r="EX68" s="73">
        <v>4</v>
      </c>
      <c r="EY68" s="73">
        <v>4</v>
      </c>
      <c r="EZ68" s="73">
        <v>0</v>
      </c>
      <c r="FA68" s="73">
        <v>0</v>
      </c>
      <c r="FB68" s="77">
        <v>1</v>
      </c>
      <c r="FC68" s="75">
        <f t="shared" ref="FC68:FC73" si="92">FB68-ET68</f>
        <v>0</v>
      </c>
      <c r="FD68" s="74"/>
      <c r="FE68" s="73" t="s">
        <v>73</v>
      </c>
      <c r="FF68" s="73">
        <v>4</v>
      </c>
      <c r="FG68" s="73">
        <v>4</v>
      </c>
      <c r="FH68" s="73">
        <v>0</v>
      </c>
      <c r="FI68" s="73">
        <v>0</v>
      </c>
      <c r="FJ68" s="77">
        <f t="shared" si="71"/>
        <v>1</v>
      </c>
      <c r="FK68" s="75">
        <f t="shared" ref="FK68:FK73" si="93">FJ68-FB68</f>
        <v>0</v>
      </c>
      <c r="FL68" s="74"/>
      <c r="FM68" s="73" t="s">
        <v>73</v>
      </c>
      <c r="FN68" s="73">
        <v>4</v>
      </c>
      <c r="FO68" s="73">
        <v>4</v>
      </c>
      <c r="FP68" s="73">
        <v>0</v>
      </c>
      <c r="FQ68" s="73">
        <v>0</v>
      </c>
      <c r="FR68" s="77">
        <v>1</v>
      </c>
      <c r="FS68" s="75">
        <f t="shared" ref="FS68:FS73" si="94">FR68-FJ68</f>
        <v>0</v>
      </c>
      <c r="FT68" s="74"/>
      <c r="FU68" s="73" t="s">
        <v>73</v>
      </c>
      <c r="FV68" s="73">
        <v>4</v>
      </c>
      <c r="FW68" s="73">
        <v>4</v>
      </c>
      <c r="FX68" s="73">
        <v>0</v>
      </c>
      <c r="FY68" s="73">
        <v>0</v>
      </c>
      <c r="FZ68" s="77">
        <v>1</v>
      </c>
      <c r="GA68" s="75">
        <f t="shared" ref="GA68:GA73" si="95">FZ68-FR68</f>
        <v>0</v>
      </c>
      <c r="GB68" s="74"/>
      <c r="GC68" s="73" t="s">
        <v>73</v>
      </c>
      <c r="GD68" s="73">
        <v>4</v>
      </c>
      <c r="GE68" s="73">
        <v>4</v>
      </c>
      <c r="GF68" s="73">
        <v>0</v>
      </c>
      <c r="GG68" s="73">
        <v>0</v>
      </c>
      <c r="GH68" s="77">
        <v>1</v>
      </c>
      <c r="GI68" s="75">
        <f t="shared" ref="GI68:GI73" si="96">GH68-FZ68</f>
        <v>0</v>
      </c>
      <c r="GJ68" s="74"/>
      <c r="GK68" s="73" t="s">
        <v>73</v>
      </c>
      <c r="GL68" s="73">
        <v>4</v>
      </c>
      <c r="GM68" s="73">
        <v>4</v>
      </c>
      <c r="GN68" s="73">
        <v>0</v>
      </c>
      <c r="GO68" s="73">
        <v>0</v>
      </c>
      <c r="GP68" s="77">
        <v>1</v>
      </c>
      <c r="GQ68" s="75">
        <f t="shared" ref="GQ68:GQ73" si="97">GP68-GG68</f>
        <v>1</v>
      </c>
      <c r="GR68" s="74"/>
      <c r="GS68" s="73" t="s">
        <v>73</v>
      </c>
      <c r="GT68" s="73">
        <v>4</v>
      </c>
      <c r="GU68" s="73">
        <v>4</v>
      </c>
      <c r="GV68" s="73">
        <v>0</v>
      </c>
      <c r="GW68" s="73">
        <v>0</v>
      </c>
      <c r="GX68" s="77">
        <v>1</v>
      </c>
      <c r="GY68" s="75">
        <f t="shared" ref="GY68:GY73" si="98">GX68-GP68</f>
        <v>0</v>
      </c>
      <c r="HB68" s="74" t="s">
        <v>73</v>
      </c>
      <c r="HC68" s="74">
        <v>4</v>
      </c>
      <c r="HD68" s="74">
        <v>4</v>
      </c>
      <c r="HE68" s="74">
        <v>0</v>
      </c>
      <c r="HF68" s="74">
        <v>0</v>
      </c>
      <c r="HG68" s="75">
        <f t="shared" ref="HG68:HG74" si="99">HD68/HC68</f>
        <v>1</v>
      </c>
      <c r="HH68" s="75">
        <f t="shared" ref="HH68:HH73" si="100">HG68-GX68</f>
        <v>0</v>
      </c>
      <c r="HJ68" s="74" t="s">
        <v>73</v>
      </c>
      <c r="HK68" s="74">
        <v>4</v>
      </c>
      <c r="HL68" s="74">
        <v>4</v>
      </c>
      <c r="HM68" s="74">
        <v>0</v>
      </c>
      <c r="HN68" s="74">
        <v>0</v>
      </c>
      <c r="HO68" s="75">
        <f t="shared" ref="HO68:HO74" si="101">HL68/HK68</f>
        <v>1</v>
      </c>
      <c r="HP68" s="75">
        <f t="shared" ref="HP68:HP73" si="102">HO68-HG68</f>
        <v>0</v>
      </c>
      <c r="HR68" s="74" t="s">
        <v>73</v>
      </c>
      <c r="HS68" s="74">
        <v>4</v>
      </c>
      <c r="HT68" s="74">
        <v>4</v>
      </c>
      <c r="HU68" s="74">
        <v>0</v>
      </c>
      <c r="HV68" s="74">
        <v>0</v>
      </c>
      <c r="HW68" s="75">
        <f t="shared" ref="HW68:HW73" si="103">HT68/HS68</f>
        <v>1</v>
      </c>
      <c r="HX68" s="75">
        <f t="shared" ref="HX68:HX73" si="104">HW68-HO68</f>
        <v>0</v>
      </c>
      <c r="HZ68" s="74" t="s">
        <v>73</v>
      </c>
      <c r="IA68" s="74">
        <v>4</v>
      </c>
      <c r="IB68" s="74">
        <v>4</v>
      </c>
      <c r="IC68" s="74">
        <v>0</v>
      </c>
      <c r="ID68" s="74">
        <v>0</v>
      </c>
      <c r="IE68" s="75">
        <f t="shared" ref="IE68:IE74" si="105">IB68/IA68</f>
        <v>1</v>
      </c>
      <c r="IF68" s="75">
        <f t="shared" ref="IF68:IF73" si="106">IE68-HW68</f>
        <v>0</v>
      </c>
      <c r="IH68" s="74" t="s">
        <v>73</v>
      </c>
      <c r="II68" s="74">
        <v>4</v>
      </c>
      <c r="IJ68" s="74">
        <v>4</v>
      </c>
      <c r="IK68" s="74">
        <v>0</v>
      </c>
      <c r="IL68" s="74">
        <v>0</v>
      </c>
      <c r="IM68" s="75">
        <f t="shared" ref="IM68:IM73" si="107">IJ68/II68</f>
        <v>1</v>
      </c>
      <c r="IN68" s="75">
        <f t="shared" ref="IN68:IN73" si="108">IM68-IE68</f>
        <v>0</v>
      </c>
      <c r="IP68" s="74" t="s">
        <v>73</v>
      </c>
      <c r="IQ68" s="74">
        <v>4</v>
      </c>
      <c r="IR68" s="74">
        <v>4</v>
      </c>
      <c r="IS68" s="74">
        <v>0</v>
      </c>
      <c r="IT68" s="74">
        <v>0</v>
      </c>
      <c r="IU68" s="75">
        <f t="shared" ref="IU68:IU73" si="109">IR68/IQ68</f>
        <v>1</v>
      </c>
      <c r="IV68" s="75">
        <f t="shared" ref="IV68:IV73" si="110">IU68-IM68</f>
        <v>0</v>
      </c>
      <c r="IX68" s="74" t="s">
        <v>73</v>
      </c>
      <c r="IY68" s="74">
        <v>4</v>
      </c>
      <c r="IZ68" s="74">
        <v>4</v>
      </c>
      <c r="JA68" s="74">
        <v>0</v>
      </c>
      <c r="JB68" s="74">
        <v>0</v>
      </c>
      <c r="JC68" s="75">
        <f t="shared" ref="JC68:JC73" si="111">IZ68/IY68</f>
        <v>1</v>
      </c>
      <c r="JD68" s="75">
        <f t="shared" ref="JD68:JD73" si="112">JC68-IU68</f>
        <v>0</v>
      </c>
      <c r="JF68" s="74" t="s">
        <v>73</v>
      </c>
      <c r="JG68" s="74">
        <v>4</v>
      </c>
      <c r="JH68" s="74">
        <v>4</v>
      </c>
      <c r="JI68" s="74">
        <v>0</v>
      </c>
      <c r="JJ68" s="74">
        <v>0</v>
      </c>
      <c r="JK68" s="75">
        <f t="shared" ref="JK68:JK73" si="113">JH68/JG68</f>
        <v>1</v>
      </c>
      <c r="JL68" s="75">
        <f t="shared" ref="JL68:JL73" si="114">JK68-JC68</f>
        <v>0</v>
      </c>
      <c r="JN68" s="74" t="s">
        <v>73</v>
      </c>
      <c r="JO68" s="74">
        <v>4</v>
      </c>
      <c r="JP68" s="74">
        <v>4</v>
      </c>
      <c r="JQ68" s="74">
        <v>0</v>
      </c>
      <c r="JR68" s="74">
        <v>0</v>
      </c>
      <c r="JS68" s="75">
        <f t="shared" ref="JS68:JS73" si="115">JP68/JO68</f>
        <v>1</v>
      </c>
      <c r="JT68" s="75">
        <f t="shared" ref="JT68:JT73" si="116">JS68-JK68</f>
        <v>0</v>
      </c>
      <c r="JV68" s="74" t="s">
        <v>73</v>
      </c>
      <c r="JW68" s="74">
        <v>4</v>
      </c>
      <c r="JX68" s="74">
        <v>4</v>
      </c>
      <c r="JY68" s="74">
        <v>0</v>
      </c>
      <c r="JZ68" s="74">
        <v>0</v>
      </c>
      <c r="KA68" s="75">
        <f t="shared" ref="KA68:KA73" si="117">JX68/JW68</f>
        <v>1</v>
      </c>
      <c r="KB68" s="75">
        <f t="shared" ref="KB68:KB73" si="118">KA68-JS68</f>
        <v>0</v>
      </c>
      <c r="KD68" s="74" t="s">
        <v>73</v>
      </c>
      <c r="KE68" s="74">
        <v>4</v>
      </c>
      <c r="KF68" s="74">
        <v>4</v>
      </c>
      <c r="KG68" s="74">
        <v>0</v>
      </c>
      <c r="KH68" s="74">
        <v>0</v>
      </c>
      <c r="KI68" s="75">
        <f t="shared" ref="KI68:KI73" si="119">KF68/KE68</f>
        <v>1</v>
      </c>
      <c r="KJ68" s="75">
        <f t="shared" ref="KJ68:KJ73" si="120">KI68-KA68</f>
        <v>0</v>
      </c>
      <c r="KL68" s="74" t="s">
        <v>73</v>
      </c>
      <c r="KM68" s="74">
        <v>4</v>
      </c>
      <c r="KN68" s="74">
        <v>4</v>
      </c>
      <c r="KO68" s="74">
        <v>0</v>
      </c>
      <c r="KP68" s="74">
        <v>0</v>
      </c>
      <c r="KQ68" s="75">
        <f t="shared" ref="KQ68:KQ73" si="121">KN68/KM68</f>
        <v>1</v>
      </c>
      <c r="KR68" s="75">
        <f t="shared" ref="KR68:KR73" si="122">KQ68-KI68</f>
        <v>0</v>
      </c>
      <c r="KT68" s="74" t="s">
        <v>73</v>
      </c>
      <c r="KU68" s="74">
        <v>4</v>
      </c>
      <c r="KV68" s="74">
        <v>4</v>
      </c>
      <c r="KW68" s="74">
        <v>0</v>
      </c>
      <c r="KX68" s="74">
        <v>0</v>
      </c>
      <c r="KY68" s="75">
        <f t="shared" ref="KY68:KY74" si="123">KV68/KU68</f>
        <v>1</v>
      </c>
      <c r="KZ68" s="75">
        <f t="shared" ref="KZ68:KZ73" si="124">KY68-KQ68</f>
        <v>0</v>
      </c>
      <c r="LB68" s="74" t="s">
        <v>73</v>
      </c>
      <c r="LC68" s="74">
        <v>4</v>
      </c>
      <c r="LD68" s="74">
        <v>4</v>
      </c>
      <c r="LE68" s="74">
        <v>0</v>
      </c>
      <c r="LF68" s="74">
        <v>0</v>
      </c>
      <c r="LG68" s="75">
        <f t="shared" ref="LG68:LG73" si="125">LD68/LC68</f>
        <v>1</v>
      </c>
      <c r="LH68" s="75">
        <f t="shared" ref="LH68:LH73" si="126">LG68-KY68</f>
        <v>0</v>
      </c>
      <c r="LJ68" s="74" t="s">
        <v>73</v>
      </c>
      <c r="LK68" s="74">
        <v>4</v>
      </c>
      <c r="LL68" s="74">
        <v>4</v>
      </c>
      <c r="LM68" s="74">
        <v>0</v>
      </c>
      <c r="LN68" s="74">
        <v>0</v>
      </c>
      <c r="LO68" s="75">
        <f t="shared" ref="LO68:LO74" si="127">LL68/LK68</f>
        <v>1</v>
      </c>
      <c r="LP68" s="75">
        <f t="shared" ref="LP68:LP73" si="128">LO68-LG68</f>
        <v>0</v>
      </c>
      <c r="LR68" s="74" t="s">
        <v>73</v>
      </c>
      <c r="LS68" s="74">
        <v>4</v>
      </c>
      <c r="LT68" s="74">
        <v>4</v>
      </c>
      <c r="LU68" s="74">
        <v>0</v>
      </c>
      <c r="LV68" s="74">
        <v>0</v>
      </c>
      <c r="LW68" s="75">
        <f t="shared" ref="LW68:LW73" si="129">LT68/LS68</f>
        <v>1</v>
      </c>
      <c r="LX68" s="75">
        <f t="shared" ref="LX68:LX73" si="130">LW68-LO68</f>
        <v>0</v>
      </c>
      <c r="LZ68" s="74" t="s">
        <v>73</v>
      </c>
      <c r="MA68" s="74">
        <v>4</v>
      </c>
      <c r="MB68" s="74">
        <v>4</v>
      </c>
      <c r="MC68" s="74">
        <v>0</v>
      </c>
      <c r="MD68" s="74">
        <v>0</v>
      </c>
      <c r="ME68" s="75">
        <f t="shared" ref="ME68:ME73" si="131">MB68/MA68</f>
        <v>1</v>
      </c>
      <c r="MF68" s="75">
        <f t="shared" ref="MF68:MF73" si="132">ME68-LW68</f>
        <v>0</v>
      </c>
      <c r="MH68" s="74" t="s">
        <v>73</v>
      </c>
      <c r="MI68" s="74">
        <v>4</v>
      </c>
      <c r="MJ68" s="74">
        <v>4</v>
      </c>
      <c r="MK68" s="74">
        <v>0</v>
      </c>
      <c r="ML68" s="74">
        <v>0</v>
      </c>
      <c r="MM68" s="75">
        <f t="shared" ref="MM68:MM74" si="133">MJ68/MI68</f>
        <v>1</v>
      </c>
      <c r="MN68" s="75">
        <f t="shared" ref="MN68:MN73" si="134">MM68-ME68</f>
        <v>0</v>
      </c>
      <c r="MP68" s="74" t="s">
        <v>73</v>
      </c>
      <c r="MQ68" s="74">
        <v>4</v>
      </c>
      <c r="MR68" s="74">
        <v>4</v>
      </c>
      <c r="MS68" s="74">
        <v>0</v>
      </c>
      <c r="MT68" s="74">
        <v>0</v>
      </c>
      <c r="MU68" s="75">
        <f t="shared" ref="MU68:MU73" si="135">MR68/MQ68</f>
        <v>1</v>
      </c>
      <c r="MV68" s="75">
        <f t="shared" ref="MV68:MV73" si="136">MU68-MM68</f>
        <v>0</v>
      </c>
      <c r="MX68" s="74" t="s">
        <v>73</v>
      </c>
      <c r="MY68" s="74">
        <v>4</v>
      </c>
      <c r="MZ68" s="74">
        <v>4</v>
      </c>
      <c r="NA68" s="74">
        <v>0</v>
      </c>
      <c r="NB68" s="74">
        <v>0</v>
      </c>
      <c r="NC68" s="75">
        <f t="shared" ref="NC68:NC74" si="137">MZ68/MY68</f>
        <v>1</v>
      </c>
      <c r="ND68" s="75">
        <f t="shared" ref="ND68:ND73" si="138">NC68-MU68</f>
        <v>0</v>
      </c>
      <c r="NF68" s="74" t="s">
        <v>73</v>
      </c>
      <c r="NG68" s="74">
        <v>4</v>
      </c>
      <c r="NH68" s="74">
        <v>4</v>
      </c>
      <c r="NI68" s="74">
        <v>0</v>
      </c>
      <c r="NJ68" s="74">
        <v>0</v>
      </c>
      <c r="NK68" s="75">
        <f t="shared" ref="NK68:NK74" si="139">NH68/NG68</f>
        <v>1</v>
      </c>
      <c r="NL68" s="75">
        <f t="shared" ref="NL68:NL73" si="140">NK68-NC68</f>
        <v>0</v>
      </c>
      <c r="NN68" s="74" t="s">
        <v>73</v>
      </c>
      <c r="NO68" s="74">
        <v>4</v>
      </c>
      <c r="NP68" s="74">
        <v>4</v>
      </c>
      <c r="NQ68" s="74">
        <v>0</v>
      </c>
      <c r="NR68" s="74">
        <v>0</v>
      </c>
      <c r="NS68" s="75">
        <f t="shared" ref="NS68:NS74" si="141">NP68/NO68</f>
        <v>1</v>
      </c>
      <c r="NT68" s="75">
        <f t="shared" ref="NT68:NT73" si="142">NS68-NK68</f>
        <v>0</v>
      </c>
    </row>
    <row r="69" spans="1:384" ht="15">
      <c r="A69" s="2" t="s">
        <v>67</v>
      </c>
      <c r="B69" s="2">
        <v>92</v>
      </c>
      <c r="C69" s="2">
        <v>76</v>
      </c>
      <c r="D69" s="2">
        <v>10</v>
      </c>
      <c r="E69" s="2">
        <v>6</v>
      </c>
      <c r="F69" s="4">
        <v>0.83</v>
      </c>
      <c r="G69" s="8"/>
      <c r="H69" s="7"/>
      <c r="I69" s="2" t="s">
        <v>67</v>
      </c>
      <c r="J69" s="2">
        <v>92</v>
      </c>
      <c r="K69" s="2">
        <v>76</v>
      </c>
      <c r="L69" s="2">
        <v>10</v>
      </c>
      <c r="M69" s="2">
        <v>6</v>
      </c>
      <c r="N69" s="4">
        <v>0.83</v>
      </c>
      <c r="O69" s="8">
        <f t="shared" si="72"/>
        <v>0</v>
      </c>
      <c r="P69" s="7"/>
      <c r="Q69" s="2" t="s">
        <v>67</v>
      </c>
      <c r="R69" s="2">
        <v>92</v>
      </c>
      <c r="S69" s="2">
        <v>76</v>
      </c>
      <c r="T69" s="2">
        <v>10</v>
      </c>
      <c r="U69" s="2">
        <v>6</v>
      </c>
      <c r="V69" s="4">
        <v>0.83</v>
      </c>
      <c r="W69" s="4">
        <f t="shared" si="73"/>
        <v>0</v>
      </c>
      <c r="Y69" s="2" t="s">
        <v>67</v>
      </c>
      <c r="Z69" s="2">
        <v>92</v>
      </c>
      <c r="AA69" s="2">
        <v>76</v>
      </c>
      <c r="AB69" s="2">
        <v>10</v>
      </c>
      <c r="AC69" s="2">
        <v>6</v>
      </c>
      <c r="AD69" s="4">
        <v>0.83</v>
      </c>
      <c r="AE69" s="4">
        <f t="shared" si="74"/>
        <v>0</v>
      </c>
      <c r="AG69" s="2" t="s">
        <v>67</v>
      </c>
      <c r="AH69" s="2">
        <v>92</v>
      </c>
      <c r="AI69" s="2">
        <v>76</v>
      </c>
      <c r="AJ69" s="2">
        <v>10</v>
      </c>
      <c r="AK69" s="2">
        <v>6</v>
      </c>
      <c r="AL69" s="4">
        <v>0.83</v>
      </c>
      <c r="AM69" s="4">
        <f t="shared" si="75"/>
        <v>0</v>
      </c>
      <c r="AO69" s="2" t="s">
        <v>67</v>
      </c>
      <c r="AP69" s="2">
        <v>92</v>
      </c>
      <c r="AQ69" s="2">
        <v>76</v>
      </c>
      <c r="AR69" s="2">
        <v>10</v>
      </c>
      <c r="AS69" s="2">
        <v>6</v>
      </c>
      <c r="AT69" s="4">
        <v>0.83</v>
      </c>
      <c r="AU69" s="4">
        <f t="shared" si="76"/>
        <v>0</v>
      </c>
      <c r="AW69" s="2" t="s">
        <v>67</v>
      </c>
      <c r="AX69" s="2">
        <v>92</v>
      </c>
      <c r="AY69" s="2">
        <v>76</v>
      </c>
      <c r="AZ69" s="2">
        <v>10</v>
      </c>
      <c r="BA69" s="2">
        <v>6</v>
      </c>
      <c r="BB69" s="4">
        <v>0.83</v>
      </c>
      <c r="BC69" s="4">
        <f t="shared" si="77"/>
        <v>0</v>
      </c>
      <c r="BE69" s="2" t="s">
        <v>67</v>
      </c>
      <c r="BF69" s="2">
        <v>92</v>
      </c>
      <c r="BG69" s="2">
        <v>76</v>
      </c>
      <c r="BH69" s="2">
        <v>10</v>
      </c>
      <c r="BI69" s="2">
        <v>6</v>
      </c>
      <c r="BJ69" s="4">
        <f t="shared" si="78"/>
        <v>0.82608695652173914</v>
      </c>
      <c r="BK69" s="4">
        <f t="shared" si="79"/>
        <v>-3.9130434782608248E-3</v>
      </c>
      <c r="BM69" s="2" t="s">
        <v>67</v>
      </c>
      <c r="BN69" s="2">
        <v>92</v>
      </c>
      <c r="BO69" s="2">
        <v>76</v>
      </c>
      <c r="BP69" s="2">
        <v>10</v>
      </c>
      <c r="BQ69" s="2">
        <v>6</v>
      </c>
      <c r="BR69" s="4">
        <f t="shared" si="80"/>
        <v>0.82608695652173914</v>
      </c>
      <c r="BS69" s="4">
        <f t="shared" si="81"/>
        <v>0</v>
      </c>
      <c r="BU69" s="2" t="s">
        <v>67</v>
      </c>
      <c r="BV69" s="2">
        <v>92</v>
      </c>
      <c r="BW69" s="2">
        <v>76</v>
      </c>
      <c r="BX69" s="2">
        <v>10</v>
      </c>
      <c r="BY69" s="2">
        <v>6</v>
      </c>
      <c r="BZ69" s="4">
        <v>0.83</v>
      </c>
      <c r="CA69" s="4">
        <f t="shared" si="82"/>
        <v>3.9130434782608248E-3</v>
      </c>
      <c r="CC69" s="42" t="s">
        <v>67</v>
      </c>
      <c r="CD69" s="42">
        <v>92</v>
      </c>
      <c r="CE69" s="42">
        <v>76</v>
      </c>
      <c r="CF69" s="42">
        <v>10</v>
      </c>
      <c r="CG69" s="42">
        <v>6</v>
      </c>
      <c r="CH69" s="43">
        <v>0.83</v>
      </c>
      <c r="CI69" s="4">
        <f t="shared" si="83"/>
        <v>0</v>
      </c>
      <c r="CK69" s="2" t="s">
        <v>67</v>
      </c>
      <c r="CL69" s="2">
        <v>92</v>
      </c>
      <c r="CM69" s="2">
        <v>76</v>
      </c>
      <c r="CN69" s="2">
        <v>10</v>
      </c>
      <c r="CO69" s="2">
        <v>6</v>
      </c>
      <c r="CP69" s="4">
        <v>0.83</v>
      </c>
      <c r="CQ69" s="4">
        <f t="shared" si="84"/>
        <v>0</v>
      </c>
      <c r="CS69" s="2" t="s">
        <v>67</v>
      </c>
      <c r="CT69" s="2">
        <v>92</v>
      </c>
      <c r="CU69" s="2">
        <v>76</v>
      </c>
      <c r="CV69" s="2">
        <v>10</v>
      </c>
      <c r="CW69" s="2">
        <v>6</v>
      </c>
      <c r="CX69" s="4">
        <v>0.83</v>
      </c>
      <c r="CY69" s="4">
        <f t="shared" si="85"/>
        <v>0</v>
      </c>
      <c r="DA69" s="2" t="s">
        <v>67</v>
      </c>
      <c r="DB69" s="2">
        <v>92</v>
      </c>
      <c r="DC69" s="2">
        <v>76</v>
      </c>
      <c r="DD69" s="2">
        <v>10</v>
      </c>
      <c r="DE69" s="2">
        <v>6</v>
      </c>
      <c r="DF69" s="4">
        <v>0.83</v>
      </c>
      <c r="DG69" s="4">
        <f t="shared" si="86"/>
        <v>0</v>
      </c>
      <c r="DI69" s="2" t="s">
        <v>67</v>
      </c>
      <c r="DJ69" s="2">
        <v>92</v>
      </c>
      <c r="DK69" s="2">
        <v>76</v>
      </c>
      <c r="DL69" s="2">
        <v>10</v>
      </c>
      <c r="DM69" s="2">
        <v>6</v>
      </c>
      <c r="DN69" s="4">
        <v>0.83</v>
      </c>
      <c r="DO69" s="4">
        <f t="shared" si="87"/>
        <v>0</v>
      </c>
      <c r="DQ69" s="2" t="s">
        <v>67</v>
      </c>
      <c r="DR69" s="2">
        <v>92</v>
      </c>
      <c r="DS69" s="2">
        <v>76</v>
      </c>
      <c r="DT69" s="2">
        <v>10</v>
      </c>
      <c r="DU69" s="2">
        <v>6</v>
      </c>
      <c r="DV69" s="4">
        <v>0.83</v>
      </c>
      <c r="DW69" s="4">
        <f t="shared" si="88"/>
        <v>0</v>
      </c>
      <c r="DY69" s="2" t="s">
        <v>67</v>
      </c>
      <c r="DZ69" s="2">
        <v>92</v>
      </c>
      <c r="EA69" s="2">
        <v>76</v>
      </c>
      <c r="EB69" s="2">
        <v>10</v>
      </c>
      <c r="EC69" s="2">
        <v>6</v>
      </c>
      <c r="ED69" s="4">
        <v>0.83</v>
      </c>
      <c r="EE69" s="4">
        <f t="shared" si="89"/>
        <v>0</v>
      </c>
      <c r="EG69" s="73" t="s">
        <v>67</v>
      </c>
      <c r="EH69" s="74">
        <v>92</v>
      </c>
      <c r="EI69" s="74">
        <v>76</v>
      </c>
      <c r="EJ69" s="74">
        <v>10</v>
      </c>
      <c r="EK69" s="74">
        <v>6</v>
      </c>
      <c r="EL69" s="75">
        <v>0.83</v>
      </c>
      <c r="EM69" s="75">
        <f t="shared" si="90"/>
        <v>0</v>
      </c>
      <c r="EN69" s="74"/>
      <c r="EO69" s="73" t="s">
        <v>67</v>
      </c>
      <c r="EP69" s="73">
        <v>92</v>
      </c>
      <c r="EQ69" s="73">
        <v>76</v>
      </c>
      <c r="ER69" s="73">
        <v>10</v>
      </c>
      <c r="ES69" s="73">
        <v>6</v>
      </c>
      <c r="ET69" s="77">
        <v>0.83</v>
      </c>
      <c r="EU69" s="75">
        <f t="shared" si="91"/>
        <v>0</v>
      </c>
      <c r="EV69" s="74"/>
      <c r="EW69" s="73" t="s">
        <v>67</v>
      </c>
      <c r="EX69" s="73">
        <v>92</v>
      </c>
      <c r="EY69" s="73">
        <v>76</v>
      </c>
      <c r="EZ69" s="73">
        <v>10</v>
      </c>
      <c r="FA69" s="73">
        <v>6</v>
      </c>
      <c r="FB69" s="77">
        <v>0.83</v>
      </c>
      <c r="FC69" s="75">
        <f t="shared" si="92"/>
        <v>0</v>
      </c>
      <c r="FD69" s="74"/>
      <c r="FE69" s="73" t="s">
        <v>160</v>
      </c>
      <c r="FF69" s="73">
        <v>92</v>
      </c>
      <c r="FG69" s="73">
        <v>76</v>
      </c>
      <c r="FH69" s="73">
        <v>10</v>
      </c>
      <c r="FI69" s="73">
        <v>6</v>
      </c>
      <c r="FJ69" s="77">
        <f>FG69/FF69</f>
        <v>0.82608695652173914</v>
      </c>
      <c r="FK69" s="75">
        <f t="shared" si="93"/>
        <v>-3.9130434782608248E-3</v>
      </c>
      <c r="FL69" s="74"/>
      <c r="FM69" s="73" t="s">
        <v>160</v>
      </c>
      <c r="FN69" s="73">
        <v>92</v>
      </c>
      <c r="FO69" s="73">
        <v>76</v>
      </c>
      <c r="FP69" s="73">
        <v>10</v>
      </c>
      <c r="FQ69" s="73">
        <v>6</v>
      </c>
      <c r="FR69" s="77">
        <v>0.83</v>
      </c>
      <c r="FS69" s="75">
        <f t="shared" si="94"/>
        <v>3.9130434782608248E-3</v>
      </c>
      <c r="FT69" s="74"/>
      <c r="FU69" s="73" t="s">
        <v>160</v>
      </c>
      <c r="FV69" s="73">
        <v>92</v>
      </c>
      <c r="FW69" s="73">
        <v>76</v>
      </c>
      <c r="FX69" s="73">
        <v>10</v>
      </c>
      <c r="FY69" s="73">
        <v>6</v>
      </c>
      <c r="FZ69" s="77">
        <v>0.83</v>
      </c>
      <c r="GA69" s="75">
        <f t="shared" si="95"/>
        <v>0</v>
      </c>
      <c r="GB69" s="74"/>
      <c r="GC69" s="73" t="s">
        <v>160</v>
      </c>
      <c r="GD69" s="73">
        <v>92</v>
      </c>
      <c r="GE69" s="73">
        <v>76</v>
      </c>
      <c r="GF69" s="73">
        <v>10</v>
      </c>
      <c r="GG69" s="73">
        <v>6</v>
      </c>
      <c r="GH69" s="77">
        <v>0.83</v>
      </c>
      <c r="GI69" s="75">
        <f t="shared" si="96"/>
        <v>0</v>
      </c>
      <c r="GJ69" s="74"/>
      <c r="GK69" s="73" t="s">
        <v>160</v>
      </c>
      <c r="GL69" s="73">
        <v>92</v>
      </c>
      <c r="GM69" s="73">
        <v>76</v>
      </c>
      <c r="GN69" s="73">
        <v>10</v>
      </c>
      <c r="GO69" s="73">
        <v>6</v>
      </c>
      <c r="GP69" s="77">
        <v>0.83</v>
      </c>
      <c r="GQ69" s="75">
        <f t="shared" si="97"/>
        <v>-5.17</v>
      </c>
      <c r="GR69" s="74"/>
      <c r="GS69" s="73" t="s">
        <v>160</v>
      </c>
      <c r="GT69" s="73">
        <v>92</v>
      </c>
      <c r="GU69" s="73">
        <v>76</v>
      </c>
      <c r="GV69" s="73">
        <v>10</v>
      </c>
      <c r="GW69" s="73">
        <v>6</v>
      </c>
      <c r="GX69" s="77">
        <v>0.83</v>
      </c>
      <c r="GY69" s="75">
        <f t="shared" si="98"/>
        <v>0</v>
      </c>
      <c r="HB69" s="74" t="s">
        <v>160</v>
      </c>
      <c r="HC69" s="74">
        <v>92</v>
      </c>
      <c r="HD69" s="74">
        <v>76</v>
      </c>
      <c r="HE69" s="74">
        <v>10</v>
      </c>
      <c r="HF69" s="74">
        <v>6</v>
      </c>
      <c r="HG69" s="75">
        <f t="shared" si="99"/>
        <v>0.82608695652173914</v>
      </c>
      <c r="HH69" s="75">
        <f t="shared" si="100"/>
        <v>-3.9130434782608248E-3</v>
      </c>
      <c r="HJ69" s="74" t="s">
        <v>160</v>
      </c>
      <c r="HK69" s="74">
        <v>92</v>
      </c>
      <c r="HL69" s="74">
        <v>76</v>
      </c>
      <c r="HM69" s="74">
        <v>10</v>
      </c>
      <c r="HN69" s="74">
        <v>6</v>
      </c>
      <c r="HO69" s="75">
        <f t="shared" si="101"/>
        <v>0.82608695652173914</v>
      </c>
      <c r="HP69" s="75">
        <f t="shared" si="102"/>
        <v>0</v>
      </c>
      <c r="HR69" s="74" t="s">
        <v>160</v>
      </c>
      <c r="HS69" s="74">
        <v>92</v>
      </c>
      <c r="HT69" s="74">
        <v>76</v>
      </c>
      <c r="HU69" s="74">
        <v>10</v>
      </c>
      <c r="HV69" s="74">
        <v>6</v>
      </c>
      <c r="HW69" s="75">
        <f t="shared" si="103"/>
        <v>0.82608695652173914</v>
      </c>
      <c r="HX69" s="75">
        <f t="shared" si="104"/>
        <v>0</v>
      </c>
      <c r="HZ69" s="74" t="s">
        <v>160</v>
      </c>
      <c r="IA69" s="74">
        <v>92</v>
      </c>
      <c r="IB69" s="74">
        <v>76</v>
      </c>
      <c r="IC69" s="74">
        <v>10</v>
      </c>
      <c r="ID69" s="74">
        <v>6</v>
      </c>
      <c r="IE69" s="75">
        <f t="shared" si="105"/>
        <v>0.82608695652173914</v>
      </c>
      <c r="IF69" s="75">
        <f t="shared" si="106"/>
        <v>0</v>
      </c>
      <c r="IH69" s="74" t="s">
        <v>160</v>
      </c>
      <c r="II69" s="74">
        <v>92</v>
      </c>
      <c r="IJ69" s="74">
        <v>76</v>
      </c>
      <c r="IK69" s="74">
        <v>10</v>
      </c>
      <c r="IL69" s="74">
        <v>6</v>
      </c>
      <c r="IM69" s="75">
        <f t="shared" si="107"/>
        <v>0.82608695652173914</v>
      </c>
      <c r="IN69" s="75">
        <f t="shared" si="108"/>
        <v>0</v>
      </c>
      <c r="IP69" s="74" t="s">
        <v>160</v>
      </c>
      <c r="IQ69" s="74">
        <v>92</v>
      </c>
      <c r="IR69" s="74">
        <v>76</v>
      </c>
      <c r="IS69" s="74">
        <v>10</v>
      </c>
      <c r="IT69" s="74">
        <v>6</v>
      </c>
      <c r="IU69" s="75">
        <f t="shared" si="109"/>
        <v>0.82608695652173914</v>
      </c>
      <c r="IV69" s="75">
        <f t="shared" si="110"/>
        <v>0</v>
      </c>
      <c r="IX69" s="74" t="s">
        <v>160</v>
      </c>
      <c r="IY69" s="74">
        <v>92</v>
      </c>
      <c r="IZ69" s="74">
        <v>76</v>
      </c>
      <c r="JA69" s="74">
        <v>10</v>
      </c>
      <c r="JB69" s="74">
        <v>6</v>
      </c>
      <c r="JC69" s="75">
        <f t="shared" si="111"/>
        <v>0.82608695652173914</v>
      </c>
      <c r="JD69" s="75">
        <f t="shared" si="112"/>
        <v>0</v>
      </c>
      <c r="JF69" s="74" t="s">
        <v>160</v>
      </c>
      <c r="JG69" s="74">
        <v>92</v>
      </c>
      <c r="JH69" s="74">
        <v>76</v>
      </c>
      <c r="JI69" s="74">
        <v>10</v>
      </c>
      <c r="JJ69" s="74">
        <v>6</v>
      </c>
      <c r="JK69" s="75">
        <f t="shared" si="113"/>
        <v>0.82608695652173914</v>
      </c>
      <c r="JL69" s="75">
        <f t="shared" si="114"/>
        <v>0</v>
      </c>
      <c r="JN69" s="74" t="s">
        <v>160</v>
      </c>
      <c r="JO69" s="74">
        <v>92</v>
      </c>
      <c r="JP69" s="74">
        <v>76</v>
      </c>
      <c r="JQ69" s="74">
        <v>10</v>
      </c>
      <c r="JR69" s="74">
        <v>6</v>
      </c>
      <c r="JS69" s="75">
        <f t="shared" si="115"/>
        <v>0.82608695652173914</v>
      </c>
      <c r="JT69" s="75">
        <f t="shared" si="116"/>
        <v>0</v>
      </c>
      <c r="JV69" s="74" t="s">
        <v>160</v>
      </c>
      <c r="JW69" s="74">
        <v>92</v>
      </c>
      <c r="JX69" s="74">
        <v>76</v>
      </c>
      <c r="JY69" s="74">
        <v>10</v>
      </c>
      <c r="JZ69" s="74">
        <v>6</v>
      </c>
      <c r="KA69" s="75">
        <f t="shared" si="117"/>
        <v>0.82608695652173914</v>
      </c>
      <c r="KB69" s="75">
        <f t="shared" si="118"/>
        <v>0</v>
      </c>
      <c r="KD69" s="74" t="s">
        <v>160</v>
      </c>
      <c r="KE69" s="74">
        <v>92</v>
      </c>
      <c r="KF69" s="74">
        <v>76</v>
      </c>
      <c r="KG69" s="74">
        <v>10</v>
      </c>
      <c r="KH69" s="74">
        <v>6</v>
      </c>
      <c r="KI69" s="75">
        <f t="shared" si="119"/>
        <v>0.82608695652173914</v>
      </c>
      <c r="KJ69" s="75">
        <f t="shared" si="120"/>
        <v>0</v>
      </c>
      <c r="KL69" s="74" t="s">
        <v>160</v>
      </c>
      <c r="KM69" s="74">
        <v>92</v>
      </c>
      <c r="KN69" s="74">
        <v>76</v>
      </c>
      <c r="KO69" s="74">
        <v>10</v>
      </c>
      <c r="KP69" s="74">
        <v>6</v>
      </c>
      <c r="KQ69" s="75">
        <f t="shared" si="121"/>
        <v>0.82608695652173914</v>
      </c>
      <c r="KR69" s="75">
        <f t="shared" si="122"/>
        <v>0</v>
      </c>
      <c r="KT69" s="74" t="s">
        <v>160</v>
      </c>
      <c r="KU69" s="74">
        <v>92</v>
      </c>
      <c r="KV69" s="74">
        <v>76</v>
      </c>
      <c r="KW69" s="74">
        <v>10</v>
      </c>
      <c r="KX69" s="74">
        <v>6</v>
      </c>
      <c r="KY69" s="75">
        <f t="shared" si="123"/>
        <v>0.82608695652173914</v>
      </c>
      <c r="KZ69" s="75">
        <f t="shared" si="124"/>
        <v>0</v>
      </c>
      <c r="LB69" s="74" t="s">
        <v>160</v>
      </c>
      <c r="LC69" s="74">
        <v>92</v>
      </c>
      <c r="LD69" s="74">
        <v>76</v>
      </c>
      <c r="LE69" s="74">
        <v>10</v>
      </c>
      <c r="LF69" s="74">
        <v>6</v>
      </c>
      <c r="LG69" s="75">
        <f t="shared" si="125"/>
        <v>0.82608695652173914</v>
      </c>
      <c r="LH69" s="75">
        <f t="shared" si="126"/>
        <v>0</v>
      </c>
      <c r="LJ69" s="74" t="s">
        <v>160</v>
      </c>
      <c r="LK69" s="74">
        <v>92</v>
      </c>
      <c r="LL69" s="74">
        <v>76</v>
      </c>
      <c r="LM69" s="74">
        <v>10</v>
      </c>
      <c r="LN69" s="74">
        <v>6</v>
      </c>
      <c r="LO69" s="75">
        <f t="shared" si="127"/>
        <v>0.82608695652173914</v>
      </c>
      <c r="LP69" s="75">
        <f t="shared" si="128"/>
        <v>0</v>
      </c>
      <c r="LR69" s="74" t="s">
        <v>160</v>
      </c>
      <c r="LS69" s="74">
        <v>92</v>
      </c>
      <c r="LT69" s="74">
        <v>76</v>
      </c>
      <c r="LU69" s="74">
        <v>10</v>
      </c>
      <c r="LV69" s="74">
        <v>6</v>
      </c>
      <c r="LW69" s="75">
        <f t="shared" si="129"/>
        <v>0.82608695652173914</v>
      </c>
      <c r="LX69" s="75">
        <f t="shared" si="130"/>
        <v>0</v>
      </c>
      <c r="LZ69" s="74" t="s">
        <v>160</v>
      </c>
      <c r="MA69" s="74">
        <v>92</v>
      </c>
      <c r="MB69" s="74">
        <v>76</v>
      </c>
      <c r="MC69" s="74">
        <v>10</v>
      </c>
      <c r="MD69" s="74">
        <v>6</v>
      </c>
      <c r="ME69" s="75">
        <f t="shared" si="131"/>
        <v>0.82608695652173914</v>
      </c>
      <c r="MF69" s="75">
        <f t="shared" si="132"/>
        <v>0</v>
      </c>
      <c r="MH69" s="74" t="s">
        <v>160</v>
      </c>
      <c r="MI69" s="74">
        <v>92</v>
      </c>
      <c r="MJ69" s="74">
        <v>76</v>
      </c>
      <c r="MK69" s="74">
        <v>10</v>
      </c>
      <c r="ML69" s="74">
        <v>6</v>
      </c>
      <c r="MM69" s="75">
        <f t="shared" si="133"/>
        <v>0.82608695652173914</v>
      </c>
      <c r="MN69" s="75">
        <f t="shared" si="134"/>
        <v>0</v>
      </c>
      <c r="MP69" s="74" t="s">
        <v>160</v>
      </c>
      <c r="MQ69" s="74">
        <v>92</v>
      </c>
      <c r="MR69" s="74">
        <v>76</v>
      </c>
      <c r="MS69" s="74">
        <v>10</v>
      </c>
      <c r="MT69" s="74">
        <v>6</v>
      </c>
      <c r="MU69" s="75">
        <f t="shared" si="135"/>
        <v>0.82608695652173914</v>
      </c>
      <c r="MV69" s="75">
        <f t="shared" si="136"/>
        <v>0</v>
      </c>
      <c r="MX69" s="74" t="s">
        <v>160</v>
      </c>
      <c r="MY69" s="74">
        <v>92</v>
      </c>
      <c r="MZ69" s="74">
        <v>76</v>
      </c>
      <c r="NA69" s="74">
        <v>10</v>
      </c>
      <c r="NB69" s="74">
        <v>6</v>
      </c>
      <c r="NC69" s="75">
        <f t="shared" si="137"/>
        <v>0.82608695652173914</v>
      </c>
      <c r="ND69" s="75">
        <f t="shared" si="138"/>
        <v>0</v>
      </c>
      <c r="NF69" s="74" t="s">
        <v>160</v>
      </c>
      <c r="NG69" s="74">
        <v>92</v>
      </c>
      <c r="NH69" s="74">
        <v>77</v>
      </c>
      <c r="NI69" s="74">
        <v>10</v>
      </c>
      <c r="NJ69" s="74">
        <v>5</v>
      </c>
      <c r="NK69" s="75">
        <f t="shared" si="139"/>
        <v>0.83695652173913049</v>
      </c>
      <c r="NL69" s="75">
        <f t="shared" si="140"/>
        <v>1.0869565217391353E-2</v>
      </c>
      <c r="NN69" s="74" t="s">
        <v>160</v>
      </c>
      <c r="NO69" s="74">
        <v>92</v>
      </c>
      <c r="NP69" s="74">
        <v>77</v>
      </c>
      <c r="NQ69" s="74">
        <v>10</v>
      </c>
      <c r="NR69" s="74">
        <v>5</v>
      </c>
      <c r="NS69" s="75">
        <f t="shared" si="141"/>
        <v>0.83695652173913049</v>
      </c>
      <c r="NT69" s="75">
        <f t="shared" si="142"/>
        <v>0</v>
      </c>
    </row>
    <row r="70" spans="1:384" ht="15">
      <c r="A70" s="2" t="s">
        <v>68</v>
      </c>
      <c r="B70" s="2">
        <v>71</v>
      </c>
      <c r="C70" s="2">
        <v>33</v>
      </c>
      <c r="D70" s="2">
        <v>10</v>
      </c>
      <c r="E70" s="2">
        <v>28</v>
      </c>
      <c r="F70" s="4">
        <v>0.46</v>
      </c>
      <c r="G70" s="8"/>
      <c r="H70" s="7"/>
      <c r="I70" s="2" t="s">
        <v>68</v>
      </c>
      <c r="J70" s="2">
        <v>71</v>
      </c>
      <c r="K70" s="2">
        <v>33</v>
      </c>
      <c r="L70" s="2">
        <v>10</v>
      </c>
      <c r="M70" s="2">
        <v>28</v>
      </c>
      <c r="N70" s="4">
        <v>0.46</v>
      </c>
      <c r="O70" s="8">
        <f t="shared" si="72"/>
        <v>0</v>
      </c>
      <c r="P70" s="7"/>
      <c r="Q70" s="2" t="s">
        <v>68</v>
      </c>
      <c r="R70" s="2">
        <v>71</v>
      </c>
      <c r="S70" s="2">
        <v>33</v>
      </c>
      <c r="T70" s="2">
        <v>10</v>
      </c>
      <c r="U70" s="2">
        <v>28</v>
      </c>
      <c r="V70" s="4">
        <v>0.46</v>
      </c>
      <c r="W70" s="4">
        <f t="shared" si="73"/>
        <v>0</v>
      </c>
      <c r="Y70" s="2" t="s">
        <v>68</v>
      </c>
      <c r="Z70" s="2">
        <v>71</v>
      </c>
      <c r="AA70" s="2">
        <v>33</v>
      </c>
      <c r="AB70" s="2">
        <v>10</v>
      </c>
      <c r="AC70" s="2">
        <v>28</v>
      </c>
      <c r="AD70" s="4">
        <v>0.46</v>
      </c>
      <c r="AE70" s="4">
        <f t="shared" si="74"/>
        <v>0</v>
      </c>
      <c r="AG70" s="2" t="s">
        <v>68</v>
      </c>
      <c r="AH70" s="2">
        <v>71</v>
      </c>
      <c r="AI70" s="2">
        <v>33</v>
      </c>
      <c r="AJ70" s="2">
        <v>10</v>
      </c>
      <c r="AK70" s="2">
        <v>28</v>
      </c>
      <c r="AL70" s="4">
        <v>0.46</v>
      </c>
      <c r="AM70" s="4">
        <f t="shared" si="75"/>
        <v>0</v>
      </c>
      <c r="AO70" s="2" t="s">
        <v>68</v>
      </c>
      <c r="AP70" s="2">
        <v>71</v>
      </c>
      <c r="AQ70" s="2">
        <v>33</v>
      </c>
      <c r="AR70" s="2">
        <v>10</v>
      </c>
      <c r="AS70" s="2">
        <v>28</v>
      </c>
      <c r="AT70" s="4">
        <v>0.46</v>
      </c>
      <c r="AU70" s="4">
        <f t="shared" si="76"/>
        <v>0</v>
      </c>
      <c r="AW70" s="2" t="s">
        <v>68</v>
      </c>
      <c r="AX70" s="2">
        <v>71</v>
      </c>
      <c r="AY70" s="2">
        <v>33</v>
      </c>
      <c r="AZ70" s="2">
        <v>10</v>
      </c>
      <c r="BA70" s="2">
        <v>28</v>
      </c>
      <c r="BB70" s="4">
        <v>0.46</v>
      </c>
      <c r="BC70" s="4">
        <f t="shared" si="77"/>
        <v>0</v>
      </c>
      <c r="BE70" s="2" t="s">
        <v>68</v>
      </c>
      <c r="BF70" s="2">
        <v>71</v>
      </c>
      <c r="BG70" s="2">
        <v>33</v>
      </c>
      <c r="BH70" s="2">
        <v>10</v>
      </c>
      <c r="BI70" s="2">
        <v>28</v>
      </c>
      <c r="BJ70" s="4">
        <f t="shared" si="78"/>
        <v>0.46478873239436619</v>
      </c>
      <c r="BK70" s="4">
        <f t="shared" si="79"/>
        <v>4.7887323943661686E-3</v>
      </c>
      <c r="BM70" s="2" t="s">
        <v>68</v>
      </c>
      <c r="BN70" s="2">
        <v>71</v>
      </c>
      <c r="BO70" s="2">
        <v>33</v>
      </c>
      <c r="BP70" s="2">
        <v>10</v>
      </c>
      <c r="BQ70" s="2">
        <v>28</v>
      </c>
      <c r="BR70" s="4">
        <f t="shared" si="80"/>
        <v>0.46478873239436619</v>
      </c>
      <c r="BS70" s="4">
        <f t="shared" si="81"/>
        <v>0</v>
      </c>
      <c r="BU70" s="2" t="s">
        <v>68</v>
      </c>
      <c r="BV70" s="2">
        <v>71</v>
      </c>
      <c r="BW70" s="2">
        <v>33</v>
      </c>
      <c r="BX70" s="2">
        <v>10</v>
      </c>
      <c r="BY70" s="2">
        <v>28</v>
      </c>
      <c r="BZ70" s="4">
        <v>0.46</v>
      </c>
      <c r="CA70" s="4">
        <f t="shared" si="82"/>
        <v>-4.7887323943661686E-3</v>
      </c>
      <c r="CC70" s="42" t="s">
        <v>68</v>
      </c>
      <c r="CD70" s="42">
        <v>71</v>
      </c>
      <c r="CE70" s="42">
        <v>33</v>
      </c>
      <c r="CF70" s="42">
        <v>10</v>
      </c>
      <c r="CG70" s="42">
        <v>28</v>
      </c>
      <c r="CH70" s="43">
        <v>0.46</v>
      </c>
      <c r="CI70" s="4">
        <f t="shared" si="83"/>
        <v>0</v>
      </c>
      <c r="CK70" s="2" t="s">
        <v>68</v>
      </c>
      <c r="CL70" s="2">
        <v>71</v>
      </c>
      <c r="CM70" s="2">
        <v>33</v>
      </c>
      <c r="CN70" s="2">
        <v>10</v>
      </c>
      <c r="CO70" s="2">
        <v>28</v>
      </c>
      <c r="CP70" s="4">
        <v>0.46</v>
      </c>
      <c r="CQ70" s="4">
        <f t="shared" si="84"/>
        <v>0</v>
      </c>
      <c r="CS70" s="2" t="s">
        <v>68</v>
      </c>
      <c r="CT70" s="2">
        <v>71</v>
      </c>
      <c r="CU70" s="2">
        <v>33</v>
      </c>
      <c r="CV70" s="2">
        <v>10</v>
      </c>
      <c r="CW70" s="2">
        <v>28</v>
      </c>
      <c r="CX70" s="4">
        <v>0.46</v>
      </c>
      <c r="CY70" s="4">
        <f t="shared" si="85"/>
        <v>0</v>
      </c>
      <c r="DA70" s="2" t="s">
        <v>68</v>
      </c>
      <c r="DB70" s="2">
        <v>71</v>
      </c>
      <c r="DC70" s="2">
        <v>33</v>
      </c>
      <c r="DD70" s="2">
        <v>10</v>
      </c>
      <c r="DE70" s="2">
        <v>28</v>
      </c>
      <c r="DF70" s="4">
        <v>0.46</v>
      </c>
      <c r="DG70" s="4">
        <f t="shared" si="86"/>
        <v>0</v>
      </c>
      <c r="DI70" s="2" t="s">
        <v>68</v>
      </c>
      <c r="DJ70" s="2">
        <v>71</v>
      </c>
      <c r="DK70" s="2">
        <v>33</v>
      </c>
      <c r="DL70" s="2">
        <v>10</v>
      </c>
      <c r="DM70" s="2">
        <v>28</v>
      </c>
      <c r="DN70" s="4">
        <v>0.46</v>
      </c>
      <c r="DO70" s="4">
        <f t="shared" si="87"/>
        <v>0</v>
      </c>
      <c r="DQ70" s="2" t="s">
        <v>68</v>
      </c>
      <c r="DR70" s="2">
        <v>71</v>
      </c>
      <c r="DS70" s="2">
        <v>33</v>
      </c>
      <c r="DT70" s="2">
        <v>10</v>
      </c>
      <c r="DU70" s="2">
        <v>28</v>
      </c>
      <c r="DV70" s="4">
        <v>0.46</v>
      </c>
      <c r="DW70" s="4">
        <f t="shared" si="88"/>
        <v>0</v>
      </c>
      <c r="DY70" s="2" t="s">
        <v>68</v>
      </c>
      <c r="DZ70" s="2">
        <v>71</v>
      </c>
      <c r="EA70" s="2">
        <v>33</v>
      </c>
      <c r="EB70" s="2">
        <v>10</v>
      </c>
      <c r="EC70" s="2">
        <v>28</v>
      </c>
      <c r="ED70" s="4">
        <v>0.46</v>
      </c>
      <c r="EE70" s="4">
        <f t="shared" si="89"/>
        <v>0</v>
      </c>
      <c r="EG70" s="73" t="s">
        <v>68</v>
      </c>
      <c r="EH70" s="74">
        <v>71</v>
      </c>
      <c r="EI70" s="74">
        <v>33</v>
      </c>
      <c r="EJ70" s="74">
        <v>10</v>
      </c>
      <c r="EK70" s="74">
        <v>28</v>
      </c>
      <c r="EL70" s="75">
        <v>0.46</v>
      </c>
      <c r="EM70" s="75">
        <f t="shared" si="90"/>
        <v>0</v>
      </c>
      <c r="EN70" s="74"/>
      <c r="EO70" s="73" t="s">
        <v>68</v>
      </c>
      <c r="EP70" s="73">
        <v>71</v>
      </c>
      <c r="EQ70" s="73">
        <v>33</v>
      </c>
      <c r="ER70" s="73">
        <v>10</v>
      </c>
      <c r="ES70" s="73">
        <v>28</v>
      </c>
      <c r="ET70" s="77">
        <v>0.46</v>
      </c>
      <c r="EU70" s="75">
        <f t="shared" si="91"/>
        <v>0</v>
      </c>
      <c r="EV70" s="74"/>
      <c r="EW70" s="73" t="s">
        <v>68</v>
      </c>
      <c r="EX70" s="73">
        <v>71</v>
      </c>
      <c r="EY70" s="73">
        <v>33</v>
      </c>
      <c r="EZ70" s="73">
        <v>10</v>
      </c>
      <c r="FA70" s="73">
        <v>28</v>
      </c>
      <c r="FB70" s="77">
        <v>0.46</v>
      </c>
      <c r="FC70" s="75">
        <f t="shared" si="92"/>
        <v>0</v>
      </c>
      <c r="FD70" s="74"/>
      <c r="FE70" s="73" t="s">
        <v>68</v>
      </c>
      <c r="FF70" s="73">
        <v>71</v>
      </c>
      <c r="FG70" s="73">
        <v>33</v>
      </c>
      <c r="FH70" s="73">
        <v>10</v>
      </c>
      <c r="FI70" s="73">
        <v>28</v>
      </c>
      <c r="FJ70" s="77">
        <f>FG70/FF70</f>
        <v>0.46478873239436619</v>
      </c>
      <c r="FK70" s="75">
        <f t="shared" si="93"/>
        <v>4.7887323943661686E-3</v>
      </c>
      <c r="FL70" s="74"/>
      <c r="FM70" s="73" t="s">
        <v>68</v>
      </c>
      <c r="FN70" s="73">
        <v>71</v>
      </c>
      <c r="FO70" s="73">
        <v>33</v>
      </c>
      <c r="FP70" s="73">
        <v>10</v>
      </c>
      <c r="FQ70" s="73">
        <v>28</v>
      </c>
      <c r="FR70" s="77">
        <v>0.46</v>
      </c>
      <c r="FS70" s="75">
        <f t="shared" si="94"/>
        <v>-4.7887323943661686E-3</v>
      </c>
      <c r="FT70" s="74"/>
      <c r="FU70" s="73" t="s">
        <v>68</v>
      </c>
      <c r="FV70" s="73">
        <v>71</v>
      </c>
      <c r="FW70" s="73">
        <v>33</v>
      </c>
      <c r="FX70" s="73">
        <v>10</v>
      </c>
      <c r="FY70" s="73">
        <v>28</v>
      </c>
      <c r="FZ70" s="77">
        <v>0.46</v>
      </c>
      <c r="GA70" s="75">
        <f t="shared" si="95"/>
        <v>0</v>
      </c>
      <c r="GB70" s="74"/>
      <c r="GC70" s="73" t="s">
        <v>68</v>
      </c>
      <c r="GD70" s="73">
        <v>71</v>
      </c>
      <c r="GE70" s="73">
        <v>33</v>
      </c>
      <c r="GF70" s="73">
        <v>10</v>
      </c>
      <c r="GG70" s="73">
        <v>28</v>
      </c>
      <c r="GH70" s="77">
        <v>0.46</v>
      </c>
      <c r="GI70" s="75">
        <f t="shared" si="96"/>
        <v>0</v>
      </c>
      <c r="GJ70" s="74"/>
      <c r="GK70" s="73" t="s">
        <v>68</v>
      </c>
      <c r="GL70" s="73">
        <v>71</v>
      </c>
      <c r="GM70" s="73">
        <v>33</v>
      </c>
      <c r="GN70" s="73">
        <v>10</v>
      </c>
      <c r="GO70" s="73">
        <v>28</v>
      </c>
      <c r="GP70" s="77">
        <v>0.46</v>
      </c>
      <c r="GQ70" s="75">
        <f t="shared" si="97"/>
        <v>-27.54</v>
      </c>
      <c r="GR70" s="74"/>
      <c r="GS70" s="73" t="s">
        <v>68</v>
      </c>
      <c r="GT70" s="73">
        <v>71</v>
      </c>
      <c r="GU70" s="73">
        <v>33</v>
      </c>
      <c r="GV70" s="73">
        <v>10</v>
      </c>
      <c r="GW70" s="73">
        <v>28</v>
      </c>
      <c r="GX70" s="77">
        <v>0.46</v>
      </c>
      <c r="GY70" s="75">
        <f t="shared" si="98"/>
        <v>0</v>
      </c>
      <c r="HB70" s="74" t="s">
        <v>68</v>
      </c>
      <c r="HC70" s="74">
        <v>71</v>
      </c>
      <c r="HD70" s="74">
        <v>45</v>
      </c>
      <c r="HE70" s="74">
        <v>8</v>
      </c>
      <c r="HF70" s="74">
        <v>18</v>
      </c>
      <c r="HG70" s="75">
        <f t="shared" si="99"/>
        <v>0.63380281690140849</v>
      </c>
      <c r="HH70" s="75">
        <f t="shared" si="100"/>
        <v>0.17380281690140847</v>
      </c>
      <c r="HJ70" s="74" t="s">
        <v>68</v>
      </c>
      <c r="HK70" s="74">
        <v>71</v>
      </c>
      <c r="HL70" s="74">
        <v>45</v>
      </c>
      <c r="HM70" s="74">
        <v>8</v>
      </c>
      <c r="HN70" s="74">
        <v>18</v>
      </c>
      <c r="HO70" s="75">
        <f t="shared" si="101"/>
        <v>0.63380281690140849</v>
      </c>
      <c r="HP70" s="75">
        <f t="shared" si="102"/>
        <v>0</v>
      </c>
      <c r="HR70" s="74" t="s">
        <v>68</v>
      </c>
      <c r="HS70" s="74">
        <v>71</v>
      </c>
      <c r="HT70" s="74">
        <v>45</v>
      </c>
      <c r="HU70" s="74">
        <v>8</v>
      </c>
      <c r="HV70" s="74">
        <v>18</v>
      </c>
      <c r="HW70" s="75">
        <f t="shared" si="103"/>
        <v>0.63380281690140849</v>
      </c>
      <c r="HX70" s="75">
        <f t="shared" si="104"/>
        <v>0</v>
      </c>
      <c r="HZ70" s="74" t="s">
        <v>68</v>
      </c>
      <c r="IA70" s="74">
        <v>71</v>
      </c>
      <c r="IB70" s="74">
        <v>45</v>
      </c>
      <c r="IC70" s="74">
        <v>8</v>
      </c>
      <c r="ID70" s="74">
        <v>18</v>
      </c>
      <c r="IE70" s="75">
        <f t="shared" si="105"/>
        <v>0.63380281690140849</v>
      </c>
      <c r="IF70" s="75">
        <f t="shared" si="106"/>
        <v>0</v>
      </c>
      <c r="IH70" s="74" t="s">
        <v>68</v>
      </c>
      <c r="II70" s="74">
        <v>71</v>
      </c>
      <c r="IJ70" s="74">
        <v>45</v>
      </c>
      <c r="IK70" s="74">
        <v>8</v>
      </c>
      <c r="IL70" s="74">
        <v>18</v>
      </c>
      <c r="IM70" s="75">
        <f t="shared" si="107"/>
        <v>0.63380281690140849</v>
      </c>
      <c r="IN70" s="75">
        <f t="shared" si="108"/>
        <v>0</v>
      </c>
      <c r="IP70" s="74" t="s">
        <v>68</v>
      </c>
      <c r="IQ70" s="74">
        <v>71</v>
      </c>
      <c r="IR70" s="74">
        <v>45</v>
      </c>
      <c r="IS70" s="74">
        <v>8</v>
      </c>
      <c r="IT70" s="74">
        <v>18</v>
      </c>
      <c r="IU70" s="75">
        <f t="shared" si="109"/>
        <v>0.63380281690140849</v>
      </c>
      <c r="IV70" s="75">
        <f t="shared" si="110"/>
        <v>0</v>
      </c>
      <c r="IX70" s="74" t="s">
        <v>68</v>
      </c>
      <c r="IY70" s="74">
        <v>71</v>
      </c>
      <c r="IZ70" s="74">
        <v>45</v>
      </c>
      <c r="JA70" s="74">
        <v>8</v>
      </c>
      <c r="JB70" s="74">
        <v>18</v>
      </c>
      <c r="JC70" s="75">
        <f t="shared" si="111"/>
        <v>0.63380281690140849</v>
      </c>
      <c r="JD70" s="75">
        <f t="shared" si="112"/>
        <v>0</v>
      </c>
      <c r="JF70" s="74" t="s">
        <v>68</v>
      </c>
      <c r="JG70" s="74">
        <v>71</v>
      </c>
      <c r="JH70" s="74">
        <v>45</v>
      </c>
      <c r="JI70" s="74">
        <v>8</v>
      </c>
      <c r="JJ70" s="74">
        <v>18</v>
      </c>
      <c r="JK70" s="75">
        <f t="shared" si="113"/>
        <v>0.63380281690140849</v>
      </c>
      <c r="JL70" s="75">
        <f t="shared" si="114"/>
        <v>0</v>
      </c>
      <c r="JN70" s="74" t="s">
        <v>68</v>
      </c>
      <c r="JO70" s="74">
        <v>71</v>
      </c>
      <c r="JP70" s="74">
        <v>45</v>
      </c>
      <c r="JQ70" s="74">
        <v>8</v>
      </c>
      <c r="JR70" s="74">
        <v>18</v>
      </c>
      <c r="JS70" s="75">
        <f t="shared" si="115"/>
        <v>0.63380281690140849</v>
      </c>
      <c r="JT70" s="75">
        <f t="shared" si="116"/>
        <v>0</v>
      </c>
      <c r="JV70" s="74" t="s">
        <v>68</v>
      </c>
      <c r="JW70" s="74">
        <v>71</v>
      </c>
      <c r="JX70" s="74">
        <v>45</v>
      </c>
      <c r="JY70" s="74">
        <v>8</v>
      </c>
      <c r="JZ70" s="74">
        <v>18</v>
      </c>
      <c r="KA70" s="75">
        <f t="shared" si="117"/>
        <v>0.63380281690140849</v>
      </c>
      <c r="KB70" s="75">
        <f t="shared" si="118"/>
        <v>0</v>
      </c>
      <c r="KD70" s="74" t="s">
        <v>68</v>
      </c>
      <c r="KE70" s="74">
        <v>71</v>
      </c>
      <c r="KF70" s="74">
        <v>45</v>
      </c>
      <c r="KG70" s="74">
        <v>8</v>
      </c>
      <c r="KH70" s="74">
        <v>18</v>
      </c>
      <c r="KI70" s="75">
        <f t="shared" si="119"/>
        <v>0.63380281690140849</v>
      </c>
      <c r="KJ70" s="75">
        <f t="shared" si="120"/>
        <v>0</v>
      </c>
      <c r="KL70" s="74" t="s">
        <v>68</v>
      </c>
      <c r="KM70" s="74">
        <v>71</v>
      </c>
      <c r="KN70" s="74">
        <v>45</v>
      </c>
      <c r="KO70" s="74">
        <v>8</v>
      </c>
      <c r="KP70" s="74">
        <v>18</v>
      </c>
      <c r="KQ70" s="75">
        <f t="shared" si="121"/>
        <v>0.63380281690140849</v>
      </c>
      <c r="KR70" s="75">
        <f t="shared" si="122"/>
        <v>0</v>
      </c>
      <c r="KT70" s="74" t="s">
        <v>68</v>
      </c>
      <c r="KU70" s="74">
        <v>71</v>
      </c>
      <c r="KV70" s="74">
        <v>45</v>
      </c>
      <c r="KW70" s="74">
        <v>8</v>
      </c>
      <c r="KX70" s="74">
        <v>18</v>
      </c>
      <c r="KY70" s="75">
        <f t="shared" si="123"/>
        <v>0.63380281690140849</v>
      </c>
      <c r="KZ70" s="75">
        <f t="shared" si="124"/>
        <v>0</v>
      </c>
      <c r="LB70" s="74" t="s">
        <v>68</v>
      </c>
      <c r="LC70" s="74">
        <v>71</v>
      </c>
      <c r="LD70" s="74">
        <v>45</v>
      </c>
      <c r="LE70" s="74">
        <v>8</v>
      </c>
      <c r="LF70" s="74">
        <v>18</v>
      </c>
      <c r="LG70" s="75">
        <f t="shared" si="125"/>
        <v>0.63380281690140849</v>
      </c>
      <c r="LH70" s="75">
        <f t="shared" si="126"/>
        <v>0</v>
      </c>
      <c r="LJ70" s="74" t="s">
        <v>68</v>
      </c>
      <c r="LK70" s="74">
        <v>71</v>
      </c>
      <c r="LL70" s="74">
        <v>45</v>
      </c>
      <c r="LM70" s="74">
        <v>8</v>
      </c>
      <c r="LN70" s="74">
        <v>18</v>
      </c>
      <c r="LO70" s="75">
        <f t="shared" si="127"/>
        <v>0.63380281690140849</v>
      </c>
      <c r="LP70" s="75">
        <f t="shared" si="128"/>
        <v>0</v>
      </c>
      <c r="LR70" s="74" t="s">
        <v>68</v>
      </c>
      <c r="LS70" s="74">
        <v>71</v>
      </c>
      <c r="LT70" s="74">
        <v>45</v>
      </c>
      <c r="LU70" s="74">
        <v>8</v>
      </c>
      <c r="LV70" s="74">
        <v>18</v>
      </c>
      <c r="LW70" s="75">
        <f t="shared" si="129"/>
        <v>0.63380281690140849</v>
      </c>
      <c r="LX70" s="75">
        <f t="shared" si="130"/>
        <v>0</v>
      </c>
      <c r="LZ70" s="74" t="s">
        <v>68</v>
      </c>
      <c r="MA70" s="74">
        <v>71</v>
      </c>
      <c r="MB70" s="74">
        <v>45</v>
      </c>
      <c r="MC70" s="74">
        <v>8</v>
      </c>
      <c r="MD70" s="74">
        <v>18</v>
      </c>
      <c r="ME70" s="75">
        <f t="shared" si="131"/>
        <v>0.63380281690140849</v>
      </c>
      <c r="MF70" s="75">
        <f t="shared" si="132"/>
        <v>0</v>
      </c>
      <c r="MH70" s="74" t="s">
        <v>68</v>
      </c>
      <c r="MI70" s="74">
        <v>71</v>
      </c>
      <c r="MJ70" s="74">
        <v>45</v>
      </c>
      <c r="MK70" s="74">
        <v>8</v>
      </c>
      <c r="ML70" s="74">
        <v>18</v>
      </c>
      <c r="MM70" s="75">
        <f t="shared" si="133"/>
        <v>0.63380281690140849</v>
      </c>
      <c r="MN70" s="75">
        <f t="shared" si="134"/>
        <v>0</v>
      </c>
      <c r="MP70" s="74" t="s">
        <v>68</v>
      </c>
      <c r="MQ70" s="74">
        <v>71</v>
      </c>
      <c r="MR70" s="74">
        <v>45</v>
      </c>
      <c r="MS70" s="74">
        <v>8</v>
      </c>
      <c r="MT70" s="74">
        <v>18</v>
      </c>
      <c r="MU70" s="75">
        <f t="shared" si="135"/>
        <v>0.63380281690140849</v>
      </c>
      <c r="MV70" s="75">
        <f t="shared" si="136"/>
        <v>0</v>
      </c>
      <c r="MX70" s="74" t="s">
        <v>68</v>
      </c>
      <c r="MY70" s="74">
        <v>71</v>
      </c>
      <c r="MZ70" s="74">
        <v>45</v>
      </c>
      <c r="NA70" s="74">
        <v>8</v>
      </c>
      <c r="NB70" s="74">
        <v>18</v>
      </c>
      <c r="NC70" s="75">
        <f t="shared" si="137"/>
        <v>0.63380281690140849</v>
      </c>
      <c r="ND70" s="75">
        <f t="shared" si="138"/>
        <v>0</v>
      </c>
      <c r="NF70" s="74" t="s">
        <v>68</v>
      </c>
      <c r="NG70" s="74">
        <v>71</v>
      </c>
      <c r="NH70" s="74">
        <v>45</v>
      </c>
      <c r="NI70" s="74">
        <v>8</v>
      </c>
      <c r="NJ70" s="74">
        <v>18</v>
      </c>
      <c r="NK70" s="75">
        <f t="shared" si="139"/>
        <v>0.63380281690140849</v>
      </c>
      <c r="NL70" s="75">
        <f t="shared" si="140"/>
        <v>0</v>
      </c>
      <c r="NN70" s="74" t="s">
        <v>68</v>
      </c>
      <c r="NO70" s="74">
        <v>71</v>
      </c>
      <c r="NP70" s="74">
        <v>45</v>
      </c>
      <c r="NQ70" s="74">
        <v>8</v>
      </c>
      <c r="NR70" s="74">
        <v>18</v>
      </c>
      <c r="NS70" s="75">
        <f t="shared" si="141"/>
        <v>0.63380281690140849</v>
      </c>
      <c r="NT70" s="75">
        <f t="shared" si="142"/>
        <v>0</v>
      </c>
    </row>
    <row r="71" spans="1:384" ht="15">
      <c r="A71" s="2" t="s">
        <v>72</v>
      </c>
      <c r="B71" s="2">
        <v>555</v>
      </c>
      <c r="C71" s="2">
        <v>553</v>
      </c>
      <c r="D71" s="2">
        <v>2</v>
      </c>
      <c r="E71" s="2">
        <v>0</v>
      </c>
      <c r="F71" s="4">
        <v>1</v>
      </c>
      <c r="G71" s="8"/>
      <c r="H71" s="7"/>
      <c r="I71" s="2" t="s">
        <v>72</v>
      </c>
      <c r="J71" s="2">
        <v>555</v>
      </c>
      <c r="K71" s="2">
        <v>553</v>
      </c>
      <c r="L71" s="2">
        <v>2</v>
      </c>
      <c r="M71" s="2">
        <v>0</v>
      </c>
      <c r="N71" s="4">
        <v>1</v>
      </c>
      <c r="O71" s="8">
        <f t="shared" si="72"/>
        <v>0</v>
      </c>
      <c r="P71" s="7"/>
      <c r="Q71" s="2" t="s">
        <v>72</v>
      </c>
      <c r="R71" s="2">
        <v>555</v>
      </c>
      <c r="S71" s="2">
        <v>553</v>
      </c>
      <c r="T71" s="2">
        <v>2</v>
      </c>
      <c r="U71" s="2">
        <v>0</v>
      </c>
      <c r="V71" s="4">
        <v>1</v>
      </c>
      <c r="W71" s="4">
        <f t="shared" si="73"/>
        <v>0</v>
      </c>
      <c r="Y71" s="2" t="s">
        <v>72</v>
      </c>
      <c r="Z71" s="2">
        <v>555</v>
      </c>
      <c r="AA71" s="2">
        <v>553</v>
      </c>
      <c r="AB71" s="2">
        <v>2</v>
      </c>
      <c r="AC71" s="2">
        <v>0</v>
      </c>
      <c r="AD71" s="4">
        <v>1</v>
      </c>
      <c r="AE71" s="4">
        <f t="shared" si="74"/>
        <v>0</v>
      </c>
      <c r="AG71" s="2" t="s">
        <v>72</v>
      </c>
      <c r="AH71" s="2">
        <v>555</v>
      </c>
      <c r="AI71" s="2">
        <v>553</v>
      </c>
      <c r="AJ71" s="2">
        <v>2</v>
      </c>
      <c r="AK71" s="2">
        <v>0</v>
      </c>
      <c r="AL71" s="4">
        <v>1</v>
      </c>
      <c r="AM71" s="4">
        <f t="shared" si="75"/>
        <v>0</v>
      </c>
      <c r="AO71" s="2" t="s">
        <v>72</v>
      </c>
      <c r="AP71" s="2">
        <v>555</v>
      </c>
      <c r="AQ71" s="2">
        <v>553</v>
      </c>
      <c r="AR71" s="2">
        <v>2</v>
      </c>
      <c r="AS71" s="2">
        <v>0</v>
      </c>
      <c r="AT71" s="4">
        <v>1</v>
      </c>
      <c r="AU71" s="4">
        <f t="shared" si="76"/>
        <v>0</v>
      </c>
      <c r="AW71" s="2" t="s">
        <v>72</v>
      </c>
      <c r="AX71" s="2">
        <v>555</v>
      </c>
      <c r="AY71" s="2">
        <v>553</v>
      </c>
      <c r="AZ71" s="2">
        <v>2</v>
      </c>
      <c r="BA71" s="2">
        <v>0</v>
      </c>
      <c r="BB71" s="4">
        <v>1</v>
      </c>
      <c r="BC71" s="4">
        <f t="shared" si="77"/>
        <v>0</v>
      </c>
      <c r="BE71" s="2" t="s">
        <v>72</v>
      </c>
      <c r="BF71" s="2">
        <v>555</v>
      </c>
      <c r="BG71" s="2">
        <v>553</v>
      </c>
      <c r="BH71" s="2">
        <v>2</v>
      </c>
      <c r="BI71" s="2">
        <v>0</v>
      </c>
      <c r="BJ71" s="4">
        <f t="shared" si="78"/>
        <v>0.99639639639639643</v>
      </c>
      <c r="BK71" s="4">
        <f t="shared" si="79"/>
        <v>-3.6036036036035668E-3</v>
      </c>
      <c r="BM71" s="2" t="s">
        <v>72</v>
      </c>
      <c r="BN71" s="2">
        <v>555</v>
      </c>
      <c r="BO71" s="2">
        <v>553</v>
      </c>
      <c r="BP71" s="2">
        <v>2</v>
      </c>
      <c r="BQ71" s="2">
        <v>0</v>
      </c>
      <c r="BR71" s="4">
        <f t="shared" si="80"/>
        <v>0.99639639639639643</v>
      </c>
      <c r="BS71" s="4">
        <f t="shared" si="81"/>
        <v>0</v>
      </c>
      <c r="BU71" s="2" t="s">
        <v>72</v>
      </c>
      <c r="BV71" s="2">
        <v>555</v>
      </c>
      <c r="BW71" s="2">
        <v>553</v>
      </c>
      <c r="BX71" s="2">
        <v>2</v>
      </c>
      <c r="BY71" s="2">
        <v>0</v>
      </c>
      <c r="BZ71" s="4">
        <v>1</v>
      </c>
      <c r="CA71" s="4">
        <f t="shared" si="82"/>
        <v>3.6036036036035668E-3</v>
      </c>
      <c r="CC71" s="42" t="s">
        <v>72</v>
      </c>
      <c r="CD71" s="42">
        <v>555</v>
      </c>
      <c r="CE71" s="42">
        <v>553</v>
      </c>
      <c r="CF71" s="42">
        <v>2</v>
      </c>
      <c r="CG71" s="42">
        <v>0</v>
      </c>
      <c r="CH71" s="43">
        <v>1</v>
      </c>
      <c r="CI71" s="4">
        <f t="shared" si="83"/>
        <v>0</v>
      </c>
      <c r="CK71" s="2" t="s">
        <v>72</v>
      </c>
      <c r="CL71" s="2">
        <v>555</v>
      </c>
      <c r="CM71" s="2">
        <v>553</v>
      </c>
      <c r="CN71" s="2">
        <v>2</v>
      </c>
      <c r="CO71" s="2">
        <v>0</v>
      </c>
      <c r="CP71" s="4">
        <v>1</v>
      </c>
      <c r="CQ71" s="4">
        <f t="shared" si="84"/>
        <v>0</v>
      </c>
      <c r="CS71" s="2" t="s">
        <v>72</v>
      </c>
      <c r="CT71" s="2">
        <v>555</v>
      </c>
      <c r="CU71" s="2">
        <v>553</v>
      </c>
      <c r="CV71" s="2">
        <v>2</v>
      </c>
      <c r="CW71" s="2">
        <v>0</v>
      </c>
      <c r="CX71" s="4">
        <v>1</v>
      </c>
      <c r="CY71" s="4">
        <f t="shared" si="85"/>
        <v>0</v>
      </c>
      <c r="DA71" s="2" t="s">
        <v>72</v>
      </c>
      <c r="DB71" s="2">
        <v>555</v>
      </c>
      <c r="DC71" s="2">
        <v>553</v>
      </c>
      <c r="DD71" s="2">
        <v>2</v>
      </c>
      <c r="DE71" s="2">
        <v>0</v>
      </c>
      <c r="DF71" s="4">
        <v>1</v>
      </c>
      <c r="DG71" s="4">
        <f t="shared" si="86"/>
        <v>0</v>
      </c>
      <c r="DI71" s="2" t="s">
        <v>72</v>
      </c>
      <c r="DJ71" s="2">
        <v>555</v>
      </c>
      <c r="DK71" s="2">
        <v>553</v>
      </c>
      <c r="DL71" s="2">
        <v>2</v>
      </c>
      <c r="DM71" s="2">
        <v>0</v>
      </c>
      <c r="DN71" s="4">
        <v>1</v>
      </c>
      <c r="DO71" s="4">
        <f t="shared" si="87"/>
        <v>0</v>
      </c>
      <c r="DQ71" s="2" t="s">
        <v>72</v>
      </c>
      <c r="DR71" s="2">
        <v>555</v>
      </c>
      <c r="DS71" s="2">
        <v>553</v>
      </c>
      <c r="DT71" s="2">
        <v>2</v>
      </c>
      <c r="DU71" s="2">
        <v>0</v>
      </c>
      <c r="DV71" s="4">
        <v>1</v>
      </c>
      <c r="DW71" s="4">
        <f t="shared" si="88"/>
        <v>0</v>
      </c>
      <c r="DY71" s="2" t="s">
        <v>72</v>
      </c>
      <c r="DZ71" s="2">
        <v>555</v>
      </c>
      <c r="EA71" s="2">
        <v>553</v>
      </c>
      <c r="EB71" s="2">
        <v>2</v>
      </c>
      <c r="EC71" s="2">
        <v>0</v>
      </c>
      <c r="ED71" s="4">
        <v>1</v>
      </c>
      <c r="EE71" s="4">
        <f t="shared" si="89"/>
        <v>0</v>
      </c>
      <c r="EG71" s="73" t="s">
        <v>72</v>
      </c>
      <c r="EH71" s="74">
        <v>555</v>
      </c>
      <c r="EI71" s="74">
        <v>553</v>
      </c>
      <c r="EJ71" s="74">
        <v>2</v>
      </c>
      <c r="EK71" s="74">
        <v>0</v>
      </c>
      <c r="EL71" s="75">
        <v>1</v>
      </c>
      <c r="EM71" s="75">
        <f t="shared" si="90"/>
        <v>0</v>
      </c>
      <c r="EN71" s="74"/>
      <c r="EO71" s="73" t="s">
        <v>72</v>
      </c>
      <c r="EP71" s="73">
        <v>555</v>
      </c>
      <c r="EQ71" s="73">
        <v>553</v>
      </c>
      <c r="ER71" s="73">
        <v>2</v>
      </c>
      <c r="ES71" s="73">
        <v>0</v>
      </c>
      <c r="ET71" s="77">
        <v>1</v>
      </c>
      <c r="EU71" s="75">
        <f t="shared" si="91"/>
        <v>0</v>
      </c>
      <c r="EV71" s="74"/>
      <c r="EW71" s="73" t="s">
        <v>72</v>
      </c>
      <c r="EX71" s="73">
        <v>555</v>
      </c>
      <c r="EY71" s="73">
        <v>553</v>
      </c>
      <c r="EZ71" s="73">
        <v>2</v>
      </c>
      <c r="FA71" s="73">
        <v>0</v>
      </c>
      <c r="FB71" s="77">
        <v>1</v>
      </c>
      <c r="FC71" s="75">
        <f t="shared" si="92"/>
        <v>0</v>
      </c>
      <c r="FD71" s="74"/>
      <c r="FE71" s="73" t="s">
        <v>72</v>
      </c>
      <c r="FF71" s="73">
        <v>160</v>
      </c>
      <c r="FG71" s="73">
        <v>0</v>
      </c>
      <c r="FH71" s="73">
        <v>0</v>
      </c>
      <c r="FI71" s="73">
        <v>160</v>
      </c>
      <c r="FJ71" s="77">
        <f>FG71/FF71</f>
        <v>0</v>
      </c>
      <c r="FK71" s="75">
        <f t="shared" si="93"/>
        <v>-1</v>
      </c>
      <c r="FL71" s="74" t="s">
        <v>89</v>
      </c>
      <c r="FM71" s="73" t="s">
        <v>72</v>
      </c>
      <c r="FN71" s="73">
        <v>160</v>
      </c>
      <c r="FO71" s="73">
        <v>0</v>
      </c>
      <c r="FP71" s="73">
        <v>0</v>
      </c>
      <c r="FQ71" s="73">
        <v>160</v>
      </c>
      <c r="FR71" s="77">
        <v>0</v>
      </c>
      <c r="FS71" s="75">
        <f t="shared" si="94"/>
        <v>0</v>
      </c>
      <c r="FT71" s="74"/>
      <c r="FU71" s="73" t="s">
        <v>72</v>
      </c>
      <c r="FV71" s="73">
        <v>480</v>
      </c>
      <c r="FW71" s="73">
        <v>0</v>
      </c>
      <c r="FX71" s="73">
        <v>0</v>
      </c>
      <c r="FY71" s="73">
        <v>480</v>
      </c>
      <c r="FZ71" s="77">
        <v>0</v>
      </c>
      <c r="GA71" s="75">
        <f t="shared" si="95"/>
        <v>0</v>
      </c>
      <c r="GB71" s="74"/>
      <c r="GC71" s="73" t="s">
        <v>72</v>
      </c>
      <c r="GD71" s="73">
        <v>160</v>
      </c>
      <c r="GE71" s="73">
        <v>0</v>
      </c>
      <c r="GF71" s="73">
        <v>0</v>
      </c>
      <c r="GG71" s="73">
        <v>160</v>
      </c>
      <c r="GH71" s="77">
        <v>0</v>
      </c>
      <c r="GI71" s="75">
        <f t="shared" si="96"/>
        <v>0</v>
      </c>
      <c r="GJ71" s="74"/>
      <c r="GK71" s="73" t="s">
        <v>72</v>
      </c>
      <c r="GL71" s="73">
        <v>480</v>
      </c>
      <c r="GM71" s="73">
        <v>0</v>
      </c>
      <c r="GN71" s="73">
        <v>0</v>
      </c>
      <c r="GO71" s="73">
        <v>480</v>
      </c>
      <c r="GP71" s="77">
        <v>0</v>
      </c>
      <c r="GQ71" s="75">
        <f t="shared" si="97"/>
        <v>-160</v>
      </c>
      <c r="GR71" s="74"/>
      <c r="GS71" s="73" t="s">
        <v>72</v>
      </c>
      <c r="GT71" s="73">
        <v>480</v>
      </c>
      <c r="GU71" s="73">
        <v>0</v>
      </c>
      <c r="GV71" s="73">
        <v>0</v>
      </c>
      <c r="GW71" s="73">
        <v>480</v>
      </c>
      <c r="GX71" s="77">
        <v>0</v>
      </c>
      <c r="GY71" s="75">
        <f t="shared" si="98"/>
        <v>0</v>
      </c>
      <c r="HB71" s="74" t="s">
        <v>72</v>
      </c>
      <c r="HC71" s="74">
        <v>1497</v>
      </c>
      <c r="HD71" s="74">
        <v>1369</v>
      </c>
      <c r="HE71" s="74">
        <v>128</v>
      </c>
      <c r="HF71" s="74">
        <v>0</v>
      </c>
      <c r="HG71" s="75">
        <f t="shared" si="99"/>
        <v>0.91449565798263188</v>
      </c>
      <c r="HH71" s="75">
        <f t="shared" si="100"/>
        <v>0.91449565798263188</v>
      </c>
      <c r="HJ71" s="74" t="s">
        <v>72</v>
      </c>
      <c r="HK71" s="74">
        <v>1497</v>
      </c>
      <c r="HL71" s="74">
        <v>1369</v>
      </c>
      <c r="HM71" s="74">
        <v>128</v>
      </c>
      <c r="HN71" s="74">
        <v>0</v>
      </c>
      <c r="HO71" s="75">
        <f t="shared" si="101"/>
        <v>0.91449565798263188</v>
      </c>
      <c r="HP71" s="75">
        <f t="shared" si="102"/>
        <v>0</v>
      </c>
      <c r="HR71" s="74" t="s">
        <v>72</v>
      </c>
      <c r="HS71" s="74">
        <v>1497</v>
      </c>
      <c r="HT71" s="74">
        <v>1369</v>
      </c>
      <c r="HU71" s="74">
        <v>128</v>
      </c>
      <c r="HV71" s="74">
        <v>0</v>
      </c>
      <c r="HW71" s="75">
        <f t="shared" si="103"/>
        <v>0.91449565798263188</v>
      </c>
      <c r="HX71" s="75">
        <f t="shared" si="104"/>
        <v>0</v>
      </c>
      <c r="HZ71" s="74" t="s">
        <v>72</v>
      </c>
      <c r="IA71" s="74">
        <v>1497</v>
      </c>
      <c r="IB71" s="74">
        <v>1369</v>
      </c>
      <c r="IC71" s="74">
        <v>128</v>
      </c>
      <c r="ID71" s="74">
        <v>0</v>
      </c>
      <c r="IE71" s="75">
        <f t="shared" si="105"/>
        <v>0.91449565798263188</v>
      </c>
      <c r="IF71" s="75">
        <f t="shared" si="106"/>
        <v>0</v>
      </c>
      <c r="IH71" s="74" t="s">
        <v>72</v>
      </c>
      <c r="II71" s="74">
        <v>1497</v>
      </c>
      <c r="IJ71" s="74">
        <v>1369</v>
      </c>
      <c r="IK71" s="74">
        <v>128</v>
      </c>
      <c r="IL71" s="74">
        <v>0</v>
      </c>
      <c r="IM71" s="75">
        <f t="shared" si="107"/>
        <v>0.91449565798263188</v>
      </c>
      <c r="IN71" s="75">
        <f t="shared" si="108"/>
        <v>0</v>
      </c>
      <c r="IP71" s="74" t="s">
        <v>72</v>
      </c>
      <c r="IQ71" s="74">
        <v>1497</v>
      </c>
      <c r="IR71" s="74">
        <v>1369</v>
      </c>
      <c r="IS71" s="74">
        <v>128</v>
      </c>
      <c r="IT71" s="74">
        <v>0</v>
      </c>
      <c r="IU71" s="75">
        <f t="shared" si="109"/>
        <v>0.91449565798263188</v>
      </c>
      <c r="IV71" s="75">
        <f t="shared" si="110"/>
        <v>0</v>
      </c>
      <c r="IX71" s="74" t="s">
        <v>72</v>
      </c>
      <c r="IY71" s="74">
        <v>1497</v>
      </c>
      <c r="IZ71" s="74">
        <v>1369</v>
      </c>
      <c r="JA71" s="74">
        <v>128</v>
      </c>
      <c r="JB71" s="74">
        <v>0</v>
      </c>
      <c r="JC71" s="75">
        <f t="shared" si="111"/>
        <v>0.91449565798263188</v>
      </c>
      <c r="JD71" s="75">
        <f t="shared" si="112"/>
        <v>0</v>
      </c>
      <c r="JF71" s="74" t="s">
        <v>72</v>
      </c>
      <c r="JG71" s="74">
        <v>1497</v>
      </c>
      <c r="JH71" s="74">
        <v>1369</v>
      </c>
      <c r="JI71" s="74">
        <v>128</v>
      </c>
      <c r="JJ71" s="74">
        <v>0</v>
      </c>
      <c r="JK71" s="75">
        <f t="shared" si="113"/>
        <v>0.91449565798263188</v>
      </c>
      <c r="JL71" s="75">
        <f t="shared" si="114"/>
        <v>0</v>
      </c>
      <c r="JN71" s="74" t="s">
        <v>72</v>
      </c>
      <c r="JO71" s="74">
        <v>1497</v>
      </c>
      <c r="JP71" s="74">
        <v>1369</v>
      </c>
      <c r="JQ71" s="74">
        <v>128</v>
      </c>
      <c r="JR71" s="74">
        <v>0</v>
      </c>
      <c r="JS71" s="75">
        <f t="shared" si="115"/>
        <v>0.91449565798263188</v>
      </c>
      <c r="JT71" s="75">
        <f t="shared" si="116"/>
        <v>0</v>
      </c>
      <c r="JV71" s="74" t="s">
        <v>72</v>
      </c>
      <c r="JW71" s="74">
        <v>1497</v>
      </c>
      <c r="JX71" s="74">
        <v>1369</v>
      </c>
      <c r="JY71" s="74">
        <v>128</v>
      </c>
      <c r="JZ71" s="74">
        <v>0</v>
      </c>
      <c r="KA71" s="75">
        <f t="shared" si="117"/>
        <v>0.91449565798263188</v>
      </c>
      <c r="KB71" s="75">
        <f t="shared" si="118"/>
        <v>0</v>
      </c>
      <c r="KD71" s="74" t="s">
        <v>72</v>
      </c>
      <c r="KE71" s="74">
        <v>1497</v>
      </c>
      <c r="KF71" s="74">
        <v>1369</v>
      </c>
      <c r="KG71" s="74">
        <v>128</v>
      </c>
      <c r="KH71" s="74">
        <v>0</v>
      </c>
      <c r="KI71" s="75">
        <f t="shared" si="119"/>
        <v>0.91449565798263188</v>
      </c>
      <c r="KJ71" s="75">
        <f t="shared" si="120"/>
        <v>0</v>
      </c>
      <c r="KL71" s="74" t="s">
        <v>72</v>
      </c>
      <c r="KM71" s="74">
        <v>1497</v>
      </c>
      <c r="KN71" s="74">
        <v>1369</v>
      </c>
      <c r="KO71" s="74">
        <v>128</v>
      </c>
      <c r="KP71" s="74">
        <v>0</v>
      </c>
      <c r="KQ71" s="75">
        <f t="shared" si="121"/>
        <v>0.91449565798263188</v>
      </c>
      <c r="KR71" s="75">
        <f t="shared" si="122"/>
        <v>0</v>
      </c>
      <c r="KT71" s="74" t="s">
        <v>72</v>
      </c>
      <c r="KU71" s="74">
        <v>1497</v>
      </c>
      <c r="KV71" s="74">
        <v>1369</v>
      </c>
      <c r="KW71" s="74">
        <v>128</v>
      </c>
      <c r="KX71" s="74">
        <v>0</v>
      </c>
      <c r="KY71" s="75">
        <f t="shared" si="123"/>
        <v>0.91449565798263188</v>
      </c>
      <c r="KZ71" s="75">
        <f t="shared" si="124"/>
        <v>0</v>
      </c>
      <c r="LB71" s="74" t="s">
        <v>72</v>
      </c>
      <c r="LC71" s="74">
        <v>1497</v>
      </c>
      <c r="LD71" s="74">
        <v>1369</v>
      </c>
      <c r="LE71" s="74">
        <v>128</v>
      </c>
      <c r="LF71" s="74">
        <v>0</v>
      </c>
      <c r="LG71" s="75">
        <f t="shared" si="125"/>
        <v>0.91449565798263188</v>
      </c>
      <c r="LH71" s="75">
        <f t="shared" si="126"/>
        <v>0</v>
      </c>
      <c r="LJ71" s="74" t="s">
        <v>72</v>
      </c>
      <c r="LK71" s="74">
        <v>1497</v>
      </c>
      <c r="LL71" s="74">
        <v>1369</v>
      </c>
      <c r="LM71" s="74">
        <v>128</v>
      </c>
      <c r="LN71" s="74">
        <v>0</v>
      </c>
      <c r="LO71" s="75">
        <f t="shared" si="127"/>
        <v>0.91449565798263188</v>
      </c>
      <c r="LP71" s="75">
        <f t="shared" si="128"/>
        <v>0</v>
      </c>
      <c r="LR71" s="74" t="s">
        <v>72</v>
      </c>
      <c r="LS71" s="74">
        <v>1649</v>
      </c>
      <c r="LT71" s="74">
        <v>1361</v>
      </c>
      <c r="LU71" s="74">
        <v>137</v>
      </c>
      <c r="LV71" s="74">
        <v>151</v>
      </c>
      <c r="LW71" s="75">
        <f t="shared" si="129"/>
        <v>0.82534869617950268</v>
      </c>
      <c r="LX71" s="75">
        <f t="shared" si="130"/>
        <v>-8.9146961803129199E-2</v>
      </c>
      <c r="LZ71" s="74" t="s">
        <v>72</v>
      </c>
      <c r="MA71" s="74">
        <v>1649</v>
      </c>
      <c r="MB71" s="74">
        <v>1361</v>
      </c>
      <c r="MC71" s="74">
        <v>137</v>
      </c>
      <c r="MD71" s="74">
        <v>151</v>
      </c>
      <c r="ME71" s="75">
        <f t="shared" si="131"/>
        <v>0.82534869617950268</v>
      </c>
      <c r="MF71" s="75">
        <f t="shared" si="132"/>
        <v>0</v>
      </c>
      <c r="MH71" s="74" t="s">
        <v>72</v>
      </c>
      <c r="MI71" s="74">
        <v>1649</v>
      </c>
      <c r="MJ71" s="74">
        <v>1361</v>
      </c>
      <c r="MK71" s="74">
        <v>137</v>
      </c>
      <c r="ML71" s="74">
        <v>151</v>
      </c>
      <c r="MM71" s="75">
        <f t="shared" si="133"/>
        <v>0.82534869617950268</v>
      </c>
      <c r="MN71" s="75">
        <f t="shared" si="134"/>
        <v>0</v>
      </c>
      <c r="MP71" s="74" t="s">
        <v>72</v>
      </c>
      <c r="MQ71" s="74">
        <v>1649</v>
      </c>
      <c r="MR71" s="74">
        <v>1361</v>
      </c>
      <c r="MS71" s="74">
        <v>137</v>
      </c>
      <c r="MT71" s="74">
        <v>151</v>
      </c>
      <c r="MU71" s="75">
        <f t="shared" si="135"/>
        <v>0.82534869617950268</v>
      </c>
      <c r="MV71" s="75">
        <f t="shared" si="136"/>
        <v>0</v>
      </c>
      <c r="MX71" s="74" t="s">
        <v>72</v>
      </c>
      <c r="MY71" s="74">
        <v>1649</v>
      </c>
      <c r="MZ71" s="74">
        <v>1361</v>
      </c>
      <c r="NA71" s="74">
        <v>137</v>
      </c>
      <c r="NB71" s="74">
        <v>151</v>
      </c>
      <c r="NC71" s="75">
        <f t="shared" si="137"/>
        <v>0.82534869617950268</v>
      </c>
      <c r="ND71" s="75">
        <f t="shared" si="138"/>
        <v>0</v>
      </c>
      <c r="NF71" s="74" t="s">
        <v>72</v>
      </c>
      <c r="NG71" s="74">
        <v>1649</v>
      </c>
      <c r="NH71" s="74">
        <v>1485</v>
      </c>
      <c r="NI71" s="74">
        <v>131</v>
      </c>
      <c r="NJ71" s="74">
        <v>33</v>
      </c>
      <c r="NK71" s="75">
        <f t="shared" si="139"/>
        <v>0.90054578532443907</v>
      </c>
      <c r="NL71" s="75">
        <f t="shared" si="140"/>
        <v>7.5197089144936391E-2</v>
      </c>
      <c r="NN71" s="74" t="s">
        <v>72</v>
      </c>
      <c r="NO71" s="74">
        <v>1649</v>
      </c>
      <c r="NP71" s="74">
        <v>1485</v>
      </c>
      <c r="NQ71" s="74">
        <v>131</v>
      </c>
      <c r="NR71" s="74">
        <v>33</v>
      </c>
      <c r="NS71" s="75">
        <f t="shared" si="141"/>
        <v>0.90054578532443907</v>
      </c>
      <c r="NT71" s="75">
        <f t="shared" si="142"/>
        <v>0</v>
      </c>
    </row>
    <row r="72" spans="1:384" ht="15">
      <c r="A72" s="2" t="s">
        <v>69</v>
      </c>
      <c r="B72" s="2">
        <v>22</v>
      </c>
      <c r="C72" s="2">
        <v>21</v>
      </c>
      <c r="D72" s="2">
        <v>1</v>
      </c>
      <c r="E72" s="2">
        <v>0</v>
      </c>
      <c r="F72" s="4">
        <v>0.95</v>
      </c>
      <c r="G72" s="8"/>
      <c r="H72" s="7"/>
      <c r="I72" s="2" t="s">
        <v>69</v>
      </c>
      <c r="J72" s="2">
        <v>22</v>
      </c>
      <c r="K72" s="2">
        <v>21</v>
      </c>
      <c r="L72" s="2">
        <v>1</v>
      </c>
      <c r="M72" s="2">
        <v>0</v>
      </c>
      <c r="N72" s="4">
        <v>0.95</v>
      </c>
      <c r="O72" s="8">
        <f t="shared" si="72"/>
        <v>0</v>
      </c>
      <c r="P72" s="7"/>
      <c r="Q72" s="2" t="s">
        <v>69</v>
      </c>
      <c r="R72" s="2">
        <v>22</v>
      </c>
      <c r="S72" s="2">
        <v>21</v>
      </c>
      <c r="T72" s="2">
        <v>1</v>
      </c>
      <c r="U72" s="2">
        <v>0</v>
      </c>
      <c r="V72" s="4">
        <v>0.95</v>
      </c>
      <c r="W72" s="4">
        <f t="shared" si="73"/>
        <v>0</v>
      </c>
      <c r="Y72" s="2" t="s">
        <v>69</v>
      </c>
      <c r="Z72" s="2">
        <v>22</v>
      </c>
      <c r="AA72" s="2">
        <v>21</v>
      </c>
      <c r="AB72" s="2">
        <v>1</v>
      </c>
      <c r="AC72" s="2">
        <v>0</v>
      </c>
      <c r="AD72" s="4">
        <v>0.95</v>
      </c>
      <c r="AE72" s="4">
        <f t="shared" si="74"/>
        <v>0</v>
      </c>
      <c r="AG72" s="2" t="s">
        <v>69</v>
      </c>
      <c r="AH72" s="2">
        <v>22</v>
      </c>
      <c r="AI72" s="2">
        <v>21</v>
      </c>
      <c r="AJ72" s="2">
        <v>1</v>
      </c>
      <c r="AK72" s="2">
        <v>0</v>
      </c>
      <c r="AL72" s="4">
        <v>0.95</v>
      </c>
      <c r="AM72" s="4">
        <f t="shared" si="75"/>
        <v>0</v>
      </c>
      <c r="AO72" s="2" t="s">
        <v>69</v>
      </c>
      <c r="AP72" s="2">
        <v>22</v>
      </c>
      <c r="AQ72" s="2">
        <v>21</v>
      </c>
      <c r="AR72" s="2">
        <v>1</v>
      </c>
      <c r="AS72" s="2">
        <v>0</v>
      </c>
      <c r="AT72" s="4">
        <v>0.95</v>
      </c>
      <c r="AU72" s="4">
        <f t="shared" si="76"/>
        <v>0</v>
      </c>
      <c r="AW72" s="2" t="s">
        <v>69</v>
      </c>
      <c r="AX72" s="2">
        <v>22</v>
      </c>
      <c r="AY72" s="2">
        <v>21</v>
      </c>
      <c r="AZ72" s="2">
        <v>1</v>
      </c>
      <c r="BA72" s="2">
        <v>0</v>
      </c>
      <c r="BB72" s="4">
        <v>0.95</v>
      </c>
      <c r="BC72" s="4">
        <f t="shared" si="77"/>
        <v>0</v>
      </c>
      <c r="BE72" s="2" t="s">
        <v>69</v>
      </c>
      <c r="BF72" s="2">
        <v>22</v>
      </c>
      <c r="BG72" s="2">
        <v>21</v>
      </c>
      <c r="BH72" s="2">
        <v>1</v>
      </c>
      <c r="BI72" s="2">
        <v>0</v>
      </c>
      <c r="BJ72" s="4">
        <f t="shared" si="78"/>
        <v>0.95454545454545459</v>
      </c>
      <c r="BK72" s="4">
        <f t="shared" si="79"/>
        <v>4.5454545454546302E-3</v>
      </c>
      <c r="BM72" s="2" t="s">
        <v>69</v>
      </c>
      <c r="BN72" s="2">
        <v>22</v>
      </c>
      <c r="BO72" s="2">
        <v>21</v>
      </c>
      <c r="BP72" s="2">
        <v>1</v>
      </c>
      <c r="BQ72" s="2">
        <v>0</v>
      </c>
      <c r="BR72" s="4">
        <f t="shared" si="80"/>
        <v>0.95454545454545459</v>
      </c>
      <c r="BS72" s="4">
        <f t="shared" si="81"/>
        <v>0</v>
      </c>
      <c r="BU72" s="2" t="s">
        <v>69</v>
      </c>
      <c r="BV72" s="2">
        <v>22</v>
      </c>
      <c r="BW72" s="2">
        <v>21</v>
      </c>
      <c r="BX72" s="2">
        <v>1</v>
      </c>
      <c r="BY72" s="2">
        <v>0</v>
      </c>
      <c r="BZ72" s="4">
        <v>0.95</v>
      </c>
      <c r="CA72" s="4">
        <f t="shared" si="82"/>
        <v>-4.5454545454546302E-3</v>
      </c>
      <c r="CC72" s="42" t="s">
        <v>69</v>
      </c>
      <c r="CD72" s="42">
        <v>22</v>
      </c>
      <c r="CE72" s="42">
        <v>21</v>
      </c>
      <c r="CF72" s="42">
        <v>1</v>
      </c>
      <c r="CG72" s="42">
        <v>0</v>
      </c>
      <c r="CH72" s="43">
        <v>0.95</v>
      </c>
      <c r="CI72" s="4">
        <f t="shared" si="83"/>
        <v>0</v>
      </c>
      <c r="CK72" s="2" t="s">
        <v>69</v>
      </c>
      <c r="CL72" s="2">
        <v>22</v>
      </c>
      <c r="CM72" s="2">
        <v>21</v>
      </c>
      <c r="CN72" s="2">
        <v>1</v>
      </c>
      <c r="CO72" s="2">
        <v>0</v>
      </c>
      <c r="CP72" s="4">
        <v>0.95</v>
      </c>
      <c r="CQ72" s="4">
        <f t="shared" si="84"/>
        <v>0</v>
      </c>
      <c r="CS72" s="2" t="s">
        <v>69</v>
      </c>
      <c r="CT72" s="2">
        <v>22</v>
      </c>
      <c r="CU72" s="2">
        <v>21</v>
      </c>
      <c r="CV72" s="2">
        <v>1</v>
      </c>
      <c r="CW72" s="2">
        <v>0</v>
      </c>
      <c r="CX72" s="4">
        <v>0.95</v>
      </c>
      <c r="CY72" s="4">
        <f t="shared" si="85"/>
        <v>0</v>
      </c>
      <c r="DA72" s="2" t="s">
        <v>69</v>
      </c>
      <c r="DB72" s="2">
        <v>22</v>
      </c>
      <c r="DC72" s="2">
        <v>21</v>
      </c>
      <c r="DD72" s="2">
        <v>1</v>
      </c>
      <c r="DE72" s="2">
        <v>0</v>
      </c>
      <c r="DF72" s="4">
        <v>0.95</v>
      </c>
      <c r="DG72" s="4">
        <f t="shared" si="86"/>
        <v>0</v>
      </c>
      <c r="DI72" s="2" t="s">
        <v>69</v>
      </c>
      <c r="DJ72" s="2">
        <v>22</v>
      </c>
      <c r="DK72" s="2">
        <v>21</v>
      </c>
      <c r="DL72" s="2">
        <v>1</v>
      </c>
      <c r="DM72" s="2">
        <v>0</v>
      </c>
      <c r="DN72" s="4">
        <v>0.95</v>
      </c>
      <c r="DO72" s="4">
        <f t="shared" si="87"/>
        <v>0</v>
      </c>
      <c r="DQ72" s="2" t="s">
        <v>69</v>
      </c>
      <c r="DR72" s="2">
        <v>22</v>
      </c>
      <c r="DS72" s="2">
        <v>21</v>
      </c>
      <c r="DT72" s="2">
        <v>1</v>
      </c>
      <c r="DU72" s="2">
        <v>0</v>
      </c>
      <c r="DV72" s="4">
        <v>0.95</v>
      </c>
      <c r="DW72" s="4">
        <f t="shared" si="88"/>
        <v>0</v>
      </c>
      <c r="DY72" s="2" t="s">
        <v>69</v>
      </c>
      <c r="DZ72" s="2">
        <v>22</v>
      </c>
      <c r="EA72" s="2">
        <v>21</v>
      </c>
      <c r="EB72" s="2">
        <v>1</v>
      </c>
      <c r="EC72" s="2">
        <v>0</v>
      </c>
      <c r="ED72" s="4">
        <v>0.95</v>
      </c>
      <c r="EE72" s="4">
        <f t="shared" si="89"/>
        <v>0</v>
      </c>
      <c r="EG72" s="73" t="s">
        <v>69</v>
      </c>
      <c r="EH72" s="74">
        <v>22</v>
      </c>
      <c r="EI72" s="74">
        <v>21</v>
      </c>
      <c r="EJ72" s="74">
        <v>1</v>
      </c>
      <c r="EK72" s="74">
        <v>0</v>
      </c>
      <c r="EL72" s="75">
        <v>0.95</v>
      </c>
      <c r="EM72" s="75">
        <f t="shared" si="90"/>
        <v>0</v>
      </c>
      <c r="EN72" s="74"/>
      <c r="EO72" s="73" t="s">
        <v>69</v>
      </c>
      <c r="EP72" s="73">
        <v>22</v>
      </c>
      <c r="EQ72" s="73">
        <v>21</v>
      </c>
      <c r="ER72" s="73">
        <v>1</v>
      </c>
      <c r="ES72" s="73">
        <v>0</v>
      </c>
      <c r="ET72" s="77">
        <v>0.95</v>
      </c>
      <c r="EU72" s="75">
        <f t="shared" si="91"/>
        <v>0</v>
      </c>
      <c r="EV72" s="74"/>
      <c r="EW72" s="73" t="s">
        <v>69</v>
      </c>
      <c r="EX72" s="73">
        <v>22</v>
      </c>
      <c r="EY72" s="73">
        <v>21</v>
      </c>
      <c r="EZ72" s="73">
        <v>1</v>
      </c>
      <c r="FA72" s="73">
        <v>0</v>
      </c>
      <c r="FB72" s="77">
        <v>0.95</v>
      </c>
      <c r="FC72" s="75">
        <f t="shared" si="92"/>
        <v>0</v>
      </c>
      <c r="FD72" s="74"/>
      <c r="FE72" s="73" t="s">
        <v>69</v>
      </c>
      <c r="FF72" s="73">
        <v>22</v>
      </c>
      <c r="FG72" s="73">
        <v>21</v>
      </c>
      <c r="FH72" s="73">
        <v>1</v>
      </c>
      <c r="FI72" s="73">
        <v>0</v>
      </c>
      <c r="FJ72" s="77">
        <f>FG72/FF72</f>
        <v>0.95454545454545459</v>
      </c>
      <c r="FK72" s="75">
        <f t="shared" si="93"/>
        <v>4.5454545454546302E-3</v>
      </c>
      <c r="FL72" s="74"/>
      <c r="FM72" s="73" t="s">
        <v>69</v>
      </c>
      <c r="FN72" s="73">
        <v>22</v>
      </c>
      <c r="FO72" s="73">
        <v>21</v>
      </c>
      <c r="FP72" s="73">
        <v>1</v>
      </c>
      <c r="FQ72" s="73">
        <v>0</v>
      </c>
      <c r="FR72" s="77">
        <v>0.95</v>
      </c>
      <c r="FS72" s="75">
        <f t="shared" si="94"/>
        <v>-4.5454545454546302E-3</v>
      </c>
      <c r="FT72" s="74"/>
      <c r="FU72" s="73" t="s">
        <v>69</v>
      </c>
      <c r="FV72" s="73">
        <v>22</v>
      </c>
      <c r="FW72" s="73">
        <v>21</v>
      </c>
      <c r="FX72" s="73">
        <v>1</v>
      </c>
      <c r="FY72" s="73">
        <v>0</v>
      </c>
      <c r="FZ72" s="77">
        <v>0.95</v>
      </c>
      <c r="GA72" s="75">
        <f t="shared" si="95"/>
        <v>0</v>
      </c>
      <c r="GB72" s="74"/>
      <c r="GC72" s="73" t="s">
        <v>69</v>
      </c>
      <c r="GD72" s="73">
        <v>22</v>
      </c>
      <c r="GE72" s="73">
        <v>21</v>
      </c>
      <c r="GF72" s="73">
        <v>1</v>
      </c>
      <c r="GG72" s="73">
        <v>0</v>
      </c>
      <c r="GH72" s="77">
        <v>0.95</v>
      </c>
      <c r="GI72" s="75">
        <f t="shared" si="96"/>
        <v>0</v>
      </c>
      <c r="GJ72" s="74"/>
      <c r="GK72" s="73" t="s">
        <v>69</v>
      </c>
      <c r="GL72" s="73">
        <v>22</v>
      </c>
      <c r="GM72" s="73">
        <v>21</v>
      </c>
      <c r="GN72" s="73">
        <v>1</v>
      </c>
      <c r="GO72" s="73">
        <v>0</v>
      </c>
      <c r="GP72" s="77">
        <v>0.95</v>
      </c>
      <c r="GQ72" s="75">
        <f t="shared" si="97"/>
        <v>0.95</v>
      </c>
      <c r="GR72" s="74"/>
      <c r="GS72" s="73" t="s">
        <v>69</v>
      </c>
      <c r="GT72" s="73">
        <v>22</v>
      </c>
      <c r="GU72" s="73">
        <v>21</v>
      </c>
      <c r="GV72" s="73">
        <v>1</v>
      </c>
      <c r="GW72" s="73">
        <v>0</v>
      </c>
      <c r="GX72" s="77">
        <v>0.95</v>
      </c>
      <c r="GY72" s="75">
        <f t="shared" si="98"/>
        <v>0</v>
      </c>
      <c r="HB72" s="74" t="s">
        <v>69</v>
      </c>
      <c r="HC72" s="74">
        <v>22</v>
      </c>
      <c r="HD72" s="74">
        <v>21</v>
      </c>
      <c r="HE72" s="74">
        <v>1</v>
      </c>
      <c r="HF72" s="74">
        <v>0</v>
      </c>
      <c r="HG72" s="75">
        <f t="shared" si="99"/>
        <v>0.95454545454545459</v>
      </c>
      <c r="HH72" s="75">
        <f t="shared" si="100"/>
        <v>4.5454545454546302E-3</v>
      </c>
      <c r="HJ72" s="74" t="s">
        <v>69</v>
      </c>
      <c r="HK72" s="74">
        <v>22</v>
      </c>
      <c r="HL72" s="74">
        <v>21</v>
      </c>
      <c r="HM72" s="74">
        <v>1</v>
      </c>
      <c r="HN72" s="74">
        <v>0</v>
      </c>
      <c r="HO72" s="75">
        <f t="shared" si="101"/>
        <v>0.95454545454545459</v>
      </c>
      <c r="HP72" s="75">
        <f t="shared" si="102"/>
        <v>0</v>
      </c>
      <c r="HR72" s="74" t="s">
        <v>69</v>
      </c>
      <c r="HS72" s="74">
        <v>22</v>
      </c>
      <c r="HT72" s="74">
        <v>21</v>
      </c>
      <c r="HU72" s="74">
        <v>1</v>
      </c>
      <c r="HV72" s="74">
        <v>0</v>
      </c>
      <c r="HW72" s="75">
        <f t="shared" si="103"/>
        <v>0.95454545454545459</v>
      </c>
      <c r="HX72" s="75">
        <f t="shared" si="104"/>
        <v>0</v>
      </c>
      <c r="HZ72" s="74" t="s">
        <v>69</v>
      </c>
      <c r="IA72" s="74">
        <v>22</v>
      </c>
      <c r="IB72" s="74">
        <v>21</v>
      </c>
      <c r="IC72" s="74">
        <v>1</v>
      </c>
      <c r="ID72" s="74">
        <v>0</v>
      </c>
      <c r="IE72" s="75">
        <f t="shared" si="105"/>
        <v>0.95454545454545459</v>
      </c>
      <c r="IF72" s="75">
        <f t="shared" si="106"/>
        <v>0</v>
      </c>
      <c r="IH72" s="74" t="s">
        <v>69</v>
      </c>
      <c r="II72" s="74">
        <v>22</v>
      </c>
      <c r="IJ72" s="74">
        <v>21</v>
      </c>
      <c r="IK72" s="74">
        <v>1</v>
      </c>
      <c r="IL72" s="74">
        <v>0</v>
      </c>
      <c r="IM72" s="75">
        <f t="shared" si="107"/>
        <v>0.95454545454545459</v>
      </c>
      <c r="IN72" s="75">
        <f t="shared" si="108"/>
        <v>0</v>
      </c>
      <c r="IP72" s="74" t="s">
        <v>69</v>
      </c>
      <c r="IQ72" s="74">
        <v>22</v>
      </c>
      <c r="IR72" s="74">
        <v>21</v>
      </c>
      <c r="IS72" s="74">
        <v>1</v>
      </c>
      <c r="IT72" s="74">
        <v>0</v>
      </c>
      <c r="IU72" s="75">
        <f t="shared" si="109"/>
        <v>0.95454545454545459</v>
      </c>
      <c r="IV72" s="75">
        <f t="shared" si="110"/>
        <v>0</v>
      </c>
      <c r="IX72" s="74" t="s">
        <v>69</v>
      </c>
      <c r="IY72" s="74">
        <v>22</v>
      </c>
      <c r="IZ72" s="74">
        <v>21</v>
      </c>
      <c r="JA72" s="74">
        <v>1</v>
      </c>
      <c r="JB72" s="74">
        <v>0</v>
      </c>
      <c r="JC72" s="75">
        <f t="shared" si="111"/>
        <v>0.95454545454545459</v>
      </c>
      <c r="JD72" s="75">
        <f t="shared" si="112"/>
        <v>0</v>
      </c>
      <c r="JF72" s="74" t="s">
        <v>69</v>
      </c>
      <c r="JG72" s="74">
        <v>22</v>
      </c>
      <c r="JH72" s="74">
        <v>21</v>
      </c>
      <c r="JI72" s="74">
        <v>1</v>
      </c>
      <c r="JJ72" s="74">
        <v>0</v>
      </c>
      <c r="JK72" s="75">
        <f t="shared" si="113"/>
        <v>0.95454545454545459</v>
      </c>
      <c r="JL72" s="75">
        <f t="shared" si="114"/>
        <v>0</v>
      </c>
      <c r="JN72" s="74" t="s">
        <v>69</v>
      </c>
      <c r="JO72" s="74">
        <v>22</v>
      </c>
      <c r="JP72" s="74">
        <v>21</v>
      </c>
      <c r="JQ72" s="74">
        <v>1</v>
      </c>
      <c r="JR72" s="74">
        <v>0</v>
      </c>
      <c r="JS72" s="75">
        <f t="shared" si="115"/>
        <v>0.95454545454545459</v>
      </c>
      <c r="JT72" s="75">
        <f t="shared" si="116"/>
        <v>0</v>
      </c>
      <c r="JV72" s="74" t="s">
        <v>69</v>
      </c>
      <c r="JW72" s="74">
        <v>22</v>
      </c>
      <c r="JX72" s="74">
        <v>21</v>
      </c>
      <c r="JY72" s="74">
        <v>1</v>
      </c>
      <c r="JZ72" s="74">
        <v>0</v>
      </c>
      <c r="KA72" s="75">
        <f t="shared" si="117"/>
        <v>0.95454545454545459</v>
      </c>
      <c r="KB72" s="75">
        <f t="shared" si="118"/>
        <v>0</v>
      </c>
      <c r="KD72" s="74" t="s">
        <v>69</v>
      </c>
      <c r="KE72" s="74">
        <v>22</v>
      </c>
      <c r="KF72" s="74">
        <v>21</v>
      </c>
      <c r="KG72" s="74">
        <v>1</v>
      </c>
      <c r="KH72" s="74">
        <v>0</v>
      </c>
      <c r="KI72" s="75">
        <f t="shared" si="119"/>
        <v>0.95454545454545459</v>
      </c>
      <c r="KJ72" s="75">
        <f t="shared" si="120"/>
        <v>0</v>
      </c>
      <c r="KL72" s="74" t="s">
        <v>69</v>
      </c>
      <c r="KM72" s="74">
        <v>22</v>
      </c>
      <c r="KN72" s="74">
        <v>21</v>
      </c>
      <c r="KO72" s="74">
        <v>1</v>
      </c>
      <c r="KP72" s="74">
        <v>0</v>
      </c>
      <c r="KQ72" s="75">
        <f t="shared" si="121"/>
        <v>0.95454545454545459</v>
      </c>
      <c r="KR72" s="75">
        <f t="shared" si="122"/>
        <v>0</v>
      </c>
      <c r="KT72" s="74" t="s">
        <v>69</v>
      </c>
      <c r="KU72" s="74">
        <v>22</v>
      </c>
      <c r="KV72" s="74">
        <v>21</v>
      </c>
      <c r="KW72" s="74">
        <v>1</v>
      </c>
      <c r="KX72" s="74">
        <v>0</v>
      </c>
      <c r="KY72" s="75">
        <f t="shared" si="123"/>
        <v>0.95454545454545459</v>
      </c>
      <c r="KZ72" s="75">
        <f t="shared" si="124"/>
        <v>0</v>
      </c>
      <c r="LB72" s="74" t="s">
        <v>69</v>
      </c>
      <c r="LC72" s="74">
        <v>22</v>
      </c>
      <c r="LD72" s="74">
        <v>21</v>
      </c>
      <c r="LE72" s="74">
        <v>1</v>
      </c>
      <c r="LF72" s="74">
        <v>0</v>
      </c>
      <c r="LG72" s="75">
        <f t="shared" si="125"/>
        <v>0.95454545454545459</v>
      </c>
      <c r="LH72" s="75">
        <f t="shared" si="126"/>
        <v>0</v>
      </c>
      <c r="LJ72" s="74" t="s">
        <v>69</v>
      </c>
      <c r="LK72" s="74">
        <v>22</v>
      </c>
      <c r="LL72" s="74">
        <v>21</v>
      </c>
      <c r="LM72" s="74">
        <v>1</v>
      </c>
      <c r="LN72" s="74">
        <v>0</v>
      </c>
      <c r="LO72" s="75">
        <f t="shared" si="127"/>
        <v>0.95454545454545459</v>
      </c>
      <c r="LP72" s="75">
        <f t="shared" si="128"/>
        <v>0</v>
      </c>
      <c r="LR72" s="74" t="s">
        <v>69</v>
      </c>
      <c r="LS72" s="74">
        <v>22</v>
      </c>
      <c r="LT72" s="74">
        <v>21</v>
      </c>
      <c r="LU72" s="74">
        <v>1</v>
      </c>
      <c r="LV72" s="74">
        <v>0</v>
      </c>
      <c r="LW72" s="75">
        <f t="shared" si="129"/>
        <v>0.95454545454545459</v>
      </c>
      <c r="LX72" s="75">
        <f t="shared" si="130"/>
        <v>0</v>
      </c>
      <c r="LZ72" s="74" t="s">
        <v>69</v>
      </c>
      <c r="MA72" s="74">
        <v>22</v>
      </c>
      <c r="MB72" s="74">
        <v>21</v>
      </c>
      <c r="MC72" s="74">
        <v>1</v>
      </c>
      <c r="MD72" s="74">
        <v>0</v>
      </c>
      <c r="ME72" s="75">
        <f t="shared" si="131"/>
        <v>0.95454545454545459</v>
      </c>
      <c r="MF72" s="75">
        <f t="shared" si="132"/>
        <v>0</v>
      </c>
      <c r="MH72" s="74" t="s">
        <v>69</v>
      </c>
      <c r="MI72" s="74">
        <v>22</v>
      </c>
      <c r="MJ72" s="74">
        <v>21</v>
      </c>
      <c r="MK72" s="74">
        <v>1</v>
      </c>
      <c r="ML72" s="74">
        <v>0</v>
      </c>
      <c r="MM72" s="75">
        <f t="shared" si="133"/>
        <v>0.95454545454545459</v>
      </c>
      <c r="MN72" s="75">
        <f t="shared" si="134"/>
        <v>0</v>
      </c>
      <c r="MP72" s="74" t="s">
        <v>69</v>
      </c>
      <c r="MQ72" s="74">
        <v>22</v>
      </c>
      <c r="MR72" s="74">
        <v>21</v>
      </c>
      <c r="MS72" s="74">
        <v>1</v>
      </c>
      <c r="MT72" s="74">
        <v>0</v>
      </c>
      <c r="MU72" s="75">
        <f t="shared" si="135"/>
        <v>0.95454545454545459</v>
      </c>
      <c r="MV72" s="75">
        <f t="shared" si="136"/>
        <v>0</v>
      </c>
      <c r="MX72" s="74" t="s">
        <v>69</v>
      </c>
      <c r="MY72" s="74">
        <v>22</v>
      </c>
      <c r="MZ72" s="74">
        <v>21</v>
      </c>
      <c r="NA72" s="74">
        <v>1</v>
      </c>
      <c r="NB72" s="74">
        <v>0</v>
      </c>
      <c r="NC72" s="75">
        <f t="shared" si="137"/>
        <v>0.95454545454545459</v>
      </c>
      <c r="ND72" s="75">
        <f t="shared" si="138"/>
        <v>0</v>
      </c>
      <c r="NF72" s="74" t="s">
        <v>69</v>
      </c>
      <c r="NG72" s="74">
        <v>22</v>
      </c>
      <c r="NH72" s="74">
        <v>21</v>
      </c>
      <c r="NI72" s="74">
        <v>1</v>
      </c>
      <c r="NJ72" s="74">
        <v>0</v>
      </c>
      <c r="NK72" s="75">
        <f t="shared" si="139"/>
        <v>0.95454545454545459</v>
      </c>
      <c r="NL72" s="75">
        <f t="shared" si="140"/>
        <v>0</v>
      </c>
      <c r="NN72" s="74" t="s">
        <v>69</v>
      </c>
      <c r="NO72" s="74">
        <v>22</v>
      </c>
      <c r="NP72" s="74">
        <v>21</v>
      </c>
      <c r="NQ72" s="74">
        <v>1</v>
      </c>
      <c r="NR72" s="74">
        <v>0</v>
      </c>
      <c r="NS72" s="75">
        <f t="shared" si="141"/>
        <v>0.95454545454545459</v>
      </c>
      <c r="NT72" s="75">
        <f t="shared" si="142"/>
        <v>0</v>
      </c>
    </row>
    <row r="73" spans="1:384" ht="15">
      <c r="A73" s="2" t="s">
        <v>70</v>
      </c>
      <c r="B73" s="2">
        <v>135</v>
      </c>
      <c r="C73" s="2">
        <v>112</v>
      </c>
      <c r="D73" s="2">
        <v>11</v>
      </c>
      <c r="E73" s="2">
        <v>12</v>
      </c>
      <c r="F73" s="4">
        <v>0.83</v>
      </c>
      <c r="G73" s="8"/>
      <c r="H73" s="7"/>
      <c r="I73" s="2" t="s">
        <v>70</v>
      </c>
      <c r="J73" s="2">
        <v>135</v>
      </c>
      <c r="K73" s="2">
        <v>112</v>
      </c>
      <c r="L73" s="2">
        <v>11</v>
      </c>
      <c r="M73" s="2">
        <v>12</v>
      </c>
      <c r="N73" s="4">
        <v>0.83</v>
      </c>
      <c r="O73" s="8">
        <f t="shared" si="72"/>
        <v>0</v>
      </c>
      <c r="P73" s="7"/>
      <c r="Q73" s="2" t="s">
        <v>70</v>
      </c>
      <c r="R73" s="2">
        <v>135</v>
      </c>
      <c r="S73" s="2">
        <v>112</v>
      </c>
      <c r="T73" s="2">
        <v>11</v>
      </c>
      <c r="U73" s="2">
        <v>12</v>
      </c>
      <c r="V73" s="4">
        <v>0.83</v>
      </c>
      <c r="W73" s="4">
        <f t="shared" si="73"/>
        <v>0</v>
      </c>
      <c r="Y73" s="2" t="s">
        <v>70</v>
      </c>
      <c r="Z73" s="2">
        <v>135</v>
      </c>
      <c r="AA73" s="2">
        <v>112</v>
      </c>
      <c r="AB73" s="2">
        <v>11</v>
      </c>
      <c r="AC73" s="2">
        <v>12</v>
      </c>
      <c r="AD73" s="4">
        <v>0.83</v>
      </c>
      <c r="AE73" s="4">
        <f t="shared" si="74"/>
        <v>0</v>
      </c>
      <c r="AG73" s="2" t="s">
        <v>70</v>
      </c>
      <c r="AH73" s="2">
        <v>135</v>
      </c>
      <c r="AI73" s="2">
        <v>112</v>
      </c>
      <c r="AJ73" s="2">
        <v>11</v>
      </c>
      <c r="AK73" s="2">
        <v>12</v>
      </c>
      <c r="AL73" s="4">
        <v>0.83</v>
      </c>
      <c r="AM73" s="4">
        <f t="shared" si="75"/>
        <v>0</v>
      </c>
      <c r="AO73" s="2" t="s">
        <v>70</v>
      </c>
      <c r="AP73" s="2">
        <v>135</v>
      </c>
      <c r="AQ73" s="2">
        <v>112</v>
      </c>
      <c r="AR73" s="2">
        <v>11</v>
      </c>
      <c r="AS73" s="2">
        <v>12</v>
      </c>
      <c r="AT73" s="4">
        <v>0.83</v>
      </c>
      <c r="AU73" s="4">
        <f t="shared" si="76"/>
        <v>0</v>
      </c>
      <c r="AW73" s="2" t="s">
        <v>70</v>
      </c>
      <c r="AX73" s="2">
        <v>135</v>
      </c>
      <c r="AY73" s="2">
        <v>112</v>
      </c>
      <c r="AZ73" s="2">
        <v>11</v>
      </c>
      <c r="BA73" s="2">
        <v>12</v>
      </c>
      <c r="BB73" s="4">
        <v>0.83</v>
      </c>
      <c r="BC73" s="4">
        <f t="shared" si="77"/>
        <v>0</v>
      </c>
      <c r="BE73" s="2" t="s">
        <v>70</v>
      </c>
      <c r="BF73" s="2">
        <v>135</v>
      </c>
      <c r="BG73" s="2">
        <v>110</v>
      </c>
      <c r="BH73" s="6">
        <v>11</v>
      </c>
      <c r="BI73" s="6">
        <v>14</v>
      </c>
      <c r="BJ73" s="4">
        <f t="shared" si="78"/>
        <v>0.81481481481481477</v>
      </c>
      <c r="BK73" s="4">
        <f t="shared" si="79"/>
        <v>-1.518518518518519E-2</v>
      </c>
      <c r="BM73" s="2" t="s">
        <v>70</v>
      </c>
      <c r="BN73" s="2">
        <v>135</v>
      </c>
      <c r="BO73" s="2">
        <v>110</v>
      </c>
      <c r="BP73" s="2">
        <v>11</v>
      </c>
      <c r="BQ73" s="6">
        <v>14</v>
      </c>
      <c r="BR73" s="4">
        <f t="shared" si="80"/>
        <v>0.81481481481481477</v>
      </c>
      <c r="BS73" s="4">
        <f t="shared" si="81"/>
        <v>0</v>
      </c>
      <c r="BU73" s="2" t="s">
        <v>70</v>
      </c>
      <c r="BV73" s="2">
        <v>135</v>
      </c>
      <c r="BW73" s="2">
        <v>110</v>
      </c>
      <c r="BX73" s="2">
        <v>11</v>
      </c>
      <c r="BY73" s="2">
        <v>14</v>
      </c>
      <c r="BZ73" s="4">
        <v>0.81</v>
      </c>
      <c r="CA73" s="4">
        <f t="shared" si="82"/>
        <v>-4.8148148148147163E-3</v>
      </c>
      <c r="CC73" s="42" t="s">
        <v>70</v>
      </c>
      <c r="CD73" s="42">
        <v>135</v>
      </c>
      <c r="CE73" s="42">
        <v>111</v>
      </c>
      <c r="CF73" s="42">
        <v>11</v>
      </c>
      <c r="CG73" s="42">
        <v>13</v>
      </c>
      <c r="CH73" s="43">
        <v>0.82</v>
      </c>
      <c r="CI73" s="4">
        <f t="shared" si="83"/>
        <v>9.9999999999998979E-3</v>
      </c>
      <c r="CK73" s="2" t="s">
        <v>70</v>
      </c>
      <c r="CL73" s="2">
        <v>135</v>
      </c>
      <c r="CM73" s="2">
        <v>111</v>
      </c>
      <c r="CN73" s="2">
        <v>11</v>
      </c>
      <c r="CO73" s="2">
        <v>13</v>
      </c>
      <c r="CP73" s="4">
        <v>0.82</v>
      </c>
      <c r="CQ73" s="4">
        <f t="shared" si="84"/>
        <v>0</v>
      </c>
      <c r="CS73" s="2" t="s">
        <v>70</v>
      </c>
      <c r="CT73" s="2">
        <v>135</v>
      </c>
      <c r="CU73" s="2">
        <v>111</v>
      </c>
      <c r="CV73" s="2">
        <v>11</v>
      </c>
      <c r="CW73" s="2">
        <v>13</v>
      </c>
      <c r="CX73" s="4">
        <v>0.82</v>
      </c>
      <c r="CY73" s="4">
        <f t="shared" si="85"/>
        <v>0</v>
      </c>
      <c r="DA73" s="2" t="s">
        <v>70</v>
      </c>
      <c r="DB73" s="2">
        <v>135</v>
      </c>
      <c r="DC73" s="2">
        <v>113</v>
      </c>
      <c r="DD73" s="2">
        <v>8</v>
      </c>
      <c r="DE73" s="2">
        <v>14</v>
      </c>
      <c r="DF73" s="4">
        <v>0.84</v>
      </c>
      <c r="DG73" s="4">
        <f t="shared" si="86"/>
        <v>2.0000000000000018E-2</v>
      </c>
      <c r="DI73" s="2" t="s">
        <v>70</v>
      </c>
      <c r="DJ73" s="2">
        <v>135</v>
      </c>
      <c r="DK73" s="2">
        <v>110</v>
      </c>
      <c r="DL73" s="2">
        <v>11</v>
      </c>
      <c r="DM73" s="2">
        <v>14</v>
      </c>
      <c r="DN73" s="4">
        <v>0.81</v>
      </c>
      <c r="DO73" s="4">
        <f t="shared" si="87"/>
        <v>-2.9999999999999916E-2</v>
      </c>
      <c r="DP73" s="2" t="s">
        <v>89</v>
      </c>
      <c r="DQ73" s="2" t="s">
        <v>70</v>
      </c>
      <c r="DR73" s="2">
        <v>135</v>
      </c>
      <c r="DS73" s="2">
        <v>111</v>
      </c>
      <c r="DT73" s="2">
        <v>11</v>
      </c>
      <c r="DU73" s="2">
        <v>13</v>
      </c>
      <c r="DV73" s="4">
        <v>0.82</v>
      </c>
      <c r="DW73" s="4">
        <f t="shared" si="88"/>
        <v>9.9999999999998979E-3</v>
      </c>
      <c r="DY73" s="2" t="s">
        <v>70</v>
      </c>
      <c r="DZ73" s="2">
        <v>135</v>
      </c>
      <c r="EA73" s="2">
        <v>111</v>
      </c>
      <c r="EB73" s="2">
        <v>11</v>
      </c>
      <c r="EC73" s="2">
        <v>13</v>
      </c>
      <c r="ED73" s="4">
        <v>0.82</v>
      </c>
      <c r="EE73" s="4">
        <f t="shared" si="89"/>
        <v>0</v>
      </c>
      <c r="EG73" s="74" t="s">
        <v>70</v>
      </c>
      <c r="EH73" s="74">
        <v>135</v>
      </c>
      <c r="EI73" s="74">
        <v>111</v>
      </c>
      <c r="EJ73" s="74">
        <v>11</v>
      </c>
      <c r="EK73" s="74">
        <v>13</v>
      </c>
      <c r="EL73" s="75">
        <v>0.82</v>
      </c>
      <c r="EM73" s="75">
        <f t="shared" si="90"/>
        <v>0</v>
      </c>
      <c r="EN73" s="74" t="s">
        <v>89</v>
      </c>
      <c r="EO73" s="73" t="s">
        <v>70</v>
      </c>
      <c r="EP73" s="73">
        <v>135</v>
      </c>
      <c r="EQ73" s="73">
        <v>110</v>
      </c>
      <c r="ER73" s="73">
        <v>11</v>
      </c>
      <c r="ES73" s="73">
        <v>14</v>
      </c>
      <c r="ET73" s="77">
        <v>0.81</v>
      </c>
      <c r="EU73" s="75">
        <f t="shared" si="91"/>
        <v>-9.9999999999998979E-3</v>
      </c>
      <c r="EV73" s="74" t="s">
        <v>89</v>
      </c>
      <c r="EW73" s="73" t="s">
        <v>70</v>
      </c>
      <c r="EX73" s="73">
        <v>135</v>
      </c>
      <c r="EY73" s="73">
        <v>110</v>
      </c>
      <c r="EZ73" s="73">
        <v>11</v>
      </c>
      <c r="FA73" s="73">
        <v>14</v>
      </c>
      <c r="FB73" s="77">
        <v>0.81</v>
      </c>
      <c r="FC73" s="75">
        <f t="shared" si="92"/>
        <v>0</v>
      </c>
      <c r="FD73" s="74"/>
      <c r="FE73" s="73" t="s">
        <v>70</v>
      </c>
      <c r="FF73" s="73">
        <v>134</v>
      </c>
      <c r="FG73" s="73">
        <v>111</v>
      </c>
      <c r="FH73" s="73">
        <v>12</v>
      </c>
      <c r="FI73" s="73">
        <v>11</v>
      </c>
      <c r="FJ73" s="77">
        <f>FG73/FF73</f>
        <v>0.82835820895522383</v>
      </c>
      <c r="FK73" s="75">
        <f t="shared" si="93"/>
        <v>1.8358208955223776E-2</v>
      </c>
      <c r="FL73" s="74"/>
      <c r="FM73" s="73" t="s">
        <v>70</v>
      </c>
      <c r="FN73" s="73">
        <v>134</v>
      </c>
      <c r="FO73" s="73">
        <v>112</v>
      </c>
      <c r="FP73" s="73">
        <v>12</v>
      </c>
      <c r="FQ73" s="73">
        <v>10</v>
      </c>
      <c r="FR73" s="77">
        <v>0.84</v>
      </c>
      <c r="FS73" s="75">
        <f t="shared" si="94"/>
        <v>1.164179104477614E-2</v>
      </c>
      <c r="FT73" s="74"/>
      <c r="FU73" s="73" t="s">
        <v>70</v>
      </c>
      <c r="FV73" s="73">
        <v>134</v>
      </c>
      <c r="FW73" s="73">
        <v>112</v>
      </c>
      <c r="FX73" s="73">
        <v>12</v>
      </c>
      <c r="FY73" s="73">
        <v>10</v>
      </c>
      <c r="FZ73" s="77">
        <v>0.84</v>
      </c>
      <c r="GA73" s="75">
        <f t="shared" si="95"/>
        <v>0</v>
      </c>
      <c r="GB73" s="74"/>
      <c r="GC73" s="73" t="s">
        <v>70</v>
      </c>
      <c r="GD73" s="73">
        <v>134</v>
      </c>
      <c r="GE73" s="73">
        <v>110</v>
      </c>
      <c r="GF73" s="73">
        <v>12</v>
      </c>
      <c r="GG73" s="73">
        <v>12</v>
      </c>
      <c r="GH73" s="77">
        <v>0.82</v>
      </c>
      <c r="GI73" s="75">
        <f t="shared" si="96"/>
        <v>-2.0000000000000018E-2</v>
      </c>
      <c r="GJ73" s="74"/>
      <c r="GK73" s="73" t="s">
        <v>70</v>
      </c>
      <c r="GL73" s="73">
        <v>134</v>
      </c>
      <c r="GM73" s="73">
        <v>111</v>
      </c>
      <c r="GN73" s="73">
        <v>11</v>
      </c>
      <c r="GO73" s="73">
        <v>12</v>
      </c>
      <c r="GP73" s="77">
        <v>0.83</v>
      </c>
      <c r="GQ73" s="75">
        <f t="shared" si="97"/>
        <v>-11.17</v>
      </c>
      <c r="GR73" s="74"/>
      <c r="GS73" s="73" t="s">
        <v>70</v>
      </c>
      <c r="GT73" s="73">
        <v>134</v>
      </c>
      <c r="GU73" s="73">
        <v>110</v>
      </c>
      <c r="GV73" s="73">
        <v>12</v>
      </c>
      <c r="GW73" s="73">
        <v>12</v>
      </c>
      <c r="GX73" s="77">
        <v>0.82</v>
      </c>
      <c r="GY73" s="75">
        <f t="shared" si="98"/>
        <v>-1.0000000000000009E-2</v>
      </c>
      <c r="HB73" s="74" t="s">
        <v>70</v>
      </c>
      <c r="HC73" s="74">
        <v>134</v>
      </c>
      <c r="HD73" s="74">
        <v>109</v>
      </c>
      <c r="HE73" s="74">
        <v>15</v>
      </c>
      <c r="HF73" s="74">
        <v>10</v>
      </c>
      <c r="HG73" s="75">
        <f t="shared" si="99"/>
        <v>0.81343283582089554</v>
      </c>
      <c r="HH73" s="75">
        <f t="shared" si="100"/>
        <v>-6.5671641791044122E-3</v>
      </c>
      <c r="HJ73" s="74" t="s">
        <v>70</v>
      </c>
      <c r="HK73" s="74">
        <v>134</v>
      </c>
      <c r="HL73" s="74">
        <v>109</v>
      </c>
      <c r="HM73" s="74">
        <v>15</v>
      </c>
      <c r="HN73" s="74">
        <v>10</v>
      </c>
      <c r="HO73" s="75">
        <f t="shared" si="101"/>
        <v>0.81343283582089554</v>
      </c>
      <c r="HP73" s="75">
        <f t="shared" si="102"/>
        <v>0</v>
      </c>
      <c r="HR73" s="49" t="s">
        <v>70</v>
      </c>
      <c r="HS73" s="49">
        <v>134</v>
      </c>
      <c r="HT73" s="49">
        <v>112</v>
      </c>
      <c r="HU73" s="49">
        <v>12</v>
      </c>
      <c r="HV73" s="49">
        <v>10</v>
      </c>
      <c r="HW73" s="75">
        <f t="shared" si="103"/>
        <v>0.83582089552238803</v>
      </c>
      <c r="HX73" s="75">
        <f t="shared" si="104"/>
        <v>2.2388059701492491E-2</v>
      </c>
      <c r="HZ73" s="49" t="s">
        <v>70</v>
      </c>
      <c r="IA73" s="49">
        <v>134</v>
      </c>
      <c r="IB73" s="49">
        <v>112</v>
      </c>
      <c r="IC73" s="49">
        <v>12</v>
      </c>
      <c r="ID73" s="49">
        <v>10</v>
      </c>
      <c r="IE73" s="75">
        <f t="shared" si="105"/>
        <v>0.83582089552238803</v>
      </c>
      <c r="IF73" s="75">
        <f t="shared" si="106"/>
        <v>0</v>
      </c>
      <c r="IH73" s="49" t="s">
        <v>70</v>
      </c>
      <c r="II73" s="49">
        <v>134</v>
      </c>
      <c r="IJ73" s="49">
        <v>112</v>
      </c>
      <c r="IK73" s="49">
        <v>12</v>
      </c>
      <c r="IL73" s="49">
        <v>10</v>
      </c>
      <c r="IM73" s="75">
        <f t="shared" si="107"/>
        <v>0.83582089552238803</v>
      </c>
      <c r="IN73" s="75">
        <f t="shared" si="108"/>
        <v>0</v>
      </c>
      <c r="IP73" s="49" t="s">
        <v>70</v>
      </c>
      <c r="IQ73" s="49">
        <v>134</v>
      </c>
      <c r="IR73" s="49">
        <v>112</v>
      </c>
      <c r="IS73" s="49">
        <v>12</v>
      </c>
      <c r="IT73" s="49">
        <v>10</v>
      </c>
      <c r="IU73" s="75">
        <f t="shared" si="109"/>
        <v>0.83582089552238803</v>
      </c>
      <c r="IV73" s="75">
        <f t="shared" si="110"/>
        <v>0</v>
      </c>
      <c r="IX73" s="49" t="s">
        <v>70</v>
      </c>
      <c r="IY73" s="49">
        <v>134</v>
      </c>
      <c r="IZ73" s="49">
        <v>112</v>
      </c>
      <c r="JA73" s="49">
        <v>12</v>
      </c>
      <c r="JB73" s="49">
        <v>10</v>
      </c>
      <c r="JC73" s="75">
        <f t="shared" si="111"/>
        <v>0.83582089552238803</v>
      </c>
      <c r="JD73" s="75">
        <f t="shared" si="112"/>
        <v>0</v>
      </c>
      <c r="JF73" s="49" t="s">
        <v>70</v>
      </c>
      <c r="JG73" s="49">
        <v>134</v>
      </c>
      <c r="JH73" s="49">
        <v>112</v>
      </c>
      <c r="JI73" s="49">
        <v>12</v>
      </c>
      <c r="JJ73" s="49">
        <v>10</v>
      </c>
      <c r="JK73" s="75">
        <f t="shared" si="113"/>
        <v>0.83582089552238803</v>
      </c>
      <c r="JL73" s="75">
        <f t="shared" si="114"/>
        <v>0</v>
      </c>
      <c r="JN73" s="74" t="s">
        <v>70</v>
      </c>
      <c r="JO73" s="74">
        <v>134</v>
      </c>
      <c r="JP73" s="74">
        <v>112</v>
      </c>
      <c r="JQ73" s="74">
        <v>12</v>
      </c>
      <c r="JR73" s="74">
        <v>10</v>
      </c>
      <c r="JS73" s="75">
        <f t="shared" si="115"/>
        <v>0.83582089552238803</v>
      </c>
      <c r="JT73" s="75">
        <f t="shared" si="116"/>
        <v>0</v>
      </c>
      <c r="JV73" s="74" t="s">
        <v>70</v>
      </c>
      <c r="JW73" s="74">
        <v>134</v>
      </c>
      <c r="JX73" s="74">
        <v>112</v>
      </c>
      <c r="JY73" s="74">
        <v>12</v>
      </c>
      <c r="JZ73" s="74">
        <v>10</v>
      </c>
      <c r="KA73" s="75">
        <f t="shared" si="117"/>
        <v>0.83582089552238803</v>
      </c>
      <c r="KB73" s="75">
        <f t="shared" si="118"/>
        <v>0</v>
      </c>
      <c r="KD73" s="74" t="s">
        <v>70</v>
      </c>
      <c r="KE73" s="74">
        <v>134</v>
      </c>
      <c r="KF73" s="74">
        <v>112</v>
      </c>
      <c r="KG73" s="74">
        <v>12</v>
      </c>
      <c r="KH73" s="74">
        <v>10</v>
      </c>
      <c r="KI73" s="75">
        <f t="shared" si="119"/>
        <v>0.83582089552238803</v>
      </c>
      <c r="KJ73" s="75">
        <f t="shared" si="120"/>
        <v>0</v>
      </c>
      <c r="KL73" s="74" t="s">
        <v>70</v>
      </c>
      <c r="KM73" s="74">
        <v>134</v>
      </c>
      <c r="KN73" s="74">
        <v>112</v>
      </c>
      <c r="KO73" s="74">
        <v>12</v>
      </c>
      <c r="KP73" s="74">
        <v>10</v>
      </c>
      <c r="KQ73" s="75">
        <f t="shared" si="121"/>
        <v>0.83582089552238803</v>
      </c>
      <c r="KR73" s="75">
        <f t="shared" si="122"/>
        <v>0</v>
      </c>
      <c r="KT73" s="74" t="s">
        <v>70</v>
      </c>
      <c r="KU73" s="74">
        <v>134</v>
      </c>
      <c r="KV73" s="74">
        <v>112</v>
      </c>
      <c r="KW73" s="74">
        <v>12</v>
      </c>
      <c r="KX73" s="74">
        <v>10</v>
      </c>
      <c r="KY73" s="75">
        <f t="shared" si="123"/>
        <v>0.83582089552238803</v>
      </c>
      <c r="KZ73" s="75">
        <f t="shared" si="124"/>
        <v>0</v>
      </c>
      <c r="LB73" s="74" t="s">
        <v>70</v>
      </c>
      <c r="LC73" s="74">
        <v>134</v>
      </c>
      <c r="LD73" s="74">
        <v>112</v>
      </c>
      <c r="LE73" s="74">
        <v>12</v>
      </c>
      <c r="LF73" s="74">
        <v>10</v>
      </c>
      <c r="LG73" s="75">
        <f t="shared" si="125"/>
        <v>0.83582089552238803</v>
      </c>
      <c r="LH73" s="75">
        <f t="shared" si="126"/>
        <v>0</v>
      </c>
      <c r="LJ73" s="74" t="s">
        <v>70</v>
      </c>
      <c r="LK73" s="74">
        <v>134</v>
      </c>
      <c r="LL73" s="74">
        <v>112</v>
      </c>
      <c r="LM73" s="74">
        <v>12</v>
      </c>
      <c r="LN73" s="74">
        <v>10</v>
      </c>
      <c r="LO73" s="75">
        <f t="shared" si="127"/>
        <v>0.83582089552238803</v>
      </c>
      <c r="LP73" s="75">
        <f t="shared" si="128"/>
        <v>0</v>
      </c>
      <c r="LR73" s="74" t="s">
        <v>70</v>
      </c>
      <c r="LS73" s="74">
        <v>134</v>
      </c>
      <c r="LT73" s="74">
        <v>112</v>
      </c>
      <c r="LU73" s="74">
        <v>12</v>
      </c>
      <c r="LV73" s="74">
        <v>10</v>
      </c>
      <c r="LW73" s="75">
        <f t="shared" si="129"/>
        <v>0.83582089552238803</v>
      </c>
      <c r="LX73" s="75">
        <f t="shared" si="130"/>
        <v>0</v>
      </c>
      <c r="LZ73" s="74" t="s">
        <v>70</v>
      </c>
      <c r="MA73" s="74">
        <v>134</v>
      </c>
      <c r="MB73" s="74">
        <v>112</v>
      </c>
      <c r="MC73" s="74">
        <v>12</v>
      </c>
      <c r="MD73" s="74">
        <v>10</v>
      </c>
      <c r="ME73" s="75">
        <f t="shared" si="131"/>
        <v>0.83582089552238803</v>
      </c>
      <c r="MF73" s="75">
        <f t="shared" si="132"/>
        <v>0</v>
      </c>
      <c r="MH73" s="74" t="s">
        <v>70</v>
      </c>
      <c r="MI73" s="74">
        <v>134</v>
      </c>
      <c r="MJ73" s="74">
        <v>112</v>
      </c>
      <c r="MK73" s="74">
        <v>12</v>
      </c>
      <c r="ML73" s="74">
        <v>10</v>
      </c>
      <c r="MM73" s="75">
        <f t="shared" si="133"/>
        <v>0.83582089552238803</v>
      </c>
      <c r="MN73" s="75">
        <f t="shared" si="134"/>
        <v>0</v>
      </c>
      <c r="MP73" s="74" t="s">
        <v>70</v>
      </c>
      <c r="MQ73" s="74">
        <v>134</v>
      </c>
      <c r="MR73" s="74">
        <v>112</v>
      </c>
      <c r="MS73" s="74">
        <v>12</v>
      </c>
      <c r="MT73" s="74">
        <v>10</v>
      </c>
      <c r="MU73" s="75">
        <f t="shared" si="135"/>
        <v>0.83582089552238803</v>
      </c>
      <c r="MV73" s="75">
        <f t="shared" si="136"/>
        <v>0</v>
      </c>
      <c r="MX73" s="74" t="s">
        <v>70</v>
      </c>
      <c r="MY73" s="74">
        <v>134</v>
      </c>
      <c r="MZ73" s="74">
        <v>112</v>
      </c>
      <c r="NA73" s="74">
        <v>12</v>
      </c>
      <c r="NB73" s="74">
        <v>10</v>
      </c>
      <c r="NC73" s="75">
        <f t="shared" si="137"/>
        <v>0.83582089552238803</v>
      </c>
      <c r="ND73" s="75">
        <f t="shared" si="138"/>
        <v>0</v>
      </c>
      <c r="NF73" s="74" t="s">
        <v>70</v>
      </c>
      <c r="NG73" s="74">
        <v>134</v>
      </c>
      <c r="NH73" s="74">
        <v>112</v>
      </c>
      <c r="NI73" s="74">
        <v>12</v>
      </c>
      <c r="NJ73" s="74">
        <v>10</v>
      </c>
      <c r="NK73" s="75">
        <f t="shared" si="139"/>
        <v>0.83582089552238803</v>
      </c>
      <c r="NL73" s="75">
        <f t="shared" si="140"/>
        <v>0</v>
      </c>
      <c r="NN73" s="74" t="s">
        <v>70</v>
      </c>
      <c r="NO73" s="74">
        <v>134</v>
      </c>
      <c r="NP73" s="74">
        <v>112</v>
      </c>
      <c r="NQ73" s="74">
        <v>13</v>
      </c>
      <c r="NR73" s="74">
        <v>9</v>
      </c>
      <c r="NS73" s="75">
        <f t="shared" si="141"/>
        <v>0.83582089552238803</v>
      </c>
      <c r="NT73" s="75">
        <f t="shared" si="142"/>
        <v>0</v>
      </c>
    </row>
    <row r="74" spans="1:384">
      <c r="A74" s="7"/>
      <c r="B74" s="7"/>
      <c r="C74" s="7"/>
      <c r="D74" s="7"/>
      <c r="E74" s="7"/>
      <c r="F74" s="8"/>
      <c r="G74" s="7"/>
      <c r="H74" s="7"/>
      <c r="I74" s="7"/>
      <c r="J74" s="7"/>
      <c r="K74" s="7"/>
      <c r="L74" s="7"/>
      <c r="M74" s="7"/>
      <c r="N74" s="8"/>
      <c r="O74" s="8"/>
      <c r="P74" s="7"/>
      <c r="R74" s="2">
        <f>SUM(R3:R73)</f>
        <v>7650</v>
      </c>
      <c r="S74" s="2">
        <f>SUM(S3:S73)</f>
        <v>7045</v>
      </c>
      <c r="V74" s="4">
        <f>S74/R74</f>
        <v>0.92091503267973851</v>
      </c>
      <c r="Z74" s="2">
        <f>SUM(Z3:Z73)</f>
        <v>7981</v>
      </c>
      <c r="AA74" s="2">
        <f>SUM(AA3:AA73)</f>
        <v>7300</v>
      </c>
      <c r="AD74" s="4">
        <f>AA74/Z74</f>
        <v>0.91467234682370635</v>
      </c>
      <c r="AH74" s="2">
        <f>SUM(AH3:AH73)</f>
        <v>7981</v>
      </c>
      <c r="AI74" s="2">
        <f>SUM(AI3:AI73)</f>
        <v>7297</v>
      </c>
      <c r="AL74" s="4">
        <f>AI74/AH74</f>
        <v>0.91429645407843629</v>
      </c>
      <c r="AP74" s="2">
        <f>SUM(AP3:AP73)</f>
        <v>7981</v>
      </c>
      <c r="AQ74" s="2">
        <f>SUM(AQ3:AQ73)</f>
        <v>7298</v>
      </c>
      <c r="AT74" s="4">
        <f>AQ74/AP74</f>
        <v>0.91442175166019291</v>
      </c>
      <c r="AX74" s="2">
        <f>SUM(AX3:AX73)</f>
        <v>7985</v>
      </c>
      <c r="AY74" s="2">
        <f>SUM(AY3:AY73)</f>
        <v>7398</v>
      </c>
      <c r="BB74" s="4">
        <f>AY74/AX74</f>
        <v>0.92648716343143389</v>
      </c>
      <c r="BF74" s="2">
        <f>SUM(BF3:BF73)</f>
        <v>9772</v>
      </c>
      <c r="BG74" s="2">
        <f>SUM(BG3:BG73)</f>
        <v>8745</v>
      </c>
      <c r="BJ74" s="4">
        <f>BG74/BF74</f>
        <v>0.89490380679492432</v>
      </c>
      <c r="BN74" s="2">
        <f>SUM(BN3:BN73)</f>
        <v>9772</v>
      </c>
      <c r="BO74" s="2">
        <f>SUM(BO3:BO73)</f>
        <v>8747</v>
      </c>
      <c r="BR74" s="4">
        <f>BO74/BN74</f>
        <v>0.89510847318870246</v>
      </c>
      <c r="DN74" s="4"/>
      <c r="DV74" s="4"/>
      <c r="DZ74" s="2">
        <f>SUM(DZ3:DZ73)</f>
        <v>9798</v>
      </c>
      <c r="EA74" s="2">
        <f>SUM(EA3:EA73)</f>
        <v>9154</v>
      </c>
      <c r="ED74" s="4">
        <f>EA74/DZ74</f>
        <v>0.93427230046948362</v>
      </c>
      <c r="HC74" s="2">
        <f>SUM(HC3:HC73)</f>
        <v>11064</v>
      </c>
      <c r="HD74" s="2">
        <f>SUM(HD3:HD73)</f>
        <v>10078</v>
      </c>
      <c r="HG74" s="75">
        <f t="shared" si="99"/>
        <v>0.910882140274765</v>
      </c>
      <c r="HK74" s="2">
        <f>SUM(HK3:HK73)</f>
        <v>11064</v>
      </c>
      <c r="HL74" s="2">
        <f>SUM(HL3:HL73)</f>
        <v>9738</v>
      </c>
      <c r="HO74" s="75">
        <f t="shared" si="101"/>
        <v>0.88015184381778744</v>
      </c>
      <c r="HS74" s="74">
        <f>SUM(HS3:HS73)</f>
        <v>11064</v>
      </c>
      <c r="HT74" s="74">
        <f>SUM(HT3:HT73)</f>
        <v>10138</v>
      </c>
      <c r="HW74" s="75">
        <f>HT74/HS74</f>
        <v>0.91630513376717282</v>
      </c>
      <c r="IA74" s="74">
        <f>SUM(IA3:IA73)</f>
        <v>11064</v>
      </c>
      <c r="IB74" s="74">
        <f>SUM(IB3:IB73)</f>
        <v>10140</v>
      </c>
      <c r="IE74" s="75">
        <f t="shared" si="105"/>
        <v>0.91648590021691978</v>
      </c>
      <c r="II74" s="74">
        <f>SUM(II3:II73)</f>
        <v>11064</v>
      </c>
      <c r="IJ74" s="74">
        <f>SUM(IJ3:IJ73)</f>
        <v>10140</v>
      </c>
      <c r="IM74" s="75">
        <f>IJ74/II74</f>
        <v>0.91648590021691978</v>
      </c>
      <c r="IQ74" s="74">
        <f>SUM(IQ3:IQ73)</f>
        <v>11064</v>
      </c>
      <c r="IR74" s="74">
        <f>SUM(IR3:IR73)</f>
        <v>10141</v>
      </c>
      <c r="IU74" s="75">
        <f>IR74/IQ74</f>
        <v>0.9165762834417932</v>
      </c>
      <c r="IY74" s="74">
        <f>SUM(IY3:IY73)</f>
        <v>11064</v>
      </c>
      <c r="IZ74" s="74">
        <f>SUM(IZ3:IZ73)</f>
        <v>10140</v>
      </c>
      <c r="JC74" s="75">
        <f>IZ74/IY74</f>
        <v>0.91648590021691978</v>
      </c>
      <c r="JG74" s="74">
        <f>SUM(JG3:JG73)</f>
        <v>11064</v>
      </c>
      <c r="JH74" s="74">
        <f>SUM(JH3:JH73)</f>
        <v>10141</v>
      </c>
      <c r="JK74" s="75">
        <f>JH74/JG74</f>
        <v>0.9165762834417932</v>
      </c>
      <c r="JO74" s="74">
        <f>SUM(JO3:JO73)</f>
        <v>11064</v>
      </c>
      <c r="JP74" s="74">
        <f>SUM(JP3:JP73)</f>
        <v>10141</v>
      </c>
      <c r="JS74" s="75">
        <f>JP74/JO74</f>
        <v>0.9165762834417932</v>
      </c>
      <c r="JW74" s="74">
        <f>SUM(JW3:JW73)</f>
        <v>11064</v>
      </c>
      <c r="JX74" s="74">
        <f>SUM(JX3:JX73)</f>
        <v>10141</v>
      </c>
      <c r="KA74" s="75">
        <f>JX74/JW74</f>
        <v>0.9165762834417932</v>
      </c>
      <c r="KE74" s="74">
        <f>SUM(KE3:KE73)</f>
        <v>11064</v>
      </c>
      <c r="KF74" s="74">
        <f>SUM(KF3:KF73)</f>
        <v>10142</v>
      </c>
      <c r="KI74" s="75">
        <f>KF74/KE74</f>
        <v>0.91666666666666663</v>
      </c>
      <c r="KM74" s="74">
        <f>SUM(KM3:KM73)</f>
        <v>11087</v>
      </c>
      <c r="KN74" s="74">
        <f>SUM(KN3:KN73)</f>
        <v>10152</v>
      </c>
      <c r="KQ74" s="75">
        <f>KN74/KM74</f>
        <v>0.915666997384324</v>
      </c>
      <c r="KU74" s="74">
        <f>SUM(KU3:KU73)</f>
        <v>11087</v>
      </c>
      <c r="KV74" s="74">
        <f>SUM(KV3:KV73)</f>
        <v>10152</v>
      </c>
      <c r="KY74" s="75">
        <f t="shared" si="123"/>
        <v>0.915666997384324</v>
      </c>
      <c r="LC74" s="74">
        <f>SUM(LC3:LC73)</f>
        <v>11087</v>
      </c>
      <c r="LD74" s="74">
        <f>SUM(LD3:LD73)</f>
        <v>10152</v>
      </c>
      <c r="LG74" s="75">
        <f>LD74/LC74</f>
        <v>0.915666997384324</v>
      </c>
      <c r="LK74" s="74">
        <f>SUM(LK3:LK73)</f>
        <v>11087</v>
      </c>
      <c r="LL74" s="74">
        <f>SUM(LL3:LL73)</f>
        <v>10152</v>
      </c>
      <c r="LO74" s="75">
        <f t="shared" si="127"/>
        <v>0.915666997384324</v>
      </c>
      <c r="LS74" s="74">
        <f>SUM(LS3:LS73)</f>
        <v>11280</v>
      </c>
      <c r="LT74" s="74">
        <f>SUM(LT3:LT73)</f>
        <v>10182</v>
      </c>
      <c r="LW74" s="75">
        <f>LT74/LS74</f>
        <v>0.90265957446808509</v>
      </c>
      <c r="MA74" s="74">
        <f>SUM(MA3:MA73)</f>
        <v>11280</v>
      </c>
      <c r="MB74" s="74">
        <f>SUM(MB3:MB73)</f>
        <v>10182</v>
      </c>
      <c r="ME74" s="75">
        <f>MB74/MA74</f>
        <v>0.90265957446808509</v>
      </c>
      <c r="MI74" s="74">
        <f>SUM(MI3:MI73)</f>
        <v>11280</v>
      </c>
      <c r="MJ74" s="74">
        <f>SUM(MJ3:MJ73)</f>
        <v>10181</v>
      </c>
      <c r="MM74" s="75">
        <f t="shared" si="133"/>
        <v>0.90257092198581557</v>
      </c>
      <c r="MQ74" s="74">
        <f>SUM(MQ3:MQ73)</f>
        <v>11280</v>
      </c>
      <c r="MR74" s="74">
        <f>SUM(MR3:MR73)</f>
        <v>10093</v>
      </c>
      <c r="MU74" s="75">
        <f>MR74/MQ74</f>
        <v>0.8947695035460993</v>
      </c>
      <c r="MY74" s="74">
        <f>SUM(MY3:MY73)</f>
        <v>11280</v>
      </c>
      <c r="MZ74" s="74">
        <f>SUM(MZ3:MZ73)</f>
        <v>10092</v>
      </c>
      <c r="NC74" s="75">
        <f t="shared" si="137"/>
        <v>0.89468085106382977</v>
      </c>
      <c r="NG74" s="74">
        <f>SUM(NG3:NG73)</f>
        <v>11283</v>
      </c>
      <c r="NH74" s="74">
        <f>SUM(NH3:NH73)</f>
        <v>10220</v>
      </c>
      <c r="NK74" s="75">
        <f t="shared" si="139"/>
        <v>0.9057874678720198</v>
      </c>
      <c r="NO74" s="74">
        <f>SUM(NO3:NO73)</f>
        <v>11283</v>
      </c>
      <c r="NP74" s="74">
        <f>SUM(NP3:NP73)</f>
        <v>10284</v>
      </c>
      <c r="NS74" s="75">
        <f t="shared" si="141"/>
        <v>0.91145971816006377</v>
      </c>
    </row>
    <row r="75" spans="1:384">
      <c r="A75" s="7"/>
      <c r="B75" s="7"/>
      <c r="C75" s="7"/>
      <c r="D75" s="7"/>
      <c r="E75" s="7"/>
      <c r="F75" s="8"/>
      <c r="G75" s="7"/>
      <c r="H75" s="7"/>
      <c r="I75" s="7"/>
      <c r="J75" s="7"/>
      <c r="K75" s="7"/>
      <c r="L75" s="7"/>
      <c r="M75" s="7"/>
      <c r="N75" s="8"/>
      <c r="O75" s="8"/>
      <c r="P75" s="7"/>
    </row>
    <row r="76" spans="1:384">
      <c r="A76" s="7"/>
      <c r="B76" s="7">
        <f>SUM(B3:B73)</f>
        <v>7650</v>
      </c>
      <c r="C76" s="7">
        <f>SUM(C3:C73)</f>
        <v>7046</v>
      </c>
      <c r="D76" s="7"/>
      <c r="E76" s="7"/>
      <c r="F76" s="8">
        <f>C76/B76</f>
        <v>0.92104575163398694</v>
      </c>
      <c r="G76" s="7"/>
      <c r="H76" s="7"/>
      <c r="I76" s="7"/>
      <c r="J76" s="7">
        <f>SUM(J3:J74)</f>
        <v>7650</v>
      </c>
      <c r="K76" s="7">
        <f>SUM(K3:K74)</f>
        <v>7043</v>
      </c>
      <c r="L76" s="7"/>
      <c r="M76" s="7"/>
      <c r="N76" s="8">
        <f>K76/J76</f>
        <v>0.92065359477124187</v>
      </c>
      <c r="O76" s="8"/>
      <c r="P76" s="7"/>
    </row>
    <row r="77" spans="1:384">
      <c r="A77" s="7"/>
      <c r="B77" s="7"/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8"/>
      <c r="O77" s="7"/>
      <c r="P77" s="7"/>
    </row>
    <row r="80" spans="1:384">
      <c r="HR80" s="37" t="s">
        <v>58</v>
      </c>
      <c r="HS80" s="49">
        <v>192</v>
      </c>
      <c r="HT80" s="49">
        <v>0</v>
      </c>
      <c r="HU80" s="49">
        <v>0</v>
      </c>
      <c r="HV80" s="49">
        <v>192</v>
      </c>
      <c r="HZ80" s="49" t="s">
        <v>23</v>
      </c>
      <c r="IA80" s="49">
        <v>48</v>
      </c>
      <c r="IB80" s="49">
        <v>0</v>
      </c>
      <c r="IC80" s="49">
        <v>0</v>
      </c>
      <c r="ID80" s="49">
        <v>48</v>
      </c>
      <c r="IH80" s="49" t="s">
        <v>55</v>
      </c>
      <c r="II80" s="49">
        <v>1597</v>
      </c>
      <c r="IJ80" s="49">
        <v>1188</v>
      </c>
      <c r="IK80" s="49">
        <v>11</v>
      </c>
      <c r="IL80" s="49">
        <v>398</v>
      </c>
      <c r="IP80" s="49" t="s">
        <v>23</v>
      </c>
      <c r="IQ80" s="49">
        <v>48</v>
      </c>
      <c r="IR80" s="49">
        <v>45</v>
      </c>
      <c r="IS80" s="49">
        <v>1</v>
      </c>
      <c r="IT80" s="49">
        <v>2</v>
      </c>
      <c r="IX80" s="49" t="s">
        <v>23</v>
      </c>
      <c r="IY80" s="49">
        <v>48</v>
      </c>
      <c r="IZ80" s="49">
        <v>45</v>
      </c>
      <c r="JA80" s="49">
        <v>1</v>
      </c>
      <c r="JB80" s="49">
        <v>2</v>
      </c>
      <c r="JF80" s="49" t="s">
        <v>22</v>
      </c>
      <c r="JG80" s="49">
        <v>203</v>
      </c>
      <c r="JH80" s="49">
        <v>199</v>
      </c>
      <c r="JI80" s="49">
        <v>2</v>
      </c>
      <c r="JJ80" s="49">
        <v>2</v>
      </c>
      <c r="JN80" s="74" t="s">
        <v>22</v>
      </c>
      <c r="JO80" s="74">
        <v>203</v>
      </c>
      <c r="JP80" s="74">
        <v>199</v>
      </c>
      <c r="JQ80" s="74">
        <v>2</v>
      </c>
      <c r="JR80" s="74">
        <v>2</v>
      </c>
      <c r="JV80" s="74" t="s">
        <v>23</v>
      </c>
      <c r="JW80" s="74">
        <v>48</v>
      </c>
      <c r="JX80" s="74">
        <v>45</v>
      </c>
      <c r="JY80" s="74">
        <v>1</v>
      </c>
      <c r="JZ80" s="74">
        <v>2</v>
      </c>
      <c r="KD80" s="74" t="s">
        <v>23</v>
      </c>
      <c r="KE80" s="74">
        <v>48</v>
      </c>
      <c r="KF80" s="74">
        <v>0</v>
      </c>
      <c r="KG80" s="74">
        <v>0</v>
      </c>
      <c r="KH80" s="74">
        <v>48</v>
      </c>
      <c r="KL80" s="74" t="s">
        <v>23</v>
      </c>
      <c r="KM80" s="74">
        <v>48</v>
      </c>
      <c r="KN80" s="74">
        <v>0</v>
      </c>
      <c r="KO80" s="74">
        <v>0</v>
      </c>
      <c r="KP80" s="74">
        <v>48</v>
      </c>
      <c r="KT80" s="74" t="s">
        <v>22</v>
      </c>
      <c r="KU80" s="74">
        <v>203</v>
      </c>
      <c r="KV80" s="74">
        <v>200</v>
      </c>
      <c r="KW80" s="74">
        <v>2</v>
      </c>
      <c r="KX80" s="74">
        <v>1</v>
      </c>
      <c r="LB80" s="74" t="s">
        <v>23</v>
      </c>
      <c r="LC80" s="74">
        <v>48</v>
      </c>
      <c r="LD80" s="74">
        <v>0</v>
      </c>
      <c r="LE80" s="74">
        <v>0</v>
      </c>
      <c r="LF80" s="74">
        <v>48</v>
      </c>
      <c r="LJ80" s="74" t="s">
        <v>22</v>
      </c>
      <c r="LK80" s="74">
        <v>203</v>
      </c>
      <c r="LL80" s="74">
        <v>199</v>
      </c>
      <c r="LM80" s="74">
        <v>2</v>
      </c>
      <c r="LN80" s="74">
        <v>2</v>
      </c>
      <c r="LR80" s="74" t="s">
        <v>23</v>
      </c>
      <c r="LS80" s="74">
        <v>48</v>
      </c>
      <c r="LT80" s="74">
        <v>45</v>
      </c>
      <c r="LU80" s="74">
        <v>1</v>
      </c>
      <c r="LV80" s="74">
        <v>2</v>
      </c>
      <c r="LZ80" s="74" t="s">
        <v>23</v>
      </c>
      <c r="MA80" s="74">
        <v>48</v>
      </c>
      <c r="MB80" s="74">
        <v>45</v>
      </c>
      <c r="MC80" s="74">
        <v>1</v>
      </c>
      <c r="MD80" s="74">
        <v>2</v>
      </c>
      <c r="MH80" s="74" t="s">
        <v>23</v>
      </c>
      <c r="MI80" s="74">
        <v>48</v>
      </c>
      <c r="MJ80" s="74">
        <v>45</v>
      </c>
      <c r="MK80" s="74">
        <v>1</v>
      </c>
      <c r="ML80" s="74">
        <v>2</v>
      </c>
      <c r="MP80" s="74" t="s">
        <v>23</v>
      </c>
      <c r="MQ80" s="74">
        <v>48</v>
      </c>
      <c r="MR80" s="74">
        <v>0</v>
      </c>
      <c r="MS80" s="74">
        <v>0</v>
      </c>
      <c r="MT80" s="74">
        <v>48</v>
      </c>
      <c r="MX80" s="74" t="s">
        <v>23</v>
      </c>
      <c r="MY80" s="74">
        <v>48</v>
      </c>
      <c r="MZ80" s="74">
        <v>45</v>
      </c>
      <c r="NA80" s="74">
        <v>1</v>
      </c>
      <c r="NB80" s="74">
        <v>2</v>
      </c>
      <c r="NF80" s="74" t="s">
        <v>23</v>
      </c>
      <c r="NG80" s="74">
        <v>48</v>
      </c>
      <c r="NH80" s="74">
        <v>45</v>
      </c>
      <c r="NI80" s="74">
        <v>1</v>
      </c>
      <c r="NJ80" s="74">
        <v>2</v>
      </c>
    </row>
    <row r="81" spans="33:374">
      <c r="AG81" s="2" t="s">
        <v>14</v>
      </c>
      <c r="AH81" s="2">
        <v>838</v>
      </c>
      <c r="AI81" s="2">
        <v>822</v>
      </c>
      <c r="AJ81" s="2">
        <v>10</v>
      </c>
      <c r="AK81" s="2">
        <v>6</v>
      </c>
      <c r="AL81" s="4">
        <v>0.98</v>
      </c>
      <c r="AM81" s="4">
        <f>AL81-AD11</f>
        <v>0.98</v>
      </c>
      <c r="AO81" s="2" t="s">
        <v>14</v>
      </c>
      <c r="AP81" s="2">
        <v>838</v>
      </c>
      <c r="AQ81" s="2">
        <v>822</v>
      </c>
      <c r="AR81" s="2">
        <v>10</v>
      </c>
      <c r="AS81" s="2">
        <v>6</v>
      </c>
      <c r="AT81" s="4">
        <v>0.98</v>
      </c>
      <c r="AU81" s="4">
        <f>AT81-AL81</f>
        <v>0</v>
      </c>
      <c r="HR81" s="49" t="s">
        <v>71</v>
      </c>
      <c r="HS81" s="49">
        <v>3</v>
      </c>
      <c r="HT81" s="49">
        <v>0</v>
      </c>
      <c r="HU81" s="49">
        <v>0</v>
      </c>
      <c r="HV81" s="49">
        <v>3</v>
      </c>
      <c r="HZ81" s="37" t="s">
        <v>58</v>
      </c>
      <c r="IA81" s="49">
        <v>192</v>
      </c>
      <c r="IB81" s="49">
        <v>184</v>
      </c>
      <c r="IC81" s="49">
        <v>7</v>
      </c>
      <c r="ID81" s="49">
        <v>1</v>
      </c>
      <c r="IH81" s="37" t="s">
        <v>58</v>
      </c>
      <c r="II81" s="49">
        <v>192</v>
      </c>
      <c r="IJ81" s="49">
        <v>183</v>
      </c>
      <c r="IK81" s="49">
        <v>7</v>
      </c>
      <c r="IL81" s="49">
        <v>2</v>
      </c>
      <c r="IP81" s="37" t="s">
        <v>58</v>
      </c>
      <c r="IQ81" s="49">
        <v>192</v>
      </c>
      <c r="IR81" s="49">
        <v>184</v>
      </c>
      <c r="IS81" s="49">
        <v>7</v>
      </c>
      <c r="IT81" s="49">
        <v>1</v>
      </c>
      <c r="IX81" s="37" t="s">
        <v>58</v>
      </c>
      <c r="IY81" s="49">
        <v>192</v>
      </c>
      <c r="IZ81" s="49">
        <v>184</v>
      </c>
      <c r="JA81" s="49">
        <v>7</v>
      </c>
      <c r="JB81" s="49">
        <v>1</v>
      </c>
      <c r="JF81" s="49" t="s">
        <v>23</v>
      </c>
      <c r="JG81" s="49">
        <v>48</v>
      </c>
      <c r="JH81" s="49">
        <v>45</v>
      </c>
      <c r="JI81" s="49">
        <v>1</v>
      </c>
      <c r="JJ81" s="49">
        <v>2</v>
      </c>
      <c r="JN81" s="74" t="s">
        <v>23</v>
      </c>
      <c r="JO81" s="74">
        <v>48</v>
      </c>
      <c r="JP81" s="74">
        <v>45</v>
      </c>
      <c r="JQ81" s="74">
        <v>1</v>
      </c>
      <c r="JR81" s="74">
        <v>2</v>
      </c>
      <c r="JV81" s="37" t="s">
        <v>58</v>
      </c>
      <c r="JW81" s="74">
        <v>192</v>
      </c>
      <c r="JX81" s="74">
        <v>175</v>
      </c>
      <c r="JY81" s="74">
        <v>6</v>
      </c>
      <c r="JZ81" s="74">
        <v>11</v>
      </c>
      <c r="KD81" s="37" t="s">
        <v>58</v>
      </c>
      <c r="KE81" s="74">
        <v>192</v>
      </c>
      <c r="KF81" s="74">
        <v>184</v>
      </c>
      <c r="KG81" s="74">
        <v>7</v>
      </c>
      <c r="KH81" s="74">
        <v>1</v>
      </c>
      <c r="KL81" s="37" t="s">
        <v>58</v>
      </c>
      <c r="KM81" s="74">
        <v>192</v>
      </c>
      <c r="KN81" s="74">
        <v>0</v>
      </c>
      <c r="KO81" s="74">
        <v>0</v>
      </c>
      <c r="KP81" s="74">
        <v>192</v>
      </c>
      <c r="KT81" s="74" t="s">
        <v>23</v>
      </c>
      <c r="KU81" s="74">
        <v>48</v>
      </c>
      <c r="KV81" s="74">
        <v>45</v>
      </c>
      <c r="KW81" s="74">
        <v>1</v>
      </c>
      <c r="KX81" s="74">
        <v>2</v>
      </c>
      <c r="LB81" s="37" t="s">
        <v>58</v>
      </c>
      <c r="LC81" s="74">
        <v>192</v>
      </c>
      <c r="LD81" s="74">
        <v>184</v>
      </c>
      <c r="LE81" s="74">
        <v>7</v>
      </c>
      <c r="LF81" s="74">
        <v>1</v>
      </c>
      <c r="LJ81" s="74" t="s">
        <v>23</v>
      </c>
      <c r="LK81" s="74">
        <v>48</v>
      </c>
      <c r="LL81" s="74">
        <v>45</v>
      </c>
      <c r="LM81" s="74">
        <v>1</v>
      </c>
      <c r="LN81" s="74">
        <v>2</v>
      </c>
      <c r="LR81" s="74" t="s">
        <v>59</v>
      </c>
      <c r="LS81" s="74">
        <v>85</v>
      </c>
      <c r="LT81" s="74">
        <v>53</v>
      </c>
      <c r="LU81" s="74">
        <v>2</v>
      </c>
      <c r="LV81" s="74">
        <v>30</v>
      </c>
      <c r="LZ81" s="74" t="s">
        <v>55</v>
      </c>
      <c r="MA81" s="74">
        <v>1597</v>
      </c>
      <c r="MB81" s="74">
        <v>1188</v>
      </c>
      <c r="MC81" s="74">
        <v>11</v>
      </c>
      <c r="MD81" s="74">
        <v>398</v>
      </c>
      <c r="MH81" s="37" t="s">
        <v>58</v>
      </c>
      <c r="MI81" s="74">
        <v>194</v>
      </c>
      <c r="MJ81" s="74">
        <v>0</v>
      </c>
      <c r="MK81" s="74">
        <v>0</v>
      </c>
      <c r="ML81" s="74">
        <v>194</v>
      </c>
      <c r="MP81" s="74" t="s">
        <v>55</v>
      </c>
      <c r="MQ81" s="74">
        <v>1597</v>
      </c>
      <c r="MR81" s="74">
        <v>1188</v>
      </c>
      <c r="MS81" s="74">
        <v>11</v>
      </c>
      <c r="MT81" s="74">
        <v>398</v>
      </c>
      <c r="MX81" s="74" t="s">
        <v>157</v>
      </c>
      <c r="MY81" s="74">
        <v>144</v>
      </c>
      <c r="MZ81" s="74">
        <v>130</v>
      </c>
      <c r="NA81" s="74">
        <v>9</v>
      </c>
      <c r="NB81" s="74">
        <v>5</v>
      </c>
      <c r="NF81" s="74" t="s">
        <v>59</v>
      </c>
      <c r="NG81" s="74">
        <v>85</v>
      </c>
      <c r="NH81" s="74">
        <v>53</v>
      </c>
      <c r="NI81" s="74">
        <v>2</v>
      </c>
      <c r="NJ81" s="74">
        <v>30</v>
      </c>
    </row>
    <row r="82" spans="33:374">
      <c r="AO82" s="2" t="s">
        <v>44</v>
      </c>
      <c r="AP82" s="2">
        <v>56</v>
      </c>
      <c r="AQ82" s="2">
        <v>44</v>
      </c>
      <c r="AR82" s="2">
        <v>11</v>
      </c>
      <c r="AS82" s="2">
        <v>1</v>
      </c>
      <c r="AT82" s="4">
        <v>0.79</v>
      </c>
      <c r="HR82" s="49" t="s">
        <v>70</v>
      </c>
      <c r="HS82" s="49">
        <v>134</v>
      </c>
      <c r="HT82" s="49">
        <v>108</v>
      </c>
      <c r="HU82" s="49">
        <v>15</v>
      </c>
      <c r="HV82" s="49">
        <v>11</v>
      </c>
      <c r="HZ82" s="49" t="s">
        <v>59</v>
      </c>
      <c r="IA82" s="49">
        <v>85</v>
      </c>
      <c r="IB82" s="49">
        <v>53</v>
      </c>
      <c r="IC82" s="49">
        <v>2</v>
      </c>
      <c r="ID82" s="49">
        <v>30</v>
      </c>
      <c r="IH82" s="49" t="s">
        <v>59</v>
      </c>
      <c r="II82" s="49">
        <v>85</v>
      </c>
      <c r="IJ82" s="49">
        <v>53</v>
      </c>
      <c r="IK82" s="49">
        <v>2</v>
      </c>
      <c r="IL82" s="49">
        <v>30</v>
      </c>
      <c r="IP82" s="49" t="s">
        <v>59</v>
      </c>
      <c r="IQ82" s="49">
        <v>85</v>
      </c>
      <c r="IR82" s="49">
        <v>53</v>
      </c>
      <c r="IS82" s="49">
        <v>2</v>
      </c>
      <c r="IT82" s="49">
        <v>30</v>
      </c>
      <c r="IX82" s="49" t="s">
        <v>157</v>
      </c>
      <c r="IY82" s="49">
        <v>144</v>
      </c>
      <c r="IZ82" s="49">
        <v>132</v>
      </c>
      <c r="JA82" s="49">
        <v>8</v>
      </c>
      <c r="JB82" s="49">
        <v>4</v>
      </c>
      <c r="JF82" s="49" t="s">
        <v>55</v>
      </c>
      <c r="JG82" s="49">
        <v>1597</v>
      </c>
      <c r="JH82" s="49">
        <v>1188</v>
      </c>
      <c r="JI82" s="49">
        <v>11</v>
      </c>
      <c r="JJ82" s="49">
        <v>398</v>
      </c>
      <c r="JN82" s="74" t="s">
        <v>55</v>
      </c>
      <c r="JO82" s="74">
        <v>1597</v>
      </c>
      <c r="JP82" s="74">
        <v>1188</v>
      </c>
      <c r="JQ82" s="74">
        <v>11</v>
      </c>
      <c r="JR82" s="74">
        <v>398</v>
      </c>
      <c r="JV82" s="74" t="s">
        <v>66</v>
      </c>
      <c r="JW82" s="74">
        <v>20</v>
      </c>
      <c r="JX82" s="74">
        <v>19</v>
      </c>
      <c r="JY82" s="74">
        <v>1</v>
      </c>
      <c r="JZ82" s="74">
        <v>0</v>
      </c>
      <c r="KD82" s="74" t="s">
        <v>59</v>
      </c>
      <c r="KE82" s="74">
        <v>85</v>
      </c>
      <c r="KF82" s="74">
        <v>53</v>
      </c>
      <c r="KG82" s="74">
        <v>2</v>
      </c>
      <c r="KH82" s="74">
        <v>30</v>
      </c>
      <c r="KL82" s="74" t="s">
        <v>59</v>
      </c>
      <c r="KM82" s="74">
        <v>85</v>
      </c>
      <c r="KN82" s="74">
        <v>53</v>
      </c>
      <c r="KO82" s="74">
        <v>2</v>
      </c>
      <c r="KP82" s="74">
        <v>30</v>
      </c>
      <c r="KT82" s="74" t="s">
        <v>55</v>
      </c>
      <c r="KU82" s="74">
        <v>1597</v>
      </c>
      <c r="KV82" s="74">
        <v>1188</v>
      </c>
      <c r="KW82" s="74">
        <v>11</v>
      </c>
      <c r="KX82" s="74">
        <v>398</v>
      </c>
      <c r="LB82" s="74" t="s">
        <v>71</v>
      </c>
      <c r="LC82" s="74">
        <v>3</v>
      </c>
      <c r="LD82" s="74">
        <v>0</v>
      </c>
      <c r="LE82" s="74">
        <v>0</v>
      </c>
      <c r="LF82" s="74">
        <v>3</v>
      </c>
      <c r="LJ82" s="74" t="s">
        <v>55</v>
      </c>
      <c r="LK82" s="74">
        <v>1597</v>
      </c>
      <c r="LL82" s="74">
        <v>1188</v>
      </c>
      <c r="LM82" s="74">
        <v>11</v>
      </c>
      <c r="LN82" s="74">
        <v>398</v>
      </c>
      <c r="LR82" s="74" t="s">
        <v>71</v>
      </c>
      <c r="LS82" s="74">
        <v>3</v>
      </c>
      <c r="LT82" s="74">
        <v>0</v>
      </c>
      <c r="LU82" s="74">
        <v>0</v>
      </c>
      <c r="LV82" s="74">
        <v>3</v>
      </c>
      <c r="LZ82" s="74" t="s">
        <v>59</v>
      </c>
      <c r="MA82" s="74">
        <v>85</v>
      </c>
      <c r="MB82" s="74">
        <v>53</v>
      </c>
      <c r="MC82" s="74">
        <v>2</v>
      </c>
      <c r="MD82" s="74">
        <v>30</v>
      </c>
      <c r="MH82" s="74" t="s">
        <v>157</v>
      </c>
      <c r="MI82" s="74">
        <v>144</v>
      </c>
      <c r="MJ82" s="74">
        <v>131</v>
      </c>
      <c r="MK82" s="74">
        <v>9</v>
      </c>
      <c r="ML82" s="74">
        <v>4</v>
      </c>
      <c r="MP82" s="37" t="s">
        <v>58</v>
      </c>
      <c r="MQ82" s="74">
        <v>194</v>
      </c>
      <c r="MR82" s="74">
        <v>185</v>
      </c>
      <c r="MS82" s="74">
        <v>7</v>
      </c>
      <c r="MT82" s="74">
        <v>2</v>
      </c>
      <c r="MX82" s="74" t="s">
        <v>70</v>
      </c>
      <c r="MY82" s="74">
        <v>134</v>
      </c>
      <c r="MZ82" s="74">
        <v>108</v>
      </c>
      <c r="NA82" s="74">
        <v>15</v>
      </c>
      <c r="NB82" s="74">
        <v>11</v>
      </c>
      <c r="NF82" s="74" t="s">
        <v>60</v>
      </c>
      <c r="NG82" s="74">
        <v>291</v>
      </c>
      <c r="NH82" s="74">
        <v>259</v>
      </c>
      <c r="NI82" s="74">
        <v>26</v>
      </c>
      <c r="NJ82" s="74">
        <v>6</v>
      </c>
    </row>
    <row r="83" spans="33:374">
      <c r="AG83" s="2" t="s">
        <v>39</v>
      </c>
      <c r="AH83" s="2">
        <v>45</v>
      </c>
      <c r="AI83" s="2">
        <v>40</v>
      </c>
      <c r="AJ83" s="2">
        <v>5</v>
      </c>
      <c r="AK83" s="2">
        <v>0</v>
      </c>
      <c r="AL83" s="4">
        <v>0.89</v>
      </c>
      <c r="AM83" s="4">
        <f>AL83-AD36</f>
        <v>0.89</v>
      </c>
      <c r="AO83" s="2" t="s">
        <v>39</v>
      </c>
      <c r="AP83" s="2">
        <v>45</v>
      </c>
      <c r="AQ83" s="2">
        <v>40</v>
      </c>
      <c r="AR83" s="2">
        <v>5</v>
      </c>
      <c r="AS83" s="2">
        <v>0</v>
      </c>
      <c r="AT83" s="4">
        <v>0.89</v>
      </c>
      <c r="AW83" s="2" t="s">
        <v>70</v>
      </c>
      <c r="AX83" s="2">
        <v>135</v>
      </c>
      <c r="AY83" s="2">
        <v>111</v>
      </c>
      <c r="AZ83" s="2">
        <v>11</v>
      </c>
      <c r="BA83" s="6">
        <v>13</v>
      </c>
      <c r="BB83" s="4">
        <v>0.82</v>
      </c>
      <c r="HZ83" s="49" t="s">
        <v>70</v>
      </c>
      <c r="IA83" s="49">
        <v>134</v>
      </c>
      <c r="IB83" s="49">
        <v>108</v>
      </c>
      <c r="IC83" s="49">
        <v>15</v>
      </c>
      <c r="ID83" s="49">
        <v>11</v>
      </c>
      <c r="IH83" s="49" t="s">
        <v>70</v>
      </c>
      <c r="II83" s="49">
        <v>134</v>
      </c>
      <c r="IJ83" s="49">
        <v>108</v>
      </c>
      <c r="IK83" s="49">
        <v>15</v>
      </c>
      <c r="IL83" s="49">
        <v>11</v>
      </c>
      <c r="IP83" s="49" t="s">
        <v>70</v>
      </c>
      <c r="IQ83" s="49">
        <v>134</v>
      </c>
      <c r="IR83" s="49">
        <v>108</v>
      </c>
      <c r="IS83" s="49">
        <v>15</v>
      </c>
      <c r="IT83" s="49">
        <v>11</v>
      </c>
      <c r="IX83" s="49" t="s">
        <v>71</v>
      </c>
      <c r="IY83" s="49">
        <v>3</v>
      </c>
      <c r="IZ83" s="49">
        <v>0</v>
      </c>
      <c r="JA83" s="49">
        <v>0</v>
      </c>
      <c r="JB83" s="49">
        <v>3</v>
      </c>
      <c r="JF83" s="37" t="s">
        <v>58</v>
      </c>
      <c r="JG83" s="49">
        <v>192</v>
      </c>
      <c r="JH83" s="49">
        <v>0</v>
      </c>
      <c r="JI83" s="49">
        <v>0</v>
      </c>
      <c r="JJ83" s="49">
        <v>192</v>
      </c>
      <c r="JN83" s="74" t="s">
        <v>157</v>
      </c>
      <c r="JO83" s="74">
        <v>144</v>
      </c>
      <c r="JP83" s="74">
        <v>132</v>
      </c>
      <c r="JQ83" s="74">
        <v>8</v>
      </c>
      <c r="JR83" s="74">
        <v>4</v>
      </c>
      <c r="JV83" s="74" t="s">
        <v>71</v>
      </c>
      <c r="JW83" s="74">
        <v>3</v>
      </c>
      <c r="JX83" s="74">
        <v>0</v>
      </c>
      <c r="JY83" s="74">
        <v>0</v>
      </c>
      <c r="JZ83" s="74">
        <v>3</v>
      </c>
      <c r="KD83" s="74" t="s">
        <v>157</v>
      </c>
      <c r="KE83" s="74">
        <v>144</v>
      </c>
      <c r="KF83" s="74">
        <v>130</v>
      </c>
      <c r="KG83" s="74">
        <v>9</v>
      </c>
      <c r="KH83" s="74">
        <v>5</v>
      </c>
      <c r="KL83" s="74" t="s">
        <v>157</v>
      </c>
      <c r="KM83" s="74">
        <v>144</v>
      </c>
      <c r="KN83" s="74">
        <v>130</v>
      </c>
      <c r="KO83" s="74">
        <v>10</v>
      </c>
      <c r="KP83" s="74">
        <v>4</v>
      </c>
      <c r="KT83" s="37" t="s">
        <v>58</v>
      </c>
      <c r="KU83" s="74">
        <v>192</v>
      </c>
      <c r="KV83" s="74">
        <v>0</v>
      </c>
      <c r="KW83" s="74">
        <v>0</v>
      </c>
      <c r="KX83" s="74">
        <v>192</v>
      </c>
      <c r="LB83" s="74" t="s">
        <v>70</v>
      </c>
      <c r="LC83" s="74">
        <v>134</v>
      </c>
      <c r="LD83" s="74">
        <v>108</v>
      </c>
      <c r="LE83" s="74">
        <v>15</v>
      </c>
      <c r="LF83" s="74">
        <v>11</v>
      </c>
      <c r="LJ83" s="37" t="s">
        <v>58</v>
      </c>
      <c r="LK83" s="74">
        <v>192</v>
      </c>
      <c r="LL83" s="74">
        <v>0</v>
      </c>
      <c r="LM83" s="74">
        <v>0</v>
      </c>
      <c r="LN83" s="74">
        <v>192</v>
      </c>
      <c r="LR83" s="74" t="s">
        <v>72</v>
      </c>
      <c r="LS83" s="74">
        <v>1649</v>
      </c>
      <c r="LT83" s="74">
        <v>1361</v>
      </c>
      <c r="LU83" s="74">
        <v>137</v>
      </c>
      <c r="LV83" s="74">
        <v>151</v>
      </c>
      <c r="LZ83" s="74" t="s">
        <v>157</v>
      </c>
      <c r="MA83" s="74">
        <v>144</v>
      </c>
      <c r="MB83" s="74">
        <v>129</v>
      </c>
      <c r="MC83" s="74">
        <v>9</v>
      </c>
      <c r="MD83" s="74">
        <v>6</v>
      </c>
      <c r="MH83" s="74" t="s">
        <v>71</v>
      </c>
      <c r="MI83" s="74">
        <v>3</v>
      </c>
      <c r="MJ83" s="74">
        <v>0</v>
      </c>
      <c r="MK83" s="74">
        <v>0</v>
      </c>
      <c r="ML83" s="74">
        <v>3</v>
      </c>
      <c r="MP83" s="74" t="s">
        <v>59</v>
      </c>
      <c r="MQ83" s="74">
        <v>85</v>
      </c>
      <c r="MR83" s="74">
        <v>53</v>
      </c>
      <c r="MS83" s="74">
        <v>2</v>
      </c>
      <c r="MT83" s="74">
        <v>30</v>
      </c>
      <c r="NF83" s="74" t="s">
        <v>157</v>
      </c>
      <c r="NG83" s="74">
        <v>144</v>
      </c>
      <c r="NH83" s="74">
        <v>130</v>
      </c>
      <c r="NI83" s="74">
        <v>9</v>
      </c>
      <c r="NJ83" s="74">
        <v>5</v>
      </c>
    </row>
    <row r="84" spans="33:374">
      <c r="AO84" s="2" t="s">
        <v>56</v>
      </c>
      <c r="AP84" s="2">
        <v>176</v>
      </c>
      <c r="AQ84" s="2">
        <v>167</v>
      </c>
      <c r="AR84" s="2">
        <v>3</v>
      </c>
      <c r="AS84" s="2">
        <v>6</v>
      </c>
      <c r="AT84" s="4">
        <v>0.95</v>
      </c>
      <c r="IX84" s="49" t="s">
        <v>70</v>
      </c>
      <c r="IY84" s="49">
        <v>134</v>
      </c>
      <c r="IZ84" s="49">
        <v>109</v>
      </c>
      <c r="JA84" s="49">
        <v>15</v>
      </c>
      <c r="JB84" s="49">
        <v>10</v>
      </c>
      <c r="JF84" s="49" t="s">
        <v>59</v>
      </c>
      <c r="JG84" s="49">
        <v>85</v>
      </c>
      <c r="JH84" s="49">
        <v>53</v>
      </c>
      <c r="JI84" s="49">
        <v>2</v>
      </c>
      <c r="JJ84" s="49">
        <v>30</v>
      </c>
      <c r="JN84" s="74" t="s">
        <v>70</v>
      </c>
      <c r="JO84" s="74">
        <v>134</v>
      </c>
      <c r="JP84" s="74">
        <v>109</v>
      </c>
      <c r="JQ84" s="74">
        <v>15</v>
      </c>
      <c r="JR84" s="74">
        <v>10</v>
      </c>
      <c r="JV84" s="74" t="s">
        <v>70</v>
      </c>
      <c r="JW84" s="74">
        <v>134</v>
      </c>
      <c r="JX84" s="74">
        <v>109</v>
      </c>
      <c r="JY84" s="74">
        <v>15</v>
      </c>
      <c r="JZ84" s="74">
        <v>10</v>
      </c>
      <c r="KD84" s="74" t="s">
        <v>70</v>
      </c>
      <c r="KE84" s="74">
        <v>134</v>
      </c>
      <c r="KF84" s="74">
        <v>109</v>
      </c>
      <c r="KG84" s="74">
        <v>15</v>
      </c>
      <c r="KH84" s="74">
        <v>10</v>
      </c>
      <c r="KL84" s="74" t="s">
        <v>71</v>
      </c>
      <c r="KM84" s="74">
        <v>3</v>
      </c>
      <c r="KN84" s="74">
        <v>0</v>
      </c>
      <c r="KO84" s="74">
        <v>0</v>
      </c>
      <c r="KP84" s="74">
        <v>3</v>
      </c>
      <c r="KT84" s="74" t="s">
        <v>59</v>
      </c>
      <c r="KU84" s="74">
        <v>85</v>
      </c>
      <c r="KV84" s="74">
        <v>53</v>
      </c>
      <c r="KW84" s="74">
        <v>2</v>
      </c>
      <c r="KX84" s="74">
        <v>30</v>
      </c>
      <c r="LJ84" s="74" t="s">
        <v>157</v>
      </c>
      <c r="LK84" s="74">
        <v>144</v>
      </c>
      <c r="LL84" s="74">
        <v>130</v>
      </c>
      <c r="LM84" s="74">
        <v>8</v>
      </c>
      <c r="LN84" s="74">
        <v>6</v>
      </c>
      <c r="LR84" s="74" t="s">
        <v>70</v>
      </c>
      <c r="LS84" s="74">
        <v>134</v>
      </c>
      <c r="LT84" s="74">
        <v>108</v>
      </c>
      <c r="LU84" s="74">
        <v>15</v>
      </c>
      <c r="LV84" s="74">
        <v>11</v>
      </c>
      <c r="LZ84" s="74" t="s">
        <v>71</v>
      </c>
      <c r="MA84" s="74">
        <v>3</v>
      </c>
      <c r="MB84" s="74">
        <v>0</v>
      </c>
      <c r="MC84" s="74">
        <v>0</v>
      </c>
      <c r="MD84" s="74">
        <v>3</v>
      </c>
      <c r="MH84" s="74" t="s">
        <v>70</v>
      </c>
      <c r="MI84" s="74">
        <v>134</v>
      </c>
      <c r="MJ84" s="74">
        <v>108</v>
      </c>
      <c r="MK84" s="74">
        <v>15</v>
      </c>
      <c r="ML84" s="74">
        <v>11</v>
      </c>
      <c r="MP84" s="74" t="s">
        <v>71</v>
      </c>
      <c r="MQ84" s="74">
        <v>3</v>
      </c>
      <c r="MR84" s="74">
        <v>0</v>
      </c>
      <c r="MS84" s="74">
        <v>0</v>
      </c>
      <c r="MT84" s="74">
        <v>3</v>
      </c>
      <c r="NF84" s="74" t="s">
        <v>66</v>
      </c>
      <c r="NG84" s="74">
        <v>20</v>
      </c>
      <c r="NH84" s="74">
        <v>19</v>
      </c>
      <c r="NI84" s="74">
        <v>1</v>
      </c>
      <c r="NJ84" s="74">
        <v>0</v>
      </c>
    </row>
    <row r="85" spans="33:374">
      <c r="JF85" s="49" t="s">
        <v>157</v>
      </c>
      <c r="JG85" s="49">
        <v>144</v>
      </c>
      <c r="JH85" s="49">
        <v>132</v>
      </c>
      <c r="JI85" s="49">
        <v>8</v>
      </c>
      <c r="JJ85" s="49">
        <v>4</v>
      </c>
      <c r="KL85" s="74" t="s">
        <v>70</v>
      </c>
      <c r="KM85" s="74">
        <v>134</v>
      </c>
      <c r="KN85" s="74">
        <v>107</v>
      </c>
      <c r="KO85" s="74">
        <v>15</v>
      </c>
      <c r="KP85" s="74">
        <v>12</v>
      </c>
      <c r="KT85" s="74" t="s">
        <v>157</v>
      </c>
      <c r="KU85" s="74">
        <v>144</v>
      </c>
      <c r="KV85" s="74">
        <v>131</v>
      </c>
      <c r="KW85" s="74">
        <v>8</v>
      </c>
      <c r="KX85" s="74">
        <v>5</v>
      </c>
      <c r="LJ85" s="74" t="s">
        <v>71</v>
      </c>
      <c r="LK85" s="74">
        <v>3</v>
      </c>
      <c r="LL85" s="74">
        <v>0</v>
      </c>
      <c r="LM85" s="74">
        <v>0</v>
      </c>
      <c r="LN85" s="74">
        <v>3</v>
      </c>
      <c r="LZ85" s="74" t="s">
        <v>70</v>
      </c>
      <c r="MA85" s="74">
        <v>134</v>
      </c>
      <c r="MB85" s="74">
        <v>109</v>
      </c>
      <c r="MC85" s="74">
        <v>15</v>
      </c>
      <c r="MD85" s="74">
        <v>10</v>
      </c>
      <c r="MP85" s="74" t="s">
        <v>70</v>
      </c>
      <c r="MQ85" s="74">
        <v>134</v>
      </c>
      <c r="MR85" s="74">
        <v>108</v>
      </c>
      <c r="MS85" s="74">
        <v>15</v>
      </c>
      <c r="MT85" s="74">
        <v>11</v>
      </c>
      <c r="NF85" s="74" t="s">
        <v>70</v>
      </c>
      <c r="NG85" s="74">
        <v>134</v>
      </c>
      <c r="NH85" s="74">
        <v>111</v>
      </c>
      <c r="NI85" s="74">
        <v>13</v>
      </c>
      <c r="NJ85" s="74">
        <v>10</v>
      </c>
    </row>
    <row r="86" spans="33:374">
      <c r="JF86" s="49" t="s">
        <v>70</v>
      </c>
      <c r="JG86" s="49">
        <v>134</v>
      </c>
      <c r="JH86" s="49">
        <v>109</v>
      </c>
      <c r="JI86" s="49">
        <v>15</v>
      </c>
      <c r="JJ86" s="49">
        <v>10</v>
      </c>
      <c r="KT86" s="74" t="s">
        <v>71</v>
      </c>
      <c r="KU86" s="74">
        <v>3</v>
      </c>
      <c r="KV86" s="74">
        <v>0</v>
      </c>
      <c r="KW86" s="74">
        <v>0</v>
      </c>
      <c r="KX86" s="74">
        <v>3</v>
      </c>
      <c r="LJ86" s="74" t="s">
        <v>70</v>
      </c>
      <c r="LK86" s="74">
        <v>134</v>
      </c>
      <c r="LL86" s="74">
        <v>108</v>
      </c>
      <c r="LM86" s="74">
        <v>15</v>
      </c>
      <c r="LN86" s="74">
        <v>11</v>
      </c>
    </row>
    <row r="87" spans="33:374">
      <c r="KT87" s="74" t="s">
        <v>70</v>
      </c>
      <c r="KU87" s="74">
        <v>134</v>
      </c>
      <c r="KV87" s="74">
        <v>108</v>
      </c>
      <c r="KW87" s="74">
        <v>15</v>
      </c>
      <c r="KX87" s="74">
        <v>11</v>
      </c>
    </row>
  </sheetData>
  <autoFilter ref="CI1:CI84"/>
  <mergeCells count="16">
    <mergeCell ref="GK1:GL1"/>
    <mergeCell ref="GS1:GT1"/>
    <mergeCell ref="GC1:GD1"/>
    <mergeCell ref="FM1:FN1"/>
    <mergeCell ref="FU1:FV1"/>
    <mergeCell ref="BU1:BV1"/>
    <mergeCell ref="CC1:CD1"/>
    <mergeCell ref="CK1:CL1"/>
    <mergeCell ref="CS1:CT1"/>
    <mergeCell ref="DA1:DB1"/>
    <mergeCell ref="EW1:EX1"/>
    <mergeCell ref="FE1:FF1"/>
    <mergeCell ref="EO1:EP1"/>
    <mergeCell ref="EG1:EH1"/>
    <mergeCell ref="DI1:DJ1"/>
    <mergeCell ref="DQ1:DR1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Z87"/>
  <sheetViews>
    <sheetView topLeftCell="NJ1" workbookViewId="0">
      <pane ySplit="2" topLeftCell="A3" activePane="bottomLeft" state="frozen"/>
      <selection activeCell="JJ1" sqref="JJ1"/>
      <selection pane="bottomLeft" activeCell="NT1" sqref="NT1:NZ1048576"/>
    </sheetView>
  </sheetViews>
  <sheetFormatPr defaultColWidth="9.140625" defaultRowHeight="12.75"/>
  <cols>
    <col min="1" max="5" width="9.140625" style="2"/>
    <col min="6" max="6" width="9.140625" style="4"/>
    <col min="7" max="13" width="9.140625" style="2"/>
    <col min="14" max="14" width="9.140625" style="4"/>
    <col min="15" max="21" width="9.140625" style="2"/>
    <col min="22" max="22" width="9.140625" style="4"/>
    <col min="23" max="32" width="9.140625" style="2"/>
    <col min="33" max="37" width="9.140625" style="2" customWidth="1"/>
    <col min="38" max="38" width="9.140625" style="4" customWidth="1"/>
    <col min="39" max="39" width="9.140625" style="2" customWidth="1"/>
    <col min="40" max="44" width="9.140625" style="2"/>
    <col min="45" max="45" width="9.140625" style="4"/>
    <col min="46" max="52" width="9.140625" style="2"/>
    <col min="53" max="53" width="9.140625" style="4"/>
    <col min="54" max="60" width="9.140625" style="2"/>
    <col min="61" max="61" width="9.140625" style="4"/>
    <col min="62" max="68" width="9.140625" style="2"/>
    <col min="69" max="69" width="9.140625" style="4"/>
    <col min="70" max="76" width="9.140625" style="2"/>
    <col min="77" max="77" width="9.140625" style="4"/>
    <col min="78" max="84" width="9.140625" style="2"/>
    <col min="85" max="85" width="9.140625" style="4"/>
    <col min="86" max="92" width="9.140625" style="2"/>
    <col min="93" max="93" width="9.140625" style="4"/>
    <col min="94" max="100" width="9.140625" style="2"/>
    <col min="101" max="101" width="9.140625" style="4"/>
    <col min="102" max="116" width="9.140625" style="2"/>
    <col min="117" max="117" width="9.140625" style="4"/>
    <col min="118" max="140" width="9.140625" style="2"/>
    <col min="141" max="141" width="9.140625" style="4"/>
    <col min="142" max="220" width="9.140625" style="2"/>
    <col min="221" max="221" width="9.140625" style="75"/>
    <col min="222" max="228" width="9.140625" style="2"/>
    <col min="229" max="229" width="9.140625" style="75"/>
    <col min="230" max="231" width="9.140625" style="2"/>
    <col min="232" max="232" width="9.140625" style="74"/>
    <col min="233" max="237" width="9.140625" style="75"/>
    <col min="238" max="239" width="9.140625" style="2"/>
    <col min="240" max="240" width="9.140625" style="74"/>
    <col min="241" max="245" width="9.140625" style="75"/>
    <col min="246" max="246" width="9.140625" style="74"/>
    <col min="247" max="247" width="9.140625" style="2"/>
    <col min="248" max="248" width="9.140625" style="74"/>
    <col min="249" max="253" width="9.140625" style="75"/>
    <col min="254" max="254" width="9.140625" style="74"/>
    <col min="255" max="255" width="9.140625" style="2"/>
    <col min="256" max="256" width="9.140625" style="74"/>
    <col min="257" max="261" width="9.140625" style="75"/>
    <col min="262" max="262" width="9.140625" style="74"/>
    <col min="263" max="263" width="9.140625" style="2"/>
    <col min="264" max="264" width="9.140625" style="74"/>
    <col min="265" max="269" width="9.140625" style="75"/>
    <col min="270" max="270" width="9.140625" style="74"/>
    <col min="271" max="271" width="9.140625" style="2"/>
    <col min="272" max="272" width="9.140625" style="74"/>
    <col min="273" max="277" width="9.140625" style="75"/>
    <col min="278" max="278" width="9.140625" style="74"/>
    <col min="279" max="279" width="9.140625" style="2"/>
    <col min="280" max="280" width="9.140625" style="74"/>
    <col min="281" max="285" width="9.140625" style="75"/>
    <col min="286" max="286" width="9.140625" style="74"/>
    <col min="287" max="287" width="9.140625" style="2"/>
    <col min="288" max="288" width="9.140625" style="74"/>
    <col min="289" max="293" width="9.140625" style="75"/>
    <col min="294" max="294" width="9.140625" style="74"/>
    <col min="295" max="295" width="9.140625" style="2"/>
    <col min="296" max="296" width="9.140625" style="74"/>
    <col min="297" max="301" width="9.140625" style="75"/>
    <col min="302" max="302" width="9.140625" style="74"/>
    <col min="303" max="303" width="9.140625" style="2"/>
    <col min="304" max="304" width="9.140625" style="74"/>
    <col min="305" max="309" width="9.140625" style="75"/>
    <col min="310" max="310" width="9.140625" style="74"/>
    <col min="311" max="311" width="9.140625" style="2"/>
    <col min="312" max="312" width="9.140625" style="74"/>
    <col min="313" max="317" width="9.140625" style="75"/>
    <col min="318" max="318" width="9.140625" style="74"/>
    <col min="319" max="319" width="9.140625" style="2"/>
    <col min="320" max="320" width="9.140625" style="74"/>
    <col min="321" max="325" width="9.140625" style="75"/>
    <col min="326" max="326" width="9.140625" style="74"/>
    <col min="327" max="327" width="9.140625" style="2"/>
    <col min="328" max="328" width="9.140625" style="74"/>
    <col min="329" max="333" width="9.140625" style="75"/>
    <col min="334" max="334" width="9.140625" style="74"/>
    <col min="335" max="335" width="9.140625" style="2"/>
    <col min="336" max="336" width="9.140625" style="74"/>
    <col min="337" max="341" width="9.140625" style="75"/>
    <col min="342" max="342" width="9.140625" style="74"/>
    <col min="343" max="343" width="9.140625" style="2"/>
    <col min="344" max="344" width="9.140625" style="74"/>
    <col min="345" max="349" width="9.140625" style="75"/>
    <col min="350" max="350" width="9.140625" style="74"/>
    <col min="351" max="351" width="9.140625" style="2"/>
    <col min="352" max="352" width="9.140625" style="74"/>
    <col min="353" max="357" width="9.140625" style="75"/>
    <col min="358" max="358" width="9.140625" style="74"/>
    <col min="359" max="359" width="9.140625" style="2"/>
    <col min="360" max="360" width="9.140625" style="74"/>
    <col min="361" max="365" width="9.140625" style="75"/>
    <col min="366" max="366" width="9.140625" style="74"/>
    <col min="367" max="367" width="9.140625" style="2"/>
    <col min="368" max="368" width="9.140625" style="74"/>
    <col min="369" max="373" width="9.140625" style="75"/>
    <col min="374" max="374" width="9.140625" style="74"/>
    <col min="375" max="375" width="9.140625" style="2"/>
    <col min="376" max="376" width="9.140625" style="74"/>
    <col min="377" max="381" width="9.140625" style="75"/>
    <col min="382" max="382" width="9.140625" style="74"/>
    <col min="383" max="383" width="9.140625" style="2"/>
    <col min="384" max="384" width="9.140625" style="74"/>
    <col min="385" max="389" width="9.140625" style="75"/>
    <col min="390" max="390" width="9.140625" style="74"/>
    <col min="391" max="16384" width="9.140625" style="2"/>
  </cols>
  <sheetData>
    <row r="1" spans="1:390" ht="15.75">
      <c r="A1" s="13" t="s">
        <v>103</v>
      </c>
      <c r="B1" s="13"/>
      <c r="C1" s="13"/>
      <c r="D1" s="13"/>
      <c r="E1" s="13"/>
      <c r="F1" s="15"/>
      <c r="G1" s="13"/>
      <c r="H1" s="13"/>
      <c r="I1" s="13" t="s">
        <v>104</v>
      </c>
      <c r="J1" s="13"/>
      <c r="K1" s="13"/>
      <c r="L1" s="13"/>
      <c r="M1" s="13"/>
      <c r="N1" s="15"/>
      <c r="O1" s="13"/>
      <c r="P1" s="13"/>
      <c r="Q1" s="2" t="s">
        <v>106</v>
      </c>
      <c r="Y1" s="2" t="s">
        <v>107</v>
      </c>
      <c r="AD1" s="4"/>
      <c r="AG1" s="2" t="s">
        <v>108</v>
      </c>
      <c r="AN1" s="2" t="s">
        <v>109</v>
      </c>
      <c r="AV1" s="2" t="s">
        <v>110</v>
      </c>
      <c r="BD1" s="2" t="s">
        <v>111</v>
      </c>
      <c r="BL1" s="2" t="s">
        <v>112</v>
      </c>
      <c r="BT1" s="2" t="s">
        <v>113</v>
      </c>
      <c r="CB1" s="99" t="s">
        <v>123</v>
      </c>
      <c r="CC1" s="99"/>
      <c r="CJ1" s="99" t="s">
        <v>127</v>
      </c>
      <c r="CK1" s="99"/>
      <c r="CR1" s="99" t="s">
        <v>134</v>
      </c>
      <c r="CS1" s="99"/>
      <c r="CZ1" s="99" t="s">
        <v>140</v>
      </c>
      <c r="DA1" s="99"/>
      <c r="DE1" s="4"/>
      <c r="DH1" t="s">
        <v>144</v>
      </c>
      <c r="DI1"/>
      <c r="DJ1"/>
      <c r="DK1"/>
      <c r="DL1"/>
      <c r="DM1" s="38"/>
      <c r="DN1"/>
      <c r="DO1"/>
      <c r="DP1" s="99" t="s">
        <v>145</v>
      </c>
      <c r="DQ1" s="99"/>
      <c r="DU1" s="4"/>
      <c r="DX1" s="99" t="s">
        <v>146</v>
      </c>
      <c r="DY1" s="99"/>
      <c r="EC1" s="4"/>
      <c r="EF1" s="2" t="s">
        <v>149</v>
      </c>
      <c r="EN1" s="99" t="s">
        <v>151</v>
      </c>
      <c r="EO1" s="99"/>
      <c r="EP1" s="74"/>
      <c r="EQ1" s="74"/>
      <c r="ER1" s="74"/>
      <c r="ES1" s="75"/>
      <c r="ET1" s="74"/>
      <c r="EU1" s="74"/>
      <c r="EV1" s="104" t="s">
        <v>162</v>
      </c>
      <c r="EW1" s="104"/>
      <c r="EX1" s="74"/>
      <c r="EY1" s="74"/>
      <c r="EZ1" s="74"/>
      <c r="FA1" s="75"/>
      <c r="FB1" s="74"/>
      <c r="FC1" s="74"/>
      <c r="FD1" s="99" t="s">
        <v>154</v>
      </c>
      <c r="FE1" s="99"/>
      <c r="FF1" s="74"/>
      <c r="FG1" s="74"/>
      <c r="FH1" s="74"/>
      <c r="FI1" s="75"/>
      <c r="FJ1" s="74"/>
      <c r="FK1" s="74"/>
      <c r="FL1" s="99" t="s">
        <v>161</v>
      </c>
      <c r="FM1" s="99"/>
      <c r="FN1" s="74"/>
      <c r="FO1" s="74"/>
      <c r="FP1" s="74"/>
      <c r="FQ1" s="75"/>
      <c r="FR1" s="74"/>
      <c r="FS1" s="74"/>
      <c r="FT1" s="99" t="s">
        <v>164</v>
      </c>
      <c r="FU1" s="99"/>
      <c r="FV1" s="74"/>
      <c r="FW1" s="74"/>
      <c r="FX1" s="74"/>
      <c r="FY1" s="75"/>
      <c r="FZ1" s="74"/>
      <c r="GA1" s="74"/>
      <c r="GB1" s="99" t="s">
        <v>165</v>
      </c>
      <c r="GC1" s="99"/>
      <c r="GD1" s="74"/>
      <c r="GE1" s="74"/>
      <c r="GF1" s="74"/>
      <c r="GG1" s="75"/>
      <c r="GH1" s="74"/>
      <c r="GI1" s="74"/>
      <c r="GJ1" s="99" t="s">
        <v>167</v>
      </c>
      <c r="GK1" s="99"/>
      <c r="GL1" s="74"/>
      <c r="GM1" s="74"/>
      <c r="GN1" s="74"/>
      <c r="GO1" s="75"/>
      <c r="GP1" s="74"/>
      <c r="GQ1" s="74"/>
      <c r="GR1" s="99" t="s">
        <v>169</v>
      </c>
      <c r="GS1" s="99"/>
      <c r="GT1" s="74"/>
      <c r="GU1" s="74"/>
      <c r="GV1" s="74"/>
      <c r="GW1" s="75"/>
      <c r="GX1" s="74"/>
      <c r="GY1" s="74"/>
      <c r="GZ1" s="99" t="s">
        <v>170</v>
      </c>
      <c r="HA1" s="99"/>
      <c r="HB1" s="74"/>
      <c r="HC1" s="74"/>
      <c r="HD1" s="74"/>
      <c r="HE1" s="75"/>
      <c r="HF1" s="74"/>
      <c r="HG1" s="74"/>
      <c r="HH1" s="2" t="s">
        <v>172</v>
      </c>
      <c r="HP1" s="2" t="s">
        <v>184</v>
      </c>
      <c r="HX1" s="74" t="s">
        <v>188</v>
      </c>
      <c r="IF1" s="74" t="s">
        <v>195</v>
      </c>
      <c r="IN1" s="74" t="s">
        <v>196</v>
      </c>
      <c r="IV1" s="74" t="s">
        <v>197</v>
      </c>
      <c r="JD1" s="74" t="s">
        <v>201</v>
      </c>
      <c r="JL1" s="74" t="s">
        <v>212</v>
      </c>
      <c r="JT1" s="74" t="s">
        <v>216</v>
      </c>
      <c r="KB1" s="74" t="s">
        <v>219</v>
      </c>
      <c r="KJ1" s="74" t="s">
        <v>221</v>
      </c>
      <c r="KR1" s="74" t="s">
        <v>222</v>
      </c>
      <c r="KZ1" s="74" t="s">
        <v>227</v>
      </c>
      <c r="LH1" s="74" t="s">
        <v>232</v>
      </c>
      <c r="LP1" s="74" t="s">
        <v>236</v>
      </c>
      <c r="LX1" s="74" t="s">
        <v>237</v>
      </c>
      <c r="MF1" s="74" t="s">
        <v>238</v>
      </c>
      <c r="MN1" s="74" t="s">
        <v>239</v>
      </c>
      <c r="MV1" s="74" t="s">
        <v>241</v>
      </c>
      <c r="ND1" s="74" t="s">
        <v>243</v>
      </c>
      <c r="NL1" s="74" t="s">
        <v>244</v>
      </c>
      <c r="NT1" s="74" t="s">
        <v>245</v>
      </c>
    </row>
    <row r="2" spans="1:390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7"/>
      <c r="H2" s="7"/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4" t="s">
        <v>5</v>
      </c>
      <c r="O2" s="7"/>
      <c r="P2" s="7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4" t="s">
        <v>5</v>
      </c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4" t="s">
        <v>5</v>
      </c>
      <c r="AG2" s="2" t="s">
        <v>0</v>
      </c>
      <c r="AH2" s="2" t="s">
        <v>1</v>
      </c>
      <c r="AI2" s="2" t="s">
        <v>2</v>
      </c>
      <c r="AJ2" s="2" t="s">
        <v>3</v>
      </c>
      <c r="AK2" s="2" t="s">
        <v>4</v>
      </c>
      <c r="AL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4</v>
      </c>
      <c r="BI2" s="4" t="s">
        <v>5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4</v>
      </c>
      <c r="BQ2" s="4" t="s">
        <v>5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4</v>
      </c>
      <c r="BY2" s="4" t="s">
        <v>5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4" t="s">
        <v>5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4</v>
      </c>
      <c r="CO2" s="4" t="s">
        <v>5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4</v>
      </c>
      <c r="CW2" s="4" t="s">
        <v>5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4</v>
      </c>
      <c r="DE2" s="4" t="s">
        <v>5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4</v>
      </c>
      <c r="DM2" s="4" t="s">
        <v>5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4</v>
      </c>
      <c r="DU2" s="4" t="s">
        <v>5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4</v>
      </c>
      <c r="EC2" s="4" t="s">
        <v>5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4</v>
      </c>
      <c r="EK2" s="4" t="s">
        <v>5</v>
      </c>
      <c r="EN2" s="73" t="s">
        <v>0</v>
      </c>
      <c r="EO2" s="73" t="s">
        <v>1</v>
      </c>
      <c r="EP2" s="73" t="s">
        <v>2</v>
      </c>
      <c r="EQ2" s="73" t="s">
        <v>3</v>
      </c>
      <c r="ER2" s="73" t="s">
        <v>4</v>
      </c>
      <c r="ES2" s="77" t="s">
        <v>5</v>
      </c>
      <c r="ET2" s="74"/>
      <c r="EU2" s="74"/>
      <c r="EV2" s="73" t="s">
        <v>0</v>
      </c>
      <c r="EW2" s="73" t="s">
        <v>1</v>
      </c>
      <c r="EX2" s="73" t="s">
        <v>2</v>
      </c>
      <c r="EY2" s="73" t="s">
        <v>3</v>
      </c>
      <c r="EZ2" s="73" t="s">
        <v>4</v>
      </c>
      <c r="FA2" s="77" t="s">
        <v>5</v>
      </c>
      <c r="FB2" s="74"/>
      <c r="FC2" s="74"/>
      <c r="FD2" s="73" t="s">
        <v>0</v>
      </c>
      <c r="FE2" s="73" t="s">
        <v>1</v>
      </c>
      <c r="FF2" s="73" t="s">
        <v>2</v>
      </c>
      <c r="FG2" s="73" t="s">
        <v>3</v>
      </c>
      <c r="FH2" s="73" t="s">
        <v>4</v>
      </c>
      <c r="FI2" s="77" t="s">
        <v>5</v>
      </c>
      <c r="FJ2" s="74"/>
      <c r="FK2" s="74"/>
      <c r="FL2" s="73" t="s">
        <v>0</v>
      </c>
      <c r="FM2" s="73" t="s">
        <v>1</v>
      </c>
      <c r="FN2" s="73" t="s">
        <v>2</v>
      </c>
      <c r="FO2" s="73" t="s">
        <v>3</v>
      </c>
      <c r="FP2" s="73" t="s">
        <v>4</v>
      </c>
      <c r="FQ2" s="77" t="s">
        <v>5</v>
      </c>
      <c r="FR2" s="74"/>
      <c r="FS2" s="74"/>
      <c r="FT2" s="73" t="s">
        <v>0</v>
      </c>
      <c r="FU2" s="73" t="s">
        <v>1</v>
      </c>
      <c r="FV2" s="73" t="s">
        <v>2</v>
      </c>
      <c r="FW2" s="73" t="s">
        <v>3</v>
      </c>
      <c r="FX2" s="73" t="s">
        <v>4</v>
      </c>
      <c r="FY2" s="77" t="s">
        <v>5</v>
      </c>
      <c r="FZ2" s="74"/>
      <c r="GA2" s="74"/>
      <c r="GB2" s="73" t="s">
        <v>0</v>
      </c>
      <c r="GC2" s="73" t="s">
        <v>1</v>
      </c>
      <c r="GD2" s="73" t="s">
        <v>2</v>
      </c>
      <c r="GE2" s="73" t="s">
        <v>3</v>
      </c>
      <c r="GF2" s="73" t="s">
        <v>4</v>
      </c>
      <c r="GG2" s="77" t="s">
        <v>5</v>
      </c>
      <c r="GH2" s="73"/>
      <c r="GI2" s="74"/>
      <c r="GJ2" s="73" t="s">
        <v>0</v>
      </c>
      <c r="GK2" s="73" t="s">
        <v>1</v>
      </c>
      <c r="GL2" s="73" t="s">
        <v>2</v>
      </c>
      <c r="GM2" s="73" t="s">
        <v>3</v>
      </c>
      <c r="GN2" s="73" t="s">
        <v>4</v>
      </c>
      <c r="GO2" s="77" t="s">
        <v>5</v>
      </c>
      <c r="GP2" s="74"/>
      <c r="GQ2" s="74"/>
      <c r="GR2" s="73" t="s">
        <v>0</v>
      </c>
      <c r="GS2" s="73" t="s">
        <v>1</v>
      </c>
      <c r="GT2" s="73" t="s">
        <v>2</v>
      </c>
      <c r="GU2" s="73" t="s">
        <v>3</v>
      </c>
      <c r="GV2" s="73" t="s">
        <v>4</v>
      </c>
      <c r="GW2" s="77" t="s">
        <v>5</v>
      </c>
      <c r="GX2" s="74"/>
      <c r="GY2" s="74"/>
      <c r="GZ2" s="73" t="s">
        <v>0</v>
      </c>
      <c r="HA2" s="73" t="s">
        <v>1</v>
      </c>
      <c r="HB2" s="73" t="s">
        <v>2</v>
      </c>
      <c r="HC2" s="73" t="s">
        <v>3</v>
      </c>
      <c r="HD2" s="73" t="s">
        <v>4</v>
      </c>
      <c r="HE2" s="77" t="s">
        <v>5</v>
      </c>
      <c r="HF2" s="74"/>
      <c r="HG2" s="74"/>
      <c r="HH2" s="74" t="s">
        <v>0</v>
      </c>
      <c r="HI2" s="74" t="s">
        <v>1</v>
      </c>
      <c r="HJ2" s="74" t="s">
        <v>2</v>
      </c>
      <c r="HK2" s="74" t="s">
        <v>3</v>
      </c>
      <c r="HL2" s="74" t="s">
        <v>4</v>
      </c>
      <c r="HM2" s="75" t="s">
        <v>5</v>
      </c>
      <c r="HP2" s="74" t="s">
        <v>0</v>
      </c>
      <c r="HQ2" s="74" t="s">
        <v>1</v>
      </c>
      <c r="HR2" s="74" t="s">
        <v>2</v>
      </c>
      <c r="HS2" s="74" t="s">
        <v>3</v>
      </c>
      <c r="HT2" s="74" t="s">
        <v>4</v>
      </c>
      <c r="HU2" s="75" t="s">
        <v>5</v>
      </c>
      <c r="HX2" s="74" t="s">
        <v>0</v>
      </c>
      <c r="HY2" s="75" t="s">
        <v>1</v>
      </c>
      <c r="HZ2" s="75" t="s">
        <v>2</v>
      </c>
      <c r="IA2" s="75" t="s">
        <v>3</v>
      </c>
      <c r="IB2" s="75" t="s">
        <v>4</v>
      </c>
      <c r="IC2" s="75" t="s">
        <v>5</v>
      </c>
      <c r="IF2" s="74" t="s">
        <v>0</v>
      </c>
      <c r="IG2" s="75" t="s">
        <v>1</v>
      </c>
      <c r="IH2" s="75" t="s">
        <v>2</v>
      </c>
      <c r="II2" s="75" t="s">
        <v>3</v>
      </c>
      <c r="IJ2" s="75" t="s">
        <v>4</v>
      </c>
      <c r="IK2" s="75" t="s">
        <v>5</v>
      </c>
      <c r="IN2" s="74" t="s">
        <v>0</v>
      </c>
      <c r="IO2" s="75" t="s">
        <v>1</v>
      </c>
      <c r="IP2" s="75" t="s">
        <v>2</v>
      </c>
      <c r="IQ2" s="75" t="s">
        <v>3</v>
      </c>
      <c r="IR2" s="75" t="s">
        <v>4</v>
      </c>
      <c r="IS2" s="75" t="s">
        <v>5</v>
      </c>
      <c r="IV2" s="74" t="s">
        <v>0</v>
      </c>
      <c r="IW2" s="75" t="s">
        <v>1</v>
      </c>
      <c r="IX2" s="75" t="s">
        <v>2</v>
      </c>
      <c r="IY2" s="75" t="s">
        <v>3</v>
      </c>
      <c r="IZ2" s="75" t="s">
        <v>4</v>
      </c>
      <c r="JA2" s="75" t="s">
        <v>5</v>
      </c>
      <c r="JD2" s="74" t="s">
        <v>0</v>
      </c>
      <c r="JE2" s="75" t="s">
        <v>1</v>
      </c>
      <c r="JF2" s="75" t="s">
        <v>2</v>
      </c>
      <c r="JG2" s="75" t="s">
        <v>3</v>
      </c>
      <c r="JH2" s="75" t="s">
        <v>4</v>
      </c>
      <c r="JI2" s="75" t="s">
        <v>5</v>
      </c>
      <c r="JL2" s="74" t="s">
        <v>0</v>
      </c>
      <c r="JM2" s="75" t="s">
        <v>1</v>
      </c>
      <c r="JN2" s="75" t="s">
        <v>2</v>
      </c>
      <c r="JO2" s="75" t="s">
        <v>3</v>
      </c>
      <c r="JP2" s="75" t="s">
        <v>4</v>
      </c>
      <c r="JQ2" s="75" t="s">
        <v>5</v>
      </c>
      <c r="JT2" s="74" t="s">
        <v>0</v>
      </c>
      <c r="JU2" s="75" t="s">
        <v>1</v>
      </c>
      <c r="JV2" s="75" t="s">
        <v>2</v>
      </c>
      <c r="JW2" s="75" t="s">
        <v>3</v>
      </c>
      <c r="JX2" s="75" t="s">
        <v>4</v>
      </c>
      <c r="JY2" s="75" t="s">
        <v>5</v>
      </c>
      <c r="KB2" s="74" t="s">
        <v>0</v>
      </c>
      <c r="KC2" s="75" t="s">
        <v>1</v>
      </c>
      <c r="KD2" s="75" t="s">
        <v>2</v>
      </c>
      <c r="KE2" s="75" t="s">
        <v>3</v>
      </c>
      <c r="KF2" s="75" t="s">
        <v>4</v>
      </c>
      <c r="KG2" s="75" t="s">
        <v>5</v>
      </c>
      <c r="KJ2" s="74" t="s">
        <v>0</v>
      </c>
      <c r="KK2" s="75" t="s">
        <v>1</v>
      </c>
      <c r="KL2" s="75" t="s">
        <v>2</v>
      </c>
      <c r="KM2" s="75" t="s">
        <v>3</v>
      </c>
      <c r="KN2" s="75" t="s">
        <v>4</v>
      </c>
      <c r="KO2" s="75" t="s">
        <v>5</v>
      </c>
      <c r="KR2" s="74" t="s">
        <v>0</v>
      </c>
      <c r="KS2" s="75" t="s">
        <v>1</v>
      </c>
      <c r="KT2" s="75" t="s">
        <v>2</v>
      </c>
      <c r="KU2" s="75" t="s">
        <v>3</v>
      </c>
      <c r="KV2" s="75" t="s">
        <v>4</v>
      </c>
      <c r="KW2" s="75" t="s">
        <v>5</v>
      </c>
      <c r="KZ2" s="74" t="s">
        <v>0</v>
      </c>
      <c r="LA2" s="75" t="s">
        <v>1</v>
      </c>
      <c r="LB2" s="75" t="s">
        <v>2</v>
      </c>
      <c r="LC2" s="75" t="s">
        <v>3</v>
      </c>
      <c r="LD2" s="75" t="s">
        <v>4</v>
      </c>
      <c r="LE2" s="75" t="s">
        <v>5</v>
      </c>
      <c r="LH2" s="74" t="s">
        <v>0</v>
      </c>
      <c r="LI2" s="75" t="s">
        <v>1</v>
      </c>
      <c r="LJ2" s="75" t="s">
        <v>2</v>
      </c>
      <c r="LK2" s="75" t="s">
        <v>3</v>
      </c>
      <c r="LL2" s="75" t="s">
        <v>4</v>
      </c>
      <c r="LM2" s="75" t="s">
        <v>5</v>
      </c>
      <c r="LP2" s="74" t="s">
        <v>0</v>
      </c>
      <c r="LQ2" s="75" t="s">
        <v>1</v>
      </c>
      <c r="LR2" s="75" t="s">
        <v>2</v>
      </c>
      <c r="LS2" s="75" t="s">
        <v>3</v>
      </c>
      <c r="LT2" s="75" t="s">
        <v>4</v>
      </c>
      <c r="LU2" s="75" t="s">
        <v>5</v>
      </c>
      <c r="LX2" s="74" t="s">
        <v>0</v>
      </c>
      <c r="LY2" s="75" t="s">
        <v>1</v>
      </c>
      <c r="LZ2" s="75" t="s">
        <v>2</v>
      </c>
      <c r="MA2" s="75" t="s">
        <v>3</v>
      </c>
      <c r="MB2" s="75" t="s">
        <v>4</v>
      </c>
      <c r="MC2" s="75" t="s">
        <v>5</v>
      </c>
      <c r="MF2" s="74" t="s">
        <v>0</v>
      </c>
      <c r="MG2" s="75" t="s">
        <v>1</v>
      </c>
      <c r="MH2" s="75" t="s">
        <v>2</v>
      </c>
      <c r="MI2" s="75" t="s">
        <v>3</v>
      </c>
      <c r="MJ2" s="75" t="s">
        <v>4</v>
      </c>
      <c r="MK2" s="75" t="s">
        <v>5</v>
      </c>
      <c r="MN2" s="74" t="s">
        <v>0</v>
      </c>
      <c r="MO2" s="75" t="s">
        <v>1</v>
      </c>
      <c r="MP2" s="75" t="s">
        <v>2</v>
      </c>
      <c r="MQ2" s="75" t="s">
        <v>3</v>
      </c>
      <c r="MR2" s="75" t="s">
        <v>4</v>
      </c>
      <c r="MS2" s="75" t="s">
        <v>5</v>
      </c>
      <c r="MV2" s="74" t="s">
        <v>0</v>
      </c>
      <c r="MW2" s="75" t="s">
        <v>1</v>
      </c>
      <c r="MX2" s="75" t="s">
        <v>2</v>
      </c>
      <c r="MY2" s="75" t="s">
        <v>3</v>
      </c>
      <c r="MZ2" s="75" t="s">
        <v>4</v>
      </c>
      <c r="NA2" s="75" t="s">
        <v>5</v>
      </c>
      <c r="ND2" s="74" t="s">
        <v>0</v>
      </c>
      <c r="NE2" s="75" t="s">
        <v>1</v>
      </c>
      <c r="NF2" s="75" t="s">
        <v>2</v>
      </c>
      <c r="NG2" s="75" t="s">
        <v>3</v>
      </c>
      <c r="NH2" s="75" t="s">
        <v>4</v>
      </c>
      <c r="NI2" s="75" t="s">
        <v>5</v>
      </c>
      <c r="NL2" s="74" t="s">
        <v>0</v>
      </c>
      <c r="NM2" s="75" t="s">
        <v>1</v>
      </c>
      <c r="NN2" s="75" t="s">
        <v>2</v>
      </c>
      <c r="NO2" s="75" t="s">
        <v>3</v>
      </c>
      <c r="NP2" s="75" t="s">
        <v>4</v>
      </c>
      <c r="NQ2" s="75" t="s">
        <v>5</v>
      </c>
      <c r="NT2" s="74" t="s">
        <v>0</v>
      </c>
      <c r="NU2" s="75" t="s">
        <v>1</v>
      </c>
      <c r="NV2" s="75" t="s">
        <v>2</v>
      </c>
      <c r="NW2" s="75" t="s">
        <v>3</v>
      </c>
      <c r="NX2" s="75" t="s">
        <v>4</v>
      </c>
      <c r="NY2" s="75" t="s">
        <v>5</v>
      </c>
    </row>
    <row r="3" spans="1:390" ht="1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G3" s="8"/>
      <c r="H3" s="7"/>
      <c r="I3" s="2" t="s">
        <v>6</v>
      </c>
      <c r="J3" s="2">
        <v>34</v>
      </c>
      <c r="K3" s="2">
        <v>34</v>
      </c>
      <c r="L3" s="2">
        <v>0</v>
      </c>
      <c r="M3" s="2">
        <v>0</v>
      </c>
      <c r="N3" s="4">
        <v>1</v>
      </c>
      <c r="O3" s="8">
        <f>N3-F3</f>
        <v>0</v>
      </c>
      <c r="P3" s="7"/>
      <c r="Q3" s="2" t="s">
        <v>6</v>
      </c>
      <c r="R3" s="2">
        <v>34</v>
      </c>
      <c r="S3" s="2">
        <v>34</v>
      </c>
      <c r="T3" s="2">
        <v>0</v>
      </c>
      <c r="U3" s="2">
        <v>0</v>
      </c>
      <c r="V3" s="4">
        <v>1</v>
      </c>
      <c r="W3" s="4">
        <f>V3-N3</f>
        <v>0</v>
      </c>
      <c r="Y3" s="2" t="s">
        <v>6</v>
      </c>
      <c r="Z3" s="2">
        <v>34</v>
      </c>
      <c r="AA3" s="2">
        <v>34</v>
      </c>
      <c r="AB3" s="2">
        <v>0</v>
      </c>
      <c r="AC3" s="2">
        <v>0</v>
      </c>
      <c r="AD3" s="4">
        <v>1</v>
      </c>
      <c r="AE3" s="4">
        <f>AD3-V3</f>
        <v>0</v>
      </c>
      <c r="AG3" s="2" t="s">
        <v>6</v>
      </c>
      <c r="AH3" s="2">
        <v>34</v>
      </c>
      <c r="AI3" s="2">
        <v>34</v>
      </c>
      <c r="AJ3" s="2">
        <v>0</v>
      </c>
      <c r="AK3" s="2">
        <v>0</v>
      </c>
      <c r="AL3" s="4">
        <v>1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AS3-AL3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4">
        <f>BA3-AS3</f>
        <v>0</v>
      </c>
      <c r="BD3" s="2" t="s">
        <v>6</v>
      </c>
      <c r="BE3" s="2">
        <v>34</v>
      </c>
      <c r="BF3" s="2">
        <v>34</v>
      </c>
      <c r="BG3" s="2">
        <v>0</v>
      </c>
      <c r="BH3" s="2">
        <v>0</v>
      </c>
      <c r="BI3" s="4">
        <v>1</v>
      </c>
      <c r="BJ3" s="4">
        <f>BI3-BA3</f>
        <v>0</v>
      </c>
      <c r="BL3" s="2" t="s">
        <v>6</v>
      </c>
      <c r="BM3" s="2">
        <v>34</v>
      </c>
      <c r="BN3" s="2">
        <v>34</v>
      </c>
      <c r="BO3" s="2">
        <v>0</v>
      </c>
      <c r="BP3" s="2">
        <v>0</v>
      </c>
      <c r="BQ3" s="4">
        <v>1</v>
      </c>
      <c r="BR3" s="4">
        <f>BQ3-BI3</f>
        <v>0</v>
      </c>
      <c r="BT3" s="2" t="s">
        <v>6</v>
      </c>
      <c r="BU3" s="2">
        <v>34</v>
      </c>
      <c r="BV3" s="2">
        <v>34</v>
      </c>
      <c r="BW3" s="2">
        <v>0</v>
      </c>
      <c r="BX3" s="2">
        <v>0</v>
      </c>
      <c r="BY3" s="4">
        <f>BV3/BU3</f>
        <v>1</v>
      </c>
      <c r="BZ3" s="4">
        <f>BY3-BQ3</f>
        <v>0</v>
      </c>
      <c r="CB3" s="2" t="s">
        <v>6</v>
      </c>
      <c r="CC3" s="2">
        <v>34</v>
      </c>
      <c r="CD3" s="2">
        <v>34</v>
      </c>
      <c r="CE3" s="2">
        <v>0</v>
      </c>
      <c r="CF3" s="2">
        <v>0</v>
      </c>
      <c r="CG3" s="4">
        <v>1</v>
      </c>
      <c r="CH3" s="4">
        <f>CG3-BY3</f>
        <v>0</v>
      </c>
      <c r="CJ3" s="2" t="s">
        <v>6</v>
      </c>
      <c r="CK3" s="2">
        <v>34</v>
      </c>
      <c r="CL3" s="2">
        <v>34</v>
      </c>
      <c r="CM3" s="2">
        <v>0</v>
      </c>
      <c r="CN3" s="2">
        <v>0</v>
      </c>
      <c r="CO3" s="4">
        <v>1</v>
      </c>
      <c r="CP3" s="4">
        <f>CO3-CG3</f>
        <v>0</v>
      </c>
      <c r="CR3" s="2" t="s">
        <v>6</v>
      </c>
      <c r="CS3" s="2">
        <v>34</v>
      </c>
      <c r="CT3" s="2">
        <v>34</v>
      </c>
      <c r="CU3" s="2">
        <v>0</v>
      </c>
      <c r="CV3" s="2">
        <v>0</v>
      </c>
      <c r="CW3" s="4">
        <v>1</v>
      </c>
      <c r="CX3" s="4">
        <f>CW3-CO3</f>
        <v>0</v>
      </c>
      <c r="CZ3" s="2" t="s">
        <v>6</v>
      </c>
      <c r="DA3" s="2">
        <v>34</v>
      </c>
      <c r="DB3" s="2">
        <v>34</v>
      </c>
      <c r="DC3" s="2">
        <v>0</v>
      </c>
      <c r="DD3" s="2">
        <v>0</v>
      </c>
      <c r="DE3" s="4">
        <v>1</v>
      </c>
      <c r="DF3" s="4">
        <f>DE3-CW3</f>
        <v>0</v>
      </c>
      <c r="DH3" s="2" t="s">
        <v>6</v>
      </c>
      <c r="DI3" s="2">
        <v>34</v>
      </c>
      <c r="DJ3" s="2">
        <v>34</v>
      </c>
      <c r="DK3" s="2">
        <v>0</v>
      </c>
      <c r="DL3" s="2">
        <v>0</v>
      </c>
      <c r="DM3" s="4">
        <v>1</v>
      </c>
      <c r="DN3" s="4">
        <f>DM3-DE3</f>
        <v>0</v>
      </c>
      <c r="DP3" s="2" t="s">
        <v>6</v>
      </c>
      <c r="DQ3" s="2">
        <v>34</v>
      </c>
      <c r="DR3" s="2">
        <v>34</v>
      </c>
      <c r="DS3" s="2">
        <v>0</v>
      </c>
      <c r="DT3" s="2">
        <v>0</v>
      </c>
      <c r="DU3" s="4">
        <v>1</v>
      </c>
      <c r="DV3" s="4">
        <f>DU3-DM3</f>
        <v>0</v>
      </c>
      <c r="DX3" s="2" t="s">
        <v>6</v>
      </c>
      <c r="DY3" s="2">
        <v>34</v>
      </c>
      <c r="DZ3" s="2">
        <v>34</v>
      </c>
      <c r="EA3" s="2">
        <v>0</v>
      </c>
      <c r="EB3" s="2">
        <v>0</v>
      </c>
      <c r="EC3" s="4">
        <v>1</v>
      </c>
      <c r="ED3" s="4">
        <f>EC3-DU3</f>
        <v>0</v>
      </c>
      <c r="EF3" s="2" t="s">
        <v>6</v>
      </c>
      <c r="EG3" s="2">
        <v>34</v>
      </c>
      <c r="EH3" s="2">
        <v>34</v>
      </c>
      <c r="EI3" s="2">
        <v>0</v>
      </c>
      <c r="EJ3" s="2">
        <v>0</v>
      </c>
      <c r="EK3" s="4">
        <f>EH3/EG3</f>
        <v>1</v>
      </c>
      <c r="EL3" s="4">
        <f>EK3-EC3</f>
        <v>0</v>
      </c>
      <c r="EN3" s="73" t="s">
        <v>6</v>
      </c>
      <c r="EO3" s="73">
        <v>34</v>
      </c>
      <c r="EP3" s="73">
        <v>34</v>
      </c>
      <c r="EQ3" s="73">
        <v>0</v>
      </c>
      <c r="ER3" s="73">
        <v>0</v>
      </c>
      <c r="ES3" s="77">
        <v>1</v>
      </c>
      <c r="ET3" s="75">
        <f>ES3-EJ3</f>
        <v>1</v>
      </c>
      <c r="EU3" s="74"/>
      <c r="EV3" s="73" t="s">
        <v>6</v>
      </c>
      <c r="EW3" s="73">
        <v>34</v>
      </c>
      <c r="EX3" s="73">
        <v>34</v>
      </c>
      <c r="EY3" s="73">
        <v>0</v>
      </c>
      <c r="EZ3" s="73">
        <v>0</v>
      </c>
      <c r="FA3" s="77">
        <v>1</v>
      </c>
      <c r="FB3" s="75">
        <f>FA3-ES3</f>
        <v>0</v>
      </c>
      <c r="FC3" s="74"/>
      <c r="FD3" s="73" t="s">
        <v>6</v>
      </c>
      <c r="FE3" s="73">
        <v>34</v>
      </c>
      <c r="FF3" s="73">
        <v>34</v>
      </c>
      <c r="FG3" s="73">
        <v>0</v>
      </c>
      <c r="FH3" s="73">
        <v>0</v>
      </c>
      <c r="FI3" s="77">
        <v>1</v>
      </c>
      <c r="FJ3" s="75">
        <f>FI3-FA3</f>
        <v>0</v>
      </c>
      <c r="FK3" s="74"/>
      <c r="FL3" s="73" t="s">
        <v>6</v>
      </c>
      <c r="FM3" s="73">
        <v>34</v>
      </c>
      <c r="FN3" s="73">
        <v>34</v>
      </c>
      <c r="FO3" s="73">
        <v>0</v>
      </c>
      <c r="FP3" s="73">
        <v>0</v>
      </c>
      <c r="FQ3" s="77">
        <v>1</v>
      </c>
      <c r="FR3" s="75">
        <f>FQ3-FI3</f>
        <v>0</v>
      </c>
      <c r="FS3" s="74"/>
      <c r="FT3" s="73" t="s">
        <v>6</v>
      </c>
      <c r="FU3" s="73">
        <v>34</v>
      </c>
      <c r="FV3" s="73">
        <v>34</v>
      </c>
      <c r="FW3" s="73">
        <v>0</v>
      </c>
      <c r="FX3" s="73">
        <v>0</v>
      </c>
      <c r="FY3" s="77">
        <v>1</v>
      </c>
      <c r="FZ3" s="75">
        <f>FY3-FQ3</f>
        <v>0</v>
      </c>
      <c r="GA3" s="74"/>
      <c r="GB3" s="73" t="s">
        <v>6</v>
      </c>
      <c r="GC3" s="73">
        <v>34</v>
      </c>
      <c r="GD3" s="73">
        <v>34</v>
      </c>
      <c r="GE3" s="73">
        <v>0</v>
      </c>
      <c r="GF3" s="73">
        <v>0</v>
      </c>
      <c r="GG3" s="77">
        <v>1</v>
      </c>
      <c r="GH3" s="77">
        <f>GG3-FY3</f>
        <v>0</v>
      </c>
      <c r="GI3" s="74"/>
      <c r="GJ3" s="73" t="s">
        <v>6</v>
      </c>
      <c r="GK3" s="73">
        <v>34</v>
      </c>
      <c r="GL3" s="73">
        <v>34</v>
      </c>
      <c r="GM3" s="73">
        <v>0</v>
      </c>
      <c r="GN3" s="73">
        <v>0</v>
      </c>
      <c r="GO3" s="77">
        <v>1</v>
      </c>
      <c r="GP3" s="75">
        <f>GO3-GG3</f>
        <v>0</v>
      </c>
      <c r="GQ3" s="74"/>
      <c r="GR3" s="73" t="s">
        <v>6</v>
      </c>
      <c r="GS3" s="73">
        <v>34</v>
      </c>
      <c r="GT3" s="73">
        <v>34</v>
      </c>
      <c r="GU3" s="73">
        <v>0</v>
      </c>
      <c r="GV3" s="73">
        <v>0</v>
      </c>
      <c r="GW3" s="77">
        <v>1</v>
      </c>
      <c r="GX3" s="75">
        <f>GW3-GO3</f>
        <v>0</v>
      </c>
      <c r="GY3" s="74"/>
      <c r="GZ3" s="73" t="s">
        <v>6</v>
      </c>
      <c r="HA3" s="73">
        <v>34</v>
      </c>
      <c r="HB3" s="73">
        <v>34</v>
      </c>
      <c r="HC3" s="73">
        <v>0</v>
      </c>
      <c r="HD3" s="73">
        <v>0</v>
      </c>
      <c r="HE3" s="77">
        <v>1</v>
      </c>
      <c r="HF3" s="75">
        <f>HE3-GW3</f>
        <v>0</v>
      </c>
      <c r="HG3" s="74"/>
      <c r="HH3" s="74" t="s">
        <v>6</v>
      </c>
      <c r="HI3" s="74">
        <v>34</v>
      </c>
      <c r="HJ3" s="74">
        <v>34</v>
      </c>
      <c r="HK3" s="74">
        <v>0</v>
      </c>
      <c r="HL3" s="74">
        <v>0</v>
      </c>
      <c r="HM3" s="75">
        <f>HJ3/HI3</f>
        <v>1</v>
      </c>
      <c r="HN3" s="75">
        <f>HM3-HE3</f>
        <v>0</v>
      </c>
      <c r="HP3" s="74" t="s">
        <v>6</v>
      </c>
      <c r="HQ3" s="74">
        <v>34</v>
      </c>
      <c r="HR3" s="74">
        <v>34</v>
      </c>
      <c r="HS3" s="74">
        <v>0</v>
      </c>
      <c r="HT3" s="74">
        <v>0</v>
      </c>
      <c r="HU3" s="75">
        <f>HR3/HQ3</f>
        <v>1</v>
      </c>
      <c r="HV3" s="75">
        <f>HU3-HM3</f>
        <v>0</v>
      </c>
      <c r="HX3" s="74" t="s">
        <v>6</v>
      </c>
      <c r="HY3" s="74">
        <v>34</v>
      </c>
      <c r="HZ3" s="74">
        <v>34</v>
      </c>
      <c r="IA3" s="74">
        <v>0</v>
      </c>
      <c r="IB3" s="74">
        <v>0</v>
      </c>
      <c r="IC3" s="75">
        <f>HZ3/HY3</f>
        <v>1</v>
      </c>
      <c r="ID3" s="75">
        <f>IC3-HU3</f>
        <v>0</v>
      </c>
      <c r="IF3" s="74" t="s">
        <v>6</v>
      </c>
      <c r="IG3" s="74">
        <v>34</v>
      </c>
      <c r="IH3" s="74">
        <v>34</v>
      </c>
      <c r="II3" s="74">
        <v>0</v>
      </c>
      <c r="IJ3" s="74">
        <v>0</v>
      </c>
      <c r="IK3" s="75">
        <f>IH3/IG3</f>
        <v>1</v>
      </c>
      <c r="IL3" s="75">
        <f>IK3-IC3</f>
        <v>0</v>
      </c>
      <c r="IN3" s="74" t="s">
        <v>6</v>
      </c>
      <c r="IO3" s="74">
        <v>34</v>
      </c>
      <c r="IP3" s="74">
        <v>34</v>
      </c>
      <c r="IQ3" s="74">
        <v>0</v>
      </c>
      <c r="IR3" s="74">
        <v>0</v>
      </c>
      <c r="IS3" s="75">
        <f>IP3/IO3</f>
        <v>1</v>
      </c>
      <c r="IT3" s="75">
        <f>IS3-IK3</f>
        <v>0</v>
      </c>
      <c r="IV3" s="74" t="s">
        <v>6</v>
      </c>
      <c r="IW3" s="74">
        <v>34</v>
      </c>
      <c r="IX3" s="74">
        <v>34</v>
      </c>
      <c r="IY3" s="74">
        <v>0</v>
      </c>
      <c r="IZ3" s="74">
        <v>0</v>
      </c>
      <c r="JA3" s="75">
        <f>IX3/IW3</f>
        <v>1</v>
      </c>
      <c r="JB3" s="75">
        <f>JA3-IS3</f>
        <v>0</v>
      </c>
      <c r="JD3" s="74" t="s">
        <v>6</v>
      </c>
      <c r="JE3" s="74">
        <v>34</v>
      </c>
      <c r="JF3" s="74">
        <v>34</v>
      </c>
      <c r="JG3" s="74">
        <v>0</v>
      </c>
      <c r="JH3" s="74">
        <v>0</v>
      </c>
      <c r="JI3" s="75">
        <f>JF3/JE3</f>
        <v>1</v>
      </c>
      <c r="JJ3" s="75">
        <f>JI3-JA3</f>
        <v>0</v>
      </c>
      <c r="JL3" s="74" t="s">
        <v>6</v>
      </c>
      <c r="JM3" s="74">
        <v>34</v>
      </c>
      <c r="JN3" s="74">
        <v>34</v>
      </c>
      <c r="JO3" s="74">
        <v>0</v>
      </c>
      <c r="JP3" s="74">
        <v>0</v>
      </c>
      <c r="JQ3" s="75">
        <f>JN3/JM3</f>
        <v>1</v>
      </c>
      <c r="JR3" s="75">
        <f>JQ3-JI3</f>
        <v>0</v>
      </c>
      <c r="JT3" s="74" t="s">
        <v>6</v>
      </c>
      <c r="JU3" s="74">
        <v>34</v>
      </c>
      <c r="JV3" s="74">
        <v>34</v>
      </c>
      <c r="JW3" s="74">
        <v>0</v>
      </c>
      <c r="JX3" s="74">
        <v>0</v>
      </c>
      <c r="JY3" s="75">
        <f>JV3/JU3</f>
        <v>1</v>
      </c>
      <c r="JZ3" s="75">
        <f>JY3-JQ3</f>
        <v>0</v>
      </c>
      <c r="KB3" s="74" t="s">
        <v>6</v>
      </c>
      <c r="KC3" s="74">
        <v>34</v>
      </c>
      <c r="KD3" s="74">
        <v>34</v>
      </c>
      <c r="KE3" s="74">
        <v>0</v>
      </c>
      <c r="KF3" s="74">
        <v>0</v>
      </c>
      <c r="KG3" s="75">
        <f>KD3/KC3</f>
        <v>1</v>
      </c>
      <c r="KH3" s="75">
        <f>KG3-JY3</f>
        <v>0</v>
      </c>
      <c r="KJ3" s="74" t="s">
        <v>6</v>
      </c>
      <c r="KK3" s="74">
        <v>34</v>
      </c>
      <c r="KL3" s="74">
        <v>34</v>
      </c>
      <c r="KM3" s="74">
        <v>0</v>
      </c>
      <c r="KN3" s="74">
        <v>0</v>
      </c>
      <c r="KO3" s="75">
        <f>KL3/KK3</f>
        <v>1</v>
      </c>
      <c r="KP3" s="75">
        <f>KO3-KG3</f>
        <v>0</v>
      </c>
      <c r="KR3" s="74" t="s">
        <v>6</v>
      </c>
      <c r="KS3" s="74">
        <v>34</v>
      </c>
      <c r="KT3" s="74">
        <v>34</v>
      </c>
      <c r="KU3" s="74">
        <v>0</v>
      </c>
      <c r="KV3" s="74">
        <v>0</v>
      </c>
      <c r="KW3" s="75">
        <f>KT3/KS3</f>
        <v>1</v>
      </c>
      <c r="KX3" s="75">
        <f>KW3-KO3</f>
        <v>0</v>
      </c>
      <c r="KZ3" s="74" t="s">
        <v>6</v>
      </c>
      <c r="LA3" s="74">
        <v>34</v>
      </c>
      <c r="LB3" s="74">
        <v>34</v>
      </c>
      <c r="LC3" s="74">
        <v>0</v>
      </c>
      <c r="LD3" s="74">
        <v>0</v>
      </c>
      <c r="LE3" s="75">
        <f>LB3/LA3</f>
        <v>1</v>
      </c>
      <c r="LF3" s="75">
        <f>LE3-KW3</f>
        <v>0</v>
      </c>
      <c r="LH3" s="74" t="s">
        <v>6</v>
      </c>
      <c r="LI3" s="74">
        <v>34</v>
      </c>
      <c r="LJ3" s="74">
        <v>34</v>
      </c>
      <c r="LK3" s="74">
        <v>0</v>
      </c>
      <c r="LL3" s="74">
        <v>0</v>
      </c>
      <c r="LM3" s="75">
        <f>LJ3/LI3</f>
        <v>1</v>
      </c>
      <c r="LN3" s="75">
        <f>LM3-LE3</f>
        <v>0</v>
      </c>
      <c r="LP3" s="74" t="s">
        <v>6</v>
      </c>
      <c r="LQ3" s="74">
        <v>34</v>
      </c>
      <c r="LR3" s="74">
        <v>34</v>
      </c>
      <c r="LS3" s="74">
        <v>0</v>
      </c>
      <c r="LT3" s="74">
        <v>0</v>
      </c>
      <c r="LU3" s="75">
        <f>LR3/LQ3</f>
        <v>1</v>
      </c>
      <c r="LV3" s="75">
        <f>LU3-LM3</f>
        <v>0</v>
      </c>
      <c r="LX3" s="74" t="s">
        <v>6</v>
      </c>
      <c r="LY3" s="74">
        <v>34</v>
      </c>
      <c r="LZ3" s="74">
        <v>34</v>
      </c>
      <c r="MA3" s="74">
        <v>0</v>
      </c>
      <c r="MB3" s="74">
        <v>0</v>
      </c>
      <c r="MC3" s="75">
        <f>LZ3/LY3</f>
        <v>1</v>
      </c>
      <c r="MD3" s="75">
        <f>MC3-LU3</f>
        <v>0</v>
      </c>
      <c r="MF3" s="74" t="s">
        <v>6</v>
      </c>
      <c r="MG3" s="74">
        <v>34</v>
      </c>
      <c r="MH3" s="74">
        <v>34</v>
      </c>
      <c r="MI3" s="74">
        <v>0</v>
      </c>
      <c r="MJ3" s="74">
        <v>0</v>
      </c>
      <c r="MK3" s="75">
        <f>MH3/MG3</f>
        <v>1</v>
      </c>
      <c r="ML3" s="75">
        <f>MK3-MC3</f>
        <v>0</v>
      </c>
      <c r="MN3" s="74" t="s">
        <v>6</v>
      </c>
      <c r="MO3" s="74">
        <v>34</v>
      </c>
      <c r="MP3" s="74">
        <v>34</v>
      </c>
      <c r="MQ3" s="74">
        <v>0</v>
      </c>
      <c r="MR3" s="74">
        <v>0</v>
      </c>
      <c r="MS3" s="75">
        <f>MP3/MO3</f>
        <v>1</v>
      </c>
      <c r="MT3" s="75">
        <f>MS3-MK3</f>
        <v>0</v>
      </c>
      <c r="MV3" s="74" t="s">
        <v>6</v>
      </c>
      <c r="MW3" s="74">
        <v>34</v>
      </c>
      <c r="MX3" s="74">
        <v>34</v>
      </c>
      <c r="MY3" s="74">
        <v>0</v>
      </c>
      <c r="MZ3" s="74">
        <v>0</v>
      </c>
      <c r="NA3" s="75">
        <f>MX3/MW3</f>
        <v>1</v>
      </c>
      <c r="NB3" s="75">
        <f>NA3-MS3</f>
        <v>0</v>
      </c>
      <c r="ND3" s="74" t="s">
        <v>6</v>
      </c>
      <c r="NE3" s="74">
        <v>34</v>
      </c>
      <c r="NF3" s="74">
        <v>34</v>
      </c>
      <c r="NG3" s="74">
        <v>0</v>
      </c>
      <c r="NH3" s="74">
        <v>0</v>
      </c>
      <c r="NI3" s="75">
        <f>NF3/NE3</f>
        <v>1</v>
      </c>
      <c r="NJ3" s="75">
        <f>NI3-NA3</f>
        <v>0</v>
      </c>
      <c r="NL3" s="74" t="s">
        <v>6</v>
      </c>
      <c r="NM3" s="74">
        <v>34</v>
      </c>
      <c r="NN3" s="74">
        <v>34</v>
      </c>
      <c r="NO3" s="74">
        <v>0</v>
      </c>
      <c r="NP3" s="74">
        <v>0</v>
      </c>
      <c r="NQ3" s="75">
        <f>NN3/NM3</f>
        <v>1</v>
      </c>
      <c r="NR3" s="75">
        <f>NQ3-NI3</f>
        <v>0</v>
      </c>
      <c r="NT3" s="74" t="s">
        <v>6</v>
      </c>
      <c r="NU3" s="74">
        <v>34</v>
      </c>
      <c r="NV3" s="74">
        <v>34</v>
      </c>
      <c r="NW3" s="74">
        <v>0</v>
      </c>
      <c r="NX3" s="74">
        <v>0</v>
      </c>
      <c r="NY3" s="75">
        <v>1</v>
      </c>
      <c r="NZ3" s="75"/>
    </row>
    <row r="4" spans="1:390" ht="1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f>C4/B4</f>
        <v>1</v>
      </c>
      <c r="G4" s="8"/>
      <c r="H4" s="7"/>
      <c r="I4" s="14" t="s">
        <v>7</v>
      </c>
      <c r="J4" s="2">
        <v>32</v>
      </c>
      <c r="K4" s="2">
        <v>32</v>
      </c>
      <c r="L4" s="2">
        <v>0</v>
      </c>
      <c r="M4" s="2">
        <v>0</v>
      </c>
      <c r="N4" s="4">
        <f>K4/J4</f>
        <v>1</v>
      </c>
      <c r="O4" s="8">
        <f t="shared" ref="O4:O67" si="0">N4-F4</f>
        <v>0</v>
      </c>
      <c r="P4" s="7"/>
      <c r="Q4" s="14" t="s">
        <v>7</v>
      </c>
      <c r="R4" s="2">
        <v>32</v>
      </c>
      <c r="S4" s="2">
        <v>32</v>
      </c>
      <c r="T4" s="2">
        <v>0</v>
      </c>
      <c r="U4" s="2">
        <v>0</v>
      </c>
      <c r="V4" s="4">
        <f>S4/R4</f>
        <v>1</v>
      </c>
      <c r="W4" s="4">
        <f t="shared" ref="W4:W67" si="1">V4-N4</f>
        <v>0</v>
      </c>
      <c r="Y4" s="14" t="s">
        <v>7</v>
      </c>
      <c r="Z4" s="2">
        <v>32</v>
      </c>
      <c r="AA4" s="2">
        <v>32</v>
      </c>
      <c r="AB4" s="2">
        <v>0</v>
      </c>
      <c r="AC4" s="2">
        <v>0</v>
      </c>
      <c r="AD4" s="4">
        <v>1</v>
      </c>
      <c r="AE4" s="4">
        <f t="shared" ref="AE4:AE67" si="2">AD4-V4</f>
        <v>0</v>
      </c>
      <c r="AG4" s="14" t="s">
        <v>7</v>
      </c>
      <c r="AH4" s="2">
        <v>32</v>
      </c>
      <c r="AI4" s="2">
        <v>32</v>
      </c>
      <c r="AJ4" s="2">
        <v>0</v>
      </c>
      <c r="AK4" s="2">
        <v>0</v>
      </c>
      <c r="AL4" s="4">
        <v>1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3">AS4-AL4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4">
        <f t="shared" ref="BB4:BB67" si="4">BA4-AS4</f>
        <v>0</v>
      </c>
      <c r="BD4" s="14" t="s">
        <v>7</v>
      </c>
      <c r="BE4" s="2">
        <v>32</v>
      </c>
      <c r="BF4" s="2">
        <v>32</v>
      </c>
      <c r="BG4" s="2">
        <v>0</v>
      </c>
      <c r="BH4" s="2">
        <v>0</v>
      </c>
      <c r="BI4" s="4">
        <v>1</v>
      </c>
      <c r="BJ4" s="4">
        <f t="shared" ref="BJ4:BJ67" si="5">BI4-BA4</f>
        <v>0</v>
      </c>
      <c r="BL4" s="14" t="s">
        <v>7</v>
      </c>
      <c r="BM4" s="2">
        <v>32</v>
      </c>
      <c r="BN4" s="2">
        <v>32</v>
      </c>
      <c r="BO4" s="2">
        <v>0</v>
      </c>
      <c r="BP4" s="2">
        <v>0</v>
      </c>
      <c r="BQ4" s="4">
        <v>1</v>
      </c>
      <c r="BR4" s="4">
        <f t="shared" ref="BR4:BR67" si="6">BQ4-BI4</f>
        <v>0</v>
      </c>
      <c r="BT4" s="14" t="s">
        <v>7</v>
      </c>
      <c r="BU4" s="2">
        <v>32</v>
      </c>
      <c r="BV4" s="2">
        <v>32</v>
      </c>
      <c r="BW4" s="2">
        <v>0</v>
      </c>
      <c r="BX4" s="2">
        <v>0</v>
      </c>
      <c r="BY4" s="4">
        <v>1</v>
      </c>
      <c r="BZ4" s="4">
        <f t="shared" ref="BZ4:BZ67" si="7">BY4-BQ4</f>
        <v>0</v>
      </c>
      <c r="CB4" s="37" t="s">
        <v>7</v>
      </c>
      <c r="CC4" s="2">
        <v>32</v>
      </c>
      <c r="CD4" s="2">
        <v>32</v>
      </c>
      <c r="CE4" s="2">
        <v>0</v>
      </c>
      <c r="CF4" s="2">
        <v>0</v>
      </c>
      <c r="CG4" s="4">
        <v>1</v>
      </c>
      <c r="CH4" s="4">
        <f t="shared" ref="CH4:CH67" si="8">CG4-BY4</f>
        <v>0</v>
      </c>
      <c r="CJ4" s="37" t="s">
        <v>7</v>
      </c>
      <c r="CK4" s="2">
        <v>32</v>
      </c>
      <c r="CL4" s="2">
        <v>32</v>
      </c>
      <c r="CM4" s="2">
        <v>0</v>
      </c>
      <c r="CN4" s="2">
        <v>0</v>
      </c>
      <c r="CO4" s="4">
        <v>1</v>
      </c>
      <c r="CP4" s="4">
        <f t="shared" ref="CP4:CP67" si="9">CO4-CG4</f>
        <v>0</v>
      </c>
      <c r="CR4" s="37" t="s">
        <v>7</v>
      </c>
      <c r="CS4" s="2">
        <v>32</v>
      </c>
      <c r="CT4" s="2">
        <v>32</v>
      </c>
      <c r="CU4" s="2">
        <v>0</v>
      </c>
      <c r="CV4" s="2">
        <v>0</v>
      </c>
      <c r="CW4" s="4">
        <v>1</v>
      </c>
      <c r="CX4" s="4">
        <f t="shared" ref="CX4:CX67" si="10">CW4-CO4</f>
        <v>0</v>
      </c>
      <c r="CZ4" s="37" t="s">
        <v>7</v>
      </c>
      <c r="DA4" s="2">
        <v>32</v>
      </c>
      <c r="DB4" s="2">
        <v>32</v>
      </c>
      <c r="DC4" s="2">
        <v>0</v>
      </c>
      <c r="DD4" s="2">
        <v>0</v>
      </c>
      <c r="DE4" s="4">
        <v>1</v>
      </c>
      <c r="DF4" s="4">
        <f t="shared" ref="DF4:DF67" si="11">DE4-CW4</f>
        <v>0</v>
      </c>
      <c r="DH4" s="37" t="s">
        <v>7</v>
      </c>
      <c r="DI4" s="2">
        <v>32</v>
      </c>
      <c r="DJ4" s="2">
        <v>32</v>
      </c>
      <c r="DK4" s="2">
        <v>0</v>
      </c>
      <c r="DL4" s="2">
        <v>0</v>
      </c>
      <c r="DM4" s="4">
        <v>1</v>
      </c>
      <c r="DN4" s="4">
        <f t="shared" ref="DN4:DN67" si="12">DM4-DE4</f>
        <v>0</v>
      </c>
      <c r="DP4" s="37" t="s">
        <v>7</v>
      </c>
      <c r="DQ4" s="2">
        <v>32</v>
      </c>
      <c r="DR4" s="2">
        <v>32</v>
      </c>
      <c r="DS4" s="2">
        <v>0</v>
      </c>
      <c r="DT4" s="2">
        <v>0</v>
      </c>
      <c r="DU4" s="4">
        <v>1</v>
      </c>
      <c r="DV4" s="4">
        <f t="shared" ref="DV4:DV67" si="13">DU4-DM4</f>
        <v>0</v>
      </c>
      <c r="DX4" s="37" t="s">
        <v>7</v>
      </c>
      <c r="DY4" s="47">
        <v>32</v>
      </c>
      <c r="DZ4" s="47">
        <v>32</v>
      </c>
      <c r="EA4" s="47">
        <v>0</v>
      </c>
      <c r="EB4" s="47">
        <v>0</v>
      </c>
      <c r="EC4" s="48">
        <v>1</v>
      </c>
      <c r="ED4" s="4">
        <f t="shared" ref="ED4:ED67" si="14">EC4-DU4</f>
        <v>0</v>
      </c>
      <c r="EF4" s="37" t="s">
        <v>7</v>
      </c>
      <c r="EG4" s="47">
        <v>32</v>
      </c>
      <c r="EH4" s="47">
        <v>32</v>
      </c>
      <c r="EI4" s="47">
        <v>0</v>
      </c>
      <c r="EJ4" s="47">
        <v>0</v>
      </c>
      <c r="EK4" s="48">
        <v>1</v>
      </c>
      <c r="EL4" s="4">
        <f t="shared" ref="EL4:EL67" si="15">EK4-EC4</f>
        <v>0</v>
      </c>
      <c r="EN4" s="78" t="s">
        <v>7</v>
      </c>
      <c r="EO4" s="74">
        <v>32</v>
      </c>
      <c r="EP4" s="74">
        <v>32</v>
      </c>
      <c r="EQ4" s="74">
        <v>0</v>
      </c>
      <c r="ER4" s="74">
        <v>0</v>
      </c>
      <c r="ES4" s="75">
        <v>1</v>
      </c>
      <c r="ET4" s="75">
        <f t="shared" ref="ET4:ET67" si="16">ES4-EJ4</f>
        <v>1</v>
      </c>
      <c r="EU4" s="74"/>
      <c r="EV4" s="78" t="s">
        <v>7</v>
      </c>
      <c r="EW4" s="74">
        <v>32</v>
      </c>
      <c r="EX4" s="74">
        <v>32</v>
      </c>
      <c r="EY4" s="74">
        <v>0</v>
      </c>
      <c r="EZ4" s="74">
        <v>0</v>
      </c>
      <c r="FA4" s="75">
        <v>1</v>
      </c>
      <c r="FB4" s="75">
        <f t="shared" ref="FB4:FB67" si="17">FA4-ES4</f>
        <v>0</v>
      </c>
      <c r="FC4" s="74"/>
      <c r="FD4" s="78" t="s">
        <v>7</v>
      </c>
      <c r="FE4" s="74">
        <v>32</v>
      </c>
      <c r="FF4" s="74">
        <v>32</v>
      </c>
      <c r="FG4" s="74">
        <v>0</v>
      </c>
      <c r="FH4" s="74">
        <v>0</v>
      </c>
      <c r="FI4" s="75">
        <v>1</v>
      </c>
      <c r="FJ4" s="75">
        <f t="shared" ref="FJ4:FJ67" si="18">FI4-FA4</f>
        <v>0</v>
      </c>
      <c r="FK4" s="74"/>
      <c r="FL4" s="78" t="s">
        <v>7</v>
      </c>
      <c r="FM4" s="74">
        <v>32</v>
      </c>
      <c r="FN4" s="74">
        <v>32</v>
      </c>
      <c r="FO4" s="74">
        <v>0</v>
      </c>
      <c r="FP4" s="74">
        <v>0</v>
      </c>
      <c r="FQ4" s="75">
        <v>1</v>
      </c>
      <c r="FR4" s="75">
        <f t="shared" ref="FR4:FR67" si="19">FQ4-FI4</f>
        <v>0</v>
      </c>
      <c r="FS4" s="74"/>
      <c r="FT4" s="78" t="s">
        <v>7</v>
      </c>
      <c r="FU4" s="74">
        <v>32</v>
      </c>
      <c r="FV4" s="74">
        <v>32</v>
      </c>
      <c r="FW4" s="74">
        <v>0</v>
      </c>
      <c r="FX4" s="74">
        <v>0</v>
      </c>
      <c r="FY4" s="75">
        <v>1</v>
      </c>
      <c r="FZ4" s="75">
        <f t="shared" ref="FZ4:FZ67" si="20">FY4-FQ4</f>
        <v>0</v>
      </c>
      <c r="GA4" s="74"/>
      <c r="GB4" s="78" t="s">
        <v>7</v>
      </c>
      <c r="GC4" s="74">
        <v>32</v>
      </c>
      <c r="GD4" s="74">
        <v>32</v>
      </c>
      <c r="GE4" s="74">
        <v>0</v>
      </c>
      <c r="GF4" s="74">
        <v>0</v>
      </c>
      <c r="GG4" s="75">
        <v>1</v>
      </c>
      <c r="GH4" s="77">
        <f t="shared" ref="GH4:GH67" si="21">GG4-FY4</f>
        <v>0</v>
      </c>
      <c r="GI4" s="74"/>
      <c r="GJ4" s="78" t="s">
        <v>7</v>
      </c>
      <c r="GK4" s="74">
        <v>32</v>
      </c>
      <c r="GL4" s="74">
        <v>32</v>
      </c>
      <c r="GM4" s="74">
        <v>0</v>
      </c>
      <c r="GN4" s="74">
        <v>0</v>
      </c>
      <c r="GO4" s="77">
        <f>GL4/GK4</f>
        <v>1</v>
      </c>
      <c r="GP4" s="75">
        <f t="shared" ref="GP4:GP67" si="22">GO4-GG4</f>
        <v>0</v>
      </c>
      <c r="GQ4" s="74"/>
      <c r="GR4" s="78" t="s">
        <v>7</v>
      </c>
      <c r="GS4" s="74">
        <v>32</v>
      </c>
      <c r="GT4" s="74">
        <v>32</v>
      </c>
      <c r="GU4" s="74">
        <v>0</v>
      </c>
      <c r="GV4" s="74">
        <v>0</v>
      </c>
      <c r="GW4" s="77">
        <f>GT4/GS4</f>
        <v>1</v>
      </c>
      <c r="GX4" s="75">
        <f t="shared" ref="GX4:GX67" si="23">GW4-GO4</f>
        <v>0</v>
      </c>
      <c r="GY4" s="74"/>
      <c r="GZ4" s="78" t="s">
        <v>7</v>
      </c>
      <c r="HA4" s="74">
        <v>32</v>
      </c>
      <c r="HB4" s="74">
        <v>32</v>
      </c>
      <c r="HC4" s="74">
        <v>0</v>
      </c>
      <c r="HD4" s="74">
        <v>0</v>
      </c>
      <c r="HE4" s="77">
        <f>HB4/HA4</f>
        <v>1</v>
      </c>
      <c r="HF4" s="75">
        <f t="shared" ref="HF4:HF67" si="24">HE4-GW4</f>
        <v>0</v>
      </c>
      <c r="HG4" s="74"/>
      <c r="HH4" s="78" t="s">
        <v>7</v>
      </c>
      <c r="HI4" s="74">
        <v>32</v>
      </c>
      <c r="HJ4" s="74">
        <v>32</v>
      </c>
      <c r="HK4" s="74">
        <v>0</v>
      </c>
      <c r="HL4" s="74">
        <v>0</v>
      </c>
      <c r="HM4" s="75">
        <f t="shared" ref="HM4:HM67" si="25">HJ4/HI4</f>
        <v>1</v>
      </c>
      <c r="HN4" s="75">
        <f t="shared" ref="HN4:HN67" si="26">HM4-HE4</f>
        <v>0</v>
      </c>
      <c r="HP4" s="78" t="s">
        <v>7</v>
      </c>
      <c r="HQ4" s="74">
        <v>32</v>
      </c>
      <c r="HR4" s="74">
        <v>32</v>
      </c>
      <c r="HS4" s="74">
        <v>0</v>
      </c>
      <c r="HT4" s="74">
        <v>0</v>
      </c>
      <c r="HU4" s="75">
        <f t="shared" ref="HU4:HU67" si="27">HR4/HQ4</f>
        <v>1</v>
      </c>
      <c r="HV4" s="75">
        <f t="shared" ref="HV4:HV67" si="28">HU4-HM4</f>
        <v>0</v>
      </c>
      <c r="HX4" s="78" t="s">
        <v>7</v>
      </c>
      <c r="HY4" s="74">
        <v>32</v>
      </c>
      <c r="HZ4" s="74">
        <v>32</v>
      </c>
      <c r="IA4" s="74">
        <v>0</v>
      </c>
      <c r="IB4" s="74">
        <v>0</v>
      </c>
      <c r="IC4" s="75">
        <f t="shared" ref="IC4:IC67" si="29">HZ4/HY4</f>
        <v>1</v>
      </c>
      <c r="ID4" s="75">
        <f t="shared" ref="ID4:ID67" si="30">IC4-HU4</f>
        <v>0</v>
      </c>
      <c r="IF4" s="78" t="s">
        <v>7</v>
      </c>
      <c r="IG4" s="74">
        <v>32</v>
      </c>
      <c r="IH4" s="74">
        <v>32</v>
      </c>
      <c r="II4" s="74">
        <v>0</v>
      </c>
      <c r="IJ4" s="74">
        <v>0</v>
      </c>
      <c r="IK4" s="75">
        <f t="shared" ref="IK4:IK67" si="31">IH4/IG4</f>
        <v>1</v>
      </c>
      <c r="IL4" s="75">
        <f t="shared" ref="IL4:IL67" si="32">IK4-IC4</f>
        <v>0</v>
      </c>
      <c r="IN4" s="78" t="s">
        <v>7</v>
      </c>
      <c r="IO4" s="74">
        <v>32</v>
      </c>
      <c r="IP4" s="74">
        <v>32</v>
      </c>
      <c r="IQ4" s="74">
        <v>0</v>
      </c>
      <c r="IR4" s="74">
        <v>0</v>
      </c>
      <c r="IS4" s="75">
        <f t="shared" ref="IS4:IS67" si="33">IP4/IO4</f>
        <v>1</v>
      </c>
      <c r="IT4" s="75">
        <f t="shared" ref="IT4:IT67" si="34">IS4-IK4</f>
        <v>0</v>
      </c>
      <c r="IV4" s="78" t="s">
        <v>7</v>
      </c>
      <c r="IW4" s="74">
        <v>32</v>
      </c>
      <c r="IX4" s="74">
        <v>32</v>
      </c>
      <c r="IY4" s="74">
        <v>0</v>
      </c>
      <c r="IZ4" s="74">
        <v>0</v>
      </c>
      <c r="JA4" s="75">
        <f t="shared" ref="JA4:JA67" si="35">IX4/IW4</f>
        <v>1</v>
      </c>
      <c r="JB4" s="75">
        <f t="shared" ref="JB4:JB67" si="36">JA4-IS4</f>
        <v>0</v>
      </c>
      <c r="JD4" s="78" t="s">
        <v>7</v>
      </c>
      <c r="JE4" s="74">
        <v>32</v>
      </c>
      <c r="JF4" s="74">
        <v>32</v>
      </c>
      <c r="JG4" s="74">
        <v>0</v>
      </c>
      <c r="JH4" s="74">
        <v>0</v>
      </c>
      <c r="JI4" s="75">
        <f t="shared" ref="JI4:JI67" si="37">JF4/JE4</f>
        <v>1</v>
      </c>
      <c r="JJ4" s="75">
        <f t="shared" ref="JJ4:JJ67" si="38">JI4-JA4</f>
        <v>0</v>
      </c>
      <c r="JL4" s="78" t="s">
        <v>7</v>
      </c>
      <c r="JM4" s="74">
        <v>32</v>
      </c>
      <c r="JN4" s="74">
        <v>32</v>
      </c>
      <c r="JO4" s="74">
        <v>0</v>
      </c>
      <c r="JP4" s="74">
        <v>0</v>
      </c>
      <c r="JQ4" s="75">
        <f t="shared" ref="JQ4:JQ67" si="39">JN4/JM4</f>
        <v>1</v>
      </c>
      <c r="JR4" s="75">
        <f t="shared" ref="JR4:JR67" si="40">JQ4-JI4</f>
        <v>0</v>
      </c>
      <c r="JT4" s="78" t="s">
        <v>7</v>
      </c>
      <c r="JU4" s="74">
        <v>32</v>
      </c>
      <c r="JV4" s="74">
        <v>32</v>
      </c>
      <c r="JW4" s="74">
        <v>0</v>
      </c>
      <c r="JX4" s="74">
        <v>0</v>
      </c>
      <c r="JY4" s="75">
        <f t="shared" ref="JY4:JY67" si="41">JV4/JU4</f>
        <v>1</v>
      </c>
      <c r="JZ4" s="75">
        <f t="shared" ref="JZ4:JZ67" si="42">JY4-JQ4</f>
        <v>0</v>
      </c>
      <c r="KB4" s="78" t="s">
        <v>7</v>
      </c>
      <c r="KC4" s="74">
        <v>32</v>
      </c>
      <c r="KD4" s="74">
        <v>32</v>
      </c>
      <c r="KE4" s="74">
        <v>0</v>
      </c>
      <c r="KF4" s="74">
        <v>0</v>
      </c>
      <c r="KG4" s="75">
        <f t="shared" ref="KG4:KG67" si="43">KD4/KC4</f>
        <v>1</v>
      </c>
      <c r="KH4" s="75">
        <f t="shared" ref="KH4:KH67" si="44">KG4-JY4</f>
        <v>0</v>
      </c>
      <c r="KJ4" s="78" t="s">
        <v>7</v>
      </c>
      <c r="KK4" s="74">
        <v>32</v>
      </c>
      <c r="KL4" s="74">
        <v>32</v>
      </c>
      <c r="KM4" s="74">
        <v>0</v>
      </c>
      <c r="KN4" s="74">
        <v>0</v>
      </c>
      <c r="KO4" s="75">
        <f t="shared" ref="KO4:KO67" si="45">KL4/KK4</f>
        <v>1</v>
      </c>
      <c r="KP4" s="75">
        <f t="shared" ref="KP4:KP67" si="46">KO4-KG4</f>
        <v>0</v>
      </c>
      <c r="KR4" s="78" t="s">
        <v>7</v>
      </c>
      <c r="KS4" s="74">
        <v>32</v>
      </c>
      <c r="KT4" s="74">
        <v>32</v>
      </c>
      <c r="KU4" s="74">
        <v>0</v>
      </c>
      <c r="KV4" s="74">
        <v>0</v>
      </c>
      <c r="KW4" s="75">
        <f t="shared" ref="KW4:KW67" si="47">KT4/KS4</f>
        <v>1</v>
      </c>
      <c r="KX4" s="75">
        <f t="shared" ref="KX4:KX67" si="48">KW4-KO4</f>
        <v>0</v>
      </c>
      <c r="KZ4" s="78" t="s">
        <v>7</v>
      </c>
      <c r="LA4" s="74">
        <v>32</v>
      </c>
      <c r="LB4" s="74">
        <v>32</v>
      </c>
      <c r="LC4" s="74">
        <v>0</v>
      </c>
      <c r="LD4" s="74">
        <v>0</v>
      </c>
      <c r="LE4" s="75">
        <f t="shared" ref="LE4:LE67" si="49">LB4/LA4</f>
        <v>1</v>
      </c>
      <c r="LF4" s="75">
        <f t="shared" ref="LF4:LF67" si="50">LE4-KW4</f>
        <v>0</v>
      </c>
      <c r="LH4" s="78" t="s">
        <v>7</v>
      </c>
      <c r="LI4" s="74">
        <v>32</v>
      </c>
      <c r="LJ4" s="74">
        <v>32</v>
      </c>
      <c r="LK4" s="74">
        <v>0</v>
      </c>
      <c r="LL4" s="74">
        <v>0</v>
      </c>
      <c r="LM4" s="75">
        <f t="shared" ref="LM4:LM67" si="51">LJ4/LI4</f>
        <v>1</v>
      </c>
      <c r="LN4" s="75">
        <f t="shared" ref="LN4:LN67" si="52">LM4-LE4</f>
        <v>0</v>
      </c>
      <c r="LP4" s="78" t="s">
        <v>7</v>
      </c>
      <c r="LQ4" s="74">
        <v>32</v>
      </c>
      <c r="LR4" s="74">
        <v>32</v>
      </c>
      <c r="LS4" s="74">
        <v>0</v>
      </c>
      <c r="LT4" s="74">
        <v>0</v>
      </c>
      <c r="LU4" s="75">
        <f t="shared" ref="LU4:LU67" si="53">LR4/LQ4</f>
        <v>1</v>
      </c>
      <c r="LV4" s="75">
        <f t="shared" ref="LV4:LV67" si="54">LU4-LM4</f>
        <v>0</v>
      </c>
      <c r="LX4" s="78" t="s">
        <v>7</v>
      </c>
      <c r="LY4" s="74">
        <v>32</v>
      </c>
      <c r="LZ4" s="74">
        <v>32</v>
      </c>
      <c r="MA4" s="74">
        <v>0</v>
      </c>
      <c r="MB4" s="74">
        <v>0</v>
      </c>
      <c r="MC4" s="75">
        <f t="shared" ref="MC4:MC67" si="55">LZ4/LY4</f>
        <v>1</v>
      </c>
      <c r="MD4" s="75">
        <f t="shared" ref="MD4:MD67" si="56">MC4-LU4</f>
        <v>0</v>
      </c>
      <c r="MF4" s="78" t="s">
        <v>7</v>
      </c>
      <c r="MG4" s="74">
        <v>32</v>
      </c>
      <c r="MH4" s="74">
        <v>32</v>
      </c>
      <c r="MI4" s="74">
        <v>0</v>
      </c>
      <c r="MJ4" s="74">
        <v>0</v>
      </c>
      <c r="MK4" s="75">
        <f t="shared" ref="MK4:MK67" si="57">MH4/MG4</f>
        <v>1</v>
      </c>
      <c r="ML4" s="75">
        <f t="shared" ref="ML4:ML67" si="58">MK4-MC4</f>
        <v>0</v>
      </c>
      <c r="MN4" s="78" t="s">
        <v>7</v>
      </c>
      <c r="MO4" s="74">
        <v>32</v>
      </c>
      <c r="MP4" s="74">
        <v>32</v>
      </c>
      <c r="MQ4" s="74">
        <v>0</v>
      </c>
      <c r="MR4" s="74">
        <v>0</v>
      </c>
      <c r="MS4" s="75">
        <f t="shared" ref="MS4:MS67" si="59">MP4/MO4</f>
        <v>1</v>
      </c>
      <c r="MT4" s="75">
        <f t="shared" ref="MT4:MT67" si="60">MS4-MK4</f>
        <v>0</v>
      </c>
      <c r="MV4" s="78" t="s">
        <v>7</v>
      </c>
      <c r="MW4" s="74">
        <v>32</v>
      </c>
      <c r="MX4" s="74">
        <v>32</v>
      </c>
      <c r="MY4" s="74">
        <v>0</v>
      </c>
      <c r="MZ4" s="74">
        <v>0</v>
      </c>
      <c r="NA4" s="75">
        <f t="shared" ref="NA4:NA67" si="61">MX4/MW4</f>
        <v>1</v>
      </c>
      <c r="NB4" s="75">
        <f t="shared" ref="NB4:NB67" si="62">NA4-MS4</f>
        <v>0</v>
      </c>
      <c r="ND4" s="78" t="s">
        <v>7</v>
      </c>
      <c r="NE4" s="74">
        <v>32</v>
      </c>
      <c r="NF4" s="74">
        <v>32</v>
      </c>
      <c r="NG4" s="74">
        <v>0</v>
      </c>
      <c r="NH4" s="74">
        <v>0</v>
      </c>
      <c r="NI4" s="75">
        <f t="shared" ref="NI4:NI67" si="63">NF4/NE4</f>
        <v>1</v>
      </c>
      <c r="NJ4" s="75">
        <f t="shared" ref="NJ4:NJ67" si="64">NI4-NA4</f>
        <v>0</v>
      </c>
      <c r="NL4" s="78" t="s">
        <v>7</v>
      </c>
      <c r="NM4" s="74">
        <v>32</v>
      </c>
      <c r="NN4" s="74">
        <v>32</v>
      </c>
      <c r="NO4" s="74">
        <v>0</v>
      </c>
      <c r="NP4" s="74">
        <v>0</v>
      </c>
      <c r="NQ4" s="75">
        <f t="shared" ref="NQ4:NQ67" si="65">NN4/NM4</f>
        <v>1</v>
      </c>
      <c r="NR4" s="75">
        <f t="shared" ref="NR4:NR67" si="66">NQ4-NI4</f>
        <v>0</v>
      </c>
      <c r="NT4" s="78" t="s">
        <v>7</v>
      </c>
      <c r="NU4" s="74">
        <v>44</v>
      </c>
      <c r="NV4" s="74">
        <v>32</v>
      </c>
      <c r="NW4" s="74">
        <v>0</v>
      </c>
      <c r="NX4" s="74">
        <v>12</v>
      </c>
      <c r="NY4" s="75">
        <v>0.73</v>
      </c>
      <c r="NZ4" s="75"/>
    </row>
    <row r="5" spans="1:390" ht="1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G5" s="8"/>
      <c r="H5" s="7"/>
      <c r="I5" s="2" t="s">
        <v>8</v>
      </c>
      <c r="J5" s="2">
        <v>23</v>
      </c>
      <c r="K5" s="2">
        <v>23</v>
      </c>
      <c r="L5" s="2">
        <v>0</v>
      </c>
      <c r="M5" s="2">
        <v>0</v>
      </c>
      <c r="N5" s="4">
        <v>1</v>
      </c>
      <c r="O5" s="8">
        <f t="shared" si="0"/>
        <v>0</v>
      </c>
      <c r="P5" s="7"/>
      <c r="Q5" s="2" t="s">
        <v>8</v>
      </c>
      <c r="R5" s="2">
        <v>23</v>
      </c>
      <c r="S5" s="2">
        <v>23</v>
      </c>
      <c r="T5" s="2">
        <v>0</v>
      </c>
      <c r="U5" s="2">
        <v>0</v>
      </c>
      <c r="V5" s="4">
        <v>1</v>
      </c>
      <c r="W5" s="4">
        <f t="shared" si="1"/>
        <v>0</v>
      </c>
      <c r="Y5" s="2" t="s">
        <v>8</v>
      </c>
      <c r="Z5" s="2">
        <v>23</v>
      </c>
      <c r="AA5" s="2">
        <v>23</v>
      </c>
      <c r="AB5" s="2">
        <v>0</v>
      </c>
      <c r="AC5" s="2">
        <v>0</v>
      </c>
      <c r="AD5" s="4">
        <v>1</v>
      </c>
      <c r="AE5" s="4">
        <f t="shared" si="2"/>
        <v>0</v>
      </c>
      <c r="AG5" s="2" t="s">
        <v>8</v>
      </c>
      <c r="AH5" s="2">
        <v>23</v>
      </c>
      <c r="AI5" s="2">
        <v>23</v>
      </c>
      <c r="AJ5" s="2">
        <v>0</v>
      </c>
      <c r="AK5" s="2">
        <v>0</v>
      </c>
      <c r="AL5" s="4">
        <v>1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3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4">
        <f t="shared" si="4"/>
        <v>0</v>
      </c>
      <c r="BD5" s="2" t="s">
        <v>8</v>
      </c>
      <c r="BE5" s="2">
        <v>23</v>
      </c>
      <c r="BF5" s="2">
        <v>23</v>
      </c>
      <c r="BG5" s="2">
        <v>0</v>
      </c>
      <c r="BH5" s="2">
        <v>0</v>
      </c>
      <c r="BI5" s="4">
        <v>1</v>
      </c>
      <c r="BJ5" s="4">
        <f t="shared" si="5"/>
        <v>0</v>
      </c>
      <c r="BL5" s="2" t="s">
        <v>8</v>
      </c>
      <c r="BM5" s="2">
        <v>26</v>
      </c>
      <c r="BN5" s="2">
        <v>26</v>
      </c>
      <c r="BO5" s="2">
        <v>0</v>
      </c>
      <c r="BP5" s="2">
        <v>0</v>
      </c>
      <c r="BQ5" s="4">
        <v>1</v>
      </c>
      <c r="BR5" s="4">
        <f t="shared" si="6"/>
        <v>0</v>
      </c>
      <c r="BT5" s="2" t="s">
        <v>8</v>
      </c>
      <c r="BU5" s="2">
        <v>26</v>
      </c>
      <c r="BV5" s="2">
        <v>26</v>
      </c>
      <c r="BW5" s="2">
        <v>0</v>
      </c>
      <c r="BX5" s="2">
        <v>0</v>
      </c>
      <c r="BY5" s="4">
        <f t="shared" ref="BY5:BY67" si="67">BV5/BU5</f>
        <v>1</v>
      </c>
      <c r="BZ5" s="4">
        <f t="shared" si="7"/>
        <v>0</v>
      </c>
      <c r="CB5" s="2" t="s">
        <v>8</v>
      </c>
      <c r="CC5" s="2">
        <v>26</v>
      </c>
      <c r="CD5" s="2">
        <v>26</v>
      </c>
      <c r="CE5" s="2">
        <v>0</v>
      </c>
      <c r="CF5" s="2">
        <v>0</v>
      </c>
      <c r="CG5" s="4">
        <v>1</v>
      </c>
      <c r="CH5" s="4">
        <f t="shared" si="8"/>
        <v>0</v>
      </c>
      <c r="CJ5" s="2" t="s">
        <v>8</v>
      </c>
      <c r="CK5" s="2">
        <v>26</v>
      </c>
      <c r="CL5" s="2">
        <v>26</v>
      </c>
      <c r="CM5" s="2">
        <v>0</v>
      </c>
      <c r="CN5" s="2">
        <v>0</v>
      </c>
      <c r="CO5" s="4">
        <v>1</v>
      </c>
      <c r="CP5" s="4">
        <f t="shared" si="9"/>
        <v>0</v>
      </c>
      <c r="CR5" s="2" t="s">
        <v>8</v>
      </c>
      <c r="CS5" s="2">
        <v>26</v>
      </c>
      <c r="CT5" s="2">
        <v>26</v>
      </c>
      <c r="CU5" s="2">
        <v>0</v>
      </c>
      <c r="CV5" s="2">
        <v>0</v>
      </c>
      <c r="CW5" s="4">
        <v>1</v>
      </c>
      <c r="CX5" s="4">
        <f t="shared" si="10"/>
        <v>0</v>
      </c>
      <c r="CZ5" s="2" t="s">
        <v>8</v>
      </c>
      <c r="DA5" s="2">
        <v>26</v>
      </c>
      <c r="DB5" s="2">
        <v>26</v>
      </c>
      <c r="DC5" s="2">
        <v>0</v>
      </c>
      <c r="DD5" s="2">
        <v>0</v>
      </c>
      <c r="DE5" s="4">
        <v>1</v>
      </c>
      <c r="DF5" s="4">
        <f t="shared" si="11"/>
        <v>0</v>
      </c>
      <c r="DH5" s="2" t="s">
        <v>8</v>
      </c>
      <c r="DI5" s="2">
        <v>26</v>
      </c>
      <c r="DJ5" s="2">
        <v>26</v>
      </c>
      <c r="DK5" s="2">
        <v>0</v>
      </c>
      <c r="DL5" s="2">
        <v>0</v>
      </c>
      <c r="DM5" s="4">
        <v>1</v>
      </c>
      <c r="DN5" s="4">
        <f t="shared" si="12"/>
        <v>0</v>
      </c>
      <c r="DP5" s="2" t="s">
        <v>8</v>
      </c>
      <c r="DQ5" s="2">
        <v>26</v>
      </c>
      <c r="DR5" s="2">
        <v>26</v>
      </c>
      <c r="DS5" s="2">
        <v>0</v>
      </c>
      <c r="DT5" s="2">
        <v>0</v>
      </c>
      <c r="DU5" s="4">
        <v>1</v>
      </c>
      <c r="DV5" s="4">
        <f t="shared" si="13"/>
        <v>0</v>
      </c>
      <c r="DX5" s="2" t="s">
        <v>8</v>
      </c>
      <c r="DY5" s="2">
        <v>26</v>
      </c>
      <c r="DZ5" s="2">
        <v>26</v>
      </c>
      <c r="EA5" s="2">
        <v>0</v>
      </c>
      <c r="EB5" s="2">
        <v>0</v>
      </c>
      <c r="EC5" s="4">
        <v>1</v>
      </c>
      <c r="ED5" s="4">
        <f t="shared" si="14"/>
        <v>0</v>
      </c>
      <c r="EF5" s="2" t="s">
        <v>8</v>
      </c>
      <c r="EG5" s="2">
        <v>26</v>
      </c>
      <c r="EH5" s="2">
        <v>26</v>
      </c>
      <c r="EI5" s="2">
        <v>0</v>
      </c>
      <c r="EJ5" s="2">
        <v>0</v>
      </c>
      <c r="EK5" s="4">
        <f t="shared" ref="EK5:EK67" si="68">EH5/EG5</f>
        <v>1</v>
      </c>
      <c r="EL5" s="4">
        <f t="shared" si="15"/>
        <v>0</v>
      </c>
      <c r="EN5" s="73" t="s">
        <v>8</v>
      </c>
      <c r="EO5" s="73">
        <v>26</v>
      </c>
      <c r="EP5" s="73">
        <v>26</v>
      </c>
      <c r="EQ5" s="73">
        <v>0</v>
      </c>
      <c r="ER5" s="73">
        <v>0</v>
      </c>
      <c r="ES5" s="77">
        <v>1</v>
      </c>
      <c r="ET5" s="75">
        <f t="shared" si="16"/>
        <v>1</v>
      </c>
      <c r="EU5" s="74"/>
      <c r="EV5" s="73" t="s">
        <v>8</v>
      </c>
      <c r="EW5" s="73">
        <v>26</v>
      </c>
      <c r="EX5" s="73">
        <v>26</v>
      </c>
      <c r="EY5" s="73">
        <v>0</v>
      </c>
      <c r="EZ5" s="73">
        <v>0</v>
      </c>
      <c r="FA5" s="77">
        <v>1</v>
      </c>
      <c r="FB5" s="75">
        <f t="shared" si="17"/>
        <v>0</v>
      </c>
      <c r="FC5" s="74"/>
      <c r="FD5" s="73" t="s">
        <v>8</v>
      </c>
      <c r="FE5" s="73">
        <v>26</v>
      </c>
      <c r="FF5" s="73">
        <v>26</v>
      </c>
      <c r="FG5" s="73">
        <v>0</v>
      </c>
      <c r="FH5" s="73">
        <v>0</v>
      </c>
      <c r="FI5" s="77">
        <v>1</v>
      </c>
      <c r="FJ5" s="75">
        <f t="shared" si="18"/>
        <v>0</v>
      </c>
      <c r="FK5" s="74"/>
      <c r="FL5" s="73" t="s">
        <v>8</v>
      </c>
      <c r="FM5" s="73">
        <v>26</v>
      </c>
      <c r="FN5" s="73">
        <v>26</v>
      </c>
      <c r="FO5" s="73">
        <v>0</v>
      </c>
      <c r="FP5" s="73">
        <v>0</v>
      </c>
      <c r="FQ5" s="77">
        <v>1</v>
      </c>
      <c r="FR5" s="75">
        <f t="shared" si="19"/>
        <v>0</v>
      </c>
      <c r="FS5" s="74"/>
      <c r="FT5" s="73" t="s">
        <v>8</v>
      </c>
      <c r="FU5" s="73">
        <v>26</v>
      </c>
      <c r="FV5" s="73">
        <v>26</v>
      </c>
      <c r="FW5" s="73">
        <v>0</v>
      </c>
      <c r="FX5" s="73">
        <v>0</v>
      </c>
      <c r="FY5" s="77">
        <v>1</v>
      </c>
      <c r="FZ5" s="75">
        <f t="shared" si="20"/>
        <v>0</v>
      </c>
      <c r="GA5" s="74"/>
      <c r="GB5" s="73" t="s">
        <v>8</v>
      </c>
      <c r="GC5" s="73">
        <v>26</v>
      </c>
      <c r="GD5" s="73">
        <v>26</v>
      </c>
      <c r="GE5" s="73">
        <v>0</v>
      </c>
      <c r="GF5" s="73">
        <v>0</v>
      </c>
      <c r="GG5" s="77">
        <v>1</v>
      </c>
      <c r="GH5" s="77">
        <f t="shared" si="21"/>
        <v>0</v>
      </c>
      <c r="GI5" s="74"/>
      <c r="GJ5" s="73" t="s">
        <v>8</v>
      </c>
      <c r="GK5" s="73">
        <v>26</v>
      </c>
      <c r="GL5" s="73">
        <v>26</v>
      </c>
      <c r="GM5" s="73">
        <v>0</v>
      </c>
      <c r="GN5" s="73">
        <v>0</v>
      </c>
      <c r="GO5" s="77">
        <v>1</v>
      </c>
      <c r="GP5" s="75">
        <f t="shared" si="22"/>
        <v>0</v>
      </c>
      <c r="GQ5" s="74"/>
      <c r="GR5" s="73" t="s">
        <v>8</v>
      </c>
      <c r="GS5" s="73">
        <v>26</v>
      </c>
      <c r="GT5" s="73">
        <v>26</v>
      </c>
      <c r="GU5" s="73">
        <v>0</v>
      </c>
      <c r="GV5" s="73">
        <v>0</v>
      </c>
      <c r="GW5" s="77">
        <v>1</v>
      </c>
      <c r="GX5" s="75">
        <f t="shared" si="23"/>
        <v>0</v>
      </c>
      <c r="GY5" s="74"/>
      <c r="GZ5" s="73" t="s">
        <v>8</v>
      </c>
      <c r="HA5" s="73">
        <v>26</v>
      </c>
      <c r="HB5" s="73">
        <v>26</v>
      </c>
      <c r="HC5" s="73">
        <v>0</v>
      </c>
      <c r="HD5" s="73">
        <v>0</v>
      </c>
      <c r="HE5" s="77">
        <v>1</v>
      </c>
      <c r="HF5" s="75">
        <f t="shared" si="24"/>
        <v>0</v>
      </c>
      <c r="HG5" s="74"/>
      <c r="HH5" s="74" t="s">
        <v>8</v>
      </c>
      <c r="HI5" s="74">
        <v>26</v>
      </c>
      <c r="HJ5" s="74">
        <v>26</v>
      </c>
      <c r="HK5" s="74">
        <v>0</v>
      </c>
      <c r="HL5" s="74">
        <v>0</v>
      </c>
      <c r="HM5" s="75">
        <f t="shared" si="25"/>
        <v>1</v>
      </c>
      <c r="HN5" s="75">
        <f t="shared" si="26"/>
        <v>0</v>
      </c>
      <c r="HP5" s="74" t="s">
        <v>8</v>
      </c>
      <c r="HQ5" s="74">
        <v>26</v>
      </c>
      <c r="HR5" s="74">
        <v>26</v>
      </c>
      <c r="HS5" s="74">
        <v>0</v>
      </c>
      <c r="HT5" s="74">
        <v>0</v>
      </c>
      <c r="HU5" s="75">
        <f t="shared" si="27"/>
        <v>1</v>
      </c>
      <c r="HV5" s="75">
        <f t="shared" si="28"/>
        <v>0</v>
      </c>
      <c r="HX5" s="74" t="s">
        <v>8</v>
      </c>
      <c r="HY5" s="74">
        <v>26</v>
      </c>
      <c r="HZ5" s="74">
        <v>26</v>
      </c>
      <c r="IA5" s="74">
        <v>0</v>
      </c>
      <c r="IB5" s="74">
        <v>0</v>
      </c>
      <c r="IC5" s="75">
        <f t="shared" si="29"/>
        <v>1</v>
      </c>
      <c r="ID5" s="75">
        <f t="shared" si="30"/>
        <v>0</v>
      </c>
      <c r="IF5" s="74" t="s">
        <v>8</v>
      </c>
      <c r="IG5" s="74">
        <v>26</v>
      </c>
      <c r="IH5" s="74">
        <v>26</v>
      </c>
      <c r="II5" s="74">
        <v>0</v>
      </c>
      <c r="IJ5" s="74">
        <v>0</v>
      </c>
      <c r="IK5" s="75">
        <f t="shared" si="31"/>
        <v>1</v>
      </c>
      <c r="IL5" s="75">
        <f t="shared" si="32"/>
        <v>0</v>
      </c>
      <c r="IN5" s="74" t="s">
        <v>8</v>
      </c>
      <c r="IO5" s="74">
        <v>26</v>
      </c>
      <c r="IP5" s="74">
        <v>26</v>
      </c>
      <c r="IQ5" s="74">
        <v>0</v>
      </c>
      <c r="IR5" s="74">
        <v>0</v>
      </c>
      <c r="IS5" s="75">
        <f t="shared" si="33"/>
        <v>1</v>
      </c>
      <c r="IT5" s="75">
        <f t="shared" si="34"/>
        <v>0</v>
      </c>
      <c r="IV5" s="74" t="s">
        <v>8</v>
      </c>
      <c r="IW5" s="74">
        <v>26</v>
      </c>
      <c r="IX5" s="74">
        <v>26</v>
      </c>
      <c r="IY5" s="74">
        <v>0</v>
      </c>
      <c r="IZ5" s="74">
        <v>0</v>
      </c>
      <c r="JA5" s="75">
        <f t="shared" si="35"/>
        <v>1</v>
      </c>
      <c r="JB5" s="75">
        <f t="shared" si="36"/>
        <v>0</v>
      </c>
      <c r="JD5" s="74" t="s">
        <v>8</v>
      </c>
      <c r="JE5" s="74">
        <v>26</v>
      </c>
      <c r="JF5" s="74">
        <v>26</v>
      </c>
      <c r="JG5" s="74">
        <v>0</v>
      </c>
      <c r="JH5" s="74">
        <v>0</v>
      </c>
      <c r="JI5" s="75">
        <f t="shared" si="37"/>
        <v>1</v>
      </c>
      <c r="JJ5" s="75">
        <f t="shared" si="38"/>
        <v>0</v>
      </c>
      <c r="JL5" s="74" t="s">
        <v>8</v>
      </c>
      <c r="JM5" s="74">
        <v>26</v>
      </c>
      <c r="JN5" s="74">
        <v>26</v>
      </c>
      <c r="JO5" s="74">
        <v>0</v>
      </c>
      <c r="JP5" s="74">
        <v>0</v>
      </c>
      <c r="JQ5" s="75">
        <f t="shared" si="39"/>
        <v>1</v>
      </c>
      <c r="JR5" s="75">
        <f t="shared" si="40"/>
        <v>0</v>
      </c>
      <c r="JT5" s="74" t="s">
        <v>8</v>
      </c>
      <c r="JU5" s="74">
        <v>26</v>
      </c>
      <c r="JV5" s="74">
        <v>26</v>
      </c>
      <c r="JW5" s="74">
        <v>0</v>
      </c>
      <c r="JX5" s="74">
        <v>0</v>
      </c>
      <c r="JY5" s="75">
        <f t="shared" si="41"/>
        <v>1</v>
      </c>
      <c r="JZ5" s="75">
        <f t="shared" si="42"/>
        <v>0</v>
      </c>
      <c r="KB5" s="74" t="s">
        <v>8</v>
      </c>
      <c r="KC5" s="74">
        <v>26</v>
      </c>
      <c r="KD5" s="74">
        <v>26</v>
      </c>
      <c r="KE5" s="74">
        <v>0</v>
      </c>
      <c r="KF5" s="74">
        <v>0</v>
      </c>
      <c r="KG5" s="75">
        <f t="shared" si="43"/>
        <v>1</v>
      </c>
      <c r="KH5" s="75">
        <f t="shared" si="44"/>
        <v>0</v>
      </c>
      <c r="KJ5" s="74" t="s">
        <v>8</v>
      </c>
      <c r="KK5" s="74">
        <v>26</v>
      </c>
      <c r="KL5" s="74">
        <v>26</v>
      </c>
      <c r="KM5" s="74">
        <v>0</v>
      </c>
      <c r="KN5" s="74">
        <v>0</v>
      </c>
      <c r="KO5" s="75">
        <f t="shared" si="45"/>
        <v>1</v>
      </c>
      <c r="KP5" s="75">
        <f t="shared" si="46"/>
        <v>0</v>
      </c>
      <c r="KR5" s="74" t="s">
        <v>8</v>
      </c>
      <c r="KS5" s="74">
        <v>26</v>
      </c>
      <c r="KT5" s="74">
        <v>26</v>
      </c>
      <c r="KU5" s="74">
        <v>0</v>
      </c>
      <c r="KV5" s="74">
        <v>0</v>
      </c>
      <c r="KW5" s="75">
        <f t="shared" si="47"/>
        <v>1</v>
      </c>
      <c r="KX5" s="75">
        <f t="shared" si="48"/>
        <v>0</v>
      </c>
      <c r="KZ5" s="74" t="s">
        <v>8</v>
      </c>
      <c r="LA5" s="74">
        <v>26</v>
      </c>
      <c r="LB5" s="74">
        <v>26</v>
      </c>
      <c r="LC5" s="74">
        <v>0</v>
      </c>
      <c r="LD5" s="74">
        <v>0</v>
      </c>
      <c r="LE5" s="75">
        <f t="shared" si="49"/>
        <v>1</v>
      </c>
      <c r="LF5" s="75">
        <f t="shared" si="50"/>
        <v>0</v>
      </c>
      <c r="LH5" s="74" t="s">
        <v>8</v>
      </c>
      <c r="LI5" s="74">
        <v>26</v>
      </c>
      <c r="LJ5" s="74">
        <v>26</v>
      </c>
      <c r="LK5" s="74">
        <v>0</v>
      </c>
      <c r="LL5" s="74">
        <v>0</v>
      </c>
      <c r="LM5" s="75">
        <f t="shared" si="51"/>
        <v>1</v>
      </c>
      <c r="LN5" s="75">
        <f t="shared" si="52"/>
        <v>0</v>
      </c>
      <c r="LP5" s="74" t="s">
        <v>8</v>
      </c>
      <c r="LQ5" s="74">
        <v>26</v>
      </c>
      <c r="LR5" s="74">
        <v>26</v>
      </c>
      <c r="LS5" s="74">
        <v>0</v>
      </c>
      <c r="LT5" s="74">
        <v>0</v>
      </c>
      <c r="LU5" s="75">
        <f t="shared" si="53"/>
        <v>1</v>
      </c>
      <c r="LV5" s="75">
        <f t="shared" si="54"/>
        <v>0</v>
      </c>
      <c r="LX5" s="74" t="s">
        <v>8</v>
      </c>
      <c r="LY5" s="74">
        <v>26</v>
      </c>
      <c r="LZ5" s="74">
        <v>26</v>
      </c>
      <c r="MA5" s="74">
        <v>0</v>
      </c>
      <c r="MB5" s="74">
        <v>0</v>
      </c>
      <c r="MC5" s="75">
        <f t="shared" si="55"/>
        <v>1</v>
      </c>
      <c r="MD5" s="75">
        <f t="shared" si="56"/>
        <v>0</v>
      </c>
      <c r="MF5" s="74" t="s">
        <v>8</v>
      </c>
      <c r="MG5" s="74">
        <v>26</v>
      </c>
      <c r="MH5" s="74">
        <v>26</v>
      </c>
      <c r="MI5" s="74">
        <v>0</v>
      </c>
      <c r="MJ5" s="74">
        <v>0</v>
      </c>
      <c r="MK5" s="75">
        <f t="shared" si="57"/>
        <v>1</v>
      </c>
      <c r="ML5" s="75">
        <f t="shared" si="58"/>
        <v>0</v>
      </c>
      <c r="MN5" s="74" t="s">
        <v>8</v>
      </c>
      <c r="MO5" s="74">
        <v>26</v>
      </c>
      <c r="MP5" s="74">
        <v>26</v>
      </c>
      <c r="MQ5" s="74">
        <v>0</v>
      </c>
      <c r="MR5" s="74">
        <v>0</v>
      </c>
      <c r="MS5" s="75">
        <f t="shared" si="59"/>
        <v>1</v>
      </c>
      <c r="MT5" s="75">
        <f t="shared" si="60"/>
        <v>0</v>
      </c>
      <c r="MV5" s="74" t="s">
        <v>8</v>
      </c>
      <c r="MW5" s="74">
        <v>26</v>
      </c>
      <c r="MX5" s="74">
        <v>26</v>
      </c>
      <c r="MY5" s="74">
        <v>0</v>
      </c>
      <c r="MZ5" s="74">
        <v>0</v>
      </c>
      <c r="NA5" s="75">
        <f t="shared" si="61"/>
        <v>1</v>
      </c>
      <c r="NB5" s="75">
        <f t="shared" si="62"/>
        <v>0</v>
      </c>
      <c r="ND5" s="74" t="s">
        <v>8</v>
      </c>
      <c r="NE5" s="74">
        <v>26</v>
      </c>
      <c r="NF5" s="74">
        <v>26</v>
      </c>
      <c r="NG5" s="74">
        <v>0</v>
      </c>
      <c r="NH5" s="74">
        <v>0</v>
      </c>
      <c r="NI5" s="75">
        <f t="shared" si="63"/>
        <v>1</v>
      </c>
      <c r="NJ5" s="75">
        <f t="shared" si="64"/>
        <v>0</v>
      </c>
      <c r="NL5" s="74" t="s">
        <v>8</v>
      </c>
      <c r="NM5" s="74">
        <v>26</v>
      </c>
      <c r="NN5" s="74">
        <v>26</v>
      </c>
      <c r="NO5" s="74">
        <v>0</v>
      </c>
      <c r="NP5" s="74">
        <v>0</v>
      </c>
      <c r="NQ5" s="75">
        <f t="shared" si="65"/>
        <v>1</v>
      </c>
      <c r="NR5" s="75">
        <f t="shared" si="66"/>
        <v>0</v>
      </c>
      <c r="NT5" s="74" t="s">
        <v>8</v>
      </c>
      <c r="NU5" s="74">
        <v>26</v>
      </c>
      <c r="NV5" s="74">
        <v>26</v>
      </c>
      <c r="NW5" s="74">
        <v>0</v>
      </c>
      <c r="NX5" s="74">
        <v>0</v>
      </c>
      <c r="NY5" s="75">
        <v>1</v>
      </c>
      <c r="NZ5" s="75"/>
    </row>
    <row r="6" spans="1:390" ht="1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G6" s="8"/>
      <c r="H6" s="7"/>
      <c r="I6" s="2" t="s">
        <v>9</v>
      </c>
      <c r="J6" s="2">
        <v>11</v>
      </c>
      <c r="K6" s="2">
        <v>11</v>
      </c>
      <c r="L6" s="2">
        <v>0</v>
      </c>
      <c r="M6" s="2">
        <v>0</v>
      </c>
      <c r="N6" s="4">
        <v>1</v>
      </c>
      <c r="O6" s="8">
        <f t="shared" si="0"/>
        <v>0</v>
      </c>
      <c r="P6" s="7"/>
      <c r="Q6" s="2" t="s">
        <v>9</v>
      </c>
      <c r="R6" s="2">
        <v>11</v>
      </c>
      <c r="S6" s="2">
        <v>11</v>
      </c>
      <c r="T6" s="2">
        <v>0</v>
      </c>
      <c r="U6" s="2">
        <v>0</v>
      </c>
      <c r="V6" s="4">
        <v>1</v>
      </c>
      <c r="W6" s="4">
        <f t="shared" si="1"/>
        <v>0</v>
      </c>
      <c r="Y6" s="2" t="s">
        <v>9</v>
      </c>
      <c r="Z6" s="2">
        <v>11</v>
      </c>
      <c r="AA6" s="2">
        <v>11</v>
      </c>
      <c r="AB6" s="2">
        <v>0</v>
      </c>
      <c r="AC6" s="2">
        <v>0</v>
      </c>
      <c r="AD6" s="4">
        <v>1</v>
      </c>
      <c r="AE6" s="4">
        <f t="shared" si="2"/>
        <v>0</v>
      </c>
      <c r="AG6" s="2" t="s">
        <v>9</v>
      </c>
      <c r="AH6" s="2">
        <v>11</v>
      </c>
      <c r="AI6" s="2">
        <v>11</v>
      </c>
      <c r="AJ6" s="2">
        <v>0</v>
      </c>
      <c r="AK6" s="2">
        <v>0</v>
      </c>
      <c r="AL6" s="4">
        <v>1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3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4">
        <f t="shared" si="4"/>
        <v>0</v>
      </c>
      <c r="BD6" s="2" t="s">
        <v>9</v>
      </c>
      <c r="BE6" s="2">
        <v>11</v>
      </c>
      <c r="BF6" s="2">
        <v>11</v>
      </c>
      <c r="BG6" s="2">
        <v>0</v>
      </c>
      <c r="BH6" s="2">
        <v>0</v>
      </c>
      <c r="BI6" s="4">
        <v>1</v>
      </c>
      <c r="BJ6" s="4">
        <f t="shared" si="5"/>
        <v>0</v>
      </c>
      <c r="BL6" s="2" t="s">
        <v>9</v>
      </c>
      <c r="BM6" s="2">
        <v>11</v>
      </c>
      <c r="BN6" s="2">
        <v>11</v>
      </c>
      <c r="BO6" s="2">
        <v>0</v>
      </c>
      <c r="BP6" s="2">
        <v>0</v>
      </c>
      <c r="BQ6" s="4">
        <v>1</v>
      </c>
      <c r="BR6" s="4">
        <f t="shared" si="6"/>
        <v>0</v>
      </c>
      <c r="BT6" s="2" t="s">
        <v>9</v>
      </c>
      <c r="BU6" s="2">
        <v>11</v>
      </c>
      <c r="BV6" s="2">
        <v>11</v>
      </c>
      <c r="BW6" s="2">
        <v>0</v>
      </c>
      <c r="BX6" s="2">
        <v>0</v>
      </c>
      <c r="BY6" s="4">
        <f t="shared" si="67"/>
        <v>1</v>
      </c>
      <c r="BZ6" s="4">
        <f t="shared" si="7"/>
        <v>0</v>
      </c>
      <c r="CB6" s="2" t="s">
        <v>9</v>
      </c>
      <c r="CC6" s="2">
        <v>11</v>
      </c>
      <c r="CD6" s="2">
        <v>11</v>
      </c>
      <c r="CE6" s="2">
        <v>0</v>
      </c>
      <c r="CF6" s="2">
        <v>0</v>
      </c>
      <c r="CG6" s="4">
        <v>1</v>
      </c>
      <c r="CH6" s="4">
        <f t="shared" si="8"/>
        <v>0</v>
      </c>
      <c r="CJ6" s="2" t="s">
        <v>9</v>
      </c>
      <c r="CK6" s="2">
        <v>11</v>
      </c>
      <c r="CL6" s="2">
        <v>11</v>
      </c>
      <c r="CM6" s="2">
        <v>0</v>
      </c>
      <c r="CN6" s="2">
        <v>0</v>
      </c>
      <c r="CO6" s="4">
        <v>1</v>
      </c>
      <c r="CP6" s="4">
        <f t="shared" si="9"/>
        <v>0</v>
      </c>
      <c r="CR6" s="2" t="s">
        <v>9</v>
      </c>
      <c r="CS6" s="2">
        <v>11</v>
      </c>
      <c r="CT6" s="2">
        <v>11</v>
      </c>
      <c r="CU6" s="2">
        <v>0</v>
      </c>
      <c r="CV6" s="2">
        <v>0</v>
      </c>
      <c r="CW6" s="4">
        <v>1</v>
      </c>
      <c r="CX6" s="4">
        <f t="shared" si="10"/>
        <v>0</v>
      </c>
      <c r="CZ6" s="2" t="s">
        <v>9</v>
      </c>
      <c r="DA6" s="2">
        <v>11</v>
      </c>
      <c r="DB6" s="2">
        <v>11</v>
      </c>
      <c r="DC6" s="2">
        <v>0</v>
      </c>
      <c r="DD6" s="2">
        <v>0</v>
      </c>
      <c r="DE6" s="4">
        <v>1</v>
      </c>
      <c r="DF6" s="4">
        <f t="shared" si="11"/>
        <v>0</v>
      </c>
      <c r="DH6" s="2" t="s">
        <v>9</v>
      </c>
      <c r="DI6" s="2">
        <v>11</v>
      </c>
      <c r="DJ6" s="2">
        <v>11</v>
      </c>
      <c r="DK6" s="2">
        <v>0</v>
      </c>
      <c r="DL6" s="2">
        <v>0</v>
      </c>
      <c r="DM6" s="4">
        <v>1</v>
      </c>
      <c r="DN6" s="4">
        <f t="shared" si="12"/>
        <v>0</v>
      </c>
      <c r="DP6" s="2" t="s">
        <v>9</v>
      </c>
      <c r="DQ6" s="2">
        <v>11</v>
      </c>
      <c r="DR6" s="2">
        <v>11</v>
      </c>
      <c r="DS6" s="2">
        <v>0</v>
      </c>
      <c r="DT6" s="2">
        <v>0</v>
      </c>
      <c r="DU6" s="4">
        <v>1</v>
      </c>
      <c r="DV6" s="4">
        <f t="shared" si="13"/>
        <v>0</v>
      </c>
      <c r="DX6" s="2" t="s">
        <v>9</v>
      </c>
      <c r="DY6" s="2">
        <v>11</v>
      </c>
      <c r="DZ6" s="2">
        <v>11</v>
      </c>
      <c r="EA6" s="2">
        <v>0</v>
      </c>
      <c r="EB6" s="2">
        <v>0</v>
      </c>
      <c r="EC6" s="4">
        <v>1</v>
      </c>
      <c r="ED6" s="4">
        <f t="shared" si="14"/>
        <v>0</v>
      </c>
      <c r="EF6" s="2" t="s">
        <v>9</v>
      </c>
      <c r="EG6" s="2">
        <v>11</v>
      </c>
      <c r="EH6" s="2">
        <v>11</v>
      </c>
      <c r="EI6" s="2">
        <v>0</v>
      </c>
      <c r="EJ6" s="2">
        <v>0</v>
      </c>
      <c r="EK6" s="4">
        <f t="shared" si="68"/>
        <v>1</v>
      </c>
      <c r="EL6" s="4">
        <f t="shared" si="15"/>
        <v>0</v>
      </c>
      <c r="EN6" s="73" t="s">
        <v>9</v>
      </c>
      <c r="EO6" s="73">
        <v>11</v>
      </c>
      <c r="EP6" s="73">
        <v>11</v>
      </c>
      <c r="EQ6" s="73">
        <v>0</v>
      </c>
      <c r="ER6" s="73">
        <v>0</v>
      </c>
      <c r="ES6" s="77">
        <v>1</v>
      </c>
      <c r="ET6" s="75">
        <f t="shared" si="16"/>
        <v>1</v>
      </c>
      <c r="EU6" s="74"/>
      <c r="EV6" s="73" t="s">
        <v>9</v>
      </c>
      <c r="EW6" s="73">
        <v>11</v>
      </c>
      <c r="EX6" s="73">
        <v>11</v>
      </c>
      <c r="EY6" s="73">
        <v>0</v>
      </c>
      <c r="EZ6" s="73">
        <v>0</v>
      </c>
      <c r="FA6" s="77">
        <v>1</v>
      </c>
      <c r="FB6" s="75">
        <f t="shared" si="17"/>
        <v>0</v>
      </c>
      <c r="FC6" s="74"/>
      <c r="FD6" s="73" t="s">
        <v>9</v>
      </c>
      <c r="FE6" s="73">
        <v>11</v>
      </c>
      <c r="FF6" s="73">
        <v>11</v>
      </c>
      <c r="FG6" s="73">
        <v>0</v>
      </c>
      <c r="FH6" s="73">
        <v>0</v>
      </c>
      <c r="FI6" s="77">
        <v>1</v>
      </c>
      <c r="FJ6" s="75">
        <f t="shared" si="18"/>
        <v>0</v>
      </c>
      <c r="FK6" s="74"/>
      <c r="FL6" s="73" t="s">
        <v>9</v>
      </c>
      <c r="FM6" s="73">
        <v>11</v>
      </c>
      <c r="FN6" s="73">
        <v>11</v>
      </c>
      <c r="FO6" s="73">
        <v>0</v>
      </c>
      <c r="FP6" s="73">
        <v>0</v>
      </c>
      <c r="FQ6" s="77">
        <v>1</v>
      </c>
      <c r="FR6" s="75">
        <f t="shared" si="19"/>
        <v>0</v>
      </c>
      <c r="FS6" s="74"/>
      <c r="FT6" s="73" t="s">
        <v>9</v>
      </c>
      <c r="FU6" s="73">
        <v>11</v>
      </c>
      <c r="FV6" s="73">
        <v>11</v>
      </c>
      <c r="FW6" s="73">
        <v>0</v>
      </c>
      <c r="FX6" s="73">
        <v>0</v>
      </c>
      <c r="FY6" s="77">
        <v>1</v>
      </c>
      <c r="FZ6" s="75">
        <f t="shared" si="20"/>
        <v>0</v>
      </c>
      <c r="GA6" s="74"/>
      <c r="GB6" s="73" t="s">
        <v>9</v>
      </c>
      <c r="GC6" s="73">
        <v>11</v>
      </c>
      <c r="GD6" s="73">
        <v>11</v>
      </c>
      <c r="GE6" s="73">
        <v>0</v>
      </c>
      <c r="GF6" s="73">
        <v>0</v>
      </c>
      <c r="GG6" s="77">
        <v>1</v>
      </c>
      <c r="GH6" s="77">
        <f t="shared" si="21"/>
        <v>0</v>
      </c>
      <c r="GI6" s="74"/>
      <c r="GJ6" s="73" t="s">
        <v>9</v>
      </c>
      <c r="GK6" s="73">
        <v>11</v>
      </c>
      <c r="GL6" s="73">
        <v>11</v>
      </c>
      <c r="GM6" s="73">
        <v>0</v>
      </c>
      <c r="GN6" s="73">
        <v>0</v>
      </c>
      <c r="GO6" s="77">
        <v>1</v>
      </c>
      <c r="GP6" s="75">
        <f t="shared" si="22"/>
        <v>0</v>
      </c>
      <c r="GQ6" s="74"/>
      <c r="GR6" s="73" t="s">
        <v>9</v>
      </c>
      <c r="GS6" s="73">
        <v>11</v>
      </c>
      <c r="GT6" s="73">
        <v>11</v>
      </c>
      <c r="GU6" s="73">
        <v>0</v>
      </c>
      <c r="GV6" s="73">
        <v>0</v>
      </c>
      <c r="GW6" s="77">
        <v>1</v>
      </c>
      <c r="GX6" s="75">
        <f t="shared" si="23"/>
        <v>0</v>
      </c>
      <c r="GY6" s="74"/>
      <c r="GZ6" s="73" t="s">
        <v>9</v>
      </c>
      <c r="HA6" s="73">
        <v>11</v>
      </c>
      <c r="HB6" s="73">
        <v>11</v>
      </c>
      <c r="HC6" s="73">
        <v>0</v>
      </c>
      <c r="HD6" s="73">
        <v>0</v>
      </c>
      <c r="HE6" s="77">
        <v>1</v>
      </c>
      <c r="HF6" s="75">
        <f t="shared" si="24"/>
        <v>0</v>
      </c>
      <c r="HG6" s="74"/>
      <c r="HH6" s="74" t="s">
        <v>9</v>
      </c>
      <c r="HI6" s="74">
        <v>11</v>
      </c>
      <c r="HJ6" s="74">
        <v>11</v>
      </c>
      <c r="HK6" s="74">
        <v>0</v>
      </c>
      <c r="HL6" s="74">
        <v>0</v>
      </c>
      <c r="HM6" s="75">
        <f t="shared" si="25"/>
        <v>1</v>
      </c>
      <c r="HN6" s="75">
        <f t="shared" si="26"/>
        <v>0</v>
      </c>
      <c r="HP6" s="74" t="s">
        <v>9</v>
      </c>
      <c r="HQ6" s="74">
        <v>11</v>
      </c>
      <c r="HR6" s="74">
        <v>11</v>
      </c>
      <c r="HS6" s="74">
        <v>0</v>
      </c>
      <c r="HT6" s="74">
        <v>0</v>
      </c>
      <c r="HU6" s="75">
        <f t="shared" si="27"/>
        <v>1</v>
      </c>
      <c r="HV6" s="75">
        <f t="shared" si="28"/>
        <v>0</v>
      </c>
      <c r="HX6" s="74" t="s">
        <v>9</v>
      </c>
      <c r="HY6" s="74">
        <v>11</v>
      </c>
      <c r="HZ6" s="74">
        <v>11</v>
      </c>
      <c r="IA6" s="74">
        <v>0</v>
      </c>
      <c r="IB6" s="74">
        <v>0</v>
      </c>
      <c r="IC6" s="75">
        <f t="shared" si="29"/>
        <v>1</v>
      </c>
      <c r="ID6" s="75">
        <f t="shared" si="30"/>
        <v>0</v>
      </c>
      <c r="IF6" s="74" t="s">
        <v>9</v>
      </c>
      <c r="IG6" s="74">
        <v>11</v>
      </c>
      <c r="IH6" s="74">
        <v>11</v>
      </c>
      <c r="II6" s="74">
        <v>0</v>
      </c>
      <c r="IJ6" s="74">
        <v>0</v>
      </c>
      <c r="IK6" s="75">
        <f t="shared" si="31"/>
        <v>1</v>
      </c>
      <c r="IL6" s="75">
        <f t="shared" si="32"/>
        <v>0</v>
      </c>
      <c r="IN6" s="74" t="s">
        <v>9</v>
      </c>
      <c r="IO6" s="74">
        <v>11</v>
      </c>
      <c r="IP6" s="74">
        <v>11</v>
      </c>
      <c r="IQ6" s="74">
        <v>0</v>
      </c>
      <c r="IR6" s="74">
        <v>0</v>
      </c>
      <c r="IS6" s="75">
        <f t="shared" si="33"/>
        <v>1</v>
      </c>
      <c r="IT6" s="75">
        <f t="shared" si="34"/>
        <v>0</v>
      </c>
      <c r="IV6" s="74" t="s">
        <v>9</v>
      </c>
      <c r="IW6" s="74">
        <v>11</v>
      </c>
      <c r="IX6" s="74">
        <v>11</v>
      </c>
      <c r="IY6" s="74">
        <v>0</v>
      </c>
      <c r="IZ6" s="74">
        <v>0</v>
      </c>
      <c r="JA6" s="75">
        <f t="shared" si="35"/>
        <v>1</v>
      </c>
      <c r="JB6" s="75">
        <f t="shared" si="36"/>
        <v>0</v>
      </c>
      <c r="JD6" s="74" t="s">
        <v>9</v>
      </c>
      <c r="JE6" s="74">
        <v>11</v>
      </c>
      <c r="JF6" s="74">
        <v>11</v>
      </c>
      <c r="JG6" s="74">
        <v>0</v>
      </c>
      <c r="JH6" s="74">
        <v>0</v>
      </c>
      <c r="JI6" s="75">
        <f t="shared" si="37"/>
        <v>1</v>
      </c>
      <c r="JJ6" s="75">
        <f t="shared" si="38"/>
        <v>0</v>
      </c>
      <c r="JL6" s="74" t="s">
        <v>9</v>
      </c>
      <c r="JM6" s="74">
        <v>11</v>
      </c>
      <c r="JN6" s="74">
        <v>11</v>
      </c>
      <c r="JO6" s="74">
        <v>0</v>
      </c>
      <c r="JP6" s="74">
        <v>0</v>
      </c>
      <c r="JQ6" s="75">
        <f t="shared" si="39"/>
        <v>1</v>
      </c>
      <c r="JR6" s="75">
        <f t="shared" si="40"/>
        <v>0</v>
      </c>
      <c r="JT6" s="74" t="s">
        <v>9</v>
      </c>
      <c r="JU6" s="74">
        <v>11</v>
      </c>
      <c r="JV6" s="74">
        <v>11</v>
      </c>
      <c r="JW6" s="74">
        <v>0</v>
      </c>
      <c r="JX6" s="74">
        <v>0</v>
      </c>
      <c r="JY6" s="75">
        <f t="shared" si="41"/>
        <v>1</v>
      </c>
      <c r="JZ6" s="75">
        <f t="shared" si="42"/>
        <v>0</v>
      </c>
      <c r="KB6" s="74" t="s">
        <v>9</v>
      </c>
      <c r="KC6" s="74">
        <v>11</v>
      </c>
      <c r="KD6" s="74">
        <v>11</v>
      </c>
      <c r="KE6" s="74">
        <v>0</v>
      </c>
      <c r="KF6" s="74">
        <v>0</v>
      </c>
      <c r="KG6" s="75">
        <f t="shared" si="43"/>
        <v>1</v>
      </c>
      <c r="KH6" s="75">
        <f t="shared" si="44"/>
        <v>0</v>
      </c>
      <c r="KJ6" s="74" t="s">
        <v>9</v>
      </c>
      <c r="KK6" s="74">
        <v>11</v>
      </c>
      <c r="KL6" s="74">
        <v>11</v>
      </c>
      <c r="KM6" s="74">
        <v>0</v>
      </c>
      <c r="KN6" s="74">
        <v>0</v>
      </c>
      <c r="KO6" s="75">
        <f t="shared" si="45"/>
        <v>1</v>
      </c>
      <c r="KP6" s="75">
        <f t="shared" si="46"/>
        <v>0</v>
      </c>
      <c r="KR6" s="74" t="s">
        <v>9</v>
      </c>
      <c r="KS6" s="74">
        <v>11</v>
      </c>
      <c r="KT6" s="74">
        <v>11</v>
      </c>
      <c r="KU6" s="74">
        <v>0</v>
      </c>
      <c r="KV6" s="74">
        <v>0</v>
      </c>
      <c r="KW6" s="75">
        <f t="shared" si="47"/>
        <v>1</v>
      </c>
      <c r="KX6" s="75">
        <f t="shared" si="48"/>
        <v>0</v>
      </c>
      <c r="KZ6" s="74" t="s">
        <v>9</v>
      </c>
      <c r="LA6" s="74">
        <v>11</v>
      </c>
      <c r="LB6" s="74">
        <v>11</v>
      </c>
      <c r="LC6" s="74">
        <v>0</v>
      </c>
      <c r="LD6" s="74">
        <v>0</v>
      </c>
      <c r="LE6" s="75">
        <f t="shared" si="49"/>
        <v>1</v>
      </c>
      <c r="LF6" s="75">
        <f t="shared" si="50"/>
        <v>0</v>
      </c>
      <c r="LH6" s="74" t="s">
        <v>9</v>
      </c>
      <c r="LI6" s="74">
        <v>11</v>
      </c>
      <c r="LJ6" s="74">
        <v>11</v>
      </c>
      <c r="LK6" s="74">
        <v>0</v>
      </c>
      <c r="LL6" s="74">
        <v>0</v>
      </c>
      <c r="LM6" s="75">
        <f t="shared" si="51"/>
        <v>1</v>
      </c>
      <c r="LN6" s="75">
        <f t="shared" si="52"/>
        <v>0</v>
      </c>
      <c r="LP6" s="74" t="s">
        <v>9</v>
      </c>
      <c r="LQ6" s="74">
        <v>11</v>
      </c>
      <c r="LR6" s="74">
        <v>11</v>
      </c>
      <c r="LS6" s="74">
        <v>0</v>
      </c>
      <c r="LT6" s="74">
        <v>0</v>
      </c>
      <c r="LU6" s="75">
        <f t="shared" si="53"/>
        <v>1</v>
      </c>
      <c r="LV6" s="75">
        <f t="shared" si="54"/>
        <v>0</v>
      </c>
      <c r="LX6" s="74" t="s">
        <v>9</v>
      </c>
      <c r="LY6" s="74">
        <v>11</v>
      </c>
      <c r="LZ6" s="74">
        <v>11</v>
      </c>
      <c r="MA6" s="74">
        <v>0</v>
      </c>
      <c r="MB6" s="74">
        <v>0</v>
      </c>
      <c r="MC6" s="75">
        <f t="shared" si="55"/>
        <v>1</v>
      </c>
      <c r="MD6" s="75">
        <f t="shared" si="56"/>
        <v>0</v>
      </c>
      <c r="MF6" s="74" t="s">
        <v>9</v>
      </c>
      <c r="MG6" s="74">
        <v>11</v>
      </c>
      <c r="MH6" s="74">
        <v>11</v>
      </c>
      <c r="MI6" s="74">
        <v>0</v>
      </c>
      <c r="MJ6" s="74">
        <v>0</v>
      </c>
      <c r="MK6" s="75">
        <f t="shared" si="57"/>
        <v>1</v>
      </c>
      <c r="ML6" s="75">
        <f t="shared" si="58"/>
        <v>0</v>
      </c>
      <c r="MN6" s="74" t="s">
        <v>9</v>
      </c>
      <c r="MO6" s="74">
        <v>11</v>
      </c>
      <c r="MP6" s="74">
        <v>11</v>
      </c>
      <c r="MQ6" s="74">
        <v>0</v>
      </c>
      <c r="MR6" s="74">
        <v>0</v>
      </c>
      <c r="MS6" s="75">
        <f t="shared" si="59"/>
        <v>1</v>
      </c>
      <c r="MT6" s="75">
        <f t="shared" si="60"/>
        <v>0</v>
      </c>
      <c r="MV6" s="74" t="s">
        <v>9</v>
      </c>
      <c r="MW6" s="74">
        <v>11</v>
      </c>
      <c r="MX6" s="74">
        <v>11</v>
      </c>
      <c r="MY6" s="74">
        <v>0</v>
      </c>
      <c r="MZ6" s="74">
        <v>0</v>
      </c>
      <c r="NA6" s="75">
        <f t="shared" si="61"/>
        <v>1</v>
      </c>
      <c r="NB6" s="75">
        <f t="shared" si="62"/>
        <v>0</v>
      </c>
      <c r="ND6" s="74" t="s">
        <v>9</v>
      </c>
      <c r="NE6" s="74">
        <v>11</v>
      </c>
      <c r="NF6" s="74">
        <v>11</v>
      </c>
      <c r="NG6" s="74">
        <v>0</v>
      </c>
      <c r="NH6" s="74">
        <v>0</v>
      </c>
      <c r="NI6" s="75">
        <f t="shared" si="63"/>
        <v>1</v>
      </c>
      <c r="NJ6" s="75">
        <f t="shared" si="64"/>
        <v>0</v>
      </c>
      <c r="NL6" s="74" t="s">
        <v>9</v>
      </c>
      <c r="NM6" s="74">
        <v>11</v>
      </c>
      <c r="NN6" s="74">
        <v>11</v>
      </c>
      <c r="NO6" s="74">
        <v>0</v>
      </c>
      <c r="NP6" s="74">
        <v>0</v>
      </c>
      <c r="NQ6" s="75">
        <f t="shared" si="65"/>
        <v>1</v>
      </c>
      <c r="NR6" s="75">
        <f t="shared" si="66"/>
        <v>0</v>
      </c>
      <c r="NT6" s="74" t="s">
        <v>9</v>
      </c>
      <c r="NU6" s="74">
        <v>11</v>
      </c>
      <c r="NV6" s="74">
        <v>11</v>
      </c>
      <c r="NW6" s="74">
        <v>0</v>
      </c>
      <c r="NX6" s="74">
        <v>0</v>
      </c>
      <c r="NY6" s="75">
        <v>1</v>
      </c>
      <c r="NZ6" s="75"/>
    </row>
    <row r="7" spans="1:390" ht="1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G7" s="8"/>
      <c r="H7" s="7"/>
      <c r="I7" s="2" t="s">
        <v>10</v>
      </c>
      <c r="J7" s="2">
        <v>25</v>
      </c>
      <c r="K7" s="2">
        <v>25</v>
      </c>
      <c r="L7" s="2">
        <v>0</v>
      </c>
      <c r="M7" s="2">
        <v>0</v>
      </c>
      <c r="N7" s="4">
        <v>1</v>
      </c>
      <c r="O7" s="8">
        <f t="shared" si="0"/>
        <v>0</v>
      </c>
      <c r="P7" s="7"/>
      <c r="Q7" s="2" t="s">
        <v>10</v>
      </c>
      <c r="R7" s="2">
        <v>25</v>
      </c>
      <c r="S7" s="2">
        <v>25</v>
      </c>
      <c r="T7" s="2">
        <v>0</v>
      </c>
      <c r="U7" s="2">
        <v>0</v>
      </c>
      <c r="V7" s="4">
        <v>1</v>
      </c>
      <c r="W7" s="4">
        <f t="shared" si="1"/>
        <v>0</v>
      </c>
      <c r="Y7" s="2" t="s">
        <v>10</v>
      </c>
      <c r="Z7" s="2">
        <v>25</v>
      </c>
      <c r="AA7" s="2">
        <v>25</v>
      </c>
      <c r="AB7" s="2">
        <v>0</v>
      </c>
      <c r="AC7" s="2">
        <v>0</v>
      </c>
      <c r="AD7" s="4">
        <v>1</v>
      </c>
      <c r="AE7" s="4">
        <f t="shared" si="2"/>
        <v>0</v>
      </c>
      <c r="AG7" s="2" t="s">
        <v>10</v>
      </c>
      <c r="AH7" s="2">
        <v>36</v>
      </c>
      <c r="AI7" s="2">
        <v>36</v>
      </c>
      <c r="AJ7" s="2">
        <v>0</v>
      </c>
      <c r="AK7" s="2">
        <v>0</v>
      </c>
      <c r="AL7" s="4">
        <v>1</v>
      </c>
      <c r="AN7" s="2" t="s">
        <v>10</v>
      </c>
      <c r="AO7" s="2">
        <v>36</v>
      </c>
      <c r="AP7" s="2">
        <v>36</v>
      </c>
      <c r="AQ7" s="2">
        <v>0</v>
      </c>
      <c r="AR7" s="2">
        <v>0</v>
      </c>
      <c r="AS7" s="4">
        <v>1</v>
      </c>
      <c r="AT7" s="4">
        <f t="shared" si="3"/>
        <v>0</v>
      </c>
      <c r="AV7" s="2" t="s">
        <v>10</v>
      </c>
      <c r="AW7" s="2">
        <v>36</v>
      </c>
      <c r="AX7" s="2">
        <v>36</v>
      </c>
      <c r="AY7" s="2">
        <v>0</v>
      </c>
      <c r="AZ7" s="2">
        <v>0</v>
      </c>
      <c r="BA7" s="4">
        <v>1</v>
      </c>
      <c r="BB7" s="4">
        <f t="shared" si="4"/>
        <v>0</v>
      </c>
      <c r="BD7" s="2" t="s">
        <v>10</v>
      </c>
      <c r="BE7" s="2">
        <v>36</v>
      </c>
      <c r="BF7" s="2">
        <v>36</v>
      </c>
      <c r="BG7" s="2">
        <v>0</v>
      </c>
      <c r="BH7" s="2">
        <v>0</v>
      </c>
      <c r="BI7" s="4">
        <v>1</v>
      </c>
      <c r="BJ7" s="4">
        <f t="shared" si="5"/>
        <v>0</v>
      </c>
      <c r="BL7" s="2" t="s">
        <v>10</v>
      </c>
      <c r="BM7" s="2">
        <v>36</v>
      </c>
      <c r="BN7" s="2">
        <v>36</v>
      </c>
      <c r="BO7" s="2">
        <v>0</v>
      </c>
      <c r="BP7" s="2">
        <v>0</v>
      </c>
      <c r="BQ7" s="4">
        <v>1</v>
      </c>
      <c r="BR7" s="4">
        <f t="shared" si="6"/>
        <v>0</v>
      </c>
      <c r="BT7" s="2" t="s">
        <v>10</v>
      </c>
      <c r="BU7" s="2">
        <v>36</v>
      </c>
      <c r="BV7" s="2">
        <v>36</v>
      </c>
      <c r="BW7" s="2">
        <v>0</v>
      </c>
      <c r="BX7" s="2">
        <v>0</v>
      </c>
      <c r="BY7" s="4">
        <f t="shared" si="67"/>
        <v>1</v>
      </c>
      <c r="BZ7" s="4">
        <f t="shared" si="7"/>
        <v>0</v>
      </c>
      <c r="CB7" s="2" t="s">
        <v>10</v>
      </c>
      <c r="CC7" s="2">
        <v>36</v>
      </c>
      <c r="CD7" s="2">
        <v>36</v>
      </c>
      <c r="CE7" s="2">
        <v>0</v>
      </c>
      <c r="CF7" s="2">
        <v>0</v>
      </c>
      <c r="CG7" s="4">
        <v>1</v>
      </c>
      <c r="CH7" s="4">
        <f t="shared" si="8"/>
        <v>0</v>
      </c>
      <c r="CJ7" s="2" t="s">
        <v>10</v>
      </c>
      <c r="CK7" s="2">
        <v>36</v>
      </c>
      <c r="CL7" s="2">
        <v>36</v>
      </c>
      <c r="CM7" s="2">
        <v>0</v>
      </c>
      <c r="CN7" s="2">
        <v>0</v>
      </c>
      <c r="CO7" s="4">
        <v>1</v>
      </c>
      <c r="CP7" s="4">
        <f t="shared" si="9"/>
        <v>0</v>
      </c>
      <c r="CR7" s="2" t="s">
        <v>10</v>
      </c>
      <c r="CS7" s="2">
        <v>36</v>
      </c>
      <c r="CT7" s="2">
        <v>36</v>
      </c>
      <c r="CU7" s="2">
        <v>0</v>
      </c>
      <c r="CV7" s="2">
        <v>0</v>
      </c>
      <c r="CW7" s="4">
        <v>1</v>
      </c>
      <c r="CX7" s="4">
        <f t="shared" si="10"/>
        <v>0</v>
      </c>
      <c r="CZ7" s="2" t="s">
        <v>10</v>
      </c>
      <c r="DA7" s="2">
        <v>36</v>
      </c>
      <c r="DB7" s="2">
        <v>36</v>
      </c>
      <c r="DC7" s="2">
        <v>0</v>
      </c>
      <c r="DD7" s="2">
        <v>0</v>
      </c>
      <c r="DE7" s="4">
        <v>1</v>
      </c>
      <c r="DF7" s="4">
        <f t="shared" si="11"/>
        <v>0</v>
      </c>
      <c r="DH7" s="2" t="s">
        <v>10</v>
      </c>
      <c r="DI7" s="2">
        <v>36</v>
      </c>
      <c r="DJ7" s="2">
        <v>36</v>
      </c>
      <c r="DK7" s="2">
        <v>0</v>
      </c>
      <c r="DL7" s="2">
        <v>0</v>
      </c>
      <c r="DM7" s="4">
        <v>1</v>
      </c>
      <c r="DN7" s="4">
        <f t="shared" si="12"/>
        <v>0</v>
      </c>
      <c r="DP7" s="2" t="s">
        <v>10</v>
      </c>
      <c r="DQ7" s="2">
        <v>36</v>
      </c>
      <c r="DR7" s="2">
        <v>36</v>
      </c>
      <c r="DS7" s="2">
        <v>0</v>
      </c>
      <c r="DT7" s="2">
        <v>0</v>
      </c>
      <c r="DU7" s="4">
        <v>1</v>
      </c>
      <c r="DV7" s="4">
        <f t="shared" si="13"/>
        <v>0</v>
      </c>
      <c r="DX7" s="2" t="s">
        <v>10</v>
      </c>
      <c r="DY7" s="2">
        <v>36</v>
      </c>
      <c r="DZ7" s="2">
        <v>36</v>
      </c>
      <c r="EA7" s="2">
        <v>0</v>
      </c>
      <c r="EB7" s="2">
        <v>0</v>
      </c>
      <c r="EC7" s="4">
        <v>1</v>
      </c>
      <c r="ED7" s="4">
        <f t="shared" si="14"/>
        <v>0</v>
      </c>
      <c r="EF7" s="2" t="s">
        <v>10</v>
      </c>
      <c r="EG7" s="2">
        <v>36</v>
      </c>
      <c r="EH7" s="2">
        <v>36</v>
      </c>
      <c r="EI7" s="2">
        <v>0</v>
      </c>
      <c r="EJ7" s="2">
        <v>0</v>
      </c>
      <c r="EK7" s="4">
        <f t="shared" si="68"/>
        <v>1</v>
      </c>
      <c r="EL7" s="4">
        <f t="shared" si="15"/>
        <v>0</v>
      </c>
      <c r="EN7" s="73" t="s">
        <v>10</v>
      </c>
      <c r="EO7" s="73">
        <v>36</v>
      </c>
      <c r="EP7" s="73">
        <v>36</v>
      </c>
      <c r="EQ7" s="73">
        <v>0</v>
      </c>
      <c r="ER7" s="73">
        <v>0</v>
      </c>
      <c r="ES7" s="77">
        <v>1</v>
      </c>
      <c r="ET7" s="75">
        <f t="shared" si="16"/>
        <v>1</v>
      </c>
      <c r="EU7" s="74"/>
      <c r="EV7" s="73" t="s">
        <v>10</v>
      </c>
      <c r="EW7" s="73">
        <v>36</v>
      </c>
      <c r="EX7" s="73">
        <v>36</v>
      </c>
      <c r="EY7" s="73">
        <v>0</v>
      </c>
      <c r="EZ7" s="73">
        <v>0</v>
      </c>
      <c r="FA7" s="77">
        <v>1</v>
      </c>
      <c r="FB7" s="75">
        <f t="shared" si="17"/>
        <v>0</v>
      </c>
      <c r="FC7" s="74"/>
      <c r="FD7" s="73" t="s">
        <v>10</v>
      </c>
      <c r="FE7" s="73">
        <v>36</v>
      </c>
      <c r="FF7" s="73">
        <v>36</v>
      </c>
      <c r="FG7" s="73">
        <v>0</v>
      </c>
      <c r="FH7" s="73">
        <v>0</v>
      </c>
      <c r="FI7" s="77">
        <v>1</v>
      </c>
      <c r="FJ7" s="75">
        <f t="shared" si="18"/>
        <v>0</v>
      </c>
      <c r="FK7" s="74"/>
      <c r="FL7" s="73" t="s">
        <v>10</v>
      </c>
      <c r="FM7" s="73">
        <v>36</v>
      </c>
      <c r="FN7" s="73">
        <v>36</v>
      </c>
      <c r="FO7" s="73">
        <v>0</v>
      </c>
      <c r="FP7" s="73">
        <v>0</v>
      </c>
      <c r="FQ7" s="77">
        <v>1</v>
      </c>
      <c r="FR7" s="75">
        <f t="shared" si="19"/>
        <v>0</v>
      </c>
      <c r="FS7" s="74"/>
      <c r="FT7" s="73" t="s">
        <v>10</v>
      </c>
      <c r="FU7" s="73">
        <v>36</v>
      </c>
      <c r="FV7" s="73">
        <v>36</v>
      </c>
      <c r="FW7" s="73">
        <v>0</v>
      </c>
      <c r="FX7" s="73">
        <v>0</v>
      </c>
      <c r="FY7" s="77">
        <v>1</v>
      </c>
      <c r="FZ7" s="75">
        <f t="shared" si="20"/>
        <v>0</v>
      </c>
      <c r="GA7" s="74"/>
      <c r="GB7" s="73" t="s">
        <v>10</v>
      </c>
      <c r="GC7" s="73">
        <v>36</v>
      </c>
      <c r="GD7" s="73">
        <v>36</v>
      </c>
      <c r="GE7" s="73">
        <v>0</v>
      </c>
      <c r="GF7" s="73">
        <v>0</v>
      </c>
      <c r="GG7" s="77">
        <v>1</v>
      </c>
      <c r="GH7" s="77">
        <f t="shared" si="21"/>
        <v>0</v>
      </c>
      <c r="GI7" s="74"/>
      <c r="GJ7" s="73" t="s">
        <v>10</v>
      </c>
      <c r="GK7" s="73">
        <v>36</v>
      </c>
      <c r="GL7" s="73">
        <v>36</v>
      </c>
      <c r="GM7" s="73">
        <v>0</v>
      </c>
      <c r="GN7" s="73">
        <v>0</v>
      </c>
      <c r="GO7" s="77">
        <v>1</v>
      </c>
      <c r="GP7" s="75">
        <f t="shared" si="22"/>
        <v>0</v>
      </c>
      <c r="GQ7" s="74"/>
      <c r="GR7" s="73" t="s">
        <v>10</v>
      </c>
      <c r="GS7" s="73">
        <v>36</v>
      </c>
      <c r="GT7" s="73">
        <v>36</v>
      </c>
      <c r="GU7" s="73">
        <v>0</v>
      </c>
      <c r="GV7" s="73">
        <v>0</v>
      </c>
      <c r="GW7" s="77">
        <v>1</v>
      </c>
      <c r="GX7" s="75">
        <f t="shared" si="23"/>
        <v>0</v>
      </c>
      <c r="GY7" s="74"/>
      <c r="GZ7" s="73" t="s">
        <v>10</v>
      </c>
      <c r="HA7" s="73">
        <v>36</v>
      </c>
      <c r="HB7" s="73">
        <v>36</v>
      </c>
      <c r="HC7" s="73">
        <v>0</v>
      </c>
      <c r="HD7" s="73">
        <v>0</v>
      </c>
      <c r="HE7" s="77">
        <v>1</v>
      </c>
      <c r="HF7" s="75">
        <f t="shared" si="24"/>
        <v>0</v>
      </c>
      <c r="HG7" s="74"/>
      <c r="HH7" s="74" t="s">
        <v>10</v>
      </c>
      <c r="HI7" s="74">
        <v>36</v>
      </c>
      <c r="HJ7" s="74">
        <v>36</v>
      </c>
      <c r="HK7" s="74">
        <v>0</v>
      </c>
      <c r="HL7" s="74">
        <v>0</v>
      </c>
      <c r="HM7" s="75">
        <f t="shared" si="25"/>
        <v>1</v>
      </c>
      <c r="HN7" s="75">
        <f t="shared" si="26"/>
        <v>0</v>
      </c>
      <c r="HP7" s="74" t="s">
        <v>10</v>
      </c>
      <c r="HQ7" s="74">
        <v>36</v>
      </c>
      <c r="HR7" s="74">
        <v>36</v>
      </c>
      <c r="HS7" s="74">
        <v>0</v>
      </c>
      <c r="HT7" s="74">
        <v>0</v>
      </c>
      <c r="HU7" s="75">
        <f t="shared" si="27"/>
        <v>1</v>
      </c>
      <c r="HV7" s="75">
        <f t="shared" si="28"/>
        <v>0</v>
      </c>
      <c r="HX7" s="74" t="s">
        <v>10</v>
      </c>
      <c r="HY7" s="74">
        <v>36</v>
      </c>
      <c r="HZ7" s="74">
        <v>36</v>
      </c>
      <c r="IA7" s="74">
        <v>0</v>
      </c>
      <c r="IB7" s="74">
        <v>0</v>
      </c>
      <c r="IC7" s="75">
        <f t="shared" si="29"/>
        <v>1</v>
      </c>
      <c r="ID7" s="75">
        <f t="shared" si="30"/>
        <v>0</v>
      </c>
      <c r="IF7" s="74" t="s">
        <v>10</v>
      </c>
      <c r="IG7" s="74">
        <v>36</v>
      </c>
      <c r="IH7" s="74">
        <v>36</v>
      </c>
      <c r="II7" s="74">
        <v>0</v>
      </c>
      <c r="IJ7" s="74">
        <v>0</v>
      </c>
      <c r="IK7" s="75">
        <f t="shared" si="31"/>
        <v>1</v>
      </c>
      <c r="IL7" s="75">
        <f t="shared" si="32"/>
        <v>0</v>
      </c>
      <c r="IN7" s="74" t="s">
        <v>10</v>
      </c>
      <c r="IO7" s="74">
        <v>36</v>
      </c>
      <c r="IP7" s="74">
        <v>36</v>
      </c>
      <c r="IQ7" s="74">
        <v>0</v>
      </c>
      <c r="IR7" s="74">
        <v>0</v>
      </c>
      <c r="IS7" s="75">
        <f t="shared" si="33"/>
        <v>1</v>
      </c>
      <c r="IT7" s="75">
        <f t="shared" si="34"/>
        <v>0</v>
      </c>
      <c r="IV7" s="74" t="s">
        <v>10</v>
      </c>
      <c r="IW7" s="74">
        <v>36</v>
      </c>
      <c r="IX7" s="74">
        <v>36</v>
      </c>
      <c r="IY7" s="74">
        <v>0</v>
      </c>
      <c r="IZ7" s="74">
        <v>0</v>
      </c>
      <c r="JA7" s="75">
        <f t="shared" si="35"/>
        <v>1</v>
      </c>
      <c r="JB7" s="75">
        <f t="shared" si="36"/>
        <v>0</v>
      </c>
      <c r="JD7" s="74" t="s">
        <v>10</v>
      </c>
      <c r="JE7" s="74">
        <v>36</v>
      </c>
      <c r="JF7" s="74">
        <v>36</v>
      </c>
      <c r="JG7" s="74">
        <v>0</v>
      </c>
      <c r="JH7" s="74">
        <v>0</v>
      </c>
      <c r="JI7" s="75">
        <f t="shared" si="37"/>
        <v>1</v>
      </c>
      <c r="JJ7" s="75">
        <f t="shared" si="38"/>
        <v>0</v>
      </c>
      <c r="JL7" s="74" t="s">
        <v>10</v>
      </c>
      <c r="JM7" s="74">
        <v>36</v>
      </c>
      <c r="JN7" s="74">
        <v>36</v>
      </c>
      <c r="JO7" s="74">
        <v>0</v>
      </c>
      <c r="JP7" s="74">
        <v>0</v>
      </c>
      <c r="JQ7" s="75">
        <f t="shared" si="39"/>
        <v>1</v>
      </c>
      <c r="JR7" s="75">
        <f t="shared" si="40"/>
        <v>0</v>
      </c>
      <c r="JT7" s="74" t="s">
        <v>10</v>
      </c>
      <c r="JU7" s="74">
        <v>36</v>
      </c>
      <c r="JV7" s="74">
        <v>36</v>
      </c>
      <c r="JW7" s="74">
        <v>0</v>
      </c>
      <c r="JX7" s="74">
        <v>0</v>
      </c>
      <c r="JY7" s="75">
        <f t="shared" si="41"/>
        <v>1</v>
      </c>
      <c r="JZ7" s="75">
        <f t="shared" si="42"/>
        <v>0</v>
      </c>
      <c r="KB7" s="74" t="s">
        <v>10</v>
      </c>
      <c r="KC7" s="74">
        <v>36</v>
      </c>
      <c r="KD7" s="74">
        <v>36</v>
      </c>
      <c r="KE7" s="74">
        <v>0</v>
      </c>
      <c r="KF7" s="74">
        <v>0</v>
      </c>
      <c r="KG7" s="75">
        <f t="shared" si="43"/>
        <v>1</v>
      </c>
      <c r="KH7" s="75">
        <f t="shared" si="44"/>
        <v>0</v>
      </c>
      <c r="KJ7" s="74" t="s">
        <v>10</v>
      </c>
      <c r="KK7" s="74">
        <v>36</v>
      </c>
      <c r="KL7" s="74">
        <v>36</v>
      </c>
      <c r="KM7" s="74">
        <v>0</v>
      </c>
      <c r="KN7" s="74">
        <v>0</v>
      </c>
      <c r="KO7" s="75">
        <f t="shared" si="45"/>
        <v>1</v>
      </c>
      <c r="KP7" s="75">
        <f t="shared" si="46"/>
        <v>0</v>
      </c>
      <c r="KR7" s="74" t="s">
        <v>10</v>
      </c>
      <c r="KS7" s="74">
        <v>36</v>
      </c>
      <c r="KT7" s="74">
        <v>36</v>
      </c>
      <c r="KU7" s="74">
        <v>0</v>
      </c>
      <c r="KV7" s="74">
        <v>0</v>
      </c>
      <c r="KW7" s="75">
        <f t="shared" si="47"/>
        <v>1</v>
      </c>
      <c r="KX7" s="75">
        <f t="shared" si="48"/>
        <v>0</v>
      </c>
      <c r="KZ7" s="74" t="s">
        <v>10</v>
      </c>
      <c r="LA7" s="74">
        <v>36</v>
      </c>
      <c r="LB7" s="74">
        <v>36</v>
      </c>
      <c r="LC7" s="74">
        <v>0</v>
      </c>
      <c r="LD7" s="74">
        <v>0</v>
      </c>
      <c r="LE7" s="75">
        <f t="shared" si="49"/>
        <v>1</v>
      </c>
      <c r="LF7" s="75">
        <f t="shared" si="50"/>
        <v>0</v>
      </c>
      <c r="LH7" s="74" t="s">
        <v>10</v>
      </c>
      <c r="LI7" s="74">
        <v>36</v>
      </c>
      <c r="LJ7" s="74">
        <v>36</v>
      </c>
      <c r="LK7" s="74">
        <v>0</v>
      </c>
      <c r="LL7" s="74">
        <v>0</v>
      </c>
      <c r="LM7" s="75">
        <f t="shared" si="51"/>
        <v>1</v>
      </c>
      <c r="LN7" s="75">
        <f t="shared" si="52"/>
        <v>0</v>
      </c>
      <c r="LP7" s="74" t="s">
        <v>10</v>
      </c>
      <c r="LQ7" s="74">
        <v>36</v>
      </c>
      <c r="LR7" s="74">
        <v>36</v>
      </c>
      <c r="LS7" s="74">
        <v>0</v>
      </c>
      <c r="LT7" s="74">
        <v>0</v>
      </c>
      <c r="LU7" s="75">
        <f t="shared" si="53"/>
        <v>1</v>
      </c>
      <c r="LV7" s="75">
        <f t="shared" si="54"/>
        <v>0</v>
      </c>
      <c r="LX7" s="74" t="s">
        <v>10</v>
      </c>
      <c r="LY7" s="74">
        <v>36</v>
      </c>
      <c r="LZ7" s="74">
        <v>36</v>
      </c>
      <c r="MA7" s="74">
        <v>0</v>
      </c>
      <c r="MB7" s="74">
        <v>0</v>
      </c>
      <c r="MC7" s="75">
        <f t="shared" si="55"/>
        <v>1</v>
      </c>
      <c r="MD7" s="75">
        <f t="shared" si="56"/>
        <v>0</v>
      </c>
      <c r="MF7" s="74" t="s">
        <v>10</v>
      </c>
      <c r="MG7" s="74">
        <v>36</v>
      </c>
      <c r="MH7" s="74">
        <v>36</v>
      </c>
      <c r="MI7" s="74">
        <v>0</v>
      </c>
      <c r="MJ7" s="74">
        <v>0</v>
      </c>
      <c r="MK7" s="75">
        <f t="shared" si="57"/>
        <v>1</v>
      </c>
      <c r="ML7" s="75">
        <f t="shared" si="58"/>
        <v>0</v>
      </c>
      <c r="MN7" s="74" t="s">
        <v>10</v>
      </c>
      <c r="MO7" s="74">
        <v>36</v>
      </c>
      <c r="MP7" s="74">
        <v>36</v>
      </c>
      <c r="MQ7" s="74">
        <v>0</v>
      </c>
      <c r="MR7" s="74">
        <v>0</v>
      </c>
      <c r="MS7" s="75">
        <f t="shared" si="59"/>
        <v>1</v>
      </c>
      <c r="MT7" s="75">
        <f t="shared" si="60"/>
        <v>0</v>
      </c>
      <c r="MV7" s="74" t="s">
        <v>10</v>
      </c>
      <c r="MW7" s="74">
        <v>36</v>
      </c>
      <c r="MX7" s="74">
        <v>36</v>
      </c>
      <c r="MY7" s="74">
        <v>0</v>
      </c>
      <c r="MZ7" s="74">
        <v>0</v>
      </c>
      <c r="NA7" s="75">
        <f t="shared" si="61"/>
        <v>1</v>
      </c>
      <c r="NB7" s="75">
        <f t="shared" si="62"/>
        <v>0</v>
      </c>
      <c r="ND7" s="74" t="s">
        <v>10</v>
      </c>
      <c r="NE7" s="74">
        <v>36</v>
      </c>
      <c r="NF7" s="74">
        <v>36</v>
      </c>
      <c r="NG7" s="74">
        <v>0</v>
      </c>
      <c r="NH7" s="74">
        <v>0</v>
      </c>
      <c r="NI7" s="75">
        <f t="shared" si="63"/>
        <v>1</v>
      </c>
      <c r="NJ7" s="75">
        <f t="shared" si="64"/>
        <v>0</v>
      </c>
      <c r="NL7" s="74" t="s">
        <v>10</v>
      </c>
      <c r="NM7" s="74">
        <v>36</v>
      </c>
      <c r="NN7" s="74">
        <v>36</v>
      </c>
      <c r="NO7" s="74">
        <v>0</v>
      </c>
      <c r="NP7" s="74">
        <v>0</v>
      </c>
      <c r="NQ7" s="75">
        <f t="shared" si="65"/>
        <v>1</v>
      </c>
      <c r="NR7" s="75">
        <f t="shared" si="66"/>
        <v>0</v>
      </c>
      <c r="NT7" s="74" t="s">
        <v>10</v>
      </c>
      <c r="NU7" s="74">
        <v>36</v>
      </c>
      <c r="NV7" s="74">
        <v>36</v>
      </c>
      <c r="NW7" s="74">
        <v>0</v>
      </c>
      <c r="NX7" s="74">
        <v>0</v>
      </c>
      <c r="NY7" s="75">
        <v>1</v>
      </c>
      <c r="NZ7" s="75"/>
    </row>
    <row r="8" spans="1:390" ht="15">
      <c r="A8" s="2" t="s">
        <v>11</v>
      </c>
      <c r="B8" s="2">
        <v>179</v>
      </c>
      <c r="C8" s="2">
        <v>153</v>
      </c>
      <c r="D8" s="2">
        <v>24</v>
      </c>
      <c r="E8" s="2">
        <v>2</v>
      </c>
      <c r="F8" s="4">
        <v>0.85</v>
      </c>
      <c r="G8" s="8"/>
      <c r="H8" s="7"/>
      <c r="I8" s="2" t="s">
        <v>11</v>
      </c>
      <c r="J8" s="2">
        <v>179</v>
      </c>
      <c r="K8" s="2">
        <v>153</v>
      </c>
      <c r="L8" s="2">
        <v>24</v>
      </c>
      <c r="M8" s="2">
        <v>2</v>
      </c>
      <c r="N8" s="4">
        <v>0.85</v>
      </c>
      <c r="O8" s="8">
        <f t="shared" si="0"/>
        <v>0</v>
      </c>
      <c r="P8" s="7"/>
      <c r="Q8" s="2" t="s">
        <v>11</v>
      </c>
      <c r="R8" s="2">
        <v>179</v>
      </c>
      <c r="S8" s="2">
        <v>153</v>
      </c>
      <c r="T8" s="2">
        <v>24</v>
      </c>
      <c r="U8" s="2">
        <v>2</v>
      </c>
      <c r="V8" s="4">
        <v>0.85</v>
      </c>
      <c r="W8" s="4">
        <f t="shared" si="1"/>
        <v>0</v>
      </c>
      <c r="Y8" s="2" t="s">
        <v>11</v>
      </c>
      <c r="Z8" s="2">
        <v>179</v>
      </c>
      <c r="AA8" s="2">
        <v>153</v>
      </c>
      <c r="AB8" s="2">
        <v>24</v>
      </c>
      <c r="AC8" s="2">
        <v>2</v>
      </c>
      <c r="AD8" s="4">
        <v>0.85</v>
      </c>
      <c r="AE8" s="4">
        <f t="shared" si="2"/>
        <v>0</v>
      </c>
      <c r="AG8" s="2" t="s">
        <v>11</v>
      </c>
      <c r="AH8" s="2">
        <v>290</v>
      </c>
      <c r="AI8" s="2">
        <v>251</v>
      </c>
      <c r="AJ8" s="2">
        <v>32</v>
      </c>
      <c r="AK8" s="2">
        <v>7</v>
      </c>
      <c r="AL8" s="4">
        <v>0.87</v>
      </c>
      <c r="AN8" s="2" t="s">
        <v>11</v>
      </c>
      <c r="AO8" s="2">
        <v>290</v>
      </c>
      <c r="AP8" s="2">
        <v>251</v>
      </c>
      <c r="AQ8" s="2">
        <v>32</v>
      </c>
      <c r="AR8" s="2">
        <v>7</v>
      </c>
      <c r="AS8" s="4">
        <v>0.87</v>
      </c>
      <c r="AT8" s="4">
        <f t="shared" si="3"/>
        <v>0</v>
      </c>
      <c r="AV8" s="2" t="s">
        <v>11</v>
      </c>
      <c r="AW8" s="2">
        <v>290</v>
      </c>
      <c r="AX8" s="2">
        <v>251</v>
      </c>
      <c r="AY8" s="2">
        <v>32</v>
      </c>
      <c r="AZ8" s="2">
        <v>7</v>
      </c>
      <c r="BA8" s="4">
        <v>0.87</v>
      </c>
      <c r="BB8" s="4">
        <f t="shared" si="4"/>
        <v>0</v>
      </c>
      <c r="BD8" s="2" t="s">
        <v>11</v>
      </c>
      <c r="BE8" s="2">
        <v>290</v>
      </c>
      <c r="BF8" s="2">
        <v>251</v>
      </c>
      <c r="BG8" s="2">
        <v>32</v>
      </c>
      <c r="BH8" s="2">
        <v>7</v>
      </c>
      <c r="BI8" s="4">
        <v>0.87</v>
      </c>
      <c r="BJ8" s="4">
        <f t="shared" si="5"/>
        <v>0</v>
      </c>
      <c r="BL8" s="2" t="s">
        <v>11</v>
      </c>
      <c r="BM8" s="2">
        <v>290</v>
      </c>
      <c r="BN8" s="2">
        <v>251</v>
      </c>
      <c r="BO8" s="2">
        <v>32</v>
      </c>
      <c r="BP8" s="2">
        <v>7</v>
      </c>
      <c r="BQ8" s="4">
        <v>0.87</v>
      </c>
      <c r="BR8" s="4">
        <f t="shared" si="6"/>
        <v>0</v>
      </c>
      <c r="BT8" s="2" t="s">
        <v>11</v>
      </c>
      <c r="BU8" s="2">
        <v>290</v>
      </c>
      <c r="BV8" s="2">
        <v>251</v>
      </c>
      <c r="BW8" s="2">
        <v>32</v>
      </c>
      <c r="BX8" s="2">
        <v>7</v>
      </c>
      <c r="BY8" s="4">
        <f t="shared" si="67"/>
        <v>0.8655172413793103</v>
      </c>
      <c r="BZ8" s="4">
        <f t="shared" si="7"/>
        <v>-4.4827586206896974E-3</v>
      </c>
      <c r="CB8" s="2" t="s">
        <v>11</v>
      </c>
      <c r="CC8" s="2">
        <v>290</v>
      </c>
      <c r="CD8" s="2">
        <v>251</v>
      </c>
      <c r="CE8" s="2">
        <v>32</v>
      </c>
      <c r="CF8" s="2">
        <v>7</v>
      </c>
      <c r="CG8" s="4">
        <v>0.87</v>
      </c>
      <c r="CH8" s="4">
        <f t="shared" si="8"/>
        <v>4.4827586206896974E-3</v>
      </c>
      <c r="CJ8" s="2" t="s">
        <v>11</v>
      </c>
      <c r="CK8" s="2">
        <v>290</v>
      </c>
      <c r="CL8" s="2">
        <v>251</v>
      </c>
      <c r="CM8" s="2">
        <v>32</v>
      </c>
      <c r="CN8" s="2">
        <v>7</v>
      </c>
      <c r="CO8" s="4">
        <v>0.87</v>
      </c>
      <c r="CP8" s="4">
        <f t="shared" si="9"/>
        <v>0</v>
      </c>
      <c r="CR8" s="2" t="s">
        <v>11</v>
      </c>
      <c r="CS8" s="2">
        <v>290</v>
      </c>
      <c r="CT8" s="2">
        <v>251</v>
      </c>
      <c r="CU8" s="2">
        <v>32</v>
      </c>
      <c r="CV8" s="2">
        <v>7</v>
      </c>
      <c r="CW8" s="4">
        <v>0.87</v>
      </c>
      <c r="CX8" s="4">
        <f t="shared" si="10"/>
        <v>0</v>
      </c>
      <c r="CZ8" s="2" t="s">
        <v>11</v>
      </c>
      <c r="DA8" s="2">
        <v>290</v>
      </c>
      <c r="DB8" s="2">
        <v>251</v>
      </c>
      <c r="DC8" s="2">
        <v>32</v>
      </c>
      <c r="DD8" s="2">
        <v>7</v>
      </c>
      <c r="DE8" s="4">
        <v>0.87</v>
      </c>
      <c r="DF8" s="4">
        <f t="shared" si="11"/>
        <v>0</v>
      </c>
      <c r="DH8" s="2" t="s">
        <v>11</v>
      </c>
      <c r="DI8" s="2">
        <v>290</v>
      </c>
      <c r="DJ8" s="2">
        <v>251</v>
      </c>
      <c r="DK8" s="2">
        <v>32</v>
      </c>
      <c r="DL8" s="2">
        <v>7</v>
      </c>
      <c r="DM8" s="4">
        <v>0.87</v>
      </c>
      <c r="DN8" s="4">
        <f t="shared" si="12"/>
        <v>0</v>
      </c>
      <c r="DP8" s="2" t="s">
        <v>11</v>
      </c>
      <c r="DQ8" s="2">
        <v>290</v>
      </c>
      <c r="DR8" s="2">
        <v>251</v>
      </c>
      <c r="DS8" s="2">
        <v>32</v>
      </c>
      <c r="DT8" s="2">
        <v>7</v>
      </c>
      <c r="DU8" s="4">
        <v>0.87</v>
      </c>
      <c r="DV8" s="4">
        <f t="shared" si="13"/>
        <v>0</v>
      </c>
      <c r="DX8" s="2" t="s">
        <v>11</v>
      </c>
      <c r="DY8" s="2">
        <v>290</v>
      </c>
      <c r="DZ8" s="2">
        <v>251</v>
      </c>
      <c r="EA8" s="2">
        <v>32</v>
      </c>
      <c r="EB8" s="2">
        <v>7</v>
      </c>
      <c r="EC8" s="4">
        <v>0.87</v>
      </c>
      <c r="ED8" s="4">
        <f t="shared" si="14"/>
        <v>0</v>
      </c>
      <c r="EF8" s="2" t="s">
        <v>11</v>
      </c>
      <c r="EG8" s="2">
        <v>290</v>
      </c>
      <c r="EH8" s="2">
        <v>251</v>
      </c>
      <c r="EI8" s="2">
        <v>32</v>
      </c>
      <c r="EJ8" s="2">
        <v>7</v>
      </c>
      <c r="EK8" s="4">
        <f t="shared" si="68"/>
        <v>0.8655172413793103</v>
      </c>
      <c r="EL8" s="4">
        <f t="shared" si="15"/>
        <v>-4.4827586206896974E-3</v>
      </c>
      <c r="EN8" s="73" t="s">
        <v>11</v>
      </c>
      <c r="EO8" s="73">
        <v>290</v>
      </c>
      <c r="EP8" s="73">
        <v>251</v>
      </c>
      <c r="EQ8" s="73">
        <v>32</v>
      </c>
      <c r="ER8" s="73">
        <v>7</v>
      </c>
      <c r="ES8" s="77">
        <v>0.87</v>
      </c>
      <c r="ET8" s="75">
        <f t="shared" si="16"/>
        <v>-6.13</v>
      </c>
      <c r="EU8" s="74"/>
      <c r="EV8" s="73" t="s">
        <v>11</v>
      </c>
      <c r="EW8" s="73">
        <v>290</v>
      </c>
      <c r="EX8" s="73">
        <v>251</v>
      </c>
      <c r="EY8" s="73">
        <v>32</v>
      </c>
      <c r="EZ8" s="73">
        <v>7</v>
      </c>
      <c r="FA8" s="77">
        <v>0.87</v>
      </c>
      <c r="FB8" s="75">
        <f t="shared" si="17"/>
        <v>0</v>
      </c>
      <c r="FC8" s="74"/>
      <c r="FD8" s="73" t="s">
        <v>11</v>
      </c>
      <c r="FE8" s="73">
        <v>290</v>
      </c>
      <c r="FF8" s="73">
        <v>251</v>
      </c>
      <c r="FG8" s="73">
        <v>32</v>
      </c>
      <c r="FH8" s="73">
        <v>7</v>
      </c>
      <c r="FI8" s="77">
        <v>0.87</v>
      </c>
      <c r="FJ8" s="75">
        <f t="shared" si="18"/>
        <v>0</v>
      </c>
      <c r="FK8" s="74"/>
      <c r="FL8" s="73" t="s">
        <v>11</v>
      </c>
      <c r="FM8" s="81">
        <v>348</v>
      </c>
      <c r="FN8" s="73">
        <v>260</v>
      </c>
      <c r="FO8" s="73">
        <v>56</v>
      </c>
      <c r="FP8" s="73">
        <v>32</v>
      </c>
      <c r="FQ8" s="77">
        <v>0.75</v>
      </c>
      <c r="FR8" s="75">
        <f t="shared" si="19"/>
        <v>-0.12</v>
      </c>
      <c r="FS8" s="74" t="s">
        <v>89</v>
      </c>
      <c r="FT8" s="73" t="s">
        <v>11</v>
      </c>
      <c r="FU8" s="73">
        <v>348</v>
      </c>
      <c r="FV8" s="73">
        <v>260</v>
      </c>
      <c r="FW8" s="73">
        <v>56</v>
      </c>
      <c r="FX8" s="73">
        <v>32</v>
      </c>
      <c r="FY8" s="77">
        <v>0.75</v>
      </c>
      <c r="FZ8" s="75">
        <f t="shared" si="20"/>
        <v>0</v>
      </c>
      <c r="GA8" s="74"/>
      <c r="GB8" s="73" t="s">
        <v>11</v>
      </c>
      <c r="GC8" s="73">
        <v>348</v>
      </c>
      <c r="GD8" s="73">
        <v>260</v>
      </c>
      <c r="GE8" s="73">
        <v>56</v>
      </c>
      <c r="GF8" s="73">
        <v>32</v>
      </c>
      <c r="GG8" s="77">
        <v>0.75</v>
      </c>
      <c r="GH8" s="77">
        <f t="shared" si="21"/>
        <v>0</v>
      </c>
      <c r="GI8" s="74"/>
      <c r="GJ8" s="73" t="s">
        <v>11</v>
      </c>
      <c r="GK8" s="73">
        <v>348</v>
      </c>
      <c r="GL8" s="73">
        <v>257</v>
      </c>
      <c r="GM8" s="73">
        <v>58</v>
      </c>
      <c r="GN8" s="73">
        <v>33</v>
      </c>
      <c r="GO8" s="77">
        <v>0.74</v>
      </c>
      <c r="GP8" s="75">
        <f t="shared" si="22"/>
        <v>-1.0000000000000009E-2</v>
      </c>
      <c r="GQ8" s="74" t="s">
        <v>89</v>
      </c>
      <c r="GR8" s="73" t="s">
        <v>11</v>
      </c>
      <c r="GS8" s="73">
        <v>348</v>
      </c>
      <c r="GT8" s="73">
        <v>257</v>
      </c>
      <c r="GU8" s="73">
        <v>58</v>
      </c>
      <c r="GV8" s="73">
        <v>33</v>
      </c>
      <c r="GW8" s="77">
        <v>0.74</v>
      </c>
      <c r="GX8" s="75">
        <f t="shared" si="23"/>
        <v>0</v>
      </c>
      <c r="GY8" s="74"/>
      <c r="GZ8" s="73" t="s">
        <v>11</v>
      </c>
      <c r="HA8" s="73">
        <v>348</v>
      </c>
      <c r="HB8" s="73">
        <v>257</v>
      </c>
      <c r="HC8" s="73">
        <v>58</v>
      </c>
      <c r="HD8" s="73">
        <v>33</v>
      </c>
      <c r="HE8" s="77">
        <v>0.74</v>
      </c>
      <c r="HF8" s="75">
        <f t="shared" si="24"/>
        <v>0</v>
      </c>
      <c r="HG8" s="74"/>
      <c r="HH8" s="74" t="s">
        <v>11</v>
      </c>
      <c r="HI8" s="74">
        <v>348</v>
      </c>
      <c r="HJ8" s="74">
        <v>259</v>
      </c>
      <c r="HK8" s="74">
        <v>56</v>
      </c>
      <c r="HL8" s="74">
        <v>33</v>
      </c>
      <c r="HM8" s="75">
        <f t="shared" si="25"/>
        <v>0.74425287356321834</v>
      </c>
      <c r="HN8" s="75">
        <f t="shared" si="26"/>
        <v>4.2528735632183512E-3</v>
      </c>
      <c r="HP8" s="74" t="s">
        <v>11</v>
      </c>
      <c r="HQ8" s="74">
        <v>348</v>
      </c>
      <c r="HR8" s="74">
        <v>259</v>
      </c>
      <c r="HS8" s="74">
        <v>56</v>
      </c>
      <c r="HT8" s="74">
        <v>33</v>
      </c>
      <c r="HU8" s="75">
        <f t="shared" si="27"/>
        <v>0.74425287356321834</v>
      </c>
      <c r="HV8" s="75">
        <f t="shared" si="28"/>
        <v>0</v>
      </c>
      <c r="HX8" s="78" t="s">
        <v>11</v>
      </c>
      <c r="HY8" s="74">
        <v>346</v>
      </c>
      <c r="HZ8" s="74">
        <v>259</v>
      </c>
      <c r="IA8" s="74">
        <v>56</v>
      </c>
      <c r="IB8" s="74">
        <v>31</v>
      </c>
      <c r="IC8" s="75">
        <f t="shared" si="29"/>
        <v>0.74855491329479773</v>
      </c>
      <c r="ID8" s="75">
        <f t="shared" si="30"/>
        <v>4.3020397315793879E-3</v>
      </c>
      <c r="IF8" s="78" t="s">
        <v>11</v>
      </c>
      <c r="IG8" s="74">
        <v>346</v>
      </c>
      <c r="IH8" s="74">
        <v>259</v>
      </c>
      <c r="II8" s="74">
        <v>56</v>
      </c>
      <c r="IJ8" s="74">
        <v>31</v>
      </c>
      <c r="IK8" s="75">
        <f t="shared" si="31"/>
        <v>0.74855491329479773</v>
      </c>
      <c r="IL8" s="75">
        <f t="shared" si="32"/>
        <v>0</v>
      </c>
      <c r="IN8" s="78" t="s">
        <v>11</v>
      </c>
      <c r="IO8" s="74">
        <v>346</v>
      </c>
      <c r="IP8" s="74">
        <v>259</v>
      </c>
      <c r="IQ8" s="74">
        <v>56</v>
      </c>
      <c r="IR8" s="74">
        <v>31</v>
      </c>
      <c r="IS8" s="75">
        <f t="shared" si="33"/>
        <v>0.74855491329479773</v>
      </c>
      <c r="IT8" s="75">
        <f t="shared" si="34"/>
        <v>0</v>
      </c>
      <c r="IV8" s="78" t="s">
        <v>11</v>
      </c>
      <c r="IW8" s="74">
        <v>346</v>
      </c>
      <c r="IX8" s="74">
        <v>259</v>
      </c>
      <c r="IY8" s="74">
        <v>56</v>
      </c>
      <c r="IZ8" s="74">
        <v>31</v>
      </c>
      <c r="JA8" s="75">
        <f t="shared" si="35"/>
        <v>0.74855491329479773</v>
      </c>
      <c r="JB8" s="75">
        <f t="shared" si="36"/>
        <v>0</v>
      </c>
      <c r="JD8" s="78" t="s">
        <v>11</v>
      </c>
      <c r="JE8" s="74">
        <v>346</v>
      </c>
      <c r="JF8" s="74">
        <v>259</v>
      </c>
      <c r="JG8" s="74">
        <v>56</v>
      </c>
      <c r="JH8" s="74">
        <v>31</v>
      </c>
      <c r="JI8" s="75">
        <f t="shared" si="37"/>
        <v>0.74855491329479773</v>
      </c>
      <c r="JJ8" s="75">
        <f t="shared" si="38"/>
        <v>0</v>
      </c>
      <c r="JL8" s="78" t="s">
        <v>11</v>
      </c>
      <c r="JM8" s="74">
        <v>346</v>
      </c>
      <c r="JN8" s="74">
        <v>259</v>
      </c>
      <c r="JO8" s="74">
        <v>56</v>
      </c>
      <c r="JP8" s="74">
        <v>31</v>
      </c>
      <c r="JQ8" s="75">
        <f t="shared" si="39"/>
        <v>0.74855491329479773</v>
      </c>
      <c r="JR8" s="75">
        <f t="shared" si="40"/>
        <v>0</v>
      </c>
      <c r="JT8" s="78" t="s">
        <v>11</v>
      </c>
      <c r="JU8" s="74">
        <v>346</v>
      </c>
      <c r="JV8" s="74">
        <v>259</v>
      </c>
      <c r="JW8" s="74">
        <v>56</v>
      </c>
      <c r="JX8" s="74">
        <v>31</v>
      </c>
      <c r="JY8" s="75">
        <f t="shared" si="41"/>
        <v>0.74855491329479773</v>
      </c>
      <c r="JZ8" s="75">
        <f t="shared" si="42"/>
        <v>0</v>
      </c>
      <c r="KB8" s="78" t="s">
        <v>11</v>
      </c>
      <c r="KC8" s="74">
        <v>346</v>
      </c>
      <c r="KD8" s="74">
        <v>259</v>
      </c>
      <c r="KE8" s="74">
        <v>56</v>
      </c>
      <c r="KF8" s="74">
        <v>31</v>
      </c>
      <c r="KG8" s="75">
        <f t="shared" si="43"/>
        <v>0.74855491329479773</v>
      </c>
      <c r="KH8" s="75">
        <f t="shared" si="44"/>
        <v>0</v>
      </c>
      <c r="KJ8" s="78" t="s">
        <v>11</v>
      </c>
      <c r="KK8" s="74">
        <v>346</v>
      </c>
      <c r="KL8" s="74">
        <v>259</v>
      </c>
      <c r="KM8" s="74">
        <v>56</v>
      </c>
      <c r="KN8" s="74">
        <v>31</v>
      </c>
      <c r="KO8" s="75">
        <f t="shared" si="45"/>
        <v>0.74855491329479773</v>
      </c>
      <c r="KP8" s="75">
        <f t="shared" si="46"/>
        <v>0</v>
      </c>
      <c r="KR8" s="78" t="s">
        <v>11</v>
      </c>
      <c r="KS8" s="74">
        <v>346</v>
      </c>
      <c r="KT8" s="74">
        <v>259</v>
      </c>
      <c r="KU8" s="74">
        <v>56</v>
      </c>
      <c r="KV8" s="74">
        <v>31</v>
      </c>
      <c r="KW8" s="75">
        <f t="shared" si="47"/>
        <v>0.74855491329479773</v>
      </c>
      <c r="KX8" s="75">
        <f t="shared" si="48"/>
        <v>0</v>
      </c>
      <c r="KZ8" s="78" t="s">
        <v>11</v>
      </c>
      <c r="LA8" s="74">
        <v>346</v>
      </c>
      <c r="LB8" s="74">
        <v>259</v>
      </c>
      <c r="LC8" s="74">
        <v>56</v>
      </c>
      <c r="LD8" s="74">
        <v>31</v>
      </c>
      <c r="LE8" s="75">
        <f t="shared" si="49"/>
        <v>0.74855491329479773</v>
      </c>
      <c r="LF8" s="75">
        <f t="shared" si="50"/>
        <v>0</v>
      </c>
      <c r="LH8" s="78" t="s">
        <v>11</v>
      </c>
      <c r="LI8" s="74">
        <v>346</v>
      </c>
      <c r="LJ8" s="74">
        <v>259</v>
      </c>
      <c r="LK8" s="74">
        <v>56</v>
      </c>
      <c r="LL8" s="74">
        <v>31</v>
      </c>
      <c r="LM8" s="75">
        <f t="shared" si="51"/>
        <v>0.74855491329479773</v>
      </c>
      <c r="LN8" s="75">
        <f t="shared" si="52"/>
        <v>0</v>
      </c>
      <c r="LP8" s="78" t="s">
        <v>11</v>
      </c>
      <c r="LQ8" s="74">
        <v>346</v>
      </c>
      <c r="LR8" s="74">
        <v>259</v>
      </c>
      <c r="LS8" s="74">
        <v>56</v>
      </c>
      <c r="LT8" s="74">
        <v>31</v>
      </c>
      <c r="LU8" s="75">
        <f t="shared" si="53"/>
        <v>0.74855491329479773</v>
      </c>
      <c r="LV8" s="75">
        <f t="shared" si="54"/>
        <v>0</v>
      </c>
      <c r="LX8" s="78" t="s">
        <v>11</v>
      </c>
      <c r="LY8" s="74">
        <v>346</v>
      </c>
      <c r="LZ8" s="74">
        <v>260</v>
      </c>
      <c r="MA8" s="74">
        <v>56</v>
      </c>
      <c r="MB8" s="74">
        <v>30</v>
      </c>
      <c r="MC8" s="75">
        <f t="shared" si="55"/>
        <v>0.75144508670520227</v>
      </c>
      <c r="MD8" s="75">
        <f t="shared" si="56"/>
        <v>2.8901734104045396E-3</v>
      </c>
      <c r="MF8" s="78" t="s">
        <v>11</v>
      </c>
      <c r="MG8" s="74">
        <v>346</v>
      </c>
      <c r="MH8" s="74">
        <v>260</v>
      </c>
      <c r="MI8" s="74">
        <v>56</v>
      </c>
      <c r="MJ8" s="74">
        <v>30</v>
      </c>
      <c r="MK8" s="75">
        <f t="shared" si="57"/>
        <v>0.75144508670520227</v>
      </c>
      <c r="ML8" s="75">
        <f t="shared" si="58"/>
        <v>0</v>
      </c>
      <c r="MN8" s="78" t="s">
        <v>11</v>
      </c>
      <c r="MO8" s="74">
        <v>346</v>
      </c>
      <c r="MP8" s="74">
        <v>260</v>
      </c>
      <c r="MQ8" s="74">
        <v>56</v>
      </c>
      <c r="MR8" s="74">
        <v>30</v>
      </c>
      <c r="MS8" s="75">
        <f t="shared" si="59"/>
        <v>0.75144508670520227</v>
      </c>
      <c r="MT8" s="75">
        <f t="shared" si="60"/>
        <v>0</v>
      </c>
      <c r="MV8" s="78" t="s">
        <v>11</v>
      </c>
      <c r="MW8" s="74">
        <v>346</v>
      </c>
      <c r="MX8" s="74">
        <v>260</v>
      </c>
      <c r="MY8" s="74">
        <v>56</v>
      </c>
      <c r="MZ8" s="74">
        <v>30</v>
      </c>
      <c r="NA8" s="75">
        <f t="shared" si="61"/>
        <v>0.75144508670520227</v>
      </c>
      <c r="NB8" s="75">
        <f t="shared" si="62"/>
        <v>0</v>
      </c>
      <c r="ND8" s="78" t="s">
        <v>11</v>
      </c>
      <c r="NE8" s="74">
        <v>346</v>
      </c>
      <c r="NF8" s="74">
        <v>260</v>
      </c>
      <c r="NG8" s="74">
        <v>56</v>
      </c>
      <c r="NH8" s="74">
        <v>30</v>
      </c>
      <c r="NI8" s="75">
        <f t="shared" si="63"/>
        <v>0.75144508670520227</v>
      </c>
      <c r="NJ8" s="75">
        <f t="shared" si="64"/>
        <v>0</v>
      </c>
      <c r="NL8" s="78" t="s">
        <v>11</v>
      </c>
      <c r="NM8" s="74">
        <v>346</v>
      </c>
      <c r="NN8" s="74">
        <v>260</v>
      </c>
      <c r="NO8" s="74">
        <v>56</v>
      </c>
      <c r="NP8" s="74">
        <v>30</v>
      </c>
      <c r="NQ8" s="75">
        <f t="shared" si="65"/>
        <v>0.75144508670520227</v>
      </c>
      <c r="NR8" s="75">
        <f t="shared" si="66"/>
        <v>0</v>
      </c>
      <c r="NT8" s="78" t="s">
        <v>11</v>
      </c>
      <c r="NU8" s="74">
        <v>348</v>
      </c>
      <c r="NV8" s="74">
        <v>261</v>
      </c>
      <c r="NW8" s="74">
        <v>52</v>
      </c>
      <c r="NX8" s="74">
        <v>35</v>
      </c>
      <c r="NY8" s="75">
        <v>0.75</v>
      </c>
      <c r="NZ8" s="75"/>
    </row>
    <row r="9" spans="1:390" ht="15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f>C9/B9</f>
        <v>1</v>
      </c>
      <c r="G9" s="8"/>
      <c r="H9" s="7"/>
      <c r="I9" s="14" t="s">
        <v>12</v>
      </c>
      <c r="J9" s="2">
        <v>538</v>
      </c>
      <c r="K9" s="2">
        <v>538</v>
      </c>
      <c r="L9" s="2">
        <v>0</v>
      </c>
      <c r="M9" s="2">
        <v>0</v>
      </c>
      <c r="N9" s="4">
        <f>K9/J9</f>
        <v>1</v>
      </c>
      <c r="O9" s="8">
        <f t="shared" si="0"/>
        <v>0</v>
      </c>
      <c r="P9" s="7"/>
      <c r="Q9" s="14" t="s">
        <v>12</v>
      </c>
      <c r="R9" s="2">
        <v>538</v>
      </c>
      <c r="S9" s="2">
        <v>538</v>
      </c>
      <c r="T9" s="2">
        <v>0</v>
      </c>
      <c r="U9" s="2">
        <v>0</v>
      </c>
      <c r="V9" s="4">
        <f>S9/R9</f>
        <v>1</v>
      </c>
      <c r="W9" s="4">
        <f t="shared" si="1"/>
        <v>0</v>
      </c>
      <c r="Y9" s="14" t="s">
        <v>12</v>
      </c>
      <c r="Z9" s="2">
        <v>538</v>
      </c>
      <c r="AA9" s="2">
        <v>538</v>
      </c>
      <c r="AB9" s="2">
        <v>0</v>
      </c>
      <c r="AC9" s="2">
        <v>0</v>
      </c>
      <c r="AD9" s="4">
        <v>1</v>
      </c>
      <c r="AE9" s="4">
        <f t="shared" si="2"/>
        <v>0</v>
      </c>
      <c r="AG9" s="14" t="s">
        <v>12</v>
      </c>
      <c r="AH9" s="2">
        <v>538</v>
      </c>
      <c r="AI9" s="2">
        <v>538</v>
      </c>
      <c r="AJ9" s="2">
        <v>0</v>
      </c>
      <c r="AK9" s="2">
        <v>0</v>
      </c>
      <c r="AL9" s="4">
        <v>1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3"/>
        <v>0</v>
      </c>
      <c r="AV9" s="14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4">
        <f t="shared" si="4"/>
        <v>0</v>
      </c>
      <c r="BD9" s="14" t="s">
        <v>12</v>
      </c>
      <c r="BE9" s="2">
        <v>538</v>
      </c>
      <c r="BF9" s="2">
        <v>538</v>
      </c>
      <c r="BG9" s="2">
        <v>0</v>
      </c>
      <c r="BH9" s="2">
        <v>0</v>
      </c>
      <c r="BI9" s="4">
        <v>1</v>
      </c>
      <c r="BJ9" s="4">
        <f t="shared" si="5"/>
        <v>0</v>
      </c>
      <c r="BL9" s="14" t="s">
        <v>12</v>
      </c>
      <c r="BM9" s="2">
        <v>538</v>
      </c>
      <c r="BN9" s="2">
        <v>538</v>
      </c>
      <c r="BO9" s="2">
        <v>0</v>
      </c>
      <c r="BP9" s="2">
        <v>0</v>
      </c>
      <c r="BQ9" s="4">
        <v>1</v>
      </c>
      <c r="BR9" s="4">
        <f t="shared" si="6"/>
        <v>0</v>
      </c>
      <c r="BT9" s="14" t="s">
        <v>12</v>
      </c>
      <c r="BU9" s="2">
        <v>538</v>
      </c>
      <c r="BV9" s="2">
        <v>538</v>
      </c>
      <c r="BW9" s="2">
        <v>0</v>
      </c>
      <c r="BX9" s="2">
        <v>0</v>
      </c>
      <c r="BY9" s="4">
        <v>1</v>
      </c>
      <c r="BZ9" s="4">
        <f t="shared" si="7"/>
        <v>0</v>
      </c>
      <c r="CB9" s="37" t="s">
        <v>12</v>
      </c>
      <c r="CC9" s="2">
        <v>538</v>
      </c>
      <c r="CD9" s="2">
        <v>538</v>
      </c>
      <c r="CE9" s="2">
        <v>0</v>
      </c>
      <c r="CF9" s="2">
        <v>0</v>
      </c>
      <c r="CG9" s="4">
        <v>1</v>
      </c>
      <c r="CH9" s="4">
        <f t="shared" si="8"/>
        <v>0</v>
      </c>
      <c r="CJ9" s="37" t="s">
        <v>12</v>
      </c>
      <c r="CK9" s="2">
        <v>538</v>
      </c>
      <c r="CL9" s="2">
        <v>538</v>
      </c>
      <c r="CM9" s="2">
        <v>0</v>
      </c>
      <c r="CN9" s="2">
        <v>0</v>
      </c>
      <c r="CO9" s="4">
        <v>1</v>
      </c>
      <c r="CP9" s="4">
        <f t="shared" si="9"/>
        <v>0</v>
      </c>
      <c r="CR9" s="37" t="s">
        <v>12</v>
      </c>
      <c r="CS9" s="2">
        <v>538</v>
      </c>
      <c r="CT9" s="2">
        <v>538</v>
      </c>
      <c r="CU9" s="2">
        <v>0</v>
      </c>
      <c r="CV9" s="2">
        <v>0</v>
      </c>
      <c r="CW9" s="4">
        <v>1</v>
      </c>
      <c r="CX9" s="4">
        <f t="shared" si="10"/>
        <v>0</v>
      </c>
      <c r="CZ9" s="37" t="s">
        <v>12</v>
      </c>
      <c r="DA9" s="2">
        <v>538</v>
      </c>
      <c r="DB9" s="2">
        <v>538</v>
      </c>
      <c r="DC9" s="2">
        <v>0</v>
      </c>
      <c r="DD9" s="2">
        <v>0</v>
      </c>
      <c r="DE9" s="4">
        <v>1</v>
      </c>
      <c r="DF9" s="4">
        <f t="shared" si="11"/>
        <v>0</v>
      </c>
      <c r="DH9" s="37" t="s">
        <v>12</v>
      </c>
      <c r="DI9" s="2">
        <v>538</v>
      </c>
      <c r="DJ9" s="2">
        <v>538</v>
      </c>
      <c r="DK9" s="2">
        <v>0</v>
      </c>
      <c r="DL9" s="2">
        <v>0</v>
      </c>
      <c r="DM9" s="4">
        <v>1</v>
      </c>
      <c r="DN9" s="4">
        <f t="shared" si="12"/>
        <v>0</v>
      </c>
      <c r="DP9" s="37" t="s">
        <v>12</v>
      </c>
      <c r="DQ9" s="2">
        <v>538</v>
      </c>
      <c r="DR9" s="2">
        <v>538</v>
      </c>
      <c r="DS9" s="2">
        <v>0</v>
      </c>
      <c r="DT9" s="2">
        <v>0</v>
      </c>
      <c r="DU9" s="4">
        <v>1</v>
      </c>
      <c r="DV9" s="4">
        <f t="shared" si="13"/>
        <v>0</v>
      </c>
      <c r="DX9" s="37" t="s">
        <v>12</v>
      </c>
      <c r="DY9" s="2">
        <v>538</v>
      </c>
      <c r="DZ9" s="2">
        <v>538</v>
      </c>
      <c r="EA9" s="2">
        <v>0</v>
      </c>
      <c r="EB9" s="2">
        <v>0</v>
      </c>
      <c r="EC9" s="4">
        <v>1</v>
      </c>
      <c r="ED9" s="4">
        <f t="shared" si="14"/>
        <v>0</v>
      </c>
      <c r="EF9" s="37" t="s">
        <v>12</v>
      </c>
      <c r="EG9" s="2">
        <v>538</v>
      </c>
      <c r="EH9" s="2">
        <v>538</v>
      </c>
      <c r="EI9" s="2">
        <v>0</v>
      </c>
      <c r="EJ9" s="2">
        <v>0</v>
      </c>
      <c r="EK9" s="4">
        <v>1</v>
      </c>
      <c r="EL9" s="4">
        <f t="shared" si="15"/>
        <v>0</v>
      </c>
      <c r="EN9" s="78" t="s">
        <v>12</v>
      </c>
      <c r="EO9" s="74">
        <v>538</v>
      </c>
      <c r="EP9" s="74">
        <v>538</v>
      </c>
      <c r="EQ9" s="74">
        <v>0</v>
      </c>
      <c r="ER9" s="74">
        <v>0</v>
      </c>
      <c r="ES9" s="75">
        <v>1</v>
      </c>
      <c r="ET9" s="75">
        <f t="shared" si="16"/>
        <v>1</v>
      </c>
      <c r="EU9" s="74"/>
      <c r="EV9" s="78" t="s">
        <v>12</v>
      </c>
      <c r="EW9" s="74">
        <v>538</v>
      </c>
      <c r="EX9" s="74">
        <v>538</v>
      </c>
      <c r="EY9" s="74">
        <v>0</v>
      </c>
      <c r="EZ9" s="74">
        <v>0</v>
      </c>
      <c r="FA9" s="75">
        <v>1</v>
      </c>
      <c r="FB9" s="75">
        <f t="shared" si="17"/>
        <v>0</v>
      </c>
      <c r="FC9" s="74"/>
      <c r="FD9" s="78" t="s">
        <v>12</v>
      </c>
      <c r="FE9" s="74">
        <v>538</v>
      </c>
      <c r="FF9" s="74">
        <v>538</v>
      </c>
      <c r="FG9" s="74">
        <v>0</v>
      </c>
      <c r="FH9" s="74">
        <v>0</v>
      </c>
      <c r="FI9" s="75">
        <v>1</v>
      </c>
      <c r="FJ9" s="75">
        <f t="shared" si="18"/>
        <v>0</v>
      </c>
      <c r="FK9" s="74"/>
      <c r="FL9" s="78" t="s">
        <v>12</v>
      </c>
      <c r="FM9" s="74">
        <v>538</v>
      </c>
      <c r="FN9" s="74">
        <v>538</v>
      </c>
      <c r="FO9" s="74">
        <v>0</v>
      </c>
      <c r="FP9" s="74">
        <v>0</v>
      </c>
      <c r="FQ9" s="75">
        <v>1</v>
      </c>
      <c r="FR9" s="75">
        <f t="shared" si="19"/>
        <v>0</v>
      </c>
      <c r="FS9" s="74"/>
      <c r="FT9" s="78" t="s">
        <v>12</v>
      </c>
      <c r="FU9" s="74">
        <v>538</v>
      </c>
      <c r="FV9" s="74">
        <v>538</v>
      </c>
      <c r="FW9" s="74">
        <v>0</v>
      </c>
      <c r="FX9" s="74">
        <v>0</v>
      </c>
      <c r="FY9" s="75">
        <v>1</v>
      </c>
      <c r="FZ9" s="75">
        <f t="shared" si="20"/>
        <v>0</v>
      </c>
      <c r="GA9" s="74"/>
      <c r="GB9" s="78" t="s">
        <v>12</v>
      </c>
      <c r="GC9" s="74">
        <v>538</v>
      </c>
      <c r="GD9" s="74">
        <v>538</v>
      </c>
      <c r="GE9" s="74">
        <v>0</v>
      </c>
      <c r="GF9" s="74">
        <v>0</v>
      </c>
      <c r="GG9" s="75">
        <v>1</v>
      </c>
      <c r="GH9" s="77">
        <f t="shared" si="21"/>
        <v>0</v>
      </c>
      <c r="GI9" s="74"/>
      <c r="GJ9" s="78" t="s">
        <v>12</v>
      </c>
      <c r="GK9" s="74">
        <v>538</v>
      </c>
      <c r="GL9" s="74">
        <v>538</v>
      </c>
      <c r="GM9" s="74">
        <v>0</v>
      </c>
      <c r="GN9" s="74">
        <v>0</v>
      </c>
      <c r="GO9" s="75">
        <v>1</v>
      </c>
      <c r="GP9" s="75">
        <f t="shared" si="22"/>
        <v>0</v>
      </c>
      <c r="GQ9" s="74"/>
      <c r="GR9" s="78" t="s">
        <v>12</v>
      </c>
      <c r="GS9" s="74">
        <v>538</v>
      </c>
      <c r="GT9" s="74">
        <v>538</v>
      </c>
      <c r="GU9" s="74">
        <v>0</v>
      </c>
      <c r="GV9" s="74">
        <v>0</v>
      </c>
      <c r="GW9" s="75">
        <v>1</v>
      </c>
      <c r="GX9" s="75">
        <f t="shared" si="23"/>
        <v>0</v>
      </c>
      <c r="GY9" s="74"/>
      <c r="GZ9" s="78" t="s">
        <v>12</v>
      </c>
      <c r="HA9" s="74">
        <v>538</v>
      </c>
      <c r="HB9" s="74">
        <v>538</v>
      </c>
      <c r="HC9" s="74">
        <v>0</v>
      </c>
      <c r="HD9" s="74">
        <v>0</v>
      </c>
      <c r="HE9" s="75">
        <v>1</v>
      </c>
      <c r="HF9" s="75">
        <f t="shared" si="24"/>
        <v>0</v>
      </c>
      <c r="HG9" s="74"/>
      <c r="HH9" s="78" t="s">
        <v>12</v>
      </c>
      <c r="HI9" s="74">
        <v>538</v>
      </c>
      <c r="HJ9" s="74">
        <v>538</v>
      </c>
      <c r="HK9" s="74">
        <v>0</v>
      </c>
      <c r="HL9" s="74">
        <v>0</v>
      </c>
      <c r="HM9" s="75">
        <f t="shared" si="25"/>
        <v>1</v>
      </c>
      <c r="HN9" s="75">
        <f t="shared" si="26"/>
        <v>0</v>
      </c>
      <c r="HP9" s="78" t="s">
        <v>12</v>
      </c>
      <c r="HQ9" s="74">
        <v>538</v>
      </c>
      <c r="HR9" s="74">
        <v>538</v>
      </c>
      <c r="HS9" s="74">
        <v>0</v>
      </c>
      <c r="HT9" s="74">
        <v>0</v>
      </c>
      <c r="HU9" s="75">
        <f t="shared" si="27"/>
        <v>1</v>
      </c>
      <c r="HV9" s="75">
        <f t="shared" si="28"/>
        <v>0</v>
      </c>
      <c r="HX9" s="78" t="s">
        <v>12</v>
      </c>
      <c r="HY9" s="74">
        <v>538</v>
      </c>
      <c r="HZ9" s="74">
        <v>538</v>
      </c>
      <c r="IA9" s="74">
        <v>0</v>
      </c>
      <c r="IB9" s="74">
        <v>0</v>
      </c>
      <c r="IC9" s="75">
        <f t="shared" si="29"/>
        <v>1</v>
      </c>
      <c r="ID9" s="75">
        <f t="shared" si="30"/>
        <v>0</v>
      </c>
      <c r="IF9" s="78" t="s">
        <v>12</v>
      </c>
      <c r="IG9" s="74">
        <v>538</v>
      </c>
      <c r="IH9" s="74">
        <v>538</v>
      </c>
      <c r="II9" s="74">
        <v>0</v>
      </c>
      <c r="IJ9" s="74">
        <v>0</v>
      </c>
      <c r="IK9" s="75">
        <f t="shared" si="31"/>
        <v>1</v>
      </c>
      <c r="IL9" s="75">
        <f t="shared" si="32"/>
        <v>0</v>
      </c>
      <c r="IN9" s="78" t="s">
        <v>12</v>
      </c>
      <c r="IO9" s="74">
        <v>538</v>
      </c>
      <c r="IP9" s="74">
        <v>538</v>
      </c>
      <c r="IQ9" s="74">
        <v>0</v>
      </c>
      <c r="IR9" s="74">
        <v>0</v>
      </c>
      <c r="IS9" s="75">
        <f t="shared" si="33"/>
        <v>1</v>
      </c>
      <c r="IT9" s="75">
        <f t="shared" si="34"/>
        <v>0</v>
      </c>
      <c r="IV9" s="78" t="s">
        <v>12</v>
      </c>
      <c r="IW9" s="74">
        <v>538</v>
      </c>
      <c r="IX9" s="74">
        <v>538</v>
      </c>
      <c r="IY9" s="74">
        <v>0</v>
      </c>
      <c r="IZ9" s="74">
        <v>0</v>
      </c>
      <c r="JA9" s="75">
        <f t="shared" si="35"/>
        <v>1</v>
      </c>
      <c r="JB9" s="75">
        <f t="shared" si="36"/>
        <v>0</v>
      </c>
      <c r="JD9" s="78" t="s">
        <v>12</v>
      </c>
      <c r="JE9" s="74">
        <v>538</v>
      </c>
      <c r="JF9" s="74">
        <v>538</v>
      </c>
      <c r="JG9" s="74">
        <v>0</v>
      </c>
      <c r="JH9" s="74">
        <v>0</v>
      </c>
      <c r="JI9" s="75">
        <f t="shared" si="37"/>
        <v>1</v>
      </c>
      <c r="JJ9" s="75">
        <f t="shared" si="38"/>
        <v>0</v>
      </c>
      <c r="JL9" s="78" t="s">
        <v>12</v>
      </c>
      <c r="JM9" s="74">
        <v>538</v>
      </c>
      <c r="JN9" s="74">
        <v>538</v>
      </c>
      <c r="JO9" s="74">
        <v>0</v>
      </c>
      <c r="JP9" s="74">
        <v>0</v>
      </c>
      <c r="JQ9" s="75">
        <f t="shared" si="39"/>
        <v>1</v>
      </c>
      <c r="JR9" s="75">
        <f t="shared" si="40"/>
        <v>0</v>
      </c>
      <c r="JT9" s="78" t="s">
        <v>12</v>
      </c>
      <c r="JU9" s="74">
        <v>538</v>
      </c>
      <c r="JV9" s="74">
        <v>538</v>
      </c>
      <c r="JW9" s="74">
        <v>0</v>
      </c>
      <c r="JX9" s="74">
        <v>0</v>
      </c>
      <c r="JY9" s="75">
        <f t="shared" si="41"/>
        <v>1</v>
      </c>
      <c r="JZ9" s="75">
        <f t="shared" si="42"/>
        <v>0</v>
      </c>
      <c r="KB9" s="78" t="s">
        <v>12</v>
      </c>
      <c r="KC9" s="74">
        <v>538</v>
      </c>
      <c r="KD9" s="74">
        <v>538</v>
      </c>
      <c r="KE9" s="74">
        <v>0</v>
      </c>
      <c r="KF9" s="74">
        <v>0</v>
      </c>
      <c r="KG9" s="75">
        <f t="shared" si="43"/>
        <v>1</v>
      </c>
      <c r="KH9" s="75">
        <f t="shared" si="44"/>
        <v>0</v>
      </c>
      <c r="KJ9" s="78" t="s">
        <v>12</v>
      </c>
      <c r="KK9" s="74">
        <v>538</v>
      </c>
      <c r="KL9" s="74">
        <v>538</v>
      </c>
      <c r="KM9" s="74">
        <v>0</v>
      </c>
      <c r="KN9" s="74">
        <v>0</v>
      </c>
      <c r="KO9" s="75">
        <f t="shared" si="45"/>
        <v>1</v>
      </c>
      <c r="KP9" s="75">
        <f t="shared" si="46"/>
        <v>0</v>
      </c>
      <c r="KR9" s="78" t="s">
        <v>12</v>
      </c>
      <c r="KS9" s="74">
        <v>538</v>
      </c>
      <c r="KT9" s="74">
        <v>538</v>
      </c>
      <c r="KU9" s="74">
        <v>0</v>
      </c>
      <c r="KV9" s="74">
        <v>0</v>
      </c>
      <c r="KW9" s="75">
        <f t="shared" si="47"/>
        <v>1</v>
      </c>
      <c r="KX9" s="75">
        <f t="shared" si="48"/>
        <v>0</v>
      </c>
      <c r="KZ9" s="78" t="s">
        <v>12</v>
      </c>
      <c r="LA9" s="74">
        <v>538</v>
      </c>
      <c r="LB9" s="74">
        <v>538</v>
      </c>
      <c r="LC9" s="74">
        <v>0</v>
      </c>
      <c r="LD9" s="74">
        <v>0</v>
      </c>
      <c r="LE9" s="75">
        <f t="shared" si="49"/>
        <v>1</v>
      </c>
      <c r="LF9" s="75">
        <f t="shared" si="50"/>
        <v>0</v>
      </c>
      <c r="LH9" s="78" t="s">
        <v>12</v>
      </c>
      <c r="LI9" s="74">
        <v>538</v>
      </c>
      <c r="LJ9" s="74">
        <v>538</v>
      </c>
      <c r="LK9" s="74">
        <v>0</v>
      </c>
      <c r="LL9" s="74">
        <v>0</v>
      </c>
      <c r="LM9" s="75">
        <f t="shared" si="51"/>
        <v>1</v>
      </c>
      <c r="LN9" s="75">
        <f t="shared" si="52"/>
        <v>0</v>
      </c>
      <c r="LP9" s="78" t="s">
        <v>12</v>
      </c>
      <c r="LQ9" s="74">
        <v>538</v>
      </c>
      <c r="LR9" s="74">
        <v>538</v>
      </c>
      <c r="LS9" s="74">
        <v>0</v>
      </c>
      <c r="LT9" s="74">
        <v>0</v>
      </c>
      <c r="LU9" s="75">
        <f t="shared" si="53"/>
        <v>1</v>
      </c>
      <c r="LV9" s="75">
        <f t="shared" si="54"/>
        <v>0</v>
      </c>
      <c r="LX9" s="78" t="s">
        <v>12</v>
      </c>
      <c r="LY9" s="74">
        <v>538</v>
      </c>
      <c r="LZ9" s="74">
        <v>538</v>
      </c>
      <c r="MA9" s="74">
        <v>0</v>
      </c>
      <c r="MB9" s="74">
        <v>0</v>
      </c>
      <c r="MC9" s="75">
        <f t="shared" si="55"/>
        <v>1</v>
      </c>
      <c r="MD9" s="75">
        <f t="shared" si="56"/>
        <v>0</v>
      </c>
      <c r="MF9" s="78" t="s">
        <v>12</v>
      </c>
      <c r="MG9" s="74">
        <v>538</v>
      </c>
      <c r="MH9" s="74">
        <v>538</v>
      </c>
      <c r="MI9" s="74">
        <v>0</v>
      </c>
      <c r="MJ9" s="74">
        <v>0</v>
      </c>
      <c r="MK9" s="75">
        <f t="shared" si="57"/>
        <v>1</v>
      </c>
      <c r="ML9" s="75">
        <f t="shared" si="58"/>
        <v>0</v>
      </c>
      <c r="MN9" s="78" t="s">
        <v>12</v>
      </c>
      <c r="MO9" s="74">
        <v>538</v>
      </c>
      <c r="MP9" s="74">
        <v>538</v>
      </c>
      <c r="MQ9" s="74">
        <v>0</v>
      </c>
      <c r="MR9" s="74">
        <v>0</v>
      </c>
      <c r="MS9" s="75">
        <f t="shared" si="59"/>
        <v>1</v>
      </c>
      <c r="MT9" s="75">
        <f t="shared" si="60"/>
        <v>0</v>
      </c>
      <c r="MV9" s="78" t="s">
        <v>12</v>
      </c>
      <c r="MW9" s="74">
        <v>538</v>
      </c>
      <c r="MX9" s="74">
        <v>538</v>
      </c>
      <c r="MY9" s="74">
        <v>0</v>
      </c>
      <c r="MZ9" s="74">
        <v>0</v>
      </c>
      <c r="NA9" s="75">
        <f t="shared" si="61"/>
        <v>1</v>
      </c>
      <c r="NB9" s="75">
        <f t="shared" si="62"/>
        <v>0</v>
      </c>
      <c r="ND9" s="78" t="s">
        <v>12</v>
      </c>
      <c r="NE9" s="74">
        <v>538</v>
      </c>
      <c r="NF9" s="74">
        <v>538</v>
      </c>
      <c r="NG9" s="74">
        <v>0</v>
      </c>
      <c r="NH9" s="74">
        <v>0</v>
      </c>
      <c r="NI9" s="75">
        <f t="shared" si="63"/>
        <v>1</v>
      </c>
      <c r="NJ9" s="75">
        <f t="shared" si="64"/>
        <v>0</v>
      </c>
      <c r="NL9" s="78" t="s">
        <v>12</v>
      </c>
      <c r="NM9" s="74">
        <v>538</v>
      </c>
      <c r="NN9" s="74">
        <v>538</v>
      </c>
      <c r="NO9" s="74">
        <v>0</v>
      </c>
      <c r="NP9" s="74">
        <v>0</v>
      </c>
      <c r="NQ9" s="75">
        <f t="shared" si="65"/>
        <v>1</v>
      </c>
      <c r="NR9" s="75">
        <f t="shared" si="66"/>
        <v>0</v>
      </c>
      <c r="NT9" s="78" t="s">
        <v>12</v>
      </c>
      <c r="NU9" s="74">
        <v>594</v>
      </c>
      <c r="NV9" s="74">
        <v>538</v>
      </c>
      <c r="NW9" s="74">
        <v>0</v>
      </c>
      <c r="NX9" s="74">
        <v>56</v>
      </c>
      <c r="NY9" s="75">
        <v>0.91</v>
      </c>
      <c r="NZ9" s="75"/>
    </row>
    <row r="10" spans="1:390" ht="1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G10" s="8"/>
      <c r="H10" s="7"/>
      <c r="I10" s="2" t="s">
        <v>13</v>
      </c>
      <c r="J10" s="2">
        <v>3</v>
      </c>
      <c r="K10" s="2">
        <v>3</v>
      </c>
      <c r="L10" s="2">
        <v>0</v>
      </c>
      <c r="M10" s="2">
        <v>0</v>
      </c>
      <c r="N10" s="4">
        <v>1</v>
      </c>
      <c r="O10" s="8">
        <f t="shared" si="0"/>
        <v>0</v>
      </c>
      <c r="P10" s="7"/>
      <c r="Q10" s="2" t="s">
        <v>13</v>
      </c>
      <c r="R10" s="2">
        <v>3</v>
      </c>
      <c r="S10" s="2">
        <v>3</v>
      </c>
      <c r="T10" s="2">
        <v>0</v>
      </c>
      <c r="U10" s="2">
        <v>0</v>
      </c>
      <c r="V10" s="4">
        <v>1</v>
      </c>
      <c r="W10" s="4">
        <f t="shared" si="1"/>
        <v>0</v>
      </c>
      <c r="Y10" s="2" t="s">
        <v>13</v>
      </c>
      <c r="Z10" s="2">
        <v>3</v>
      </c>
      <c r="AA10" s="2">
        <v>3</v>
      </c>
      <c r="AB10" s="2">
        <v>0</v>
      </c>
      <c r="AC10" s="2">
        <v>0</v>
      </c>
      <c r="AD10" s="4">
        <v>1</v>
      </c>
      <c r="AE10" s="4">
        <f t="shared" si="2"/>
        <v>0</v>
      </c>
      <c r="AG10" s="2" t="s">
        <v>13</v>
      </c>
      <c r="AH10" s="2">
        <v>3</v>
      </c>
      <c r="AI10" s="2">
        <v>3</v>
      </c>
      <c r="AJ10" s="2">
        <v>0</v>
      </c>
      <c r="AK10" s="2">
        <v>0</v>
      </c>
      <c r="AL10" s="4">
        <v>1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3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4">
        <f t="shared" si="4"/>
        <v>0</v>
      </c>
      <c r="BD10" s="2" t="s">
        <v>13</v>
      </c>
      <c r="BE10" s="2">
        <v>3</v>
      </c>
      <c r="BF10" s="2">
        <v>3</v>
      </c>
      <c r="BG10" s="2">
        <v>0</v>
      </c>
      <c r="BH10" s="2">
        <v>0</v>
      </c>
      <c r="BI10" s="4">
        <v>1</v>
      </c>
      <c r="BJ10" s="4">
        <f t="shared" si="5"/>
        <v>0</v>
      </c>
      <c r="BL10" s="2" t="s">
        <v>13</v>
      </c>
      <c r="BM10" s="2">
        <v>3</v>
      </c>
      <c r="BN10" s="2">
        <v>3</v>
      </c>
      <c r="BO10" s="2">
        <v>0</v>
      </c>
      <c r="BP10" s="2">
        <v>0</v>
      </c>
      <c r="BQ10" s="4">
        <v>1</v>
      </c>
      <c r="BR10" s="4">
        <f t="shared" si="6"/>
        <v>0</v>
      </c>
      <c r="BT10" s="2" t="s">
        <v>13</v>
      </c>
      <c r="BU10" s="2">
        <v>3</v>
      </c>
      <c r="BV10" s="2">
        <v>3</v>
      </c>
      <c r="BW10" s="2">
        <v>0</v>
      </c>
      <c r="BX10" s="2">
        <v>0</v>
      </c>
      <c r="BY10" s="4">
        <f t="shared" si="67"/>
        <v>1</v>
      </c>
      <c r="BZ10" s="4">
        <f t="shared" si="7"/>
        <v>0</v>
      </c>
      <c r="CB10" s="2" t="s">
        <v>13</v>
      </c>
      <c r="CC10" s="2">
        <v>3</v>
      </c>
      <c r="CD10" s="2">
        <v>3</v>
      </c>
      <c r="CE10" s="2">
        <v>0</v>
      </c>
      <c r="CF10" s="2">
        <v>0</v>
      </c>
      <c r="CG10" s="4">
        <v>1</v>
      </c>
      <c r="CH10" s="4">
        <f t="shared" si="8"/>
        <v>0</v>
      </c>
      <c r="CJ10" s="2" t="s">
        <v>13</v>
      </c>
      <c r="CK10" s="2">
        <v>3</v>
      </c>
      <c r="CL10" s="2">
        <v>3</v>
      </c>
      <c r="CM10" s="2">
        <v>0</v>
      </c>
      <c r="CN10" s="2">
        <v>0</v>
      </c>
      <c r="CO10" s="4">
        <v>1</v>
      </c>
      <c r="CP10" s="4">
        <f t="shared" si="9"/>
        <v>0</v>
      </c>
      <c r="CR10" s="2" t="s">
        <v>13</v>
      </c>
      <c r="CS10" s="2">
        <v>3</v>
      </c>
      <c r="CT10" s="2">
        <v>3</v>
      </c>
      <c r="CU10" s="2">
        <v>0</v>
      </c>
      <c r="CV10" s="2">
        <v>0</v>
      </c>
      <c r="CW10" s="4">
        <v>1</v>
      </c>
      <c r="CX10" s="4">
        <f t="shared" si="10"/>
        <v>0</v>
      </c>
      <c r="CZ10" s="2" t="s">
        <v>13</v>
      </c>
      <c r="DA10" s="2">
        <v>3</v>
      </c>
      <c r="DB10" s="2">
        <v>3</v>
      </c>
      <c r="DC10" s="2">
        <v>0</v>
      </c>
      <c r="DD10" s="2">
        <v>0</v>
      </c>
      <c r="DE10" s="4">
        <v>1</v>
      </c>
      <c r="DF10" s="4">
        <f t="shared" si="11"/>
        <v>0</v>
      </c>
      <c r="DH10" s="2" t="s">
        <v>13</v>
      </c>
      <c r="DI10" s="2">
        <v>3</v>
      </c>
      <c r="DJ10" s="2">
        <v>3</v>
      </c>
      <c r="DK10" s="2">
        <v>0</v>
      </c>
      <c r="DL10" s="2">
        <v>0</v>
      </c>
      <c r="DM10" s="4">
        <v>1</v>
      </c>
      <c r="DN10" s="4">
        <f t="shared" si="12"/>
        <v>0</v>
      </c>
      <c r="DP10" s="2" t="s">
        <v>13</v>
      </c>
      <c r="DQ10" s="2">
        <v>3</v>
      </c>
      <c r="DR10" s="2">
        <v>3</v>
      </c>
      <c r="DS10" s="2">
        <v>0</v>
      </c>
      <c r="DT10" s="2">
        <v>0</v>
      </c>
      <c r="DU10" s="4">
        <v>1</v>
      </c>
      <c r="DV10" s="4">
        <f t="shared" si="13"/>
        <v>0</v>
      </c>
      <c r="DX10" s="2" t="s">
        <v>13</v>
      </c>
      <c r="DY10" s="2">
        <v>3</v>
      </c>
      <c r="DZ10" s="2">
        <v>3</v>
      </c>
      <c r="EA10" s="2">
        <v>0</v>
      </c>
      <c r="EB10" s="2">
        <v>0</v>
      </c>
      <c r="EC10" s="4">
        <v>1</v>
      </c>
      <c r="ED10" s="4">
        <f t="shared" si="14"/>
        <v>0</v>
      </c>
      <c r="EF10" s="2" t="s">
        <v>13</v>
      </c>
      <c r="EG10" s="2">
        <v>3</v>
      </c>
      <c r="EH10" s="2">
        <v>3</v>
      </c>
      <c r="EI10" s="2">
        <v>0</v>
      </c>
      <c r="EJ10" s="2">
        <v>0</v>
      </c>
      <c r="EK10" s="4">
        <f t="shared" si="68"/>
        <v>1</v>
      </c>
      <c r="EL10" s="4">
        <f t="shared" si="15"/>
        <v>0</v>
      </c>
      <c r="EN10" s="73" t="s">
        <v>13</v>
      </c>
      <c r="EO10" s="73">
        <v>3</v>
      </c>
      <c r="EP10" s="73">
        <v>3</v>
      </c>
      <c r="EQ10" s="73">
        <v>0</v>
      </c>
      <c r="ER10" s="73">
        <v>0</v>
      </c>
      <c r="ES10" s="77">
        <v>1</v>
      </c>
      <c r="ET10" s="75">
        <f t="shared" si="16"/>
        <v>1</v>
      </c>
      <c r="EU10" s="74"/>
      <c r="EV10" s="73" t="s">
        <v>13</v>
      </c>
      <c r="EW10" s="73">
        <v>3</v>
      </c>
      <c r="EX10" s="73">
        <v>3</v>
      </c>
      <c r="EY10" s="73">
        <v>0</v>
      </c>
      <c r="EZ10" s="73">
        <v>0</v>
      </c>
      <c r="FA10" s="77">
        <v>1</v>
      </c>
      <c r="FB10" s="75">
        <f t="shared" si="17"/>
        <v>0</v>
      </c>
      <c r="FC10" s="74"/>
      <c r="FD10" s="73" t="s">
        <v>13</v>
      </c>
      <c r="FE10" s="73">
        <v>3</v>
      </c>
      <c r="FF10" s="73">
        <v>3</v>
      </c>
      <c r="FG10" s="73">
        <v>0</v>
      </c>
      <c r="FH10" s="73">
        <v>0</v>
      </c>
      <c r="FI10" s="77">
        <v>1</v>
      </c>
      <c r="FJ10" s="75">
        <f t="shared" si="18"/>
        <v>0</v>
      </c>
      <c r="FK10" s="74"/>
      <c r="FL10" s="73" t="s">
        <v>13</v>
      </c>
      <c r="FM10" s="73">
        <v>3</v>
      </c>
      <c r="FN10" s="73">
        <v>3</v>
      </c>
      <c r="FO10" s="73">
        <v>0</v>
      </c>
      <c r="FP10" s="73">
        <v>0</v>
      </c>
      <c r="FQ10" s="77">
        <v>1</v>
      </c>
      <c r="FR10" s="75">
        <f t="shared" si="19"/>
        <v>0</v>
      </c>
      <c r="FS10" s="74"/>
      <c r="FT10" s="73" t="s">
        <v>13</v>
      </c>
      <c r="FU10" s="73">
        <v>3</v>
      </c>
      <c r="FV10" s="73">
        <v>3</v>
      </c>
      <c r="FW10" s="73">
        <v>0</v>
      </c>
      <c r="FX10" s="73">
        <v>0</v>
      </c>
      <c r="FY10" s="77">
        <v>1</v>
      </c>
      <c r="FZ10" s="75">
        <f t="shared" si="20"/>
        <v>0</v>
      </c>
      <c r="GA10" s="74"/>
      <c r="GB10" s="73" t="s">
        <v>13</v>
      </c>
      <c r="GC10" s="73">
        <v>3</v>
      </c>
      <c r="GD10" s="73">
        <v>3</v>
      </c>
      <c r="GE10" s="73">
        <v>0</v>
      </c>
      <c r="GF10" s="73">
        <v>0</v>
      </c>
      <c r="GG10" s="77">
        <v>1</v>
      </c>
      <c r="GH10" s="77">
        <f t="shared" si="21"/>
        <v>0</v>
      </c>
      <c r="GI10" s="74"/>
      <c r="GJ10" s="73" t="s">
        <v>13</v>
      </c>
      <c r="GK10" s="73">
        <v>3</v>
      </c>
      <c r="GL10" s="73">
        <v>3</v>
      </c>
      <c r="GM10" s="73">
        <v>0</v>
      </c>
      <c r="GN10" s="73">
        <v>0</v>
      </c>
      <c r="GO10" s="77">
        <v>1</v>
      </c>
      <c r="GP10" s="75">
        <f t="shared" si="22"/>
        <v>0</v>
      </c>
      <c r="GQ10" s="74"/>
      <c r="GR10" s="73" t="s">
        <v>13</v>
      </c>
      <c r="GS10" s="73">
        <v>3</v>
      </c>
      <c r="GT10" s="73">
        <v>3</v>
      </c>
      <c r="GU10" s="73">
        <v>0</v>
      </c>
      <c r="GV10" s="73">
        <v>0</v>
      </c>
      <c r="GW10" s="77">
        <v>1</v>
      </c>
      <c r="GX10" s="75">
        <f t="shared" si="23"/>
        <v>0</v>
      </c>
      <c r="GY10" s="74"/>
      <c r="GZ10" s="73" t="s">
        <v>13</v>
      </c>
      <c r="HA10" s="73">
        <v>3</v>
      </c>
      <c r="HB10" s="73">
        <v>3</v>
      </c>
      <c r="HC10" s="73">
        <v>0</v>
      </c>
      <c r="HD10" s="73">
        <v>0</v>
      </c>
      <c r="HE10" s="77">
        <v>1</v>
      </c>
      <c r="HF10" s="75">
        <f t="shared" si="24"/>
        <v>0</v>
      </c>
      <c r="HG10" s="74"/>
      <c r="HH10" s="74" t="s">
        <v>13</v>
      </c>
      <c r="HI10" s="74">
        <v>3</v>
      </c>
      <c r="HJ10" s="74">
        <v>3</v>
      </c>
      <c r="HK10" s="74">
        <v>0</v>
      </c>
      <c r="HL10" s="74">
        <v>0</v>
      </c>
      <c r="HM10" s="75">
        <f t="shared" si="25"/>
        <v>1</v>
      </c>
      <c r="HN10" s="75">
        <f t="shared" si="26"/>
        <v>0</v>
      </c>
      <c r="HP10" s="74" t="s">
        <v>13</v>
      </c>
      <c r="HQ10" s="74">
        <v>3</v>
      </c>
      <c r="HR10" s="74">
        <v>3</v>
      </c>
      <c r="HS10" s="74">
        <v>0</v>
      </c>
      <c r="HT10" s="74">
        <v>0</v>
      </c>
      <c r="HU10" s="75">
        <f t="shared" si="27"/>
        <v>1</v>
      </c>
      <c r="HV10" s="75">
        <f t="shared" si="28"/>
        <v>0</v>
      </c>
      <c r="HX10" s="74" t="s">
        <v>13</v>
      </c>
      <c r="HY10" s="74">
        <v>3</v>
      </c>
      <c r="HZ10" s="74">
        <v>3</v>
      </c>
      <c r="IA10" s="74">
        <v>0</v>
      </c>
      <c r="IB10" s="74">
        <v>0</v>
      </c>
      <c r="IC10" s="75">
        <f t="shared" si="29"/>
        <v>1</v>
      </c>
      <c r="ID10" s="75">
        <f t="shared" si="30"/>
        <v>0</v>
      </c>
      <c r="IF10" s="74" t="s">
        <v>13</v>
      </c>
      <c r="IG10" s="74">
        <v>3</v>
      </c>
      <c r="IH10" s="74">
        <v>3</v>
      </c>
      <c r="II10" s="74">
        <v>0</v>
      </c>
      <c r="IJ10" s="74">
        <v>0</v>
      </c>
      <c r="IK10" s="75">
        <f t="shared" si="31"/>
        <v>1</v>
      </c>
      <c r="IL10" s="75">
        <f t="shared" si="32"/>
        <v>0</v>
      </c>
      <c r="IN10" s="74" t="s">
        <v>13</v>
      </c>
      <c r="IO10" s="74">
        <v>3</v>
      </c>
      <c r="IP10" s="74">
        <v>3</v>
      </c>
      <c r="IQ10" s="74">
        <v>0</v>
      </c>
      <c r="IR10" s="74">
        <v>0</v>
      </c>
      <c r="IS10" s="75">
        <f t="shared" si="33"/>
        <v>1</v>
      </c>
      <c r="IT10" s="75">
        <f t="shared" si="34"/>
        <v>0</v>
      </c>
      <c r="IV10" s="74" t="s">
        <v>13</v>
      </c>
      <c r="IW10" s="74">
        <v>3</v>
      </c>
      <c r="IX10" s="74">
        <v>3</v>
      </c>
      <c r="IY10" s="74">
        <v>0</v>
      </c>
      <c r="IZ10" s="74">
        <v>0</v>
      </c>
      <c r="JA10" s="75">
        <f t="shared" si="35"/>
        <v>1</v>
      </c>
      <c r="JB10" s="75">
        <f t="shared" si="36"/>
        <v>0</v>
      </c>
      <c r="JD10" s="74" t="s">
        <v>13</v>
      </c>
      <c r="JE10" s="74">
        <v>3</v>
      </c>
      <c r="JF10" s="74">
        <v>3</v>
      </c>
      <c r="JG10" s="74">
        <v>0</v>
      </c>
      <c r="JH10" s="74">
        <v>0</v>
      </c>
      <c r="JI10" s="75">
        <f t="shared" si="37"/>
        <v>1</v>
      </c>
      <c r="JJ10" s="75">
        <f t="shared" si="38"/>
        <v>0</v>
      </c>
      <c r="JL10" s="74" t="s">
        <v>13</v>
      </c>
      <c r="JM10" s="74">
        <v>3</v>
      </c>
      <c r="JN10" s="74">
        <v>3</v>
      </c>
      <c r="JO10" s="74">
        <v>0</v>
      </c>
      <c r="JP10" s="74">
        <v>0</v>
      </c>
      <c r="JQ10" s="75">
        <f t="shared" si="39"/>
        <v>1</v>
      </c>
      <c r="JR10" s="75">
        <f t="shared" si="40"/>
        <v>0</v>
      </c>
      <c r="JT10" s="74" t="s">
        <v>13</v>
      </c>
      <c r="JU10" s="74">
        <v>3</v>
      </c>
      <c r="JV10" s="74">
        <v>3</v>
      </c>
      <c r="JW10" s="74">
        <v>0</v>
      </c>
      <c r="JX10" s="74">
        <v>0</v>
      </c>
      <c r="JY10" s="75">
        <f t="shared" si="41"/>
        <v>1</v>
      </c>
      <c r="JZ10" s="75">
        <f t="shared" si="42"/>
        <v>0</v>
      </c>
      <c r="KB10" s="74" t="s">
        <v>13</v>
      </c>
      <c r="KC10" s="74">
        <v>3</v>
      </c>
      <c r="KD10" s="74">
        <v>3</v>
      </c>
      <c r="KE10" s="74">
        <v>0</v>
      </c>
      <c r="KF10" s="74">
        <v>0</v>
      </c>
      <c r="KG10" s="75">
        <f t="shared" si="43"/>
        <v>1</v>
      </c>
      <c r="KH10" s="75">
        <f t="shared" si="44"/>
        <v>0</v>
      </c>
      <c r="KJ10" s="74" t="s">
        <v>13</v>
      </c>
      <c r="KK10" s="74">
        <v>3</v>
      </c>
      <c r="KL10" s="74">
        <v>3</v>
      </c>
      <c r="KM10" s="74">
        <v>0</v>
      </c>
      <c r="KN10" s="74">
        <v>0</v>
      </c>
      <c r="KO10" s="75">
        <f t="shared" si="45"/>
        <v>1</v>
      </c>
      <c r="KP10" s="75">
        <f t="shared" si="46"/>
        <v>0</v>
      </c>
      <c r="KR10" s="74" t="s">
        <v>13</v>
      </c>
      <c r="KS10" s="74">
        <v>3</v>
      </c>
      <c r="KT10" s="74">
        <v>3</v>
      </c>
      <c r="KU10" s="74">
        <v>0</v>
      </c>
      <c r="KV10" s="74">
        <v>0</v>
      </c>
      <c r="KW10" s="75">
        <f t="shared" si="47"/>
        <v>1</v>
      </c>
      <c r="KX10" s="75">
        <f t="shared" si="48"/>
        <v>0</v>
      </c>
      <c r="KZ10" s="74" t="s">
        <v>13</v>
      </c>
      <c r="LA10" s="74">
        <v>3</v>
      </c>
      <c r="LB10" s="74">
        <v>3</v>
      </c>
      <c r="LC10" s="74">
        <v>0</v>
      </c>
      <c r="LD10" s="74">
        <v>0</v>
      </c>
      <c r="LE10" s="75">
        <f t="shared" si="49"/>
        <v>1</v>
      </c>
      <c r="LF10" s="75">
        <f t="shared" si="50"/>
        <v>0</v>
      </c>
      <c r="LH10" s="74" t="s">
        <v>13</v>
      </c>
      <c r="LI10" s="74">
        <v>3</v>
      </c>
      <c r="LJ10" s="74">
        <v>3</v>
      </c>
      <c r="LK10" s="74">
        <v>0</v>
      </c>
      <c r="LL10" s="74">
        <v>0</v>
      </c>
      <c r="LM10" s="75">
        <f t="shared" si="51"/>
        <v>1</v>
      </c>
      <c r="LN10" s="75">
        <f t="shared" si="52"/>
        <v>0</v>
      </c>
      <c r="LP10" s="74" t="s">
        <v>13</v>
      </c>
      <c r="LQ10" s="74">
        <v>3</v>
      </c>
      <c r="LR10" s="74">
        <v>3</v>
      </c>
      <c r="LS10" s="74">
        <v>0</v>
      </c>
      <c r="LT10" s="74">
        <v>0</v>
      </c>
      <c r="LU10" s="75">
        <f t="shared" si="53"/>
        <v>1</v>
      </c>
      <c r="LV10" s="75">
        <f t="shared" si="54"/>
        <v>0</v>
      </c>
      <c r="LX10" s="74" t="s">
        <v>13</v>
      </c>
      <c r="LY10" s="74">
        <v>3</v>
      </c>
      <c r="LZ10" s="74">
        <v>3</v>
      </c>
      <c r="MA10" s="74">
        <v>0</v>
      </c>
      <c r="MB10" s="74">
        <v>0</v>
      </c>
      <c r="MC10" s="75">
        <f t="shared" si="55"/>
        <v>1</v>
      </c>
      <c r="MD10" s="75">
        <f t="shared" si="56"/>
        <v>0</v>
      </c>
      <c r="MF10" s="74" t="s">
        <v>13</v>
      </c>
      <c r="MG10" s="74">
        <v>3</v>
      </c>
      <c r="MH10" s="74">
        <v>3</v>
      </c>
      <c r="MI10" s="74">
        <v>0</v>
      </c>
      <c r="MJ10" s="74">
        <v>0</v>
      </c>
      <c r="MK10" s="75">
        <f t="shared" si="57"/>
        <v>1</v>
      </c>
      <c r="ML10" s="75">
        <f t="shared" si="58"/>
        <v>0</v>
      </c>
      <c r="MN10" s="74" t="s">
        <v>13</v>
      </c>
      <c r="MO10" s="74">
        <v>3</v>
      </c>
      <c r="MP10" s="74">
        <v>3</v>
      </c>
      <c r="MQ10" s="74">
        <v>0</v>
      </c>
      <c r="MR10" s="74">
        <v>0</v>
      </c>
      <c r="MS10" s="75">
        <f t="shared" si="59"/>
        <v>1</v>
      </c>
      <c r="MT10" s="75">
        <f t="shared" si="60"/>
        <v>0</v>
      </c>
      <c r="MV10" s="74" t="s">
        <v>13</v>
      </c>
      <c r="MW10" s="74">
        <v>3</v>
      </c>
      <c r="MX10" s="74">
        <v>3</v>
      </c>
      <c r="MY10" s="74">
        <v>0</v>
      </c>
      <c r="MZ10" s="74">
        <v>0</v>
      </c>
      <c r="NA10" s="75">
        <f t="shared" si="61"/>
        <v>1</v>
      </c>
      <c r="NB10" s="75">
        <f t="shared" si="62"/>
        <v>0</v>
      </c>
      <c r="ND10" s="74" t="s">
        <v>13</v>
      </c>
      <c r="NE10" s="74">
        <v>3</v>
      </c>
      <c r="NF10" s="74">
        <v>3</v>
      </c>
      <c r="NG10" s="74">
        <v>0</v>
      </c>
      <c r="NH10" s="74">
        <v>0</v>
      </c>
      <c r="NI10" s="75">
        <f t="shared" si="63"/>
        <v>1</v>
      </c>
      <c r="NJ10" s="75">
        <f t="shared" si="64"/>
        <v>0</v>
      </c>
      <c r="NL10" s="74" t="s">
        <v>13</v>
      </c>
      <c r="NM10" s="74">
        <v>3</v>
      </c>
      <c r="NN10" s="74">
        <v>3</v>
      </c>
      <c r="NO10" s="74">
        <v>0</v>
      </c>
      <c r="NP10" s="74">
        <v>0</v>
      </c>
      <c r="NQ10" s="75">
        <f t="shared" si="65"/>
        <v>1</v>
      </c>
      <c r="NR10" s="75">
        <f t="shared" si="66"/>
        <v>0</v>
      </c>
      <c r="NT10" s="74" t="s">
        <v>13</v>
      </c>
      <c r="NU10" s="74">
        <v>3</v>
      </c>
      <c r="NV10" s="74">
        <v>3</v>
      </c>
      <c r="NW10" s="74">
        <v>0</v>
      </c>
      <c r="NX10" s="74">
        <v>0</v>
      </c>
      <c r="NY10" s="75">
        <v>1</v>
      </c>
      <c r="NZ10" s="75"/>
    </row>
    <row r="11" spans="1:390" ht="1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f>C11/B11</f>
        <v>0.98798076923076927</v>
      </c>
      <c r="G11" s="8"/>
      <c r="H11" s="7"/>
      <c r="I11" s="14" t="s">
        <v>14</v>
      </c>
      <c r="J11" s="2">
        <v>832</v>
      </c>
      <c r="K11" s="2">
        <v>822</v>
      </c>
      <c r="L11" s="2">
        <v>10</v>
      </c>
      <c r="M11" s="2">
        <v>0</v>
      </c>
      <c r="N11" s="4">
        <f>K11/J11</f>
        <v>0.98798076923076927</v>
      </c>
      <c r="O11" s="8">
        <f t="shared" si="0"/>
        <v>0</v>
      </c>
      <c r="P11" s="7"/>
      <c r="Q11" s="14" t="s">
        <v>14</v>
      </c>
      <c r="R11" s="2">
        <v>832</v>
      </c>
      <c r="S11" s="2">
        <v>822</v>
      </c>
      <c r="T11" s="2">
        <v>10</v>
      </c>
      <c r="U11" s="2">
        <v>0</v>
      </c>
      <c r="V11" s="4">
        <f>S11/R11</f>
        <v>0.98798076923076927</v>
      </c>
      <c r="W11" s="4">
        <f t="shared" si="1"/>
        <v>0</v>
      </c>
      <c r="Y11" s="14" t="s">
        <v>14</v>
      </c>
      <c r="Z11" s="2">
        <v>832</v>
      </c>
      <c r="AA11" s="2">
        <v>822</v>
      </c>
      <c r="AB11" s="2">
        <v>10</v>
      </c>
      <c r="AC11" s="2">
        <v>0</v>
      </c>
      <c r="AD11" s="4">
        <v>0.99</v>
      </c>
      <c r="AE11" s="4">
        <f t="shared" si="2"/>
        <v>2.0192307692307176E-3</v>
      </c>
      <c r="BJ11" s="4"/>
      <c r="BL11" s="37" t="s">
        <v>14</v>
      </c>
      <c r="BM11" s="2">
        <v>847</v>
      </c>
      <c r="BN11" s="2">
        <v>836</v>
      </c>
      <c r="BO11" s="2">
        <v>11</v>
      </c>
      <c r="BP11" s="2">
        <v>0</v>
      </c>
      <c r="BQ11" s="4">
        <v>0.98</v>
      </c>
      <c r="BR11" s="4">
        <f t="shared" si="6"/>
        <v>0.98</v>
      </c>
      <c r="BT11" s="37" t="s">
        <v>14</v>
      </c>
      <c r="BU11" s="2">
        <v>847</v>
      </c>
      <c r="BV11" s="2">
        <v>836</v>
      </c>
      <c r="BW11" s="2">
        <v>11</v>
      </c>
      <c r="BX11" s="2">
        <v>0</v>
      </c>
      <c r="BY11" s="4">
        <v>0.98</v>
      </c>
      <c r="BZ11" s="4">
        <f t="shared" si="7"/>
        <v>0</v>
      </c>
      <c r="CB11" s="2" t="s">
        <v>14</v>
      </c>
      <c r="CC11" s="2">
        <v>853</v>
      </c>
      <c r="CD11" s="2">
        <v>836</v>
      </c>
      <c r="CE11" s="2">
        <v>11</v>
      </c>
      <c r="CF11" s="2">
        <v>6</v>
      </c>
      <c r="CG11" s="4">
        <v>0.98</v>
      </c>
      <c r="CH11" s="4">
        <f t="shared" si="8"/>
        <v>0</v>
      </c>
      <c r="CJ11" s="2" t="s">
        <v>14</v>
      </c>
      <c r="CK11" s="2">
        <v>853</v>
      </c>
      <c r="CL11" s="2">
        <v>836</v>
      </c>
      <c r="CM11" s="2">
        <v>11</v>
      </c>
      <c r="CN11" s="2">
        <v>6</v>
      </c>
      <c r="CO11" s="4">
        <v>0.98</v>
      </c>
      <c r="CP11" s="4">
        <f t="shared" si="9"/>
        <v>0</v>
      </c>
      <c r="CR11" s="2" t="s">
        <v>14</v>
      </c>
      <c r="CS11" s="2">
        <v>853</v>
      </c>
      <c r="CT11" s="2">
        <v>836</v>
      </c>
      <c r="CU11" s="2">
        <v>11</v>
      </c>
      <c r="CV11" s="2">
        <v>6</v>
      </c>
      <c r="CW11" s="4">
        <v>0.98</v>
      </c>
      <c r="CX11" s="4">
        <f t="shared" si="10"/>
        <v>0</v>
      </c>
      <c r="CZ11" s="2" t="s">
        <v>14</v>
      </c>
      <c r="DA11" s="2">
        <v>853</v>
      </c>
      <c r="DB11" s="2">
        <v>836</v>
      </c>
      <c r="DC11" s="2">
        <v>11</v>
      </c>
      <c r="DD11" s="2">
        <v>6</v>
      </c>
      <c r="DE11" s="4">
        <v>0.98</v>
      </c>
      <c r="DF11" s="4">
        <f t="shared" si="11"/>
        <v>0</v>
      </c>
      <c r="DH11" s="2" t="s">
        <v>14</v>
      </c>
      <c r="DI11" s="2">
        <v>853</v>
      </c>
      <c r="DJ11" s="2">
        <v>836</v>
      </c>
      <c r="DK11" s="2">
        <v>11</v>
      </c>
      <c r="DL11" s="2">
        <v>6</v>
      </c>
      <c r="DM11" s="4">
        <v>0.98</v>
      </c>
      <c r="DN11" s="4">
        <f t="shared" si="12"/>
        <v>0</v>
      </c>
      <c r="DP11" s="2" t="s">
        <v>14</v>
      </c>
      <c r="DQ11" s="2">
        <v>853</v>
      </c>
      <c r="DR11" s="2">
        <v>836</v>
      </c>
      <c r="DS11" s="2">
        <v>11</v>
      </c>
      <c r="DT11" s="2">
        <v>6</v>
      </c>
      <c r="DU11" s="4">
        <v>0.98</v>
      </c>
      <c r="DV11" s="4">
        <f t="shared" si="13"/>
        <v>0</v>
      </c>
      <c r="DX11" s="37" t="s">
        <v>14</v>
      </c>
      <c r="DY11" s="2">
        <v>847</v>
      </c>
      <c r="DZ11" s="2">
        <v>836</v>
      </c>
      <c r="EA11" s="2">
        <v>11</v>
      </c>
      <c r="EB11" s="2">
        <v>0</v>
      </c>
      <c r="EC11" s="4">
        <v>0.98</v>
      </c>
      <c r="ED11" s="4">
        <f t="shared" si="14"/>
        <v>0</v>
      </c>
      <c r="EF11" s="37" t="s">
        <v>14</v>
      </c>
      <c r="EG11" s="2">
        <v>847</v>
      </c>
      <c r="EH11" s="2">
        <v>836</v>
      </c>
      <c r="EI11" s="2">
        <v>11</v>
      </c>
      <c r="EJ11" s="2">
        <v>0</v>
      </c>
      <c r="EK11" s="4">
        <v>0.98</v>
      </c>
      <c r="EL11" s="4">
        <f t="shared" si="15"/>
        <v>0</v>
      </c>
      <c r="EN11" s="73" t="s">
        <v>14</v>
      </c>
      <c r="EO11" s="73">
        <v>853</v>
      </c>
      <c r="EP11" s="73">
        <v>836</v>
      </c>
      <c r="EQ11" s="73">
        <v>11</v>
      </c>
      <c r="ER11" s="73">
        <v>6</v>
      </c>
      <c r="ES11" s="77">
        <v>0.98</v>
      </c>
      <c r="ET11" s="75">
        <f t="shared" si="16"/>
        <v>0.98</v>
      </c>
      <c r="EU11" s="74"/>
      <c r="EV11" s="73" t="s">
        <v>14</v>
      </c>
      <c r="EW11" s="73">
        <v>853</v>
      </c>
      <c r="EX11" s="73">
        <v>836</v>
      </c>
      <c r="EY11" s="73">
        <v>11</v>
      </c>
      <c r="EZ11" s="73">
        <v>6</v>
      </c>
      <c r="FA11" s="77">
        <v>0.98</v>
      </c>
      <c r="FB11" s="75">
        <f t="shared" si="17"/>
        <v>0</v>
      </c>
      <c r="FC11" s="74"/>
      <c r="FD11" s="73" t="s">
        <v>14</v>
      </c>
      <c r="FE11" s="73">
        <v>853</v>
      </c>
      <c r="FF11" s="73">
        <v>836</v>
      </c>
      <c r="FG11" s="73">
        <v>11</v>
      </c>
      <c r="FH11" s="73">
        <v>6</v>
      </c>
      <c r="FI11" s="77">
        <v>0.98</v>
      </c>
      <c r="FJ11" s="75">
        <f t="shared" si="18"/>
        <v>0</v>
      </c>
      <c r="FK11" s="74"/>
      <c r="FL11" s="73" t="s">
        <v>14</v>
      </c>
      <c r="FM11" s="73">
        <v>853</v>
      </c>
      <c r="FN11" s="73">
        <v>836</v>
      </c>
      <c r="FO11" s="73">
        <v>11</v>
      </c>
      <c r="FP11" s="73">
        <v>6</v>
      </c>
      <c r="FQ11" s="77">
        <v>0.98</v>
      </c>
      <c r="FR11" s="75">
        <f t="shared" si="19"/>
        <v>0</v>
      </c>
      <c r="FS11" s="74"/>
      <c r="FT11" s="78" t="s">
        <v>14</v>
      </c>
      <c r="FU11" s="73">
        <v>853</v>
      </c>
      <c r="FV11" s="73">
        <v>836</v>
      </c>
      <c r="FW11" s="73">
        <v>11</v>
      </c>
      <c r="FX11" s="73">
        <v>6</v>
      </c>
      <c r="FY11" s="77">
        <v>0.98</v>
      </c>
      <c r="FZ11" s="75">
        <f t="shared" si="20"/>
        <v>0</v>
      </c>
      <c r="GA11" s="74"/>
      <c r="GB11" s="73" t="s">
        <v>14</v>
      </c>
      <c r="GC11" s="73">
        <v>853</v>
      </c>
      <c r="GD11" s="73">
        <v>836</v>
      </c>
      <c r="GE11" s="73">
        <v>11</v>
      </c>
      <c r="GF11" s="73">
        <v>6</v>
      </c>
      <c r="GG11" s="77">
        <v>0.98</v>
      </c>
      <c r="GH11" s="77">
        <f t="shared" si="21"/>
        <v>0</v>
      </c>
      <c r="GI11" s="74"/>
      <c r="GJ11" s="73" t="s">
        <v>14</v>
      </c>
      <c r="GK11" s="73">
        <v>853</v>
      </c>
      <c r="GL11" s="73">
        <v>836</v>
      </c>
      <c r="GM11" s="73">
        <v>11</v>
      </c>
      <c r="GN11" s="73">
        <v>6</v>
      </c>
      <c r="GO11" s="77">
        <v>0.98</v>
      </c>
      <c r="GP11" s="75">
        <f t="shared" si="22"/>
        <v>0</v>
      </c>
      <c r="GQ11" s="74"/>
      <c r="GR11" s="73" t="s">
        <v>14</v>
      </c>
      <c r="GS11" s="73">
        <v>853</v>
      </c>
      <c r="GT11" s="73">
        <v>836</v>
      </c>
      <c r="GU11" s="73">
        <v>11</v>
      </c>
      <c r="GV11" s="73">
        <v>6</v>
      </c>
      <c r="GW11" s="77">
        <v>0.98</v>
      </c>
      <c r="GX11" s="75">
        <f t="shared" si="23"/>
        <v>0</v>
      </c>
      <c r="GY11" s="74"/>
      <c r="GZ11" s="78" t="s">
        <v>14</v>
      </c>
      <c r="HA11" s="73">
        <v>847</v>
      </c>
      <c r="HB11" s="73">
        <v>836</v>
      </c>
      <c r="HC11" s="73">
        <v>11</v>
      </c>
      <c r="HD11" s="73">
        <v>0</v>
      </c>
      <c r="HE11" s="77">
        <v>0.98</v>
      </c>
      <c r="HF11" s="75">
        <f t="shared" si="24"/>
        <v>0</v>
      </c>
      <c r="HG11" s="74"/>
      <c r="HH11" s="78" t="s">
        <v>14</v>
      </c>
      <c r="HI11" s="73">
        <v>847</v>
      </c>
      <c r="HJ11" s="73">
        <v>836</v>
      </c>
      <c r="HK11" s="73">
        <v>11</v>
      </c>
      <c r="HL11" s="73">
        <v>0</v>
      </c>
      <c r="HM11" s="75">
        <f t="shared" si="25"/>
        <v>0.98701298701298701</v>
      </c>
      <c r="HN11" s="75">
        <f t="shared" si="26"/>
        <v>7.0129870129870264E-3</v>
      </c>
      <c r="HP11" s="78" t="s">
        <v>14</v>
      </c>
      <c r="HQ11" s="73">
        <v>847</v>
      </c>
      <c r="HR11" s="73">
        <v>836</v>
      </c>
      <c r="HS11" s="73">
        <v>11</v>
      </c>
      <c r="HT11" s="73">
        <v>0</v>
      </c>
      <c r="HU11" s="75">
        <f t="shared" si="27"/>
        <v>0.98701298701298701</v>
      </c>
      <c r="HV11" s="75">
        <f t="shared" si="28"/>
        <v>0</v>
      </c>
      <c r="HX11" s="78" t="s">
        <v>14</v>
      </c>
      <c r="HY11" s="73">
        <v>847</v>
      </c>
      <c r="HZ11" s="73">
        <v>836</v>
      </c>
      <c r="IA11" s="73">
        <v>11</v>
      </c>
      <c r="IB11" s="73">
        <v>0</v>
      </c>
      <c r="IC11" s="75">
        <f t="shared" si="29"/>
        <v>0.98701298701298701</v>
      </c>
      <c r="ID11" s="75">
        <f t="shared" si="30"/>
        <v>0</v>
      </c>
      <c r="IF11" s="78" t="s">
        <v>14</v>
      </c>
      <c r="IG11" s="73">
        <v>847</v>
      </c>
      <c r="IH11" s="73">
        <v>836</v>
      </c>
      <c r="II11" s="73">
        <v>11</v>
      </c>
      <c r="IJ11" s="73">
        <v>0</v>
      </c>
      <c r="IK11" s="75">
        <f t="shared" si="31"/>
        <v>0.98701298701298701</v>
      </c>
      <c r="IL11" s="75">
        <f t="shared" si="32"/>
        <v>0</v>
      </c>
      <c r="IN11" s="78" t="s">
        <v>14</v>
      </c>
      <c r="IO11" s="73">
        <v>847</v>
      </c>
      <c r="IP11" s="73">
        <v>836</v>
      </c>
      <c r="IQ11" s="73">
        <v>11</v>
      </c>
      <c r="IR11" s="73">
        <v>0</v>
      </c>
      <c r="IS11" s="75">
        <f t="shared" si="33"/>
        <v>0.98701298701298701</v>
      </c>
      <c r="IT11" s="75">
        <f t="shared" si="34"/>
        <v>0</v>
      </c>
      <c r="IV11" s="78" t="s">
        <v>14</v>
      </c>
      <c r="IW11" s="73">
        <v>847</v>
      </c>
      <c r="IX11" s="73">
        <v>836</v>
      </c>
      <c r="IY11" s="73">
        <v>11</v>
      </c>
      <c r="IZ11" s="73">
        <v>0</v>
      </c>
      <c r="JA11" s="75">
        <f t="shared" si="35"/>
        <v>0.98701298701298701</v>
      </c>
      <c r="JB11" s="75">
        <f t="shared" si="36"/>
        <v>0</v>
      </c>
      <c r="JD11" s="78" t="s">
        <v>14</v>
      </c>
      <c r="JE11" s="73">
        <v>847</v>
      </c>
      <c r="JF11" s="73">
        <v>836</v>
      </c>
      <c r="JG11" s="73">
        <v>11</v>
      </c>
      <c r="JH11" s="73">
        <v>0</v>
      </c>
      <c r="JI11" s="75">
        <f t="shared" si="37"/>
        <v>0.98701298701298701</v>
      </c>
      <c r="JJ11" s="75">
        <f t="shared" si="38"/>
        <v>0</v>
      </c>
      <c r="JL11" s="78" t="s">
        <v>14</v>
      </c>
      <c r="JM11" s="73">
        <v>847</v>
      </c>
      <c r="JN11" s="73">
        <v>836</v>
      </c>
      <c r="JO11" s="73">
        <v>11</v>
      </c>
      <c r="JP11" s="73">
        <v>0</v>
      </c>
      <c r="JQ11" s="75">
        <f t="shared" si="39"/>
        <v>0.98701298701298701</v>
      </c>
      <c r="JR11" s="75">
        <f t="shared" si="40"/>
        <v>0</v>
      </c>
      <c r="JT11" s="78" t="s">
        <v>14</v>
      </c>
      <c r="JU11" s="73">
        <v>847</v>
      </c>
      <c r="JV11" s="73">
        <v>836</v>
      </c>
      <c r="JW11" s="73">
        <v>11</v>
      </c>
      <c r="JX11" s="73">
        <v>0</v>
      </c>
      <c r="JY11" s="75">
        <f t="shared" si="41"/>
        <v>0.98701298701298701</v>
      </c>
      <c r="JZ11" s="75">
        <f t="shared" si="42"/>
        <v>0</v>
      </c>
      <c r="KB11" s="78" t="s">
        <v>14</v>
      </c>
      <c r="KC11" s="73">
        <v>847</v>
      </c>
      <c r="KD11" s="73">
        <v>836</v>
      </c>
      <c r="KE11" s="73">
        <v>11</v>
      </c>
      <c r="KF11" s="73">
        <v>0</v>
      </c>
      <c r="KG11" s="75">
        <f t="shared" si="43"/>
        <v>0.98701298701298701</v>
      </c>
      <c r="KH11" s="75">
        <f t="shared" si="44"/>
        <v>0</v>
      </c>
      <c r="KJ11" s="78" t="s">
        <v>14</v>
      </c>
      <c r="KK11" s="73">
        <v>847</v>
      </c>
      <c r="KL11" s="73">
        <v>836</v>
      </c>
      <c r="KM11" s="73">
        <v>11</v>
      </c>
      <c r="KN11" s="73">
        <v>0</v>
      </c>
      <c r="KO11" s="75">
        <f t="shared" si="45"/>
        <v>0.98701298701298701</v>
      </c>
      <c r="KP11" s="75">
        <f t="shared" si="46"/>
        <v>0</v>
      </c>
      <c r="KR11" s="78" t="s">
        <v>14</v>
      </c>
      <c r="KS11" s="74">
        <v>857</v>
      </c>
      <c r="KT11" s="74">
        <v>846</v>
      </c>
      <c r="KU11" s="74">
        <v>11</v>
      </c>
      <c r="KV11" s="74">
        <v>0</v>
      </c>
      <c r="KW11" s="75">
        <f t="shared" si="47"/>
        <v>0.98716452742123684</v>
      </c>
      <c r="KX11" s="75">
        <f t="shared" si="48"/>
        <v>1.515404082498284E-4</v>
      </c>
      <c r="KZ11" s="78" t="s">
        <v>14</v>
      </c>
      <c r="LA11" s="74">
        <v>857</v>
      </c>
      <c r="LB11" s="74">
        <v>846</v>
      </c>
      <c r="LC11" s="74">
        <v>11</v>
      </c>
      <c r="LD11" s="74">
        <v>0</v>
      </c>
      <c r="LE11" s="75">
        <f t="shared" si="49"/>
        <v>0.98716452742123684</v>
      </c>
      <c r="LF11" s="75">
        <f t="shared" si="50"/>
        <v>0</v>
      </c>
      <c r="LH11" s="78" t="s">
        <v>14</v>
      </c>
      <c r="LI11" s="74">
        <v>857</v>
      </c>
      <c r="LJ11" s="74">
        <v>846</v>
      </c>
      <c r="LK11" s="74">
        <v>11</v>
      </c>
      <c r="LL11" s="74">
        <v>0</v>
      </c>
      <c r="LM11" s="75">
        <f t="shared" si="51"/>
        <v>0.98716452742123684</v>
      </c>
      <c r="LN11" s="75">
        <f t="shared" si="52"/>
        <v>0</v>
      </c>
      <c r="LP11" s="78" t="s">
        <v>14</v>
      </c>
      <c r="LQ11" s="74">
        <v>857</v>
      </c>
      <c r="LR11" s="74">
        <v>846</v>
      </c>
      <c r="LS11" s="74">
        <v>11</v>
      </c>
      <c r="LT11" s="74">
        <v>0</v>
      </c>
      <c r="LU11" s="75">
        <f t="shared" si="53"/>
        <v>0.98716452742123684</v>
      </c>
      <c r="LV11" s="75">
        <f t="shared" si="54"/>
        <v>0</v>
      </c>
      <c r="LX11" s="78" t="s">
        <v>14</v>
      </c>
      <c r="LY11" s="74">
        <v>857</v>
      </c>
      <c r="LZ11" s="74">
        <v>846</v>
      </c>
      <c r="MA11" s="74">
        <v>11</v>
      </c>
      <c r="MB11" s="74">
        <v>0</v>
      </c>
      <c r="MC11" s="75">
        <f t="shared" si="55"/>
        <v>0.98716452742123684</v>
      </c>
      <c r="MD11" s="75">
        <f t="shared" si="56"/>
        <v>0</v>
      </c>
      <c r="MF11" s="78" t="s">
        <v>14</v>
      </c>
      <c r="MG11" s="74">
        <v>857</v>
      </c>
      <c r="MH11" s="74">
        <v>846</v>
      </c>
      <c r="MI11" s="74">
        <v>11</v>
      </c>
      <c r="MJ11" s="74">
        <v>0</v>
      </c>
      <c r="MK11" s="75">
        <f t="shared" si="57"/>
        <v>0.98716452742123684</v>
      </c>
      <c r="ML11" s="75">
        <f t="shared" si="58"/>
        <v>0</v>
      </c>
      <c r="MN11" s="78" t="s">
        <v>14</v>
      </c>
      <c r="MO11" s="74">
        <v>857</v>
      </c>
      <c r="MP11" s="74">
        <v>846</v>
      </c>
      <c r="MQ11" s="74">
        <v>11</v>
      </c>
      <c r="MR11" s="74">
        <v>0</v>
      </c>
      <c r="MS11" s="75">
        <f t="shared" si="59"/>
        <v>0.98716452742123684</v>
      </c>
      <c r="MT11" s="75">
        <f t="shared" si="60"/>
        <v>0</v>
      </c>
      <c r="MV11" s="78" t="s">
        <v>14</v>
      </c>
      <c r="MW11" s="6">
        <v>857</v>
      </c>
      <c r="MX11" s="6">
        <v>757</v>
      </c>
      <c r="MY11" s="6">
        <v>98</v>
      </c>
      <c r="MZ11" s="6">
        <v>2</v>
      </c>
      <c r="NA11" s="75">
        <f t="shared" si="61"/>
        <v>0.88331388564760793</v>
      </c>
      <c r="NB11" s="75">
        <f t="shared" si="62"/>
        <v>-0.1038506417736289</v>
      </c>
      <c r="ND11" s="78" t="s">
        <v>14</v>
      </c>
      <c r="NE11" s="6">
        <v>857</v>
      </c>
      <c r="NF11" s="6">
        <v>757</v>
      </c>
      <c r="NG11" s="6">
        <v>98</v>
      </c>
      <c r="NH11" s="6">
        <v>2</v>
      </c>
      <c r="NI11" s="75">
        <f t="shared" si="63"/>
        <v>0.88331388564760793</v>
      </c>
      <c r="NJ11" s="75">
        <f t="shared" si="64"/>
        <v>0</v>
      </c>
      <c r="NL11" s="78" t="s">
        <v>14</v>
      </c>
      <c r="NM11" s="6">
        <v>857</v>
      </c>
      <c r="NN11" s="6">
        <v>757</v>
      </c>
      <c r="NO11" s="6">
        <v>98</v>
      </c>
      <c r="NP11" s="6">
        <v>2</v>
      </c>
      <c r="NQ11" s="75">
        <f t="shared" si="65"/>
        <v>0.88331388564760793</v>
      </c>
      <c r="NR11" s="75">
        <f t="shared" si="66"/>
        <v>0</v>
      </c>
      <c r="NT11" s="78" t="s">
        <v>14</v>
      </c>
      <c r="NU11" s="6">
        <v>863</v>
      </c>
      <c r="NV11" s="6">
        <v>757</v>
      </c>
      <c r="NW11" s="6">
        <v>98</v>
      </c>
      <c r="NX11" s="6">
        <v>8</v>
      </c>
      <c r="NY11" s="75">
        <v>0.88</v>
      </c>
      <c r="NZ11" s="75"/>
    </row>
    <row r="12" spans="1:390" ht="1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f>C12/B12</f>
        <v>1</v>
      </c>
      <c r="G12" s="8"/>
      <c r="H12" s="7"/>
      <c r="I12" s="14" t="s">
        <v>15</v>
      </c>
      <c r="J12" s="2">
        <v>46</v>
      </c>
      <c r="K12" s="2">
        <v>46</v>
      </c>
      <c r="L12" s="2">
        <v>0</v>
      </c>
      <c r="M12" s="2">
        <v>0</v>
      </c>
      <c r="N12" s="4">
        <f>K12/J12</f>
        <v>1</v>
      </c>
      <c r="O12" s="8">
        <f t="shared" si="0"/>
        <v>0</v>
      </c>
      <c r="P12" s="7"/>
      <c r="Q12" s="14" t="s">
        <v>15</v>
      </c>
      <c r="R12" s="2">
        <v>46</v>
      </c>
      <c r="S12" s="2">
        <v>46</v>
      </c>
      <c r="T12" s="2">
        <v>0</v>
      </c>
      <c r="U12" s="2">
        <v>0</v>
      </c>
      <c r="V12" s="4">
        <f>S12/R12</f>
        <v>1</v>
      </c>
      <c r="W12" s="4">
        <f t="shared" si="1"/>
        <v>0</v>
      </c>
      <c r="Y12" s="14" t="s">
        <v>15</v>
      </c>
      <c r="Z12" s="2">
        <v>46</v>
      </c>
      <c r="AA12" s="2">
        <v>46</v>
      </c>
      <c r="AB12" s="2">
        <v>0</v>
      </c>
      <c r="AC12" s="2">
        <v>0</v>
      </c>
      <c r="AD12" s="4">
        <v>1</v>
      </c>
      <c r="AE12" s="4">
        <f t="shared" si="2"/>
        <v>0</v>
      </c>
      <c r="AT12" s="4"/>
      <c r="BB12" s="4"/>
      <c r="BJ12" s="4"/>
      <c r="BL12" s="37" t="s">
        <v>15</v>
      </c>
      <c r="BM12" s="2">
        <v>46</v>
      </c>
      <c r="BN12" s="2">
        <v>46</v>
      </c>
      <c r="BO12" s="2">
        <v>0</v>
      </c>
      <c r="BP12" s="2">
        <v>0</v>
      </c>
      <c r="BQ12" s="4">
        <f>BN12/BM12</f>
        <v>1</v>
      </c>
      <c r="BR12" s="4">
        <f t="shared" si="6"/>
        <v>1</v>
      </c>
      <c r="BT12" s="37" t="s">
        <v>15</v>
      </c>
      <c r="BU12" s="2">
        <v>46</v>
      </c>
      <c r="BV12" s="2">
        <v>46</v>
      </c>
      <c r="BW12" s="2">
        <v>0</v>
      </c>
      <c r="BX12" s="2">
        <v>0</v>
      </c>
      <c r="BY12" s="4">
        <f>BV12/BU12</f>
        <v>1</v>
      </c>
      <c r="BZ12" s="4">
        <f t="shared" si="7"/>
        <v>0</v>
      </c>
      <c r="CB12" s="37" t="s">
        <v>15</v>
      </c>
      <c r="CC12" s="2">
        <v>46</v>
      </c>
      <c r="CD12" s="2">
        <v>46</v>
      </c>
      <c r="CE12" s="2">
        <v>0</v>
      </c>
      <c r="CF12" s="2">
        <v>0</v>
      </c>
      <c r="CG12" s="4">
        <f>CD12/CC12</f>
        <v>1</v>
      </c>
      <c r="CH12" s="4">
        <f t="shared" si="8"/>
        <v>0</v>
      </c>
      <c r="CJ12" s="37" t="s">
        <v>15</v>
      </c>
      <c r="CK12" s="2">
        <v>46</v>
      </c>
      <c r="CL12" s="2">
        <v>46</v>
      </c>
      <c r="CM12" s="2">
        <v>0</v>
      </c>
      <c r="CN12" s="2">
        <v>0</v>
      </c>
      <c r="CO12" s="4">
        <f>CL12/CK12</f>
        <v>1</v>
      </c>
      <c r="CP12" s="4">
        <f t="shared" si="9"/>
        <v>0</v>
      </c>
      <c r="CR12" s="37" t="s">
        <v>15</v>
      </c>
      <c r="CS12" s="2">
        <v>46</v>
      </c>
      <c r="CT12" s="2">
        <v>46</v>
      </c>
      <c r="CU12" s="2">
        <v>0</v>
      </c>
      <c r="CV12" s="2">
        <v>0</v>
      </c>
      <c r="CW12" s="4">
        <f>CT12/CS12</f>
        <v>1</v>
      </c>
      <c r="CX12" s="4">
        <f t="shared" si="10"/>
        <v>0</v>
      </c>
      <c r="CZ12" s="37" t="s">
        <v>15</v>
      </c>
      <c r="DA12" s="2">
        <v>46</v>
      </c>
      <c r="DB12" s="2">
        <v>46</v>
      </c>
      <c r="DC12" s="2">
        <v>0</v>
      </c>
      <c r="DD12" s="2">
        <v>0</v>
      </c>
      <c r="DE12" s="4">
        <f>DB12/DA12</f>
        <v>1</v>
      </c>
      <c r="DF12" s="4">
        <f t="shared" si="11"/>
        <v>0</v>
      </c>
      <c r="DH12" s="37" t="s">
        <v>15</v>
      </c>
      <c r="DI12" s="2">
        <v>46</v>
      </c>
      <c r="DJ12" s="2">
        <v>46</v>
      </c>
      <c r="DK12" s="2">
        <v>0</v>
      </c>
      <c r="DL12" s="2">
        <v>0</v>
      </c>
      <c r="DM12" s="4">
        <f>DJ12/DI12</f>
        <v>1</v>
      </c>
      <c r="DN12" s="4">
        <f t="shared" si="12"/>
        <v>0</v>
      </c>
      <c r="DP12" s="37" t="s">
        <v>15</v>
      </c>
      <c r="DQ12" s="2">
        <v>46</v>
      </c>
      <c r="DR12" s="2">
        <v>46</v>
      </c>
      <c r="DS12" s="2">
        <v>0</v>
      </c>
      <c r="DT12" s="2">
        <v>0</v>
      </c>
      <c r="DU12" s="4">
        <f>DR12/DQ12</f>
        <v>1</v>
      </c>
      <c r="DV12" s="4">
        <f t="shared" si="13"/>
        <v>0</v>
      </c>
      <c r="DX12" s="37" t="s">
        <v>15</v>
      </c>
      <c r="DY12" s="2">
        <v>46</v>
      </c>
      <c r="DZ12" s="2">
        <v>46</v>
      </c>
      <c r="EA12" s="2">
        <v>0</v>
      </c>
      <c r="EB12" s="2">
        <v>0</v>
      </c>
      <c r="EC12" s="4">
        <f>DZ12/DY12</f>
        <v>1</v>
      </c>
      <c r="ED12" s="4">
        <f t="shared" si="14"/>
        <v>0</v>
      </c>
      <c r="EF12" s="37" t="s">
        <v>15</v>
      </c>
      <c r="EG12" s="2">
        <v>46</v>
      </c>
      <c r="EH12" s="2">
        <v>46</v>
      </c>
      <c r="EI12" s="2">
        <v>0</v>
      </c>
      <c r="EJ12" s="2">
        <v>0</v>
      </c>
      <c r="EK12" s="4">
        <f>EH12/EG12</f>
        <v>1</v>
      </c>
      <c r="EL12" s="4">
        <f t="shared" si="15"/>
        <v>0</v>
      </c>
      <c r="EN12" s="78" t="s">
        <v>15</v>
      </c>
      <c r="EO12" s="74">
        <v>46</v>
      </c>
      <c r="EP12" s="74">
        <v>46</v>
      </c>
      <c r="EQ12" s="74">
        <v>0</v>
      </c>
      <c r="ER12" s="74">
        <v>0</v>
      </c>
      <c r="ES12" s="75">
        <f>EP12/EO12</f>
        <v>1</v>
      </c>
      <c r="ET12" s="75">
        <f t="shared" si="16"/>
        <v>1</v>
      </c>
      <c r="EU12" s="74"/>
      <c r="EV12" s="78" t="s">
        <v>15</v>
      </c>
      <c r="EW12" s="74">
        <v>46</v>
      </c>
      <c r="EX12" s="74">
        <v>46</v>
      </c>
      <c r="EY12" s="74">
        <v>0</v>
      </c>
      <c r="EZ12" s="74">
        <v>0</v>
      </c>
      <c r="FA12" s="75">
        <f>EX12/EW12</f>
        <v>1</v>
      </c>
      <c r="FB12" s="75">
        <f t="shared" si="17"/>
        <v>0</v>
      </c>
      <c r="FC12" s="74"/>
      <c r="FD12" s="78" t="s">
        <v>15</v>
      </c>
      <c r="FE12" s="74">
        <v>46</v>
      </c>
      <c r="FF12" s="74">
        <v>46</v>
      </c>
      <c r="FG12" s="74">
        <v>0</v>
      </c>
      <c r="FH12" s="74">
        <v>0</v>
      </c>
      <c r="FI12" s="75">
        <f>FF12/FE12</f>
        <v>1</v>
      </c>
      <c r="FJ12" s="75">
        <f t="shared" si="18"/>
        <v>0</v>
      </c>
      <c r="FK12" s="74"/>
      <c r="FL12" s="78" t="s">
        <v>15</v>
      </c>
      <c r="FM12" s="74">
        <v>46</v>
      </c>
      <c r="FN12" s="74">
        <v>46</v>
      </c>
      <c r="FO12" s="74">
        <v>0</v>
      </c>
      <c r="FP12" s="74">
        <v>0</v>
      </c>
      <c r="FQ12" s="75">
        <f>FN12/FM12</f>
        <v>1</v>
      </c>
      <c r="FR12" s="75">
        <f t="shared" si="19"/>
        <v>0</v>
      </c>
      <c r="FS12" s="74"/>
      <c r="FT12" s="78" t="s">
        <v>15</v>
      </c>
      <c r="FU12" s="74">
        <v>46</v>
      </c>
      <c r="FV12" s="74">
        <v>46</v>
      </c>
      <c r="FW12" s="74">
        <v>0</v>
      </c>
      <c r="FX12" s="74">
        <v>0</v>
      </c>
      <c r="FY12" s="75">
        <f>FV12/FU12</f>
        <v>1</v>
      </c>
      <c r="FZ12" s="75">
        <f t="shared" si="20"/>
        <v>0</v>
      </c>
      <c r="GA12" s="74"/>
      <c r="GB12" s="78" t="s">
        <v>15</v>
      </c>
      <c r="GC12" s="74">
        <v>46</v>
      </c>
      <c r="GD12" s="74">
        <v>46</v>
      </c>
      <c r="GE12" s="74">
        <v>0</v>
      </c>
      <c r="GF12" s="74">
        <v>0</v>
      </c>
      <c r="GG12" s="75">
        <f>GD12/GC12</f>
        <v>1</v>
      </c>
      <c r="GH12" s="77">
        <f t="shared" si="21"/>
        <v>0</v>
      </c>
      <c r="GI12" s="74"/>
      <c r="GJ12" s="78" t="s">
        <v>15</v>
      </c>
      <c r="GK12" s="74">
        <v>46</v>
      </c>
      <c r="GL12" s="74">
        <v>46</v>
      </c>
      <c r="GM12" s="74">
        <v>0</v>
      </c>
      <c r="GN12" s="74">
        <v>0</v>
      </c>
      <c r="GO12" s="75">
        <f>GL12/GK12</f>
        <v>1</v>
      </c>
      <c r="GP12" s="75">
        <f t="shared" si="22"/>
        <v>0</v>
      </c>
      <c r="GQ12" s="74"/>
      <c r="GR12" s="78" t="s">
        <v>15</v>
      </c>
      <c r="GS12" s="74">
        <v>46</v>
      </c>
      <c r="GT12" s="74">
        <v>46</v>
      </c>
      <c r="GU12" s="74">
        <v>0</v>
      </c>
      <c r="GV12" s="74">
        <v>0</v>
      </c>
      <c r="GW12" s="75">
        <f>GT12/GS12</f>
        <v>1</v>
      </c>
      <c r="GX12" s="75">
        <f t="shared" si="23"/>
        <v>0</v>
      </c>
      <c r="GY12" s="74"/>
      <c r="GZ12" s="78" t="s">
        <v>15</v>
      </c>
      <c r="HA12" s="74">
        <v>46</v>
      </c>
      <c r="HB12" s="74">
        <v>46</v>
      </c>
      <c r="HC12" s="74">
        <v>0</v>
      </c>
      <c r="HD12" s="74">
        <v>0</v>
      </c>
      <c r="HE12" s="75">
        <f>HB12/HA12</f>
        <v>1</v>
      </c>
      <c r="HF12" s="75">
        <f t="shared" si="24"/>
        <v>0</v>
      </c>
      <c r="HG12" s="74"/>
      <c r="HH12" s="78" t="s">
        <v>15</v>
      </c>
      <c r="HI12" s="74">
        <v>46</v>
      </c>
      <c r="HJ12" s="74">
        <v>46</v>
      </c>
      <c r="HK12" s="74">
        <v>0</v>
      </c>
      <c r="HL12" s="74">
        <v>0</v>
      </c>
      <c r="HM12" s="75">
        <f t="shared" si="25"/>
        <v>1</v>
      </c>
      <c r="HN12" s="75">
        <f t="shared" si="26"/>
        <v>0</v>
      </c>
      <c r="HP12" s="78" t="s">
        <v>15</v>
      </c>
      <c r="HQ12" s="74">
        <v>46</v>
      </c>
      <c r="HR12" s="74">
        <v>46</v>
      </c>
      <c r="HS12" s="74">
        <v>0</v>
      </c>
      <c r="HT12" s="74">
        <v>0</v>
      </c>
      <c r="HU12" s="75">
        <f t="shared" si="27"/>
        <v>1</v>
      </c>
      <c r="HV12" s="75">
        <f t="shared" si="28"/>
        <v>0</v>
      </c>
      <c r="HX12" s="78" t="s">
        <v>15</v>
      </c>
      <c r="HY12" s="74">
        <v>46</v>
      </c>
      <c r="HZ12" s="74">
        <v>46</v>
      </c>
      <c r="IA12" s="74">
        <v>0</v>
      </c>
      <c r="IB12" s="74">
        <v>0</v>
      </c>
      <c r="IC12" s="75">
        <f t="shared" si="29"/>
        <v>1</v>
      </c>
      <c r="ID12" s="75">
        <f t="shared" si="30"/>
        <v>0</v>
      </c>
      <c r="IF12" s="78" t="s">
        <v>15</v>
      </c>
      <c r="IG12" s="74">
        <v>46</v>
      </c>
      <c r="IH12" s="74">
        <v>46</v>
      </c>
      <c r="II12" s="74">
        <v>0</v>
      </c>
      <c r="IJ12" s="74">
        <v>0</v>
      </c>
      <c r="IK12" s="75">
        <f t="shared" si="31"/>
        <v>1</v>
      </c>
      <c r="IL12" s="75">
        <f t="shared" si="32"/>
        <v>0</v>
      </c>
      <c r="IN12" s="78" t="s">
        <v>15</v>
      </c>
      <c r="IO12" s="74">
        <v>46</v>
      </c>
      <c r="IP12" s="74">
        <v>46</v>
      </c>
      <c r="IQ12" s="74">
        <v>0</v>
      </c>
      <c r="IR12" s="74">
        <v>0</v>
      </c>
      <c r="IS12" s="75">
        <f t="shared" si="33"/>
        <v>1</v>
      </c>
      <c r="IT12" s="75">
        <f t="shared" si="34"/>
        <v>0</v>
      </c>
      <c r="IV12" s="78" t="s">
        <v>15</v>
      </c>
      <c r="IW12" s="74">
        <v>46</v>
      </c>
      <c r="IX12" s="74">
        <v>46</v>
      </c>
      <c r="IY12" s="74">
        <v>0</v>
      </c>
      <c r="IZ12" s="74">
        <v>0</v>
      </c>
      <c r="JA12" s="75">
        <f t="shared" si="35"/>
        <v>1</v>
      </c>
      <c r="JB12" s="75">
        <f t="shared" si="36"/>
        <v>0</v>
      </c>
      <c r="JD12" s="78" t="s">
        <v>15</v>
      </c>
      <c r="JE12" s="74">
        <v>46</v>
      </c>
      <c r="JF12" s="74">
        <v>46</v>
      </c>
      <c r="JG12" s="74">
        <v>0</v>
      </c>
      <c r="JH12" s="74">
        <v>0</v>
      </c>
      <c r="JI12" s="75">
        <f t="shared" si="37"/>
        <v>1</v>
      </c>
      <c r="JJ12" s="75">
        <f t="shared" si="38"/>
        <v>0</v>
      </c>
      <c r="JL12" s="78" t="s">
        <v>15</v>
      </c>
      <c r="JM12" s="74">
        <v>46</v>
      </c>
      <c r="JN12" s="74">
        <v>46</v>
      </c>
      <c r="JO12" s="74">
        <v>0</v>
      </c>
      <c r="JP12" s="74">
        <v>0</v>
      </c>
      <c r="JQ12" s="75">
        <f t="shared" si="39"/>
        <v>1</v>
      </c>
      <c r="JR12" s="75">
        <f t="shared" si="40"/>
        <v>0</v>
      </c>
      <c r="JT12" s="78" t="s">
        <v>15</v>
      </c>
      <c r="JU12" s="74">
        <v>46</v>
      </c>
      <c r="JV12" s="74">
        <v>46</v>
      </c>
      <c r="JW12" s="74">
        <v>0</v>
      </c>
      <c r="JX12" s="74">
        <v>0</v>
      </c>
      <c r="JY12" s="75">
        <f t="shared" si="41"/>
        <v>1</v>
      </c>
      <c r="JZ12" s="75">
        <f t="shared" si="42"/>
        <v>0</v>
      </c>
      <c r="KB12" s="78" t="s">
        <v>15</v>
      </c>
      <c r="KC12" s="74">
        <v>46</v>
      </c>
      <c r="KD12" s="74">
        <v>46</v>
      </c>
      <c r="KE12" s="74">
        <v>0</v>
      </c>
      <c r="KF12" s="74">
        <v>0</v>
      </c>
      <c r="KG12" s="75">
        <f t="shared" si="43"/>
        <v>1</v>
      </c>
      <c r="KH12" s="75">
        <f t="shared" si="44"/>
        <v>0</v>
      </c>
      <c r="KJ12" s="78" t="s">
        <v>15</v>
      </c>
      <c r="KK12" s="74">
        <v>46</v>
      </c>
      <c r="KL12" s="74">
        <v>46</v>
      </c>
      <c r="KM12" s="74">
        <v>0</v>
      </c>
      <c r="KN12" s="74">
        <v>0</v>
      </c>
      <c r="KO12" s="75">
        <f t="shared" si="45"/>
        <v>1</v>
      </c>
      <c r="KP12" s="75">
        <f t="shared" si="46"/>
        <v>0</v>
      </c>
      <c r="KR12" s="78" t="s">
        <v>15</v>
      </c>
      <c r="KS12" s="74">
        <v>46</v>
      </c>
      <c r="KT12" s="74">
        <v>46</v>
      </c>
      <c r="KU12" s="74">
        <v>0</v>
      </c>
      <c r="KV12" s="74">
        <v>0</v>
      </c>
      <c r="KW12" s="75">
        <f t="shared" si="47"/>
        <v>1</v>
      </c>
      <c r="KX12" s="75">
        <f t="shared" si="48"/>
        <v>0</v>
      </c>
      <c r="KZ12" s="78" t="s">
        <v>15</v>
      </c>
      <c r="LA12" s="74">
        <v>46</v>
      </c>
      <c r="LB12" s="74">
        <v>46</v>
      </c>
      <c r="LC12" s="74">
        <v>0</v>
      </c>
      <c r="LD12" s="74">
        <v>0</v>
      </c>
      <c r="LE12" s="75">
        <f t="shared" si="49"/>
        <v>1</v>
      </c>
      <c r="LF12" s="75">
        <f t="shared" si="50"/>
        <v>0</v>
      </c>
      <c r="LH12" s="78" t="s">
        <v>15</v>
      </c>
      <c r="LI12" s="74">
        <v>46</v>
      </c>
      <c r="LJ12" s="74">
        <v>46</v>
      </c>
      <c r="LK12" s="74">
        <v>0</v>
      </c>
      <c r="LL12" s="74">
        <v>0</v>
      </c>
      <c r="LM12" s="75">
        <f t="shared" si="51"/>
        <v>1</v>
      </c>
      <c r="LN12" s="75">
        <f t="shared" si="52"/>
        <v>0</v>
      </c>
      <c r="LP12" s="78" t="s">
        <v>15</v>
      </c>
      <c r="LQ12" s="74">
        <v>46</v>
      </c>
      <c r="LR12" s="74">
        <v>46</v>
      </c>
      <c r="LS12" s="74">
        <v>0</v>
      </c>
      <c r="LT12" s="74">
        <v>0</v>
      </c>
      <c r="LU12" s="75">
        <f t="shared" si="53"/>
        <v>1</v>
      </c>
      <c r="LV12" s="75">
        <f t="shared" si="54"/>
        <v>0</v>
      </c>
      <c r="LX12" s="78" t="s">
        <v>15</v>
      </c>
      <c r="LY12" s="74">
        <v>46</v>
      </c>
      <c r="LZ12" s="74">
        <v>46</v>
      </c>
      <c r="MA12" s="74">
        <v>0</v>
      </c>
      <c r="MB12" s="74">
        <v>0</v>
      </c>
      <c r="MC12" s="75">
        <f t="shared" si="55"/>
        <v>1</v>
      </c>
      <c r="MD12" s="75">
        <f t="shared" si="56"/>
        <v>0</v>
      </c>
      <c r="MF12" s="78" t="s">
        <v>15</v>
      </c>
      <c r="MG12" s="74">
        <v>46</v>
      </c>
      <c r="MH12" s="74">
        <v>46</v>
      </c>
      <c r="MI12" s="74">
        <v>0</v>
      </c>
      <c r="MJ12" s="74">
        <v>0</v>
      </c>
      <c r="MK12" s="75">
        <f t="shared" si="57"/>
        <v>1</v>
      </c>
      <c r="ML12" s="75">
        <f t="shared" si="58"/>
        <v>0</v>
      </c>
      <c r="MN12" s="78" t="s">
        <v>15</v>
      </c>
      <c r="MO12" s="74">
        <v>46</v>
      </c>
      <c r="MP12" s="74">
        <v>46</v>
      </c>
      <c r="MQ12" s="74">
        <v>0</v>
      </c>
      <c r="MR12" s="74">
        <v>0</v>
      </c>
      <c r="MS12" s="75">
        <f t="shared" si="59"/>
        <v>1</v>
      </c>
      <c r="MT12" s="75">
        <f t="shared" si="60"/>
        <v>0</v>
      </c>
      <c r="MV12" s="78" t="s">
        <v>15</v>
      </c>
      <c r="MW12" s="74">
        <v>46</v>
      </c>
      <c r="MX12" s="74">
        <v>46</v>
      </c>
      <c r="MY12" s="74">
        <v>0</v>
      </c>
      <c r="MZ12" s="74">
        <v>0</v>
      </c>
      <c r="NA12" s="75">
        <f t="shared" si="61"/>
        <v>1</v>
      </c>
      <c r="NB12" s="75">
        <f t="shared" si="62"/>
        <v>0</v>
      </c>
      <c r="ND12" s="78" t="s">
        <v>15</v>
      </c>
      <c r="NE12" s="74">
        <v>46</v>
      </c>
      <c r="NF12" s="74">
        <v>46</v>
      </c>
      <c r="NG12" s="74">
        <v>0</v>
      </c>
      <c r="NH12" s="74">
        <v>0</v>
      </c>
      <c r="NI12" s="75">
        <f t="shared" si="63"/>
        <v>1</v>
      </c>
      <c r="NJ12" s="75">
        <f t="shared" si="64"/>
        <v>0</v>
      </c>
      <c r="NL12" s="78" t="s">
        <v>15</v>
      </c>
      <c r="NM12" s="74">
        <v>46</v>
      </c>
      <c r="NN12" s="74">
        <v>46</v>
      </c>
      <c r="NO12" s="74">
        <v>0</v>
      </c>
      <c r="NP12" s="74">
        <v>0</v>
      </c>
      <c r="NQ12" s="75">
        <f t="shared" si="65"/>
        <v>1</v>
      </c>
      <c r="NR12" s="75">
        <f t="shared" si="66"/>
        <v>0</v>
      </c>
      <c r="NT12" s="78" t="s">
        <v>15</v>
      </c>
      <c r="NU12" s="74">
        <v>61</v>
      </c>
      <c r="NV12" s="74">
        <v>46</v>
      </c>
      <c r="NW12" s="74">
        <v>0</v>
      </c>
      <c r="NX12" s="74">
        <v>15</v>
      </c>
      <c r="NY12" s="75">
        <v>0.75</v>
      </c>
      <c r="NZ12" s="75"/>
    </row>
    <row r="13" spans="1:390" ht="1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G13" s="8"/>
      <c r="H13" s="7"/>
      <c r="I13" s="2" t="s">
        <v>16</v>
      </c>
      <c r="J13" s="2">
        <v>10</v>
      </c>
      <c r="K13" s="2">
        <v>10</v>
      </c>
      <c r="L13" s="2">
        <v>0</v>
      </c>
      <c r="M13" s="2">
        <v>0</v>
      </c>
      <c r="N13" s="4">
        <v>1</v>
      </c>
      <c r="O13" s="8">
        <f t="shared" si="0"/>
        <v>0</v>
      </c>
      <c r="P13" s="7"/>
      <c r="Q13" s="2" t="s">
        <v>16</v>
      </c>
      <c r="R13" s="2">
        <v>10</v>
      </c>
      <c r="S13" s="2">
        <v>10</v>
      </c>
      <c r="T13" s="2">
        <v>0</v>
      </c>
      <c r="U13" s="2">
        <v>0</v>
      </c>
      <c r="V13" s="4">
        <v>1</v>
      </c>
      <c r="W13" s="4">
        <f t="shared" si="1"/>
        <v>0</v>
      </c>
      <c r="Y13" s="2" t="s">
        <v>16</v>
      </c>
      <c r="Z13" s="2">
        <v>10</v>
      </c>
      <c r="AA13" s="2">
        <v>10</v>
      </c>
      <c r="AB13" s="2">
        <v>0</v>
      </c>
      <c r="AC13" s="2">
        <v>0</v>
      </c>
      <c r="AD13" s="4">
        <v>1</v>
      </c>
      <c r="AE13" s="4">
        <f t="shared" si="2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3"/>
        <v>1</v>
      </c>
      <c r="AV13" s="35" t="s">
        <v>16</v>
      </c>
      <c r="AW13" s="35">
        <v>10</v>
      </c>
      <c r="AX13" s="35">
        <v>10</v>
      </c>
      <c r="AY13" s="35">
        <v>0</v>
      </c>
      <c r="AZ13" s="35">
        <v>0</v>
      </c>
      <c r="BA13" s="36">
        <v>1</v>
      </c>
      <c r="BB13" s="4">
        <f t="shared" si="4"/>
        <v>0</v>
      </c>
      <c r="BD13" s="2" t="s">
        <v>16</v>
      </c>
      <c r="BE13" s="2">
        <v>10</v>
      </c>
      <c r="BF13" s="2">
        <v>10</v>
      </c>
      <c r="BG13" s="2">
        <v>0</v>
      </c>
      <c r="BH13" s="2">
        <v>0</v>
      </c>
      <c r="BI13" s="4">
        <v>1</v>
      </c>
      <c r="BJ13" s="4">
        <f t="shared" si="5"/>
        <v>0</v>
      </c>
      <c r="BL13" s="2" t="s">
        <v>16</v>
      </c>
      <c r="BM13" s="2">
        <v>10</v>
      </c>
      <c r="BN13" s="2">
        <v>10</v>
      </c>
      <c r="BO13" s="2">
        <v>0</v>
      </c>
      <c r="BP13" s="2">
        <v>0</v>
      </c>
      <c r="BQ13" s="4">
        <f t="shared" ref="BQ13:BQ73" si="69">BN13/BM13</f>
        <v>1</v>
      </c>
      <c r="BR13" s="4">
        <f t="shared" si="6"/>
        <v>0</v>
      </c>
      <c r="BT13" s="2" t="s">
        <v>16</v>
      </c>
      <c r="BU13" s="2">
        <v>10</v>
      </c>
      <c r="BV13" s="2">
        <v>10</v>
      </c>
      <c r="BW13" s="2">
        <v>0</v>
      </c>
      <c r="BX13" s="2">
        <v>0</v>
      </c>
      <c r="BY13" s="4">
        <f t="shared" si="67"/>
        <v>1</v>
      </c>
      <c r="BZ13" s="4">
        <f t="shared" si="7"/>
        <v>0</v>
      </c>
      <c r="CB13" s="2" t="s">
        <v>16</v>
      </c>
      <c r="CC13" s="2">
        <v>10</v>
      </c>
      <c r="CD13" s="2">
        <v>10</v>
      </c>
      <c r="CE13" s="2">
        <v>0</v>
      </c>
      <c r="CF13" s="2">
        <v>0</v>
      </c>
      <c r="CG13" s="4">
        <v>1</v>
      </c>
      <c r="CH13" s="4">
        <f t="shared" si="8"/>
        <v>0</v>
      </c>
      <c r="CJ13" s="2" t="s">
        <v>16</v>
      </c>
      <c r="CK13" s="2">
        <v>10</v>
      </c>
      <c r="CL13" s="2">
        <v>10</v>
      </c>
      <c r="CM13" s="2">
        <v>0</v>
      </c>
      <c r="CN13" s="2">
        <v>0</v>
      </c>
      <c r="CO13" s="4">
        <v>1</v>
      </c>
      <c r="CP13" s="4">
        <f t="shared" si="9"/>
        <v>0</v>
      </c>
      <c r="CR13" s="2" t="s">
        <v>16</v>
      </c>
      <c r="CS13" s="2">
        <v>10</v>
      </c>
      <c r="CT13" s="2">
        <v>10</v>
      </c>
      <c r="CU13" s="2">
        <v>0</v>
      </c>
      <c r="CV13" s="2">
        <v>0</v>
      </c>
      <c r="CW13" s="4">
        <v>1</v>
      </c>
      <c r="CX13" s="4">
        <f t="shared" si="10"/>
        <v>0</v>
      </c>
      <c r="CZ13" s="2" t="s">
        <v>16</v>
      </c>
      <c r="DA13" s="2">
        <v>10</v>
      </c>
      <c r="DB13" s="2">
        <v>10</v>
      </c>
      <c r="DC13" s="2">
        <v>0</v>
      </c>
      <c r="DD13" s="2">
        <v>0</v>
      </c>
      <c r="DE13" s="4">
        <v>1</v>
      </c>
      <c r="DF13" s="4">
        <f t="shared" si="11"/>
        <v>0</v>
      </c>
      <c r="DH13" s="2" t="s">
        <v>16</v>
      </c>
      <c r="DI13" s="2">
        <v>10</v>
      </c>
      <c r="DJ13" s="2">
        <v>10</v>
      </c>
      <c r="DK13" s="2">
        <v>0</v>
      </c>
      <c r="DL13" s="2">
        <v>0</v>
      </c>
      <c r="DM13" s="4">
        <v>1</v>
      </c>
      <c r="DN13" s="4">
        <f t="shared" si="12"/>
        <v>0</v>
      </c>
      <c r="DP13" s="2" t="s">
        <v>16</v>
      </c>
      <c r="DQ13" s="2">
        <v>10</v>
      </c>
      <c r="DR13" s="2">
        <v>10</v>
      </c>
      <c r="DS13" s="2">
        <v>0</v>
      </c>
      <c r="DT13" s="2">
        <v>0</v>
      </c>
      <c r="DU13" s="4">
        <v>1</v>
      </c>
      <c r="DV13" s="4">
        <f t="shared" si="13"/>
        <v>0</v>
      </c>
      <c r="DX13" s="2" t="s">
        <v>16</v>
      </c>
      <c r="DY13" s="2">
        <v>10</v>
      </c>
      <c r="DZ13" s="2">
        <v>10</v>
      </c>
      <c r="EA13" s="2">
        <v>0</v>
      </c>
      <c r="EB13" s="2">
        <v>0</v>
      </c>
      <c r="EC13" s="4">
        <v>1</v>
      </c>
      <c r="ED13" s="4">
        <f t="shared" si="14"/>
        <v>0</v>
      </c>
      <c r="EF13" s="2" t="s">
        <v>16</v>
      </c>
      <c r="EG13" s="2">
        <v>10</v>
      </c>
      <c r="EH13" s="2">
        <v>10</v>
      </c>
      <c r="EI13" s="2">
        <v>0</v>
      </c>
      <c r="EJ13" s="2">
        <v>0</v>
      </c>
      <c r="EK13" s="4">
        <f t="shared" si="68"/>
        <v>1</v>
      </c>
      <c r="EL13" s="4">
        <f t="shared" si="15"/>
        <v>0</v>
      </c>
      <c r="EN13" s="73" t="s">
        <v>16</v>
      </c>
      <c r="EO13" s="73">
        <v>10</v>
      </c>
      <c r="EP13" s="73">
        <v>10</v>
      </c>
      <c r="EQ13" s="73">
        <v>0</v>
      </c>
      <c r="ER13" s="73">
        <v>0</v>
      </c>
      <c r="ES13" s="77">
        <v>1</v>
      </c>
      <c r="ET13" s="75">
        <f t="shared" si="16"/>
        <v>1</v>
      </c>
      <c r="EU13" s="74"/>
      <c r="EV13" s="73" t="s">
        <v>16</v>
      </c>
      <c r="EW13" s="73">
        <v>10</v>
      </c>
      <c r="EX13" s="73">
        <v>10</v>
      </c>
      <c r="EY13" s="73">
        <v>0</v>
      </c>
      <c r="EZ13" s="73">
        <v>0</v>
      </c>
      <c r="FA13" s="77">
        <v>1</v>
      </c>
      <c r="FB13" s="75">
        <f t="shared" si="17"/>
        <v>0</v>
      </c>
      <c r="FC13" s="74"/>
      <c r="FD13" s="73" t="s">
        <v>16</v>
      </c>
      <c r="FE13" s="73">
        <v>10</v>
      </c>
      <c r="FF13" s="73">
        <v>10</v>
      </c>
      <c r="FG13" s="73">
        <v>0</v>
      </c>
      <c r="FH13" s="73">
        <v>0</v>
      </c>
      <c r="FI13" s="77">
        <v>1</v>
      </c>
      <c r="FJ13" s="75">
        <f t="shared" si="18"/>
        <v>0</v>
      </c>
      <c r="FK13" s="74"/>
      <c r="FL13" s="73" t="s">
        <v>16</v>
      </c>
      <c r="FM13" s="73">
        <v>10</v>
      </c>
      <c r="FN13" s="73">
        <v>10</v>
      </c>
      <c r="FO13" s="73">
        <v>0</v>
      </c>
      <c r="FP13" s="73">
        <v>0</v>
      </c>
      <c r="FQ13" s="77">
        <v>1</v>
      </c>
      <c r="FR13" s="75">
        <f t="shared" si="19"/>
        <v>0</v>
      </c>
      <c r="FS13" s="74"/>
      <c r="FT13" s="73" t="s">
        <v>16</v>
      </c>
      <c r="FU13" s="73">
        <v>10</v>
      </c>
      <c r="FV13" s="73">
        <v>10</v>
      </c>
      <c r="FW13" s="73">
        <v>0</v>
      </c>
      <c r="FX13" s="73">
        <v>0</v>
      </c>
      <c r="FY13" s="77">
        <v>1</v>
      </c>
      <c r="FZ13" s="75">
        <f t="shared" si="20"/>
        <v>0</v>
      </c>
      <c r="GA13" s="74"/>
      <c r="GB13" s="73" t="s">
        <v>16</v>
      </c>
      <c r="GC13" s="73">
        <v>10</v>
      </c>
      <c r="GD13" s="73">
        <v>10</v>
      </c>
      <c r="GE13" s="73">
        <v>0</v>
      </c>
      <c r="GF13" s="73">
        <v>0</v>
      </c>
      <c r="GG13" s="77">
        <v>1</v>
      </c>
      <c r="GH13" s="77">
        <f t="shared" si="21"/>
        <v>0</v>
      </c>
      <c r="GI13" s="74"/>
      <c r="GJ13" s="73" t="s">
        <v>16</v>
      </c>
      <c r="GK13" s="73">
        <v>10</v>
      </c>
      <c r="GL13" s="73">
        <v>10</v>
      </c>
      <c r="GM13" s="73">
        <v>0</v>
      </c>
      <c r="GN13" s="73">
        <v>0</v>
      </c>
      <c r="GO13" s="77">
        <v>1</v>
      </c>
      <c r="GP13" s="75">
        <f t="shared" si="22"/>
        <v>0</v>
      </c>
      <c r="GQ13" s="74"/>
      <c r="GR13" s="73" t="s">
        <v>16</v>
      </c>
      <c r="GS13" s="73">
        <v>10</v>
      </c>
      <c r="GT13" s="73">
        <v>10</v>
      </c>
      <c r="GU13" s="73">
        <v>0</v>
      </c>
      <c r="GV13" s="73">
        <v>0</v>
      </c>
      <c r="GW13" s="77">
        <v>1</v>
      </c>
      <c r="GX13" s="75">
        <f t="shared" si="23"/>
        <v>0</v>
      </c>
      <c r="GY13" s="74"/>
      <c r="GZ13" s="73" t="s">
        <v>16</v>
      </c>
      <c r="HA13" s="73">
        <v>10</v>
      </c>
      <c r="HB13" s="73">
        <v>10</v>
      </c>
      <c r="HC13" s="73">
        <v>0</v>
      </c>
      <c r="HD13" s="73">
        <v>0</v>
      </c>
      <c r="HE13" s="77">
        <v>1</v>
      </c>
      <c r="HF13" s="75">
        <f t="shared" si="24"/>
        <v>0</v>
      </c>
      <c r="HG13" s="74"/>
      <c r="HH13" s="74" t="s">
        <v>16</v>
      </c>
      <c r="HI13" s="74">
        <v>10</v>
      </c>
      <c r="HJ13" s="74">
        <v>10</v>
      </c>
      <c r="HK13" s="74">
        <v>0</v>
      </c>
      <c r="HL13" s="74">
        <v>0</v>
      </c>
      <c r="HM13" s="75">
        <f t="shared" si="25"/>
        <v>1</v>
      </c>
      <c r="HN13" s="75">
        <f t="shared" si="26"/>
        <v>0</v>
      </c>
      <c r="HP13" s="74" t="s">
        <v>16</v>
      </c>
      <c r="HQ13" s="74">
        <v>10</v>
      </c>
      <c r="HR13" s="74">
        <v>10</v>
      </c>
      <c r="HS13" s="74">
        <v>0</v>
      </c>
      <c r="HT13" s="74">
        <v>0</v>
      </c>
      <c r="HU13" s="75">
        <f t="shared" si="27"/>
        <v>1</v>
      </c>
      <c r="HV13" s="75">
        <f t="shared" si="28"/>
        <v>0</v>
      </c>
      <c r="HX13" s="74" t="s">
        <v>16</v>
      </c>
      <c r="HY13" s="74">
        <v>10</v>
      </c>
      <c r="HZ13" s="74">
        <v>10</v>
      </c>
      <c r="IA13" s="74">
        <v>0</v>
      </c>
      <c r="IB13" s="74">
        <v>0</v>
      </c>
      <c r="IC13" s="75">
        <f t="shared" si="29"/>
        <v>1</v>
      </c>
      <c r="ID13" s="75">
        <f t="shared" si="30"/>
        <v>0</v>
      </c>
      <c r="IF13" s="74" t="s">
        <v>16</v>
      </c>
      <c r="IG13" s="74">
        <v>10</v>
      </c>
      <c r="IH13" s="74">
        <v>10</v>
      </c>
      <c r="II13" s="74">
        <v>0</v>
      </c>
      <c r="IJ13" s="74">
        <v>0</v>
      </c>
      <c r="IK13" s="75">
        <f t="shared" si="31"/>
        <v>1</v>
      </c>
      <c r="IL13" s="75">
        <f t="shared" si="32"/>
        <v>0</v>
      </c>
      <c r="IN13" s="74" t="s">
        <v>16</v>
      </c>
      <c r="IO13" s="74">
        <v>10</v>
      </c>
      <c r="IP13" s="74">
        <v>10</v>
      </c>
      <c r="IQ13" s="74">
        <v>0</v>
      </c>
      <c r="IR13" s="74">
        <v>0</v>
      </c>
      <c r="IS13" s="75">
        <f t="shared" si="33"/>
        <v>1</v>
      </c>
      <c r="IT13" s="75">
        <f t="shared" si="34"/>
        <v>0</v>
      </c>
      <c r="IV13" s="74" t="s">
        <v>16</v>
      </c>
      <c r="IW13" s="74">
        <v>10</v>
      </c>
      <c r="IX13" s="74">
        <v>10</v>
      </c>
      <c r="IY13" s="74">
        <v>0</v>
      </c>
      <c r="IZ13" s="74">
        <v>0</v>
      </c>
      <c r="JA13" s="75">
        <f t="shared" si="35"/>
        <v>1</v>
      </c>
      <c r="JB13" s="75">
        <f t="shared" si="36"/>
        <v>0</v>
      </c>
      <c r="JD13" s="74" t="s">
        <v>16</v>
      </c>
      <c r="JE13" s="74">
        <v>10</v>
      </c>
      <c r="JF13" s="74">
        <v>10</v>
      </c>
      <c r="JG13" s="74">
        <v>0</v>
      </c>
      <c r="JH13" s="74">
        <v>0</v>
      </c>
      <c r="JI13" s="75">
        <f t="shared" si="37"/>
        <v>1</v>
      </c>
      <c r="JJ13" s="75">
        <f t="shared" si="38"/>
        <v>0</v>
      </c>
      <c r="JL13" s="74" t="s">
        <v>16</v>
      </c>
      <c r="JM13" s="74">
        <v>10</v>
      </c>
      <c r="JN13" s="74">
        <v>10</v>
      </c>
      <c r="JO13" s="74">
        <v>0</v>
      </c>
      <c r="JP13" s="74">
        <v>0</v>
      </c>
      <c r="JQ13" s="75">
        <f t="shared" si="39"/>
        <v>1</v>
      </c>
      <c r="JR13" s="75">
        <f t="shared" si="40"/>
        <v>0</v>
      </c>
      <c r="JT13" s="74" t="s">
        <v>16</v>
      </c>
      <c r="JU13" s="74">
        <v>10</v>
      </c>
      <c r="JV13" s="74">
        <v>10</v>
      </c>
      <c r="JW13" s="74">
        <v>0</v>
      </c>
      <c r="JX13" s="74">
        <v>0</v>
      </c>
      <c r="JY13" s="75">
        <f t="shared" si="41"/>
        <v>1</v>
      </c>
      <c r="JZ13" s="75">
        <f t="shared" si="42"/>
        <v>0</v>
      </c>
      <c r="KB13" s="74" t="s">
        <v>16</v>
      </c>
      <c r="KC13" s="74">
        <v>10</v>
      </c>
      <c r="KD13" s="74">
        <v>10</v>
      </c>
      <c r="KE13" s="74">
        <v>0</v>
      </c>
      <c r="KF13" s="74">
        <v>0</v>
      </c>
      <c r="KG13" s="75">
        <f t="shared" si="43"/>
        <v>1</v>
      </c>
      <c r="KH13" s="75">
        <f t="shared" si="44"/>
        <v>0</v>
      </c>
      <c r="KJ13" s="74" t="s">
        <v>16</v>
      </c>
      <c r="KK13" s="74">
        <v>10</v>
      </c>
      <c r="KL13" s="74">
        <v>10</v>
      </c>
      <c r="KM13" s="74">
        <v>0</v>
      </c>
      <c r="KN13" s="74">
        <v>0</v>
      </c>
      <c r="KO13" s="75">
        <f t="shared" si="45"/>
        <v>1</v>
      </c>
      <c r="KP13" s="75">
        <f t="shared" si="46"/>
        <v>0</v>
      </c>
      <c r="KR13" s="74" t="s">
        <v>16</v>
      </c>
      <c r="KS13" s="74">
        <v>10</v>
      </c>
      <c r="KT13" s="74">
        <v>10</v>
      </c>
      <c r="KU13" s="74">
        <v>0</v>
      </c>
      <c r="KV13" s="74">
        <v>0</v>
      </c>
      <c r="KW13" s="75">
        <f t="shared" si="47"/>
        <v>1</v>
      </c>
      <c r="KX13" s="75">
        <f t="shared" si="48"/>
        <v>0</v>
      </c>
      <c r="KZ13" s="74" t="s">
        <v>16</v>
      </c>
      <c r="LA13" s="74">
        <v>10</v>
      </c>
      <c r="LB13" s="74">
        <v>10</v>
      </c>
      <c r="LC13" s="74">
        <v>0</v>
      </c>
      <c r="LD13" s="74">
        <v>0</v>
      </c>
      <c r="LE13" s="75">
        <f t="shared" si="49"/>
        <v>1</v>
      </c>
      <c r="LF13" s="75">
        <f t="shared" si="50"/>
        <v>0</v>
      </c>
      <c r="LH13" s="74" t="s">
        <v>16</v>
      </c>
      <c r="LI13" s="74">
        <v>10</v>
      </c>
      <c r="LJ13" s="74">
        <v>10</v>
      </c>
      <c r="LK13" s="74">
        <v>0</v>
      </c>
      <c r="LL13" s="74">
        <v>0</v>
      </c>
      <c r="LM13" s="75">
        <f t="shared" si="51"/>
        <v>1</v>
      </c>
      <c r="LN13" s="75">
        <f t="shared" si="52"/>
        <v>0</v>
      </c>
      <c r="LP13" s="74" t="s">
        <v>16</v>
      </c>
      <c r="LQ13" s="74">
        <v>10</v>
      </c>
      <c r="LR13" s="74">
        <v>10</v>
      </c>
      <c r="LS13" s="74">
        <v>0</v>
      </c>
      <c r="LT13" s="74">
        <v>0</v>
      </c>
      <c r="LU13" s="75">
        <f t="shared" si="53"/>
        <v>1</v>
      </c>
      <c r="LV13" s="75">
        <f t="shared" si="54"/>
        <v>0</v>
      </c>
      <c r="LX13" s="74" t="s">
        <v>16</v>
      </c>
      <c r="LY13" s="74">
        <v>10</v>
      </c>
      <c r="LZ13" s="74">
        <v>10</v>
      </c>
      <c r="MA13" s="74">
        <v>0</v>
      </c>
      <c r="MB13" s="74">
        <v>0</v>
      </c>
      <c r="MC13" s="75">
        <f t="shared" si="55"/>
        <v>1</v>
      </c>
      <c r="MD13" s="75">
        <f t="shared" si="56"/>
        <v>0</v>
      </c>
      <c r="MF13" s="74" t="s">
        <v>16</v>
      </c>
      <c r="MG13" s="74">
        <v>10</v>
      </c>
      <c r="MH13" s="74">
        <v>10</v>
      </c>
      <c r="MI13" s="74">
        <v>0</v>
      </c>
      <c r="MJ13" s="74">
        <v>0</v>
      </c>
      <c r="MK13" s="75">
        <f t="shared" si="57"/>
        <v>1</v>
      </c>
      <c r="ML13" s="75">
        <f t="shared" si="58"/>
        <v>0</v>
      </c>
      <c r="MN13" s="74" t="s">
        <v>16</v>
      </c>
      <c r="MO13" s="74">
        <v>10</v>
      </c>
      <c r="MP13" s="74">
        <v>10</v>
      </c>
      <c r="MQ13" s="74">
        <v>0</v>
      </c>
      <c r="MR13" s="74">
        <v>0</v>
      </c>
      <c r="MS13" s="75">
        <f t="shared" si="59"/>
        <v>1</v>
      </c>
      <c r="MT13" s="75">
        <f t="shared" si="60"/>
        <v>0</v>
      </c>
      <c r="MV13" s="74" t="s">
        <v>16</v>
      </c>
      <c r="MW13" s="74">
        <v>10</v>
      </c>
      <c r="MX13" s="74">
        <v>10</v>
      </c>
      <c r="MY13" s="74">
        <v>0</v>
      </c>
      <c r="MZ13" s="74">
        <v>0</v>
      </c>
      <c r="NA13" s="75">
        <f t="shared" si="61"/>
        <v>1</v>
      </c>
      <c r="NB13" s="75">
        <f t="shared" si="62"/>
        <v>0</v>
      </c>
      <c r="ND13" s="74" t="s">
        <v>16</v>
      </c>
      <c r="NE13" s="74">
        <v>10</v>
      </c>
      <c r="NF13" s="74">
        <v>10</v>
      </c>
      <c r="NG13" s="74">
        <v>0</v>
      </c>
      <c r="NH13" s="74">
        <v>0</v>
      </c>
      <c r="NI13" s="75">
        <f t="shared" si="63"/>
        <v>1</v>
      </c>
      <c r="NJ13" s="75">
        <f t="shared" si="64"/>
        <v>0</v>
      </c>
      <c r="NL13" s="74" t="s">
        <v>16</v>
      </c>
      <c r="NM13" s="74">
        <v>10</v>
      </c>
      <c r="NN13" s="74">
        <v>10</v>
      </c>
      <c r="NO13" s="74">
        <v>0</v>
      </c>
      <c r="NP13" s="74">
        <v>0</v>
      </c>
      <c r="NQ13" s="75">
        <f t="shared" si="65"/>
        <v>1</v>
      </c>
      <c r="NR13" s="75">
        <f t="shared" si="66"/>
        <v>0</v>
      </c>
      <c r="NT13" s="74" t="s">
        <v>16</v>
      </c>
      <c r="NU13" s="74">
        <v>10</v>
      </c>
      <c r="NV13" s="74">
        <v>10</v>
      </c>
      <c r="NW13" s="74">
        <v>0</v>
      </c>
      <c r="NX13" s="74">
        <v>0</v>
      </c>
      <c r="NY13" s="75">
        <v>1</v>
      </c>
      <c r="NZ13" s="75"/>
    </row>
    <row r="14" spans="1:390" ht="15">
      <c r="A14" s="14" t="s">
        <v>17</v>
      </c>
      <c r="B14" s="2">
        <v>128</v>
      </c>
      <c r="C14" s="2">
        <v>116</v>
      </c>
      <c r="D14" s="2">
        <v>12</v>
      </c>
      <c r="E14" s="2">
        <v>0</v>
      </c>
      <c r="F14" s="4">
        <f>C14/B14</f>
        <v>0.90625</v>
      </c>
      <c r="G14" s="8"/>
      <c r="H14" s="7"/>
      <c r="I14" s="14" t="s">
        <v>17</v>
      </c>
      <c r="J14" s="2">
        <v>128</v>
      </c>
      <c r="K14" s="2">
        <v>116</v>
      </c>
      <c r="L14" s="2">
        <v>12</v>
      </c>
      <c r="M14" s="2">
        <v>0</v>
      </c>
      <c r="N14" s="4">
        <f>K14/J14</f>
        <v>0.90625</v>
      </c>
      <c r="O14" s="8">
        <f t="shared" si="0"/>
        <v>0</v>
      </c>
      <c r="P14" s="7"/>
      <c r="Q14" s="14" t="s">
        <v>17</v>
      </c>
      <c r="R14" s="2">
        <v>128</v>
      </c>
      <c r="S14" s="2">
        <v>116</v>
      </c>
      <c r="T14" s="2">
        <v>12</v>
      </c>
      <c r="U14" s="2">
        <v>0</v>
      </c>
      <c r="V14" s="4">
        <f>S14/R14</f>
        <v>0.90625</v>
      </c>
      <c r="W14" s="4">
        <f t="shared" si="1"/>
        <v>0</v>
      </c>
      <c r="Y14" s="21" t="s">
        <v>17</v>
      </c>
      <c r="Z14" s="2">
        <v>128</v>
      </c>
      <c r="AA14" s="2">
        <v>116</v>
      </c>
      <c r="AB14" s="2">
        <v>12</v>
      </c>
      <c r="AC14" s="2">
        <v>0</v>
      </c>
      <c r="AD14" s="4">
        <f>AA14/Z14</f>
        <v>0.90625</v>
      </c>
      <c r="AE14" s="4">
        <f t="shared" si="2"/>
        <v>0</v>
      </c>
      <c r="AN14" s="2" t="s">
        <v>17</v>
      </c>
      <c r="AO14" s="2">
        <v>230</v>
      </c>
      <c r="AP14" s="2">
        <v>116</v>
      </c>
      <c r="AQ14" s="2">
        <v>12</v>
      </c>
      <c r="AR14" s="2">
        <v>102</v>
      </c>
      <c r="AS14" s="4">
        <v>0.5</v>
      </c>
      <c r="AT14" s="4">
        <f t="shared" si="3"/>
        <v>0.5</v>
      </c>
      <c r="AV14" s="2" t="s">
        <v>17</v>
      </c>
      <c r="AW14" s="2">
        <v>230</v>
      </c>
      <c r="AX14" s="2">
        <v>116</v>
      </c>
      <c r="AY14" s="2">
        <v>12</v>
      </c>
      <c r="AZ14" s="2">
        <v>102</v>
      </c>
      <c r="BA14" s="4">
        <v>0.5</v>
      </c>
      <c r="BB14" s="4">
        <f t="shared" si="4"/>
        <v>0</v>
      </c>
      <c r="BD14" s="2" t="s">
        <v>17</v>
      </c>
      <c r="BE14" s="2">
        <v>230</v>
      </c>
      <c r="BF14" s="2">
        <v>128</v>
      </c>
      <c r="BG14" s="2">
        <v>0</v>
      </c>
      <c r="BH14" s="2">
        <v>102</v>
      </c>
      <c r="BI14" s="4">
        <v>0.56000000000000005</v>
      </c>
      <c r="BJ14" s="4">
        <f t="shared" si="5"/>
        <v>6.0000000000000053E-2</v>
      </c>
      <c r="BL14" s="2" t="s">
        <v>17</v>
      </c>
      <c r="BM14" s="2">
        <v>232</v>
      </c>
      <c r="BN14" s="2">
        <v>128</v>
      </c>
      <c r="BO14" s="2">
        <v>0</v>
      </c>
      <c r="BP14" s="2">
        <v>104</v>
      </c>
      <c r="BQ14" s="4">
        <f t="shared" si="69"/>
        <v>0.55172413793103448</v>
      </c>
      <c r="BR14" s="4">
        <f t="shared" si="6"/>
        <v>-8.2758620689655782E-3</v>
      </c>
      <c r="BT14" s="37" t="s">
        <v>17</v>
      </c>
      <c r="BU14" s="2">
        <v>232</v>
      </c>
      <c r="BV14" s="2">
        <v>0</v>
      </c>
      <c r="BW14" s="2">
        <v>0</v>
      </c>
      <c r="BX14" s="6">
        <v>232</v>
      </c>
      <c r="BY14" s="4">
        <f t="shared" si="67"/>
        <v>0</v>
      </c>
      <c r="BZ14" s="4">
        <f t="shared" si="7"/>
        <v>-0.55172413793103448</v>
      </c>
      <c r="CB14" s="37" t="s">
        <v>17</v>
      </c>
      <c r="CC14" s="2">
        <v>128</v>
      </c>
      <c r="CD14" s="2">
        <v>128</v>
      </c>
      <c r="CE14" s="2">
        <v>0</v>
      </c>
      <c r="CF14" s="2">
        <v>0</v>
      </c>
      <c r="CG14" s="4">
        <v>1</v>
      </c>
      <c r="CH14" s="4">
        <f t="shared" si="8"/>
        <v>1</v>
      </c>
      <c r="CJ14" s="37" t="s">
        <v>17</v>
      </c>
      <c r="CK14" s="2">
        <v>128</v>
      </c>
      <c r="CL14" s="2">
        <v>128</v>
      </c>
      <c r="CM14" s="2">
        <v>0</v>
      </c>
      <c r="CN14" s="2">
        <v>0</v>
      </c>
      <c r="CO14" s="4">
        <v>1</v>
      </c>
      <c r="CP14" s="4">
        <f t="shared" si="9"/>
        <v>0</v>
      </c>
      <c r="CR14" s="37" t="s">
        <v>17</v>
      </c>
      <c r="CS14" s="2">
        <v>128</v>
      </c>
      <c r="CT14" s="2">
        <v>128</v>
      </c>
      <c r="CU14" s="2">
        <v>0</v>
      </c>
      <c r="CV14" s="2">
        <v>0</v>
      </c>
      <c r="CW14" s="4">
        <v>1</v>
      </c>
      <c r="CX14" s="4">
        <f t="shared" si="10"/>
        <v>0</v>
      </c>
      <c r="CZ14" s="37" t="s">
        <v>17</v>
      </c>
      <c r="DA14" s="2">
        <v>128</v>
      </c>
      <c r="DB14" s="2">
        <v>128</v>
      </c>
      <c r="DC14" s="2">
        <v>0</v>
      </c>
      <c r="DD14" s="2">
        <v>0</v>
      </c>
      <c r="DE14" s="4">
        <v>1</v>
      </c>
      <c r="DF14" s="4">
        <f t="shared" si="11"/>
        <v>0</v>
      </c>
      <c r="DH14" s="37" t="s">
        <v>17</v>
      </c>
      <c r="DI14" s="2">
        <v>128</v>
      </c>
      <c r="DJ14" s="2">
        <v>128</v>
      </c>
      <c r="DK14" s="2">
        <v>0</v>
      </c>
      <c r="DL14" s="2">
        <v>0</v>
      </c>
      <c r="DM14" s="4">
        <v>1</v>
      </c>
      <c r="DN14" s="4">
        <f t="shared" si="12"/>
        <v>0</v>
      </c>
      <c r="DP14" s="37" t="s">
        <v>17</v>
      </c>
      <c r="DQ14" s="2">
        <v>128</v>
      </c>
      <c r="DR14" s="2">
        <v>128</v>
      </c>
      <c r="DS14" s="2">
        <v>0</v>
      </c>
      <c r="DT14" s="2">
        <v>0</v>
      </c>
      <c r="DU14" s="4">
        <v>1</v>
      </c>
      <c r="DV14" s="4">
        <f t="shared" si="13"/>
        <v>0</v>
      </c>
      <c r="DX14" s="37" t="s">
        <v>17</v>
      </c>
      <c r="DY14" s="2">
        <v>128</v>
      </c>
      <c r="DZ14" s="2">
        <v>128</v>
      </c>
      <c r="EA14" s="2">
        <v>0</v>
      </c>
      <c r="EB14" s="2">
        <v>0</v>
      </c>
      <c r="EC14" s="4">
        <v>1</v>
      </c>
      <c r="ED14" s="4">
        <f t="shared" si="14"/>
        <v>0</v>
      </c>
      <c r="EF14" s="37" t="s">
        <v>17</v>
      </c>
      <c r="EG14" s="2">
        <v>128</v>
      </c>
      <c r="EH14" s="2">
        <v>128</v>
      </c>
      <c r="EI14" s="2">
        <v>0</v>
      </c>
      <c r="EJ14" s="2">
        <v>0</v>
      </c>
      <c r="EK14" s="4">
        <v>1</v>
      </c>
      <c r="EL14" s="4">
        <f t="shared" si="15"/>
        <v>0</v>
      </c>
      <c r="EN14" s="78" t="s">
        <v>17</v>
      </c>
      <c r="EO14" s="74">
        <v>128</v>
      </c>
      <c r="EP14" s="74">
        <v>128</v>
      </c>
      <c r="EQ14" s="74">
        <v>0</v>
      </c>
      <c r="ER14" s="74">
        <v>0</v>
      </c>
      <c r="ES14" s="75">
        <v>1</v>
      </c>
      <c r="ET14" s="75">
        <f t="shared" si="16"/>
        <v>1</v>
      </c>
      <c r="EU14" s="74"/>
      <c r="EV14" s="78" t="s">
        <v>17</v>
      </c>
      <c r="EW14" s="74">
        <v>128</v>
      </c>
      <c r="EX14" s="74">
        <v>128</v>
      </c>
      <c r="EY14" s="74">
        <v>0</v>
      </c>
      <c r="EZ14" s="74">
        <v>0</v>
      </c>
      <c r="FA14" s="75">
        <v>1</v>
      </c>
      <c r="FB14" s="75">
        <f t="shared" si="17"/>
        <v>0</v>
      </c>
      <c r="FC14" s="74"/>
      <c r="FD14" s="78" t="s">
        <v>17</v>
      </c>
      <c r="FE14" s="74">
        <v>128</v>
      </c>
      <c r="FF14" s="74">
        <v>128</v>
      </c>
      <c r="FG14" s="74">
        <v>0</v>
      </c>
      <c r="FH14" s="74">
        <v>0</v>
      </c>
      <c r="FI14" s="75">
        <v>1</v>
      </c>
      <c r="FJ14" s="75">
        <f t="shared" si="18"/>
        <v>0</v>
      </c>
      <c r="FK14" s="74"/>
      <c r="FL14" s="79" t="s">
        <v>17</v>
      </c>
      <c r="FM14" s="85">
        <v>163</v>
      </c>
      <c r="FN14" s="74">
        <v>128</v>
      </c>
      <c r="FO14" s="74">
        <v>0</v>
      </c>
      <c r="FP14" s="74">
        <v>35</v>
      </c>
      <c r="FQ14" s="75">
        <f>FN14/FM14</f>
        <v>0.78527607361963192</v>
      </c>
      <c r="FR14" s="75">
        <f t="shared" si="19"/>
        <v>-0.21472392638036808</v>
      </c>
      <c r="FS14" s="74" t="s">
        <v>89</v>
      </c>
      <c r="FT14" s="78" t="s">
        <v>17</v>
      </c>
      <c r="FU14" s="85">
        <v>163</v>
      </c>
      <c r="FV14" s="74">
        <v>128</v>
      </c>
      <c r="FW14" s="74">
        <v>0</v>
      </c>
      <c r="FX14" s="74">
        <v>35</v>
      </c>
      <c r="FY14" s="75">
        <f>FV14/FU14</f>
        <v>0.78527607361963192</v>
      </c>
      <c r="FZ14" s="75">
        <f t="shared" si="20"/>
        <v>0</v>
      </c>
      <c r="GA14" s="74"/>
      <c r="GB14" s="78" t="s">
        <v>17</v>
      </c>
      <c r="GC14" s="85">
        <v>163</v>
      </c>
      <c r="GD14" s="74">
        <v>128</v>
      </c>
      <c r="GE14" s="74">
        <v>0</v>
      </c>
      <c r="GF14" s="74">
        <v>35</v>
      </c>
      <c r="GG14" s="75">
        <f>GD14/GC14</f>
        <v>0.78527607361963192</v>
      </c>
      <c r="GH14" s="77">
        <f t="shared" si="21"/>
        <v>0</v>
      </c>
      <c r="GI14" s="74"/>
      <c r="GJ14" s="78" t="s">
        <v>17</v>
      </c>
      <c r="GK14" s="85">
        <v>163</v>
      </c>
      <c r="GL14" s="74">
        <v>128</v>
      </c>
      <c r="GM14" s="74">
        <v>0</v>
      </c>
      <c r="GN14" s="74">
        <v>35</v>
      </c>
      <c r="GO14" s="75">
        <f>GL14/GK14</f>
        <v>0.78527607361963192</v>
      </c>
      <c r="GP14" s="75">
        <f t="shared" si="22"/>
        <v>0</v>
      </c>
      <c r="GQ14" s="74"/>
      <c r="GR14" s="78" t="s">
        <v>17</v>
      </c>
      <c r="GS14" s="85">
        <v>163</v>
      </c>
      <c r="GT14" s="74">
        <v>128</v>
      </c>
      <c r="GU14" s="74">
        <v>0</v>
      </c>
      <c r="GV14" s="74">
        <v>35</v>
      </c>
      <c r="GW14" s="75">
        <f>GT14/GS14</f>
        <v>0.78527607361963192</v>
      </c>
      <c r="GX14" s="75">
        <f t="shared" si="23"/>
        <v>0</v>
      </c>
      <c r="GY14" s="74"/>
      <c r="GZ14" s="78" t="s">
        <v>17</v>
      </c>
      <c r="HA14" s="85">
        <v>163</v>
      </c>
      <c r="HB14" s="74">
        <v>128</v>
      </c>
      <c r="HC14" s="74">
        <v>0</v>
      </c>
      <c r="HD14" s="74">
        <v>35</v>
      </c>
      <c r="HE14" s="75">
        <f>HB14/HA14</f>
        <v>0.78527607361963192</v>
      </c>
      <c r="HF14" s="75">
        <f t="shared" si="24"/>
        <v>0</v>
      </c>
      <c r="HG14" s="74"/>
      <c r="HH14" s="78" t="s">
        <v>17</v>
      </c>
      <c r="HI14" s="85">
        <v>163</v>
      </c>
      <c r="HJ14" s="74">
        <v>128</v>
      </c>
      <c r="HK14" s="74">
        <v>0</v>
      </c>
      <c r="HL14" s="74">
        <v>35</v>
      </c>
      <c r="HM14" s="75">
        <f t="shared" si="25"/>
        <v>0.78527607361963192</v>
      </c>
      <c r="HN14" s="75">
        <f t="shared" si="26"/>
        <v>0</v>
      </c>
      <c r="HP14" s="78" t="s">
        <v>17</v>
      </c>
      <c r="HQ14" s="85">
        <v>163</v>
      </c>
      <c r="HR14" s="74">
        <v>128</v>
      </c>
      <c r="HS14" s="74">
        <v>0</v>
      </c>
      <c r="HT14" s="74">
        <v>35</v>
      </c>
      <c r="HU14" s="75">
        <f t="shared" si="27"/>
        <v>0.78527607361963192</v>
      </c>
      <c r="HV14" s="75">
        <f t="shared" si="28"/>
        <v>0</v>
      </c>
      <c r="HX14" s="78" t="s">
        <v>17</v>
      </c>
      <c r="HY14" s="74">
        <v>163</v>
      </c>
      <c r="HZ14" s="74">
        <v>128</v>
      </c>
      <c r="IA14" s="74">
        <v>0</v>
      </c>
      <c r="IB14" s="74">
        <v>35</v>
      </c>
      <c r="IC14" s="75">
        <f t="shared" si="29"/>
        <v>0.78527607361963192</v>
      </c>
      <c r="ID14" s="75">
        <f t="shared" si="30"/>
        <v>0</v>
      </c>
      <c r="IF14" s="78" t="s">
        <v>17</v>
      </c>
      <c r="IG14" s="74">
        <v>163</v>
      </c>
      <c r="IH14" s="74">
        <v>128</v>
      </c>
      <c r="II14" s="74">
        <v>0</v>
      </c>
      <c r="IJ14" s="74">
        <v>35</v>
      </c>
      <c r="IK14" s="75">
        <f t="shared" si="31"/>
        <v>0.78527607361963192</v>
      </c>
      <c r="IL14" s="75">
        <f t="shared" si="32"/>
        <v>0</v>
      </c>
      <c r="IN14" s="78" t="s">
        <v>17</v>
      </c>
      <c r="IO14" s="74">
        <v>163</v>
      </c>
      <c r="IP14" s="74">
        <v>128</v>
      </c>
      <c r="IQ14" s="74">
        <v>0</v>
      </c>
      <c r="IR14" s="74">
        <v>35</v>
      </c>
      <c r="IS14" s="75">
        <f t="shared" si="33"/>
        <v>0.78527607361963192</v>
      </c>
      <c r="IT14" s="75">
        <f t="shared" si="34"/>
        <v>0</v>
      </c>
      <c r="IV14" s="78" t="s">
        <v>17</v>
      </c>
      <c r="IW14" s="74">
        <v>163</v>
      </c>
      <c r="IX14" s="74">
        <v>128</v>
      </c>
      <c r="IY14" s="74">
        <v>0</v>
      </c>
      <c r="IZ14" s="74">
        <v>35</v>
      </c>
      <c r="JA14" s="75">
        <f t="shared" si="35"/>
        <v>0.78527607361963192</v>
      </c>
      <c r="JB14" s="75">
        <f t="shared" si="36"/>
        <v>0</v>
      </c>
      <c r="JD14" s="78" t="s">
        <v>17</v>
      </c>
      <c r="JE14" s="74">
        <v>163</v>
      </c>
      <c r="JF14" s="74">
        <v>128</v>
      </c>
      <c r="JG14" s="74">
        <v>0</v>
      </c>
      <c r="JH14" s="74">
        <v>35</v>
      </c>
      <c r="JI14" s="75">
        <f t="shared" si="37"/>
        <v>0.78527607361963192</v>
      </c>
      <c r="JJ14" s="75">
        <f t="shared" si="38"/>
        <v>0</v>
      </c>
      <c r="JL14" s="78" t="s">
        <v>17</v>
      </c>
      <c r="JM14" s="74">
        <v>163</v>
      </c>
      <c r="JN14" s="74">
        <v>128</v>
      </c>
      <c r="JO14" s="74">
        <v>0</v>
      </c>
      <c r="JP14" s="74">
        <v>35</v>
      </c>
      <c r="JQ14" s="75">
        <f t="shared" si="39"/>
        <v>0.78527607361963192</v>
      </c>
      <c r="JR14" s="75">
        <f t="shared" si="40"/>
        <v>0</v>
      </c>
      <c r="JT14" s="78" t="s">
        <v>17</v>
      </c>
      <c r="JU14" s="74">
        <v>163</v>
      </c>
      <c r="JV14" s="74">
        <v>128</v>
      </c>
      <c r="JW14" s="74">
        <v>0</v>
      </c>
      <c r="JX14" s="74">
        <v>35</v>
      </c>
      <c r="JY14" s="75">
        <f t="shared" si="41"/>
        <v>0.78527607361963192</v>
      </c>
      <c r="JZ14" s="75">
        <f t="shared" si="42"/>
        <v>0</v>
      </c>
      <c r="KB14" s="78" t="s">
        <v>17</v>
      </c>
      <c r="KC14" s="74">
        <v>163</v>
      </c>
      <c r="KD14" s="74">
        <v>128</v>
      </c>
      <c r="KE14" s="74">
        <v>0</v>
      </c>
      <c r="KF14" s="74">
        <v>35</v>
      </c>
      <c r="KG14" s="75">
        <f t="shared" si="43"/>
        <v>0.78527607361963192</v>
      </c>
      <c r="KH14" s="75">
        <f t="shared" si="44"/>
        <v>0</v>
      </c>
      <c r="KJ14" s="78" t="s">
        <v>17</v>
      </c>
      <c r="KK14" s="74">
        <v>163</v>
      </c>
      <c r="KL14" s="74">
        <v>163</v>
      </c>
      <c r="KM14" s="74">
        <v>0</v>
      </c>
      <c r="KN14" s="74">
        <v>0</v>
      </c>
      <c r="KO14" s="75">
        <f t="shared" si="45"/>
        <v>1</v>
      </c>
      <c r="KP14" s="75">
        <f t="shared" si="46"/>
        <v>0.21472392638036808</v>
      </c>
      <c r="KR14" s="78" t="s">
        <v>17</v>
      </c>
      <c r="KS14" s="74">
        <v>163</v>
      </c>
      <c r="KT14" s="74">
        <v>163</v>
      </c>
      <c r="KU14" s="74">
        <v>0</v>
      </c>
      <c r="KV14" s="74">
        <v>0</v>
      </c>
      <c r="KW14" s="75">
        <f t="shared" si="47"/>
        <v>1</v>
      </c>
      <c r="KX14" s="75">
        <f t="shared" si="48"/>
        <v>0</v>
      </c>
      <c r="KZ14" s="78" t="s">
        <v>17</v>
      </c>
      <c r="LA14" s="74">
        <v>163</v>
      </c>
      <c r="LB14" s="74">
        <v>163</v>
      </c>
      <c r="LC14" s="74">
        <v>0</v>
      </c>
      <c r="LD14" s="74">
        <v>0</v>
      </c>
      <c r="LE14" s="75">
        <f t="shared" si="49"/>
        <v>1</v>
      </c>
      <c r="LF14" s="75">
        <f t="shared" si="50"/>
        <v>0</v>
      </c>
      <c r="LH14" s="78" t="s">
        <v>17</v>
      </c>
      <c r="LI14" s="74">
        <v>163</v>
      </c>
      <c r="LJ14" s="74">
        <v>163</v>
      </c>
      <c r="LK14" s="74">
        <v>0</v>
      </c>
      <c r="LL14" s="74">
        <v>0</v>
      </c>
      <c r="LM14" s="75">
        <f t="shared" si="51"/>
        <v>1</v>
      </c>
      <c r="LN14" s="75">
        <f t="shared" si="52"/>
        <v>0</v>
      </c>
      <c r="LP14" s="78" t="s">
        <v>17</v>
      </c>
      <c r="LQ14" s="74">
        <v>163</v>
      </c>
      <c r="LR14" s="74">
        <v>163</v>
      </c>
      <c r="LS14" s="74">
        <v>0</v>
      </c>
      <c r="LT14" s="74">
        <v>0</v>
      </c>
      <c r="LU14" s="75">
        <f t="shared" si="53"/>
        <v>1</v>
      </c>
      <c r="LV14" s="75">
        <f t="shared" si="54"/>
        <v>0</v>
      </c>
      <c r="LX14" s="78" t="s">
        <v>17</v>
      </c>
      <c r="LY14" s="74">
        <v>163</v>
      </c>
      <c r="LZ14" s="74">
        <v>163</v>
      </c>
      <c r="MA14" s="74">
        <v>0</v>
      </c>
      <c r="MB14" s="74">
        <v>0</v>
      </c>
      <c r="MC14" s="75">
        <f t="shared" si="55"/>
        <v>1</v>
      </c>
      <c r="MD14" s="75">
        <f t="shared" si="56"/>
        <v>0</v>
      </c>
      <c r="MF14" s="78" t="s">
        <v>17</v>
      </c>
      <c r="MG14" s="74">
        <v>163</v>
      </c>
      <c r="MH14" s="74">
        <v>163</v>
      </c>
      <c r="MI14" s="74">
        <v>0</v>
      </c>
      <c r="MJ14" s="74">
        <v>0</v>
      </c>
      <c r="MK14" s="75">
        <f t="shared" si="57"/>
        <v>1</v>
      </c>
      <c r="ML14" s="75">
        <f t="shared" si="58"/>
        <v>0</v>
      </c>
      <c r="MN14" s="78" t="s">
        <v>17</v>
      </c>
      <c r="MO14" s="74">
        <v>163</v>
      </c>
      <c r="MP14" s="74">
        <v>163</v>
      </c>
      <c r="MQ14" s="74">
        <v>0</v>
      </c>
      <c r="MR14" s="74">
        <v>0</v>
      </c>
      <c r="MS14" s="75">
        <f t="shared" si="59"/>
        <v>1</v>
      </c>
      <c r="MT14" s="75">
        <f t="shared" si="60"/>
        <v>0</v>
      </c>
      <c r="MV14" s="78" t="s">
        <v>17</v>
      </c>
      <c r="MW14" s="74">
        <v>163</v>
      </c>
      <c r="MX14" s="74">
        <v>163</v>
      </c>
      <c r="MY14" s="74">
        <v>0</v>
      </c>
      <c r="MZ14" s="74">
        <v>0</v>
      </c>
      <c r="NA14" s="75">
        <f t="shared" si="61"/>
        <v>1</v>
      </c>
      <c r="NB14" s="75">
        <f t="shared" si="62"/>
        <v>0</v>
      </c>
      <c r="ND14" s="78" t="s">
        <v>17</v>
      </c>
      <c r="NE14" s="74">
        <v>163</v>
      </c>
      <c r="NF14" s="74">
        <v>163</v>
      </c>
      <c r="NG14" s="74">
        <v>0</v>
      </c>
      <c r="NH14" s="74">
        <v>0</v>
      </c>
      <c r="NI14" s="75">
        <f t="shared" si="63"/>
        <v>1</v>
      </c>
      <c r="NJ14" s="75">
        <f t="shared" si="64"/>
        <v>0</v>
      </c>
      <c r="NL14" s="78" t="s">
        <v>17</v>
      </c>
      <c r="NM14" s="74">
        <v>163</v>
      </c>
      <c r="NN14" s="74">
        <v>163</v>
      </c>
      <c r="NO14" s="74">
        <v>0</v>
      </c>
      <c r="NP14" s="74">
        <v>0</v>
      </c>
      <c r="NQ14" s="75">
        <f t="shared" si="65"/>
        <v>1</v>
      </c>
      <c r="NR14" s="75">
        <f t="shared" si="66"/>
        <v>0</v>
      </c>
      <c r="NT14" s="78" t="s">
        <v>17</v>
      </c>
      <c r="NU14" s="74">
        <v>267</v>
      </c>
      <c r="NV14" s="74">
        <v>163</v>
      </c>
      <c r="NW14" s="74">
        <v>0</v>
      </c>
      <c r="NX14" s="74">
        <v>104</v>
      </c>
      <c r="NY14" s="75">
        <v>0.61</v>
      </c>
      <c r="NZ14" s="75"/>
    </row>
    <row r="15" spans="1:390" ht="15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G15" s="8"/>
      <c r="H15" s="7"/>
      <c r="I15" s="2" t="s">
        <v>18</v>
      </c>
      <c r="J15" s="2">
        <v>25</v>
      </c>
      <c r="K15" s="2">
        <v>18</v>
      </c>
      <c r="L15" s="2">
        <v>7</v>
      </c>
      <c r="M15" s="2">
        <v>0</v>
      </c>
      <c r="N15" s="4">
        <v>0.72</v>
      </c>
      <c r="O15" s="8">
        <f t="shared" si="0"/>
        <v>0</v>
      </c>
      <c r="P15" s="7"/>
      <c r="Q15" s="2" t="s">
        <v>18</v>
      </c>
      <c r="R15" s="2">
        <v>25</v>
      </c>
      <c r="S15" s="2">
        <v>18</v>
      </c>
      <c r="T15" s="2">
        <v>7</v>
      </c>
      <c r="U15" s="2">
        <v>0</v>
      </c>
      <c r="V15" s="4">
        <v>0.72</v>
      </c>
      <c r="W15" s="4">
        <f t="shared" si="1"/>
        <v>0</v>
      </c>
      <c r="Y15" s="2" t="s">
        <v>18</v>
      </c>
      <c r="Z15" s="2">
        <v>25</v>
      </c>
      <c r="AA15" s="2">
        <v>25</v>
      </c>
      <c r="AB15" s="2">
        <v>0</v>
      </c>
      <c r="AC15" s="2">
        <v>0</v>
      </c>
      <c r="AD15" s="4">
        <v>1</v>
      </c>
      <c r="AE15" s="4">
        <f t="shared" si="2"/>
        <v>0.28000000000000003</v>
      </c>
      <c r="AG15" s="2" t="s">
        <v>18</v>
      </c>
      <c r="AH15" s="2">
        <v>36</v>
      </c>
      <c r="AI15" s="2">
        <v>36</v>
      </c>
      <c r="AJ15" s="2">
        <v>0</v>
      </c>
      <c r="AK15" s="2">
        <v>0</v>
      </c>
      <c r="AL15" s="4">
        <v>1</v>
      </c>
      <c r="AN15" s="2" t="s">
        <v>18</v>
      </c>
      <c r="AO15" s="2">
        <v>36</v>
      </c>
      <c r="AP15" s="2">
        <v>36</v>
      </c>
      <c r="AQ15" s="2">
        <v>0</v>
      </c>
      <c r="AR15" s="2">
        <v>0</v>
      </c>
      <c r="AS15" s="4">
        <v>1</v>
      </c>
      <c r="AT15" s="4">
        <f t="shared" si="3"/>
        <v>0</v>
      </c>
      <c r="AV15" s="2" t="s">
        <v>18</v>
      </c>
      <c r="AW15" s="2">
        <v>36</v>
      </c>
      <c r="AX15" s="2">
        <v>36</v>
      </c>
      <c r="AY15" s="2">
        <v>0</v>
      </c>
      <c r="AZ15" s="2">
        <v>0</v>
      </c>
      <c r="BA15" s="4">
        <v>1</v>
      </c>
      <c r="BB15" s="4">
        <f t="shared" si="4"/>
        <v>0</v>
      </c>
      <c r="BD15" s="2" t="s">
        <v>18</v>
      </c>
      <c r="BE15" s="2">
        <v>36</v>
      </c>
      <c r="BF15" s="2">
        <v>36</v>
      </c>
      <c r="BG15" s="2">
        <v>0</v>
      </c>
      <c r="BH15" s="2">
        <v>0</v>
      </c>
      <c r="BI15" s="4">
        <v>1</v>
      </c>
      <c r="BJ15" s="4">
        <f t="shared" si="5"/>
        <v>0</v>
      </c>
      <c r="BL15" s="2" t="s">
        <v>18</v>
      </c>
      <c r="BM15" s="2">
        <v>36</v>
      </c>
      <c r="BN15" s="2">
        <v>36</v>
      </c>
      <c r="BO15" s="2">
        <v>0</v>
      </c>
      <c r="BP15" s="2">
        <v>0</v>
      </c>
      <c r="BQ15" s="4">
        <f t="shared" si="69"/>
        <v>1</v>
      </c>
      <c r="BR15" s="4">
        <f t="shared" si="6"/>
        <v>0</v>
      </c>
      <c r="BT15" s="2" t="s">
        <v>18</v>
      </c>
      <c r="BU15" s="2">
        <v>36</v>
      </c>
      <c r="BV15" s="2">
        <v>36</v>
      </c>
      <c r="BW15" s="2">
        <v>0</v>
      </c>
      <c r="BX15" s="2">
        <v>0</v>
      </c>
      <c r="BY15" s="4">
        <f t="shared" si="67"/>
        <v>1</v>
      </c>
      <c r="BZ15" s="4">
        <f t="shared" si="7"/>
        <v>0</v>
      </c>
      <c r="CB15" s="2" t="s">
        <v>18</v>
      </c>
      <c r="CC15" s="2">
        <v>36</v>
      </c>
      <c r="CD15" s="2">
        <v>36</v>
      </c>
      <c r="CE15" s="2">
        <v>0</v>
      </c>
      <c r="CF15" s="2">
        <v>0</v>
      </c>
      <c r="CG15" s="4">
        <v>1</v>
      </c>
      <c r="CH15" s="4">
        <f t="shared" si="8"/>
        <v>0</v>
      </c>
      <c r="CJ15" s="2" t="s">
        <v>18</v>
      </c>
      <c r="CK15" s="2">
        <v>36</v>
      </c>
      <c r="CL15" s="2">
        <v>36</v>
      </c>
      <c r="CM15" s="2">
        <v>0</v>
      </c>
      <c r="CN15" s="2">
        <v>0</v>
      </c>
      <c r="CO15" s="4">
        <v>1</v>
      </c>
      <c r="CP15" s="4">
        <f t="shared" si="9"/>
        <v>0</v>
      </c>
      <c r="CR15" s="2" t="s">
        <v>18</v>
      </c>
      <c r="CS15" s="2">
        <v>36</v>
      </c>
      <c r="CT15" s="2">
        <v>36</v>
      </c>
      <c r="CU15" s="2">
        <v>0</v>
      </c>
      <c r="CV15" s="2">
        <v>0</v>
      </c>
      <c r="CW15" s="4">
        <v>1</v>
      </c>
      <c r="CX15" s="4">
        <f t="shared" si="10"/>
        <v>0</v>
      </c>
      <c r="CZ15" s="2" t="s">
        <v>18</v>
      </c>
      <c r="DA15" s="2">
        <v>36</v>
      </c>
      <c r="DB15" s="2">
        <v>36</v>
      </c>
      <c r="DC15" s="2">
        <v>0</v>
      </c>
      <c r="DD15" s="2">
        <v>0</v>
      </c>
      <c r="DE15" s="4">
        <v>1</v>
      </c>
      <c r="DF15" s="4">
        <f t="shared" si="11"/>
        <v>0</v>
      </c>
      <c r="DH15" s="2" t="s">
        <v>18</v>
      </c>
      <c r="DI15" s="2">
        <v>36</v>
      </c>
      <c r="DJ15" s="2">
        <v>36</v>
      </c>
      <c r="DK15" s="2">
        <v>0</v>
      </c>
      <c r="DL15" s="2">
        <v>0</v>
      </c>
      <c r="DM15" s="4">
        <v>1</v>
      </c>
      <c r="DN15" s="4">
        <f t="shared" si="12"/>
        <v>0</v>
      </c>
      <c r="DP15" s="2" t="s">
        <v>18</v>
      </c>
      <c r="DQ15" s="2">
        <v>36</v>
      </c>
      <c r="DR15" s="2">
        <v>36</v>
      </c>
      <c r="DS15" s="2">
        <v>0</v>
      </c>
      <c r="DT15" s="2">
        <v>0</v>
      </c>
      <c r="DU15" s="4">
        <v>1</v>
      </c>
      <c r="DV15" s="4">
        <f t="shared" si="13"/>
        <v>0</v>
      </c>
      <c r="DX15" s="2" t="s">
        <v>18</v>
      </c>
      <c r="DY15" s="2">
        <v>36</v>
      </c>
      <c r="DZ15" s="2">
        <v>36</v>
      </c>
      <c r="EA15" s="2">
        <v>0</v>
      </c>
      <c r="EB15" s="2">
        <v>0</v>
      </c>
      <c r="EC15" s="4">
        <v>1</v>
      </c>
      <c r="ED15" s="4">
        <f t="shared" si="14"/>
        <v>0</v>
      </c>
      <c r="EF15" s="2" t="s">
        <v>18</v>
      </c>
      <c r="EG15" s="2">
        <v>36</v>
      </c>
      <c r="EH15" s="2">
        <v>36</v>
      </c>
      <c r="EI15" s="2">
        <v>0</v>
      </c>
      <c r="EJ15" s="2">
        <v>0</v>
      </c>
      <c r="EK15" s="4">
        <f t="shared" si="68"/>
        <v>1</v>
      </c>
      <c r="EL15" s="4">
        <f t="shared" si="15"/>
        <v>0</v>
      </c>
      <c r="EN15" s="73" t="s">
        <v>18</v>
      </c>
      <c r="EO15" s="73">
        <v>36</v>
      </c>
      <c r="EP15" s="73">
        <v>36</v>
      </c>
      <c r="EQ15" s="73">
        <v>0</v>
      </c>
      <c r="ER15" s="73">
        <v>0</v>
      </c>
      <c r="ES15" s="77">
        <v>1</v>
      </c>
      <c r="ET15" s="75">
        <f t="shared" si="16"/>
        <v>1</v>
      </c>
      <c r="EU15" s="74"/>
      <c r="EV15" s="73" t="s">
        <v>18</v>
      </c>
      <c r="EW15" s="73">
        <v>36</v>
      </c>
      <c r="EX15" s="73">
        <v>36</v>
      </c>
      <c r="EY15" s="73">
        <v>0</v>
      </c>
      <c r="EZ15" s="73">
        <v>0</v>
      </c>
      <c r="FA15" s="77">
        <v>1</v>
      </c>
      <c r="FB15" s="75">
        <f t="shared" si="17"/>
        <v>0</v>
      </c>
      <c r="FC15" s="74"/>
      <c r="FD15" s="73" t="s">
        <v>18</v>
      </c>
      <c r="FE15" s="73">
        <v>36</v>
      </c>
      <c r="FF15" s="73">
        <v>36</v>
      </c>
      <c r="FG15" s="73">
        <v>0</v>
      </c>
      <c r="FH15" s="73">
        <v>0</v>
      </c>
      <c r="FI15" s="77">
        <v>1</v>
      </c>
      <c r="FJ15" s="75">
        <f t="shared" si="18"/>
        <v>0</v>
      </c>
      <c r="FK15" s="74"/>
      <c r="FL15" s="73" t="s">
        <v>18</v>
      </c>
      <c r="FM15" s="73">
        <v>36</v>
      </c>
      <c r="FN15" s="73">
        <v>36</v>
      </c>
      <c r="FO15" s="73">
        <v>0</v>
      </c>
      <c r="FP15" s="73">
        <v>0</v>
      </c>
      <c r="FQ15" s="77">
        <v>1</v>
      </c>
      <c r="FR15" s="75">
        <f t="shared" si="19"/>
        <v>0</v>
      </c>
      <c r="FS15" s="74"/>
      <c r="FT15" s="73" t="s">
        <v>18</v>
      </c>
      <c r="FU15" s="73">
        <v>36</v>
      </c>
      <c r="FV15" s="73">
        <v>36</v>
      </c>
      <c r="FW15" s="73">
        <v>0</v>
      </c>
      <c r="FX15" s="73">
        <v>0</v>
      </c>
      <c r="FY15" s="77">
        <v>1</v>
      </c>
      <c r="FZ15" s="75">
        <f t="shared" si="20"/>
        <v>0</v>
      </c>
      <c r="GA15" s="74"/>
      <c r="GB15" s="73" t="s">
        <v>18</v>
      </c>
      <c r="GC15" s="73">
        <v>36</v>
      </c>
      <c r="GD15" s="73">
        <v>36</v>
      </c>
      <c r="GE15" s="73">
        <v>0</v>
      </c>
      <c r="GF15" s="73">
        <v>0</v>
      </c>
      <c r="GG15" s="77">
        <v>1</v>
      </c>
      <c r="GH15" s="77">
        <f t="shared" si="21"/>
        <v>0</v>
      </c>
      <c r="GI15" s="74"/>
      <c r="GJ15" s="73" t="s">
        <v>18</v>
      </c>
      <c r="GK15" s="73">
        <v>36</v>
      </c>
      <c r="GL15" s="73">
        <v>36</v>
      </c>
      <c r="GM15" s="73">
        <v>0</v>
      </c>
      <c r="GN15" s="73">
        <v>0</v>
      </c>
      <c r="GO15" s="77">
        <v>1</v>
      </c>
      <c r="GP15" s="75">
        <f t="shared" si="22"/>
        <v>0</v>
      </c>
      <c r="GQ15" s="74"/>
      <c r="GR15" s="73" t="s">
        <v>18</v>
      </c>
      <c r="GS15" s="73">
        <v>36</v>
      </c>
      <c r="GT15" s="73">
        <v>36</v>
      </c>
      <c r="GU15" s="73">
        <v>0</v>
      </c>
      <c r="GV15" s="73">
        <v>0</v>
      </c>
      <c r="GW15" s="77">
        <v>1</v>
      </c>
      <c r="GX15" s="75">
        <f t="shared" si="23"/>
        <v>0</v>
      </c>
      <c r="GY15" s="74"/>
      <c r="GZ15" s="73" t="s">
        <v>18</v>
      </c>
      <c r="HA15" s="73">
        <v>36</v>
      </c>
      <c r="HB15" s="73">
        <v>36</v>
      </c>
      <c r="HC15" s="73">
        <v>0</v>
      </c>
      <c r="HD15" s="73">
        <v>0</v>
      </c>
      <c r="HE15" s="77">
        <v>1</v>
      </c>
      <c r="HF15" s="75">
        <f t="shared" si="24"/>
        <v>0</v>
      </c>
      <c r="HG15" s="74"/>
      <c r="HH15" s="74" t="s">
        <v>18</v>
      </c>
      <c r="HI15" s="74">
        <v>36</v>
      </c>
      <c r="HJ15" s="74">
        <v>36</v>
      </c>
      <c r="HK15" s="74">
        <v>0</v>
      </c>
      <c r="HL15" s="74">
        <v>0</v>
      </c>
      <c r="HM15" s="75">
        <f t="shared" si="25"/>
        <v>1</v>
      </c>
      <c r="HN15" s="75">
        <f t="shared" si="26"/>
        <v>0</v>
      </c>
      <c r="HP15" s="74" t="s">
        <v>18</v>
      </c>
      <c r="HQ15" s="74">
        <v>36</v>
      </c>
      <c r="HR15" s="74">
        <v>36</v>
      </c>
      <c r="HS15" s="74">
        <v>0</v>
      </c>
      <c r="HT15" s="74">
        <v>0</v>
      </c>
      <c r="HU15" s="75">
        <f t="shared" si="27"/>
        <v>1</v>
      </c>
      <c r="HV15" s="75">
        <f t="shared" si="28"/>
        <v>0</v>
      </c>
      <c r="HX15" s="74" t="s">
        <v>18</v>
      </c>
      <c r="HY15" s="74">
        <v>36</v>
      </c>
      <c r="HZ15" s="74">
        <v>36</v>
      </c>
      <c r="IA15" s="74">
        <v>0</v>
      </c>
      <c r="IB15" s="74">
        <v>0</v>
      </c>
      <c r="IC15" s="75">
        <f t="shared" si="29"/>
        <v>1</v>
      </c>
      <c r="ID15" s="75">
        <f t="shared" si="30"/>
        <v>0</v>
      </c>
      <c r="IF15" s="74" t="s">
        <v>18</v>
      </c>
      <c r="IG15" s="74">
        <v>36</v>
      </c>
      <c r="IH15" s="74">
        <v>36</v>
      </c>
      <c r="II15" s="74">
        <v>0</v>
      </c>
      <c r="IJ15" s="74">
        <v>0</v>
      </c>
      <c r="IK15" s="75">
        <f t="shared" si="31"/>
        <v>1</v>
      </c>
      <c r="IL15" s="75">
        <f t="shared" si="32"/>
        <v>0</v>
      </c>
      <c r="IN15" s="74" t="s">
        <v>18</v>
      </c>
      <c r="IO15" s="74">
        <v>36</v>
      </c>
      <c r="IP15" s="74">
        <v>36</v>
      </c>
      <c r="IQ15" s="74">
        <v>0</v>
      </c>
      <c r="IR15" s="74">
        <v>0</v>
      </c>
      <c r="IS15" s="75">
        <f t="shared" si="33"/>
        <v>1</v>
      </c>
      <c r="IT15" s="75">
        <f t="shared" si="34"/>
        <v>0</v>
      </c>
      <c r="IV15" s="74" t="s">
        <v>18</v>
      </c>
      <c r="IW15" s="74">
        <v>36</v>
      </c>
      <c r="IX15" s="74">
        <v>36</v>
      </c>
      <c r="IY15" s="74">
        <v>0</v>
      </c>
      <c r="IZ15" s="74">
        <v>0</v>
      </c>
      <c r="JA15" s="75">
        <f t="shared" si="35"/>
        <v>1</v>
      </c>
      <c r="JB15" s="75">
        <f t="shared" si="36"/>
        <v>0</v>
      </c>
      <c r="JD15" s="74" t="s">
        <v>18</v>
      </c>
      <c r="JE15" s="74">
        <v>36</v>
      </c>
      <c r="JF15" s="74">
        <v>36</v>
      </c>
      <c r="JG15" s="74">
        <v>0</v>
      </c>
      <c r="JH15" s="74">
        <v>0</v>
      </c>
      <c r="JI15" s="75">
        <f t="shared" si="37"/>
        <v>1</v>
      </c>
      <c r="JJ15" s="75">
        <f t="shared" si="38"/>
        <v>0</v>
      </c>
      <c r="JL15" s="74" t="s">
        <v>18</v>
      </c>
      <c r="JM15" s="74">
        <v>36</v>
      </c>
      <c r="JN15" s="74">
        <v>36</v>
      </c>
      <c r="JO15" s="74">
        <v>0</v>
      </c>
      <c r="JP15" s="74">
        <v>0</v>
      </c>
      <c r="JQ15" s="75">
        <f t="shared" si="39"/>
        <v>1</v>
      </c>
      <c r="JR15" s="75">
        <f t="shared" si="40"/>
        <v>0</v>
      </c>
      <c r="JT15" s="74" t="s">
        <v>18</v>
      </c>
      <c r="JU15" s="74">
        <v>36</v>
      </c>
      <c r="JV15" s="74">
        <v>36</v>
      </c>
      <c r="JW15" s="74">
        <v>0</v>
      </c>
      <c r="JX15" s="74">
        <v>0</v>
      </c>
      <c r="JY15" s="75">
        <f t="shared" si="41"/>
        <v>1</v>
      </c>
      <c r="JZ15" s="75">
        <f t="shared" si="42"/>
        <v>0</v>
      </c>
      <c r="KB15" s="74" t="s">
        <v>18</v>
      </c>
      <c r="KC15" s="74">
        <v>36</v>
      </c>
      <c r="KD15" s="74">
        <v>36</v>
      </c>
      <c r="KE15" s="74">
        <v>0</v>
      </c>
      <c r="KF15" s="74">
        <v>0</v>
      </c>
      <c r="KG15" s="75">
        <f t="shared" si="43"/>
        <v>1</v>
      </c>
      <c r="KH15" s="75">
        <f t="shared" si="44"/>
        <v>0</v>
      </c>
      <c r="KJ15" s="74" t="s">
        <v>18</v>
      </c>
      <c r="KK15" s="74">
        <v>36</v>
      </c>
      <c r="KL15" s="74">
        <v>36</v>
      </c>
      <c r="KM15" s="74">
        <v>0</v>
      </c>
      <c r="KN15" s="74">
        <v>0</v>
      </c>
      <c r="KO15" s="75">
        <f t="shared" si="45"/>
        <v>1</v>
      </c>
      <c r="KP15" s="75">
        <f t="shared" si="46"/>
        <v>0</v>
      </c>
      <c r="KR15" s="74" t="s">
        <v>18</v>
      </c>
      <c r="KS15" s="74">
        <v>36</v>
      </c>
      <c r="KT15" s="74">
        <v>36</v>
      </c>
      <c r="KU15" s="74">
        <v>0</v>
      </c>
      <c r="KV15" s="74">
        <v>0</v>
      </c>
      <c r="KW15" s="75">
        <f t="shared" si="47"/>
        <v>1</v>
      </c>
      <c r="KX15" s="75">
        <f t="shared" si="48"/>
        <v>0</v>
      </c>
      <c r="KZ15" s="74" t="s">
        <v>18</v>
      </c>
      <c r="LA15" s="74">
        <v>36</v>
      </c>
      <c r="LB15" s="74">
        <v>36</v>
      </c>
      <c r="LC15" s="74">
        <v>0</v>
      </c>
      <c r="LD15" s="74">
        <v>0</v>
      </c>
      <c r="LE15" s="75">
        <f t="shared" si="49"/>
        <v>1</v>
      </c>
      <c r="LF15" s="75">
        <f t="shared" si="50"/>
        <v>0</v>
      </c>
      <c r="LH15" s="74" t="s">
        <v>18</v>
      </c>
      <c r="LI15" s="74">
        <v>36</v>
      </c>
      <c r="LJ15" s="74">
        <v>36</v>
      </c>
      <c r="LK15" s="74">
        <v>0</v>
      </c>
      <c r="LL15" s="74">
        <v>0</v>
      </c>
      <c r="LM15" s="75">
        <f t="shared" si="51"/>
        <v>1</v>
      </c>
      <c r="LN15" s="75">
        <f t="shared" si="52"/>
        <v>0</v>
      </c>
      <c r="LP15" s="74" t="s">
        <v>18</v>
      </c>
      <c r="LQ15" s="74">
        <v>36</v>
      </c>
      <c r="LR15" s="74">
        <v>36</v>
      </c>
      <c r="LS15" s="74">
        <v>0</v>
      </c>
      <c r="LT15" s="74">
        <v>0</v>
      </c>
      <c r="LU15" s="75">
        <f t="shared" si="53"/>
        <v>1</v>
      </c>
      <c r="LV15" s="75">
        <f t="shared" si="54"/>
        <v>0</v>
      </c>
      <c r="LX15" s="74" t="s">
        <v>18</v>
      </c>
      <c r="LY15" s="74">
        <v>36</v>
      </c>
      <c r="LZ15" s="74">
        <v>36</v>
      </c>
      <c r="MA15" s="74">
        <v>0</v>
      </c>
      <c r="MB15" s="74">
        <v>0</v>
      </c>
      <c r="MC15" s="75">
        <f t="shared" si="55"/>
        <v>1</v>
      </c>
      <c r="MD15" s="75">
        <f t="shared" si="56"/>
        <v>0</v>
      </c>
      <c r="MF15" s="74" t="s">
        <v>18</v>
      </c>
      <c r="MG15" s="74">
        <v>36</v>
      </c>
      <c r="MH15" s="74">
        <v>36</v>
      </c>
      <c r="MI15" s="74">
        <v>0</v>
      </c>
      <c r="MJ15" s="74">
        <v>0</v>
      </c>
      <c r="MK15" s="75">
        <f t="shared" si="57"/>
        <v>1</v>
      </c>
      <c r="ML15" s="75">
        <f t="shared" si="58"/>
        <v>0</v>
      </c>
      <c r="MN15" s="74" t="s">
        <v>18</v>
      </c>
      <c r="MO15" s="74">
        <v>36</v>
      </c>
      <c r="MP15" s="74">
        <v>36</v>
      </c>
      <c r="MQ15" s="74">
        <v>0</v>
      </c>
      <c r="MR15" s="74">
        <v>0</v>
      </c>
      <c r="MS15" s="75">
        <f t="shared" si="59"/>
        <v>1</v>
      </c>
      <c r="MT15" s="75">
        <f t="shared" si="60"/>
        <v>0</v>
      </c>
      <c r="MV15" s="74" t="s">
        <v>18</v>
      </c>
      <c r="MW15" s="74">
        <v>36</v>
      </c>
      <c r="MX15" s="74">
        <v>36</v>
      </c>
      <c r="MY15" s="74">
        <v>0</v>
      </c>
      <c r="MZ15" s="74">
        <v>0</v>
      </c>
      <c r="NA15" s="75">
        <f t="shared" si="61"/>
        <v>1</v>
      </c>
      <c r="NB15" s="75">
        <f t="shared" si="62"/>
        <v>0</v>
      </c>
      <c r="ND15" s="74" t="s">
        <v>18</v>
      </c>
      <c r="NE15" s="74">
        <v>36</v>
      </c>
      <c r="NF15" s="74">
        <v>36</v>
      </c>
      <c r="NG15" s="74">
        <v>0</v>
      </c>
      <c r="NH15" s="74">
        <v>0</v>
      </c>
      <c r="NI15" s="75">
        <f t="shared" si="63"/>
        <v>1</v>
      </c>
      <c r="NJ15" s="75">
        <f t="shared" si="64"/>
        <v>0</v>
      </c>
      <c r="NL15" s="74" t="s">
        <v>18</v>
      </c>
      <c r="NM15" s="74">
        <v>40</v>
      </c>
      <c r="NN15" s="74">
        <v>40</v>
      </c>
      <c r="NO15" s="74">
        <v>0</v>
      </c>
      <c r="NP15" s="74">
        <v>0</v>
      </c>
      <c r="NQ15" s="75">
        <f t="shared" si="65"/>
        <v>1</v>
      </c>
      <c r="NR15" s="75">
        <f t="shared" si="66"/>
        <v>0</v>
      </c>
      <c r="NT15" s="74" t="s">
        <v>18</v>
      </c>
      <c r="NU15" s="74">
        <v>40</v>
      </c>
      <c r="NV15" s="74">
        <v>40</v>
      </c>
      <c r="NW15" s="74">
        <v>0</v>
      </c>
      <c r="NX15" s="74">
        <v>0</v>
      </c>
      <c r="NY15" s="75">
        <v>1</v>
      </c>
      <c r="NZ15" s="75"/>
    </row>
    <row r="16" spans="1:390" ht="1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G16" s="8"/>
      <c r="H16" s="7"/>
      <c r="I16" s="2" t="s">
        <v>19</v>
      </c>
      <c r="J16" s="2">
        <v>6</v>
      </c>
      <c r="K16" s="2">
        <v>6</v>
      </c>
      <c r="L16" s="2">
        <v>0</v>
      </c>
      <c r="M16" s="2">
        <v>0</v>
      </c>
      <c r="N16" s="4">
        <v>1</v>
      </c>
      <c r="O16" s="8">
        <f t="shared" si="0"/>
        <v>0</v>
      </c>
      <c r="P16" s="7"/>
      <c r="Q16" s="2" t="s">
        <v>19</v>
      </c>
      <c r="R16" s="2">
        <v>6</v>
      </c>
      <c r="S16" s="2">
        <v>6</v>
      </c>
      <c r="T16" s="2">
        <v>0</v>
      </c>
      <c r="U16" s="2">
        <v>0</v>
      </c>
      <c r="V16" s="4">
        <v>1</v>
      </c>
      <c r="W16" s="4">
        <f t="shared" si="1"/>
        <v>0</v>
      </c>
      <c r="Y16" s="2" t="s">
        <v>19</v>
      </c>
      <c r="Z16" s="2">
        <v>6</v>
      </c>
      <c r="AA16" s="2">
        <v>6</v>
      </c>
      <c r="AB16" s="2">
        <v>0</v>
      </c>
      <c r="AC16" s="2">
        <v>0</v>
      </c>
      <c r="AD16" s="4">
        <v>1</v>
      </c>
      <c r="AE16" s="4">
        <f t="shared" si="2"/>
        <v>0</v>
      </c>
      <c r="AG16" s="2" t="s">
        <v>19</v>
      </c>
      <c r="AH16" s="2">
        <v>6</v>
      </c>
      <c r="AI16" s="2">
        <v>6</v>
      </c>
      <c r="AJ16" s="2">
        <v>0</v>
      </c>
      <c r="AK16" s="2">
        <v>0</v>
      </c>
      <c r="AL16" s="4">
        <v>1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3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4">
        <f t="shared" si="4"/>
        <v>0</v>
      </c>
      <c r="BD16" s="2" t="s">
        <v>19</v>
      </c>
      <c r="BE16" s="2">
        <v>6</v>
      </c>
      <c r="BF16" s="2">
        <v>6</v>
      </c>
      <c r="BG16" s="2">
        <v>0</v>
      </c>
      <c r="BH16" s="2">
        <v>0</v>
      </c>
      <c r="BI16" s="4">
        <v>1</v>
      </c>
      <c r="BJ16" s="4">
        <f t="shared" si="5"/>
        <v>0</v>
      </c>
      <c r="BL16" s="2" t="s">
        <v>19</v>
      </c>
      <c r="BM16" s="2">
        <v>6</v>
      </c>
      <c r="BN16" s="2">
        <v>6</v>
      </c>
      <c r="BO16" s="2">
        <v>0</v>
      </c>
      <c r="BP16" s="2">
        <v>0</v>
      </c>
      <c r="BQ16" s="4">
        <f t="shared" si="69"/>
        <v>1</v>
      </c>
      <c r="BR16" s="4">
        <f t="shared" si="6"/>
        <v>0</v>
      </c>
      <c r="BT16" s="2" t="s">
        <v>19</v>
      </c>
      <c r="BU16" s="2">
        <v>6</v>
      </c>
      <c r="BV16" s="2">
        <v>6</v>
      </c>
      <c r="BW16" s="2">
        <v>0</v>
      </c>
      <c r="BX16" s="2">
        <v>0</v>
      </c>
      <c r="BY16" s="4">
        <f t="shared" si="67"/>
        <v>1</v>
      </c>
      <c r="BZ16" s="4">
        <f t="shared" si="7"/>
        <v>0</v>
      </c>
      <c r="CB16" s="2" t="s">
        <v>19</v>
      </c>
      <c r="CC16" s="2">
        <v>6</v>
      </c>
      <c r="CD16" s="2">
        <v>6</v>
      </c>
      <c r="CE16" s="2">
        <v>0</v>
      </c>
      <c r="CF16" s="2">
        <v>0</v>
      </c>
      <c r="CG16" s="4">
        <v>1</v>
      </c>
      <c r="CH16" s="4">
        <f t="shared" si="8"/>
        <v>0</v>
      </c>
      <c r="CJ16" s="2" t="s">
        <v>19</v>
      </c>
      <c r="CK16" s="2">
        <v>6</v>
      </c>
      <c r="CL16" s="2">
        <v>6</v>
      </c>
      <c r="CM16" s="2">
        <v>0</v>
      </c>
      <c r="CN16" s="2">
        <v>0</v>
      </c>
      <c r="CO16" s="4">
        <v>1</v>
      </c>
      <c r="CP16" s="4">
        <f t="shared" si="9"/>
        <v>0</v>
      </c>
      <c r="CR16" s="2" t="s">
        <v>19</v>
      </c>
      <c r="CS16" s="2">
        <v>6</v>
      </c>
      <c r="CT16" s="2">
        <v>6</v>
      </c>
      <c r="CU16" s="2">
        <v>0</v>
      </c>
      <c r="CV16" s="2">
        <v>0</v>
      </c>
      <c r="CW16" s="4">
        <v>1</v>
      </c>
      <c r="CX16" s="4">
        <f t="shared" si="10"/>
        <v>0</v>
      </c>
      <c r="CZ16" s="2" t="s">
        <v>19</v>
      </c>
      <c r="DA16" s="2">
        <v>6</v>
      </c>
      <c r="DB16" s="2">
        <v>6</v>
      </c>
      <c r="DC16" s="2">
        <v>0</v>
      </c>
      <c r="DD16" s="2">
        <v>0</v>
      </c>
      <c r="DE16" s="4">
        <v>1</v>
      </c>
      <c r="DF16" s="4">
        <f t="shared" si="11"/>
        <v>0</v>
      </c>
      <c r="DH16" s="2" t="s">
        <v>19</v>
      </c>
      <c r="DI16" s="2">
        <v>6</v>
      </c>
      <c r="DJ16" s="2">
        <v>6</v>
      </c>
      <c r="DK16" s="2">
        <v>0</v>
      </c>
      <c r="DL16" s="2">
        <v>0</v>
      </c>
      <c r="DM16" s="4">
        <v>1</v>
      </c>
      <c r="DN16" s="4">
        <f t="shared" si="12"/>
        <v>0</v>
      </c>
      <c r="DP16" s="2" t="s">
        <v>19</v>
      </c>
      <c r="DQ16" s="2">
        <v>6</v>
      </c>
      <c r="DR16" s="2">
        <v>6</v>
      </c>
      <c r="DS16" s="2">
        <v>0</v>
      </c>
      <c r="DT16" s="2">
        <v>0</v>
      </c>
      <c r="DU16" s="4">
        <v>1</v>
      </c>
      <c r="DV16" s="4">
        <f t="shared" si="13"/>
        <v>0</v>
      </c>
      <c r="DX16" s="2" t="s">
        <v>19</v>
      </c>
      <c r="DY16" s="2">
        <v>6</v>
      </c>
      <c r="DZ16" s="2">
        <v>6</v>
      </c>
      <c r="EA16" s="2">
        <v>0</v>
      </c>
      <c r="EB16" s="2">
        <v>0</v>
      </c>
      <c r="EC16" s="4">
        <v>1</v>
      </c>
      <c r="ED16" s="4">
        <f t="shared" si="14"/>
        <v>0</v>
      </c>
      <c r="EF16" s="2" t="s">
        <v>19</v>
      </c>
      <c r="EG16" s="2">
        <v>6</v>
      </c>
      <c r="EH16" s="2">
        <v>6</v>
      </c>
      <c r="EI16" s="2">
        <v>0</v>
      </c>
      <c r="EJ16" s="2">
        <v>0</v>
      </c>
      <c r="EK16" s="4">
        <f t="shared" si="68"/>
        <v>1</v>
      </c>
      <c r="EL16" s="4">
        <f t="shared" si="15"/>
        <v>0</v>
      </c>
      <c r="EN16" s="73" t="s">
        <v>19</v>
      </c>
      <c r="EO16" s="73">
        <v>6</v>
      </c>
      <c r="EP16" s="73">
        <v>6</v>
      </c>
      <c r="EQ16" s="73">
        <v>0</v>
      </c>
      <c r="ER16" s="73">
        <v>0</v>
      </c>
      <c r="ES16" s="77">
        <v>1</v>
      </c>
      <c r="ET16" s="75">
        <f t="shared" si="16"/>
        <v>1</v>
      </c>
      <c r="EU16" s="74"/>
      <c r="EV16" s="73" t="s">
        <v>19</v>
      </c>
      <c r="EW16" s="73">
        <v>6</v>
      </c>
      <c r="EX16" s="73">
        <v>6</v>
      </c>
      <c r="EY16" s="73">
        <v>0</v>
      </c>
      <c r="EZ16" s="73">
        <v>0</v>
      </c>
      <c r="FA16" s="77">
        <v>1</v>
      </c>
      <c r="FB16" s="75">
        <f t="shared" si="17"/>
        <v>0</v>
      </c>
      <c r="FC16" s="74"/>
      <c r="FD16" s="73" t="s">
        <v>19</v>
      </c>
      <c r="FE16" s="73">
        <v>6</v>
      </c>
      <c r="FF16" s="73">
        <v>6</v>
      </c>
      <c r="FG16" s="73">
        <v>0</v>
      </c>
      <c r="FH16" s="73">
        <v>0</v>
      </c>
      <c r="FI16" s="77">
        <v>1</v>
      </c>
      <c r="FJ16" s="75">
        <f t="shared" si="18"/>
        <v>0</v>
      </c>
      <c r="FK16" s="74"/>
      <c r="FL16" s="73" t="s">
        <v>19</v>
      </c>
      <c r="FM16" s="73">
        <v>6</v>
      </c>
      <c r="FN16" s="73">
        <v>6</v>
      </c>
      <c r="FO16" s="73">
        <v>0</v>
      </c>
      <c r="FP16" s="73">
        <v>0</v>
      </c>
      <c r="FQ16" s="77">
        <v>1</v>
      </c>
      <c r="FR16" s="75">
        <f t="shared" si="19"/>
        <v>0</v>
      </c>
      <c r="FS16" s="74"/>
      <c r="FT16" s="73" t="s">
        <v>19</v>
      </c>
      <c r="FU16" s="73">
        <v>6</v>
      </c>
      <c r="FV16" s="73">
        <v>6</v>
      </c>
      <c r="FW16" s="73">
        <v>0</v>
      </c>
      <c r="FX16" s="73">
        <v>0</v>
      </c>
      <c r="FY16" s="77">
        <v>1</v>
      </c>
      <c r="FZ16" s="75">
        <f t="shared" si="20"/>
        <v>0</v>
      </c>
      <c r="GA16" s="74"/>
      <c r="GB16" s="73" t="s">
        <v>19</v>
      </c>
      <c r="GC16" s="73">
        <v>6</v>
      </c>
      <c r="GD16" s="73">
        <v>6</v>
      </c>
      <c r="GE16" s="73">
        <v>0</v>
      </c>
      <c r="GF16" s="73">
        <v>0</v>
      </c>
      <c r="GG16" s="77">
        <v>1</v>
      </c>
      <c r="GH16" s="77">
        <f t="shared" si="21"/>
        <v>0</v>
      </c>
      <c r="GI16" s="74"/>
      <c r="GJ16" s="73" t="s">
        <v>19</v>
      </c>
      <c r="GK16" s="73">
        <v>6</v>
      </c>
      <c r="GL16" s="73">
        <v>6</v>
      </c>
      <c r="GM16" s="73">
        <v>0</v>
      </c>
      <c r="GN16" s="73">
        <v>0</v>
      </c>
      <c r="GO16" s="77">
        <v>1</v>
      </c>
      <c r="GP16" s="75">
        <f t="shared" si="22"/>
        <v>0</v>
      </c>
      <c r="GQ16" s="74"/>
      <c r="GR16" s="73" t="s">
        <v>19</v>
      </c>
      <c r="GS16" s="73">
        <v>6</v>
      </c>
      <c r="GT16" s="73">
        <v>6</v>
      </c>
      <c r="GU16" s="73">
        <v>0</v>
      </c>
      <c r="GV16" s="73">
        <v>0</v>
      </c>
      <c r="GW16" s="77">
        <v>1</v>
      </c>
      <c r="GX16" s="75">
        <f t="shared" si="23"/>
        <v>0</v>
      </c>
      <c r="GY16" s="74"/>
      <c r="GZ16" s="73" t="s">
        <v>19</v>
      </c>
      <c r="HA16" s="73">
        <v>6</v>
      </c>
      <c r="HB16" s="73">
        <v>6</v>
      </c>
      <c r="HC16" s="73">
        <v>0</v>
      </c>
      <c r="HD16" s="73">
        <v>0</v>
      </c>
      <c r="HE16" s="77">
        <v>1</v>
      </c>
      <c r="HF16" s="75">
        <f t="shared" si="24"/>
        <v>0</v>
      </c>
      <c r="HG16" s="74"/>
      <c r="HH16" s="74" t="s">
        <v>19</v>
      </c>
      <c r="HI16" s="74">
        <v>6</v>
      </c>
      <c r="HJ16" s="74">
        <v>6</v>
      </c>
      <c r="HK16" s="74">
        <v>0</v>
      </c>
      <c r="HL16" s="74">
        <v>0</v>
      </c>
      <c r="HM16" s="75">
        <f t="shared" si="25"/>
        <v>1</v>
      </c>
      <c r="HN16" s="75">
        <f t="shared" si="26"/>
        <v>0</v>
      </c>
      <c r="HP16" s="74" t="s">
        <v>19</v>
      </c>
      <c r="HQ16" s="74">
        <v>6</v>
      </c>
      <c r="HR16" s="74">
        <v>6</v>
      </c>
      <c r="HS16" s="74">
        <v>0</v>
      </c>
      <c r="HT16" s="74">
        <v>0</v>
      </c>
      <c r="HU16" s="75">
        <f t="shared" si="27"/>
        <v>1</v>
      </c>
      <c r="HV16" s="75">
        <f t="shared" si="28"/>
        <v>0</v>
      </c>
      <c r="HX16" s="74" t="s">
        <v>19</v>
      </c>
      <c r="HY16" s="74">
        <v>6</v>
      </c>
      <c r="HZ16" s="74">
        <v>6</v>
      </c>
      <c r="IA16" s="74">
        <v>0</v>
      </c>
      <c r="IB16" s="74">
        <v>0</v>
      </c>
      <c r="IC16" s="75">
        <f t="shared" si="29"/>
        <v>1</v>
      </c>
      <c r="ID16" s="75">
        <f t="shared" si="30"/>
        <v>0</v>
      </c>
      <c r="IF16" s="74" t="s">
        <v>19</v>
      </c>
      <c r="IG16" s="74">
        <v>6</v>
      </c>
      <c r="IH16" s="74">
        <v>6</v>
      </c>
      <c r="II16" s="74">
        <v>0</v>
      </c>
      <c r="IJ16" s="74">
        <v>0</v>
      </c>
      <c r="IK16" s="75">
        <f t="shared" si="31"/>
        <v>1</v>
      </c>
      <c r="IL16" s="75">
        <f t="shared" si="32"/>
        <v>0</v>
      </c>
      <c r="IN16" s="74" t="s">
        <v>19</v>
      </c>
      <c r="IO16" s="74">
        <v>6</v>
      </c>
      <c r="IP16" s="74">
        <v>6</v>
      </c>
      <c r="IQ16" s="74">
        <v>0</v>
      </c>
      <c r="IR16" s="74">
        <v>0</v>
      </c>
      <c r="IS16" s="75">
        <f t="shared" si="33"/>
        <v>1</v>
      </c>
      <c r="IT16" s="75">
        <f t="shared" si="34"/>
        <v>0</v>
      </c>
      <c r="IV16" s="74" t="s">
        <v>19</v>
      </c>
      <c r="IW16" s="74">
        <v>6</v>
      </c>
      <c r="IX16" s="74">
        <v>6</v>
      </c>
      <c r="IY16" s="74">
        <v>0</v>
      </c>
      <c r="IZ16" s="74">
        <v>0</v>
      </c>
      <c r="JA16" s="75">
        <f t="shared" si="35"/>
        <v>1</v>
      </c>
      <c r="JB16" s="75">
        <f t="shared" si="36"/>
        <v>0</v>
      </c>
      <c r="JD16" s="74" t="s">
        <v>19</v>
      </c>
      <c r="JE16" s="74">
        <v>6</v>
      </c>
      <c r="JF16" s="74">
        <v>6</v>
      </c>
      <c r="JG16" s="74">
        <v>0</v>
      </c>
      <c r="JH16" s="74">
        <v>0</v>
      </c>
      <c r="JI16" s="75">
        <f t="shared" si="37"/>
        <v>1</v>
      </c>
      <c r="JJ16" s="75">
        <f t="shared" si="38"/>
        <v>0</v>
      </c>
      <c r="JL16" s="74" t="s">
        <v>19</v>
      </c>
      <c r="JM16" s="74">
        <v>6</v>
      </c>
      <c r="JN16" s="74">
        <v>6</v>
      </c>
      <c r="JO16" s="74">
        <v>0</v>
      </c>
      <c r="JP16" s="74">
        <v>0</v>
      </c>
      <c r="JQ16" s="75">
        <f t="shared" si="39"/>
        <v>1</v>
      </c>
      <c r="JR16" s="75">
        <f t="shared" si="40"/>
        <v>0</v>
      </c>
      <c r="JT16" s="74" t="s">
        <v>19</v>
      </c>
      <c r="JU16" s="74">
        <v>6</v>
      </c>
      <c r="JV16" s="74">
        <v>6</v>
      </c>
      <c r="JW16" s="74">
        <v>0</v>
      </c>
      <c r="JX16" s="74">
        <v>0</v>
      </c>
      <c r="JY16" s="75">
        <f t="shared" si="41"/>
        <v>1</v>
      </c>
      <c r="JZ16" s="75">
        <f t="shared" si="42"/>
        <v>0</v>
      </c>
      <c r="KB16" s="74" t="s">
        <v>19</v>
      </c>
      <c r="KC16" s="74">
        <v>6</v>
      </c>
      <c r="KD16" s="74">
        <v>6</v>
      </c>
      <c r="KE16" s="74">
        <v>0</v>
      </c>
      <c r="KF16" s="74">
        <v>0</v>
      </c>
      <c r="KG16" s="75">
        <f t="shared" si="43"/>
        <v>1</v>
      </c>
      <c r="KH16" s="75">
        <f t="shared" si="44"/>
        <v>0</v>
      </c>
      <c r="KJ16" s="74" t="s">
        <v>19</v>
      </c>
      <c r="KK16" s="74">
        <v>6</v>
      </c>
      <c r="KL16" s="74">
        <v>6</v>
      </c>
      <c r="KM16" s="74">
        <v>0</v>
      </c>
      <c r="KN16" s="74">
        <v>0</v>
      </c>
      <c r="KO16" s="75">
        <f t="shared" si="45"/>
        <v>1</v>
      </c>
      <c r="KP16" s="75">
        <f t="shared" si="46"/>
        <v>0</v>
      </c>
      <c r="KR16" s="74" t="s">
        <v>19</v>
      </c>
      <c r="KS16" s="74">
        <v>6</v>
      </c>
      <c r="KT16" s="74">
        <v>6</v>
      </c>
      <c r="KU16" s="74">
        <v>0</v>
      </c>
      <c r="KV16" s="74">
        <v>0</v>
      </c>
      <c r="KW16" s="75">
        <f t="shared" si="47"/>
        <v>1</v>
      </c>
      <c r="KX16" s="75">
        <f t="shared" si="48"/>
        <v>0</v>
      </c>
      <c r="KZ16" s="74" t="s">
        <v>19</v>
      </c>
      <c r="LA16" s="74">
        <v>6</v>
      </c>
      <c r="LB16" s="74">
        <v>6</v>
      </c>
      <c r="LC16" s="74">
        <v>0</v>
      </c>
      <c r="LD16" s="74">
        <v>0</v>
      </c>
      <c r="LE16" s="75">
        <f t="shared" si="49"/>
        <v>1</v>
      </c>
      <c r="LF16" s="75">
        <f t="shared" si="50"/>
        <v>0</v>
      </c>
      <c r="LH16" s="74" t="s">
        <v>19</v>
      </c>
      <c r="LI16" s="74">
        <v>6</v>
      </c>
      <c r="LJ16" s="74">
        <v>6</v>
      </c>
      <c r="LK16" s="74">
        <v>0</v>
      </c>
      <c r="LL16" s="74">
        <v>0</v>
      </c>
      <c r="LM16" s="75">
        <f t="shared" si="51"/>
        <v>1</v>
      </c>
      <c r="LN16" s="75">
        <f t="shared" si="52"/>
        <v>0</v>
      </c>
      <c r="LP16" s="74" t="s">
        <v>19</v>
      </c>
      <c r="LQ16" s="74">
        <v>6</v>
      </c>
      <c r="LR16" s="74">
        <v>6</v>
      </c>
      <c r="LS16" s="74">
        <v>0</v>
      </c>
      <c r="LT16" s="74">
        <v>0</v>
      </c>
      <c r="LU16" s="75">
        <f t="shared" si="53"/>
        <v>1</v>
      </c>
      <c r="LV16" s="75">
        <f t="shared" si="54"/>
        <v>0</v>
      </c>
      <c r="LX16" s="74" t="s">
        <v>19</v>
      </c>
      <c r="LY16" s="74">
        <v>6</v>
      </c>
      <c r="LZ16" s="74">
        <v>6</v>
      </c>
      <c r="MA16" s="74">
        <v>0</v>
      </c>
      <c r="MB16" s="74">
        <v>0</v>
      </c>
      <c r="MC16" s="75">
        <f t="shared" si="55"/>
        <v>1</v>
      </c>
      <c r="MD16" s="75">
        <f t="shared" si="56"/>
        <v>0</v>
      </c>
      <c r="MF16" s="74" t="s">
        <v>19</v>
      </c>
      <c r="MG16" s="74">
        <v>6</v>
      </c>
      <c r="MH16" s="74">
        <v>6</v>
      </c>
      <c r="MI16" s="74">
        <v>0</v>
      </c>
      <c r="MJ16" s="74">
        <v>0</v>
      </c>
      <c r="MK16" s="75">
        <f t="shared" si="57"/>
        <v>1</v>
      </c>
      <c r="ML16" s="75">
        <f t="shared" si="58"/>
        <v>0</v>
      </c>
      <c r="MN16" s="74" t="s">
        <v>19</v>
      </c>
      <c r="MO16" s="74">
        <v>6</v>
      </c>
      <c r="MP16" s="74">
        <v>6</v>
      </c>
      <c r="MQ16" s="74">
        <v>0</v>
      </c>
      <c r="MR16" s="74">
        <v>0</v>
      </c>
      <c r="MS16" s="75">
        <f t="shared" si="59"/>
        <v>1</v>
      </c>
      <c r="MT16" s="75">
        <f t="shared" si="60"/>
        <v>0</v>
      </c>
      <c r="MV16" s="74" t="s">
        <v>19</v>
      </c>
      <c r="MW16" s="74">
        <v>6</v>
      </c>
      <c r="MX16" s="74">
        <v>6</v>
      </c>
      <c r="MY16" s="74">
        <v>0</v>
      </c>
      <c r="MZ16" s="74">
        <v>0</v>
      </c>
      <c r="NA16" s="75">
        <f t="shared" si="61"/>
        <v>1</v>
      </c>
      <c r="NB16" s="75">
        <f t="shared" si="62"/>
        <v>0</v>
      </c>
      <c r="ND16" s="74" t="s">
        <v>19</v>
      </c>
      <c r="NE16" s="74">
        <v>6</v>
      </c>
      <c r="NF16" s="74">
        <v>6</v>
      </c>
      <c r="NG16" s="74">
        <v>0</v>
      </c>
      <c r="NH16" s="74">
        <v>0</v>
      </c>
      <c r="NI16" s="75">
        <f t="shared" si="63"/>
        <v>1</v>
      </c>
      <c r="NJ16" s="75">
        <f t="shared" si="64"/>
        <v>0</v>
      </c>
      <c r="NL16" s="74" t="s">
        <v>19</v>
      </c>
      <c r="NM16" s="74">
        <v>6</v>
      </c>
      <c r="NN16" s="74">
        <v>6</v>
      </c>
      <c r="NO16" s="74">
        <v>0</v>
      </c>
      <c r="NP16" s="74">
        <v>0</v>
      </c>
      <c r="NQ16" s="75">
        <f t="shared" si="65"/>
        <v>1</v>
      </c>
      <c r="NR16" s="75">
        <f t="shared" si="66"/>
        <v>0</v>
      </c>
      <c r="NT16" s="74" t="s">
        <v>19</v>
      </c>
      <c r="NU16" s="74">
        <v>6</v>
      </c>
      <c r="NV16" s="74">
        <v>6</v>
      </c>
      <c r="NW16" s="74">
        <v>0</v>
      </c>
      <c r="NX16" s="74">
        <v>0</v>
      </c>
      <c r="NY16" s="75">
        <v>1</v>
      </c>
      <c r="NZ16" s="75"/>
    </row>
    <row r="17" spans="1:390" ht="1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G17" s="8"/>
      <c r="H17" s="7"/>
      <c r="I17" s="14" t="s">
        <v>20</v>
      </c>
      <c r="J17" s="2">
        <v>628</v>
      </c>
      <c r="K17" s="2">
        <v>618</v>
      </c>
      <c r="L17" s="2">
        <v>10</v>
      </c>
      <c r="M17" s="2">
        <v>0</v>
      </c>
      <c r="N17" s="4">
        <v>0.98</v>
      </c>
      <c r="O17" s="8">
        <f t="shared" si="0"/>
        <v>0</v>
      </c>
      <c r="P17" s="7"/>
      <c r="Q17" s="14" t="s">
        <v>20</v>
      </c>
      <c r="R17" s="2">
        <v>628</v>
      </c>
      <c r="S17" s="2">
        <v>618</v>
      </c>
      <c r="T17" s="2">
        <v>10</v>
      </c>
      <c r="U17" s="2">
        <v>0</v>
      </c>
      <c r="V17" s="4">
        <v>0.98</v>
      </c>
      <c r="W17" s="4">
        <f t="shared" si="1"/>
        <v>0</v>
      </c>
      <c r="Y17" s="14" t="s">
        <v>20</v>
      </c>
      <c r="Z17" s="2">
        <v>628</v>
      </c>
      <c r="AA17" s="2">
        <v>618</v>
      </c>
      <c r="AB17" s="2">
        <v>10</v>
      </c>
      <c r="AC17" s="2">
        <v>0</v>
      </c>
      <c r="AD17" s="4">
        <v>0.98</v>
      </c>
      <c r="AE17" s="4">
        <f t="shared" si="2"/>
        <v>0</v>
      </c>
      <c r="AG17" s="14" t="s">
        <v>20</v>
      </c>
      <c r="AH17" s="2">
        <v>628</v>
      </c>
      <c r="AI17" s="2">
        <v>618</v>
      </c>
      <c r="AJ17" s="2">
        <v>10</v>
      </c>
      <c r="AK17" s="2">
        <v>0</v>
      </c>
      <c r="AL17" s="4">
        <v>0.98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3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v>0.98</v>
      </c>
      <c r="BB17" s="4">
        <f t="shared" si="4"/>
        <v>0</v>
      </c>
      <c r="BD17" s="14" t="s">
        <v>20</v>
      </c>
      <c r="BE17" s="2">
        <v>628</v>
      </c>
      <c r="BF17" s="2">
        <v>618</v>
      </c>
      <c r="BG17" s="2">
        <v>10</v>
      </c>
      <c r="BH17" s="2">
        <v>0</v>
      </c>
      <c r="BI17" s="4">
        <v>0.98</v>
      </c>
      <c r="BJ17" s="4">
        <f t="shared" si="5"/>
        <v>0</v>
      </c>
      <c r="BL17" s="14" t="s">
        <v>20</v>
      </c>
      <c r="BM17" s="2">
        <v>628</v>
      </c>
      <c r="BN17" s="2">
        <v>618</v>
      </c>
      <c r="BO17" s="2">
        <v>10</v>
      </c>
      <c r="BP17" s="2">
        <v>0</v>
      </c>
      <c r="BQ17" s="4">
        <v>0.98</v>
      </c>
      <c r="BR17" s="4">
        <f t="shared" si="6"/>
        <v>0</v>
      </c>
      <c r="BT17" s="14" t="s">
        <v>20</v>
      </c>
      <c r="BU17" s="2">
        <v>628</v>
      </c>
      <c r="BV17" s="2">
        <v>618</v>
      </c>
      <c r="BW17" s="2">
        <v>10</v>
      </c>
      <c r="BX17" s="2">
        <v>0</v>
      </c>
      <c r="BY17" s="4">
        <v>0.98</v>
      </c>
      <c r="BZ17" s="4">
        <f t="shared" si="7"/>
        <v>0</v>
      </c>
      <c r="CB17" s="37" t="s">
        <v>20</v>
      </c>
      <c r="CC17" s="2">
        <v>628</v>
      </c>
      <c r="CD17" s="2">
        <v>618</v>
      </c>
      <c r="CE17" s="2">
        <v>10</v>
      </c>
      <c r="CF17" s="2">
        <v>0</v>
      </c>
      <c r="CG17" s="4">
        <v>0.98</v>
      </c>
      <c r="CH17" s="4">
        <f t="shared" si="8"/>
        <v>0</v>
      </c>
      <c r="CJ17" s="37" t="s">
        <v>20</v>
      </c>
      <c r="CK17" s="2">
        <v>628</v>
      </c>
      <c r="CL17" s="2">
        <v>618</v>
      </c>
      <c r="CM17" s="2">
        <v>10</v>
      </c>
      <c r="CN17" s="2">
        <v>0</v>
      </c>
      <c r="CO17" s="4">
        <v>0.98</v>
      </c>
      <c r="CP17" s="4">
        <f t="shared" si="9"/>
        <v>0</v>
      </c>
      <c r="CR17" s="37" t="s">
        <v>20</v>
      </c>
      <c r="CS17" s="2">
        <v>628</v>
      </c>
      <c r="CT17" s="2">
        <v>618</v>
      </c>
      <c r="CU17" s="2">
        <v>10</v>
      </c>
      <c r="CV17" s="2">
        <v>0</v>
      </c>
      <c r="CW17" s="4">
        <v>0.98</v>
      </c>
      <c r="CX17" s="4">
        <f t="shared" si="10"/>
        <v>0</v>
      </c>
      <c r="CZ17" s="37" t="s">
        <v>20</v>
      </c>
      <c r="DA17" s="2">
        <v>628</v>
      </c>
      <c r="DB17" s="2">
        <v>618</v>
      </c>
      <c r="DC17" s="2">
        <v>10</v>
      </c>
      <c r="DD17" s="2">
        <v>0</v>
      </c>
      <c r="DE17" s="4">
        <v>0.98</v>
      </c>
      <c r="DF17" s="4">
        <f t="shared" si="11"/>
        <v>0</v>
      </c>
      <c r="DH17" s="37" t="s">
        <v>20</v>
      </c>
      <c r="DI17" s="2">
        <v>628</v>
      </c>
      <c r="DJ17" s="2">
        <v>618</v>
      </c>
      <c r="DK17" s="2">
        <v>10</v>
      </c>
      <c r="DL17" s="2">
        <v>0</v>
      </c>
      <c r="DM17" s="4">
        <v>0.98</v>
      </c>
      <c r="DN17" s="4">
        <f t="shared" si="12"/>
        <v>0</v>
      </c>
      <c r="DP17" s="37" t="s">
        <v>20</v>
      </c>
      <c r="DQ17" s="2">
        <v>628</v>
      </c>
      <c r="DR17" s="2">
        <v>618</v>
      </c>
      <c r="DS17" s="2">
        <v>10</v>
      </c>
      <c r="DT17" s="2">
        <v>0</v>
      </c>
      <c r="DU17" s="4">
        <v>0.98</v>
      </c>
      <c r="DV17" s="4">
        <f t="shared" si="13"/>
        <v>0</v>
      </c>
      <c r="DX17" s="37" t="s">
        <v>20</v>
      </c>
      <c r="DY17" s="2">
        <v>628</v>
      </c>
      <c r="DZ17" s="2">
        <v>0</v>
      </c>
      <c r="EA17" s="2">
        <v>0</v>
      </c>
      <c r="EB17" s="32">
        <v>628</v>
      </c>
      <c r="EC17" s="4">
        <v>0</v>
      </c>
      <c r="ED17" s="4">
        <f t="shared" si="14"/>
        <v>-0.98</v>
      </c>
      <c r="EE17" s="2" t="s">
        <v>89</v>
      </c>
      <c r="EF17" s="37" t="s">
        <v>20</v>
      </c>
      <c r="EG17" s="2">
        <v>628</v>
      </c>
      <c r="EH17" s="2">
        <v>618</v>
      </c>
      <c r="EI17" s="2">
        <v>10</v>
      </c>
      <c r="EJ17" s="2">
        <v>0</v>
      </c>
      <c r="EK17" s="4">
        <f t="shared" si="68"/>
        <v>0.98407643312101911</v>
      </c>
      <c r="EL17" s="4">
        <f t="shared" si="15"/>
        <v>0.98407643312101911</v>
      </c>
      <c r="EN17" s="78" t="s">
        <v>20</v>
      </c>
      <c r="EO17" s="73">
        <v>628</v>
      </c>
      <c r="EP17" s="73">
        <v>618</v>
      </c>
      <c r="EQ17" s="73">
        <v>10</v>
      </c>
      <c r="ER17" s="73">
        <v>0</v>
      </c>
      <c r="ES17" s="77">
        <v>0.97</v>
      </c>
      <c r="ET17" s="75">
        <f t="shared" si="16"/>
        <v>0.97</v>
      </c>
      <c r="EU17" s="74"/>
      <c r="EV17" s="73" t="s">
        <v>20</v>
      </c>
      <c r="EW17" s="73">
        <v>634</v>
      </c>
      <c r="EX17" s="73">
        <v>618</v>
      </c>
      <c r="EY17" s="73">
        <v>10</v>
      </c>
      <c r="EZ17" s="73">
        <v>6</v>
      </c>
      <c r="FA17" s="77">
        <v>0.97</v>
      </c>
      <c r="FB17" s="75">
        <f t="shared" si="17"/>
        <v>0</v>
      </c>
      <c r="FC17" s="74"/>
      <c r="FD17" s="73" t="s">
        <v>20</v>
      </c>
      <c r="FE17" s="73">
        <v>634</v>
      </c>
      <c r="FF17" s="73">
        <v>618</v>
      </c>
      <c r="FG17" s="73">
        <v>10</v>
      </c>
      <c r="FH17" s="73">
        <v>6</v>
      </c>
      <c r="FI17" s="77">
        <v>0.97</v>
      </c>
      <c r="FJ17" s="75">
        <f t="shared" si="18"/>
        <v>0</v>
      </c>
      <c r="FK17" s="74"/>
      <c r="FL17" s="73" t="s">
        <v>20</v>
      </c>
      <c r="FM17" s="73">
        <v>634</v>
      </c>
      <c r="FN17" s="73">
        <v>618</v>
      </c>
      <c r="FO17" s="73">
        <v>10</v>
      </c>
      <c r="FP17" s="73">
        <v>6</v>
      </c>
      <c r="FQ17" s="77">
        <v>0.97</v>
      </c>
      <c r="FR17" s="75">
        <f t="shared" si="19"/>
        <v>0</v>
      </c>
      <c r="FS17" s="74"/>
      <c r="FT17" s="73" t="s">
        <v>20</v>
      </c>
      <c r="FU17" s="73">
        <v>634</v>
      </c>
      <c r="FV17" s="73">
        <v>618</v>
      </c>
      <c r="FW17" s="73">
        <v>10</v>
      </c>
      <c r="FX17" s="73">
        <v>6</v>
      </c>
      <c r="FY17" s="77">
        <v>0.97</v>
      </c>
      <c r="FZ17" s="75">
        <f t="shared" si="20"/>
        <v>0</v>
      </c>
      <c r="GA17" s="74"/>
      <c r="GB17" s="73" t="s">
        <v>20</v>
      </c>
      <c r="GC17" s="73">
        <v>634</v>
      </c>
      <c r="GD17" s="73">
        <v>618</v>
      </c>
      <c r="GE17" s="73">
        <v>10</v>
      </c>
      <c r="GF17" s="73">
        <v>6</v>
      </c>
      <c r="GG17" s="77">
        <v>0.97</v>
      </c>
      <c r="GH17" s="77">
        <f t="shared" si="21"/>
        <v>0</v>
      </c>
      <c r="GI17" s="74"/>
      <c r="GJ17" s="73" t="s">
        <v>20</v>
      </c>
      <c r="GK17" s="73">
        <v>634</v>
      </c>
      <c r="GL17" s="73">
        <v>618</v>
      </c>
      <c r="GM17" s="73">
        <v>10</v>
      </c>
      <c r="GN17" s="73">
        <v>6</v>
      </c>
      <c r="GO17" s="77">
        <v>0.97</v>
      </c>
      <c r="GP17" s="75">
        <f t="shared" si="22"/>
        <v>0</v>
      </c>
      <c r="GQ17" s="74"/>
      <c r="GR17" s="78" t="s">
        <v>20</v>
      </c>
      <c r="GS17" s="73">
        <v>628</v>
      </c>
      <c r="GT17" s="73">
        <v>618</v>
      </c>
      <c r="GU17" s="73">
        <v>10</v>
      </c>
      <c r="GV17" s="73">
        <v>0</v>
      </c>
      <c r="GW17" s="77">
        <v>0.97</v>
      </c>
      <c r="GX17" s="75">
        <f t="shared" si="23"/>
        <v>0</v>
      </c>
      <c r="GY17" s="74"/>
      <c r="GZ17" s="78" t="s">
        <v>20</v>
      </c>
      <c r="HA17" s="73">
        <v>628</v>
      </c>
      <c r="HB17" s="73">
        <v>618</v>
      </c>
      <c r="HC17" s="73">
        <v>10</v>
      </c>
      <c r="HD17" s="73">
        <v>0</v>
      </c>
      <c r="HE17" s="77">
        <v>0.97</v>
      </c>
      <c r="HF17" s="75">
        <f t="shared" si="24"/>
        <v>0</v>
      </c>
      <c r="HG17" s="74"/>
      <c r="HH17" s="78" t="s">
        <v>20</v>
      </c>
      <c r="HI17" s="73">
        <v>628</v>
      </c>
      <c r="HJ17" s="73">
        <v>618</v>
      </c>
      <c r="HK17" s="73">
        <v>10</v>
      </c>
      <c r="HL17" s="73">
        <v>0</v>
      </c>
      <c r="HM17" s="75">
        <f t="shared" si="25"/>
        <v>0.98407643312101911</v>
      </c>
      <c r="HN17" s="75">
        <f t="shared" si="26"/>
        <v>1.4076433121019138E-2</v>
      </c>
      <c r="HP17" s="37" t="s">
        <v>20</v>
      </c>
      <c r="HQ17" s="74">
        <v>634</v>
      </c>
      <c r="HR17" s="74">
        <v>0</v>
      </c>
      <c r="HS17" s="74">
        <v>0</v>
      </c>
      <c r="HT17" s="74">
        <v>634</v>
      </c>
      <c r="HU17" s="75">
        <f t="shared" si="27"/>
        <v>0</v>
      </c>
      <c r="HV17" s="75">
        <f t="shared" si="28"/>
        <v>-0.98407643312101911</v>
      </c>
      <c r="HX17" s="37" t="s">
        <v>20</v>
      </c>
      <c r="HY17" s="74">
        <v>628</v>
      </c>
      <c r="HZ17" s="74">
        <v>618</v>
      </c>
      <c r="IA17" s="74">
        <v>10</v>
      </c>
      <c r="IB17" s="74">
        <v>0</v>
      </c>
      <c r="IC17" s="75">
        <f t="shared" si="29"/>
        <v>0.98407643312101911</v>
      </c>
      <c r="ID17" s="75">
        <f t="shared" si="30"/>
        <v>0.98407643312101911</v>
      </c>
      <c r="IF17" s="37" t="s">
        <v>20</v>
      </c>
      <c r="IG17" s="74">
        <v>628</v>
      </c>
      <c r="IH17" s="74">
        <v>618</v>
      </c>
      <c r="II17" s="74">
        <v>10</v>
      </c>
      <c r="IJ17" s="74">
        <v>0</v>
      </c>
      <c r="IK17" s="75">
        <f t="shared" si="31"/>
        <v>0.98407643312101911</v>
      </c>
      <c r="IL17" s="75">
        <f t="shared" si="32"/>
        <v>0</v>
      </c>
      <c r="IN17" s="37" t="s">
        <v>20</v>
      </c>
      <c r="IO17" s="74">
        <v>628</v>
      </c>
      <c r="IP17" s="74">
        <v>618</v>
      </c>
      <c r="IQ17" s="74">
        <v>10</v>
      </c>
      <c r="IR17" s="74">
        <v>0</v>
      </c>
      <c r="IS17" s="75">
        <f t="shared" si="33"/>
        <v>0.98407643312101911</v>
      </c>
      <c r="IT17" s="75">
        <f t="shared" si="34"/>
        <v>0</v>
      </c>
      <c r="IV17" s="37" t="s">
        <v>20</v>
      </c>
      <c r="IW17" s="74">
        <v>628</v>
      </c>
      <c r="IX17" s="74">
        <v>618</v>
      </c>
      <c r="IY17" s="74">
        <v>10</v>
      </c>
      <c r="IZ17" s="74">
        <v>0</v>
      </c>
      <c r="JA17" s="75">
        <f t="shared" si="35"/>
        <v>0.98407643312101911</v>
      </c>
      <c r="JB17" s="75">
        <f t="shared" si="36"/>
        <v>0</v>
      </c>
      <c r="JD17" s="37" t="s">
        <v>20</v>
      </c>
      <c r="JE17" s="74">
        <v>628</v>
      </c>
      <c r="JF17" s="74">
        <v>618</v>
      </c>
      <c r="JG17" s="74">
        <v>10</v>
      </c>
      <c r="JH17" s="74">
        <v>0</v>
      </c>
      <c r="JI17" s="75">
        <f t="shared" si="37"/>
        <v>0.98407643312101911</v>
      </c>
      <c r="JJ17" s="75">
        <f t="shared" si="38"/>
        <v>0</v>
      </c>
      <c r="JL17" s="37" t="s">
        <v>20</v>
      </c>
      <c r="JM17" s="74">
        <v>628</v>
      </c>
      <c r="JN17" s="74">
        <v>618</v>
      </c>
      <c r="JO17" s="74">
        <v>10</v>
      </c>
      <c r="JP17" s="74">
        <v>0</v>
      </c>
      <c r="JQ17" s="75">
        <f t="shared" si="39"/>
        <v>0.98407643312101911</v>
      </c>
      <c r="JR17" s="75">
        <f t="shared" si="40"/>
        <v>0</v>
      </c>
      <c r="JT17" s="37" t="s">
        <v>20</v>
      </c>
      <c r="JU17" s="74">
        <v>628</v>
      </c>
      <c r="JV17" s="74">
        <v>618</v>
      </c>
      <c r="JW17" s="74">
        <v>10</v>
      </c>
      <c r="JX17" s="74">
        <v>0</v>
      </c>
      <c r="JY17" s="75">
        <f t="shared" si="41"/>
        <v>0.98407643312101911</v>
      </c>
      <c r="JZ17" s="75">
        <f t="shared" si="42"/>
        <v>0</v>
      </c>
      <c r="KB17" s="37" t="s">
        <v>20</v>
      </c>
      <c r="KC17" s="74">
        <v>628</v>
      </c>
      <c r="KD17" s="74">
        <v>0</v>
      </c>
      <c r="KE17" s="74">
        <v>0</v>
      </c>
      <c r="KF17" s="74">
        <v>628</v>
      </c>
      <c r="KG17" s="75">
        <f t="shared" si="43"/>
        <v>0</v>
      </c>
      <c r="KH17" s="75">
        <f t="shared" si="44"/>
        <v>-0.98407643312101911</v>
      </c>
      <c r="KJ17" s="37" t="s">
        <v>20</v>
      </c>
      <c r="KK17" s="74">
        <v>628</v>
      </c>
      <c r="KL17" s="74">
        <v>618</v>
      </c>
      <c r="KM17" s="74">
        <v>10</v>
      </c>
      <c r="KN17" s="74">
        <v>0</v>
      </c>
      <c r="KO17" s="75">
        <f t="shared" si="45"/>
        <v>0.98407643312101911</v>
      </c>
      <c r="KP17" s="75">
        <f t="shared" si="46"/>
        <v>0.98407643312101911</v>
      </c>
      <c r="KR17" s="37" t="s">
        <v>20</v>
      </c>
      <c r="KS17" s="74">
        <v>628</v>
      </c>
      <c r="KT17" s="74">
        <v>618</v>
      </c>
      <c r="KU17" s="74">
        <v>10</v>
      </c>
      <c r="KV17" s="74">
        <v>0</v>
      </c>
      <c r="KW17" s="75">
        <f t="shared" si="47"/>
        <v>0.98407643312101911</v>
      </c>
      <c r="KX17" s="75">
        <f t="shared" si="48"/>
        <v>0</v>
      </c>
      <c r="KZ17" s="37" t="s">
        <v>20</v>
      </c>
      <c r="LA17" s="74">
        <v>628</v>
      </c>
      <c r="LB17" s="74">
        <v>618</v>
      </c>
      <c r="LC17" s="74">
        <v>10</v>
      </c>
      <c r="LD17" s="74">
        <v>0</v>
      </c>
      <c r="LE17" s="75">
        <f t="shared" si="49"/>
        <v>0.98407643312101911</v>
      </c>
      <c r="LF17" s="75">
        <f t="shared" si="50"/>
        <v>0</v>
      </c>
      <c r="LH17" s="37" t="s">
        <v>20</v>
      </c>
      <c r="LI17" s="74">
        <v>628</v>
      </c>
      <c r="LJ17" s="74">
        <v>618</v>
      </c>
      <c r="LK17" s="74">
        <v>10</v>
      </c>
      <c r="LL17" s="74">
        <v>0</v>
      </c>
      <c r="LM17" s="75">
        <f t="shared" si="51"/>
        <v>0.98407643312101911</v>
      </c>
      <c r="LN17" s="75">
        <f t="shared" si="52"/>
        <v>0</v>
      </c>
      <c r="LP17" s="37" t="s">
        <v>20</v>
      </c>
      <c r="LQ17" s="74">
        <v>628</v>
      </c>
      <c r="LR17" s="74">
        <v>618</v>
      </c>
      <c r="LS17" s="74">
        <v>10</v>
      </c>
      <c r="LT17" s="74">
        <v>0</v>
      </c>
      <c r="LU17" s="75">
        <f t="shared" si="53"/>
        <v>0.98407643312101911</v>
      </c>
      <c r="LV17" s="75">
        <f t="shared" si="54"/>
        <v>0</v>
      </c>
      <c r="LX17" s="37" t="s">
        <v>20</v>
      </c>
      <c r="LY17" s="74">
        <v>628</v>
      </c>
      <c r="LZ17" s="74">
        <v>618</v>
      </c>
      <c r="MA17" s="74">
        <v>10</v>
      </c>
      <c r="MB17" s="74">
        <v>0</v>
      </c>
      <c r="MC17" s="75">
        <f t="shared" si="55"/>
        <v>0.98407643312101911</v>
      </c>
      <c r="MD17" s="75">
        <f t="shared" si="56"/>
        <v>0</v>
      </c>
      <c r="MF17" s="37" t="s">
        <v>20</v>
      </c>
      <c r="MG17" s="74">
        <v>628</v>
      </c>
      <c r="MH17" s="74">
        <v>618</v>
      </c>
      <c r="MI17" s="74">
        <v>10</v>
      </c>
      <c r="MJ17" s="74">
        <v>0</v>
      </c>
      <c r="MK17" s="75">
        <f t="shared" si="57"/>
        <v>0.98407643312101911</v>
      </c>
      <c r="ML17" s="75">
        <f t="shared" si="58"/>
        <v>0</v>
      </c>
      <c r="MN17" s="37" t="s">
        <v>20</v>
      </c>
      <c r="MO17" s="74">
        <v>628</v>
      </c>
      <c r="MP17" s="74">
        <v>618</v>
      </c>
      <c r="MQ17" s="74">
        <v>10</v>
      </c>
      <c r="MR17" s="74">
        <v>0</v>
      </c>
      <c r="MS17" s="75">
        <f t="shared" si="59"/>
        <v>0.98407643312101911</v>
      </c>
      <c r="MT17" s="75">
        <f t="shared" si="60"/>
        <v>0</v>
      </c>
      <c r="MV17" s="37" t="s">
        <v>20</v>
      </c>
      <c r="MW17" s="74">
        <v>628</v>
      </c>
      <c r="MX17" s="74">
        <v>618</v>
      </c>
      <c r="MY17" s="74">
        <v>10</v>
      </c>
      <c r="MZ17" s="74">
        <v>0</v>
      </c>
      <c r="NA17" s="75">
        <f t="shared" si="61"/>
        <v>0.98407643312101911</v>
      </c>
      <c r="NB17" s="75">
        <f t="shared" si="62"/>
        <v>0</v>
      </c>
      <c r="ND17" s="37" t="s">
        <v>20</v>
      </c>
      <c r="NE17" s="74">
        <v>628</v>
      </c>
      <c r="NF17" s="74">
        <v>618</v>
      </c>
      <c r="NG17" s="74">
        <v>10</v>
      </c>
      <c r="NH17" s="74">
        <v>0</v>
      </c>
      <c r="NI17" s="75">
        <f t="shared" si="63"/>
        <v>0.98407643312101911</v>
      </c>
      <c r="NJ17" s="75">
        <f t="shared" si="64"/>
        <v>0</v>
      </c>
      <c r="NL17" s="37" t="s">
        <v>20</v>
      </c>
      <c r="NM17" s="74">
        <v>628</v>
      </c>
      <c r="NN17" s="74">
        <v>618</v>
      </c>
      <c r="NO17" s="74">
        <v>10</v>
      </c>
      <c r="NP17" s="74">
        <v>0</v>
      </c>
      <c r="NQ17" s="75">
        <f t="shared" si="65"/>
        <v>0.98407643312101911</v>
      </c>
      <c r="NR17" s="75">
        <f t="shared" si="66"/>
        <v>0</v>
      </c>
      <c r="NT17" s="37" t="s">
        <v>20</v>
      </c>
      <c r="NU17" s="74">
        <v>636</v>
      </c>
      <c r="NV17" s="74">
        <v>618</v>
      </c>
      <c r="NW17" s="74">
        <v>10</v>
      </c>
      <c r="NX17" s="74">
        <v>8</v>
      </c>
      <c r="NY17" s="75">
        <v>0.97</v>
      </c>
      <c r="NZ17" s="75"/>
    </row>
    <row r="18" spans="1:390" ht="1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G18" s="8"/>
      <c r="H18" s="7"/>
      <c r="I18" s="2" t="s">
        <v>21</v>
      </c>
      <c r="J18" s="2">
        <v>52</v>
      </c>
      <c r="K18" s="2">
        <v>52</v>
      </c>
      <c r="L18" s="2">
        <v>0</v>
      </c>
      <c r="M18" s="2">
        <v>0</v>
      </c>
      <c r="N18" s="4">
        <v>1</v>
      </c>
      <c r="O18" s="8">
        <f t="shared" si="0"/>
        <v>0</v>
      </c>
      <c r="P18" s="7"/>
      <c r="Q18" s="2" t="s">
        <v>21</v>
      </c>
      <c r="R18" s="2">
        <v>52</v>
      </c>
      <c r="S18" s="2">
        <v>52</v>
      </c>
      <c r="T18" s="2">
        <v>0</v>
      </c>
      <c r="U18" s="2">
        <v>0</v>
      </c>
      <c r="V18" s="4">
        <v>1</v>
      </c>
      <c r="W18" s="4">
        <f t="shared" si="1"/>
        <v>0</v>
      </c>
      <c r="Y18" s="2" t="s">
        <v>21</v>
      </c>
      <c r="Z18" s="2">
        <v>52</v>
      </c>
      <c r="AA18" s="2">
        <v>52</v>
      </c>
      <c r="AB18" s="2">
        <v>0</v>
      </c>
      <c r="AC18" s="2">
        <v>0</v>
      </c>
      <c r="AD18" s="4">
        <v>1</v>
      </c>
      <c r="AE18" s="4">
        <f t="shared" si="2"/>
        <v>0</v>
      </c>
      <c r="AG18" s="2" t="s">
        <v>21</v>
      </c>
      <c r="AH18" s="2">
        <v>109</v>
      </c>
      <c r="AI18" s="2">
        <v>109</v>
      </c>
      <c r="AJ18" s="2">
        <v>0</v>
      </c>
      <c r="AK18" s="2">
        <v>0</v>
      </c>
      <c r="AL18" s="4">
        <v>1</v>
      </c>
      <c r="AN18" s="2" t="s">
        <v>21</v>
      </c>
      <c r="AO18" s="2">
        <v>109</v>
      </c>
      <c r="AP18" s="2">
        <v>109</v>
      </c>
      <c r="AQ18" s="2">
        <v>0</v>
      </c>
      <c r="AR18" s="2">
        <v>0</v>
      </c>
      <c r="AS18" s="4">
        <v>1</v>
      </c>
      <c r="AT18" s="4">
        <f t="shared" si="3"/>
        <v>0</v>
      </c>
      <c r="AV18" s="2" t="s">
        <v>21</v>
      </c>
      <c r="AW18" s="2">
        <v>109</v>
      </c>
      <c r="AX18" s="2">
        <v>109</v>
      </c>
      <c r="AY18" s="2">
        <v>0</v>
      </c>
      <c r="AZ18" s="2">
        <v>0</v>
      </c>
      <c r="BA18" s="4">
        <v>1</v>
      </c>
      <c r="BB18" s="4">
        <f t="shared" si="4"/>
        <v>0</v>
      </c>
      <c r="BD18" s="2" t="s">
        <v>21</v>
      </c>
      <c r="BE18" s="2">
        <v>109</v>
      </c>
      <c r="BF18" s="2">
        <v>109</v>
      </c>
      <c r="BG18" s="2">
        <v>0</v>
      </c>
      <c r="BH18" s="2">
        <v>0</v>
      </c>
      <c r="BI18" s="4">
        <v>1</v>
      </c>
      <c r="BJ18" s="4">
        <f t="shared" si="5"/>
        <v>0</v>
      </c>
      <c r="BL18" s="2" t="s">
        <v>21</v>
      </c>
      <c r="BM18" s="2">
        <v>109</v>
      </c>
      <c r="BN18" s="2">
        <v>109</v>
      </c>
      <c r="BO18" s="2">
        <v>0</v>
      </c>
      <c r="BP18" s="2">
        <v>0</v>
      </c>
      <c r="BQ18" s="4">
        <f t="shared" si="69"/>
        <v>1</v>
      </c>
      <c r="BR18" s="4">
        <f t="shared" si="6"/>
        <v>0</v>
      </c>
      <c r="BT18" s="2" t="s">
        <v>21</v>
      </c>
      <c r="BU18" s="2">
        <v>109</v>
      </c>
      <c r="BV18" s="2">
        <v>109</v>
      </c>
      <c r="BW18" s="2">
        <v>0</v>
      </c>
      <c r="BX18" s="2">
        <v>0</v>
      </c>
      <c r="BY18" s="4">
        <f t="shared" si="67"/>
        <v>1</v>
      </c>
      <c r="BZ18" s="4">
        <f t="shared" si="7"/>
        <v>0</v>
      </c>
      <c r="CB18" s="2" t="s">
        <v>21</v>
      </c>
      <c r="CC18" s="2">
        <v>109</v>
      </c>
      <c r="CD18" s="2">
        <v>109</v>
      </c>
      <c r="CE18" s="2">
        <v>0</v>
      </c>
      <c r="CF18" s="2">
        <v>0</v>
      </c>
      <c r="CG18" s="4">
        <v>1</v>
      </c>
      <c r="CH18" s="4">
        <f t="shared" si="8"/>
        <v>0</v>
      </c>
      <c r="CJ18" s="2" t="s">
        <v>21</v>
      </c>
      <c r="CK18" s="2">
        <v>109</v>
      </c>
      <c r="CL18" s="2">
        <v>109</v>
      </c>
      <c r="CM18" s="2">
        <v>0</v>
      </c>
      <c r="CN18" s="2">
        <v>0</v>
      </c>
      <c r="CO18" s="4">
        <v>1</v>
      </c>
      <c r="CP18" s="4">
        <f t="shared" si="9"/>
        <v>0</v>
      </c>
      <c r="CR18" s="2" t="s">
        <v>21</v>
      </c>
      <c r="CS18" s="2">
        <v>109</v>
      </c>
      <c r="CT18" s="2">
        <v>109</v>
      </c>
      <c r="CU18" s="2">
        <v>0</v>
      </c>
      <c r="CV18" s="2">
        <v>0</v>
      </c>
      <c r="CW18" s="4">
        <v>1</v>
      </c>
      <c r="CX18" s="4">
        <f t="shared" si="10"/>
        <v>0</v>
      </c>
      <c r="CZ18" s="2" t="s">
        <v>21</v>
      </c>
      <c r="DA18" s="2">
        <v>109</v>
      </c>
      <c r="DB18" s="2">
        <v>109</v>
      </c>
      <c r="DC18" s="2">
        <v>0</v>
      </c>
      <c r="DD18" s="2">
        <v>0</v>
      </c>
      <c r="DE18" s="4">
        <v>1</v>
      </c>
      <c r="DF18" s="4">
        <f t="shared" si="11"/>
        <v>0</v>
      </c>
      <c r="DH18" s="2" t="s">
        <v>21</v>
      </c>
      <c r="DI18" s="2">
        <v>109</v>
      </c>
      <c r="DJ18" s="2">
        <v>109</v>
      </c>
      <c r="DK18" s="2">
        <v>0</v>
      </c>
      <c r="DL18" s="2">
        <v>0</v>
      </c>
      <c r="DM18" s="4">
        <v>1</v>
      </c>
      <c r="DN18" s="4">
        <f t="shared" si="12"/>
        <v>0</v>
      </c>
      <c r="DP18" s="2" t="s">
        <v>21</v>
      </c>
      <c r="DQ18" s="2">
        <v>109</v>
      </c>
      <c r="DR18" s="2">
        <v>109</v>
      </c>
      <c r="DS18" s="2">
        <v>0</v>
      </c>
      <c r="DT18" s="2">
        <v>0</v>
      </c>
      <c r="DU18" s="4">
        <v>1</v>
      </c>
      <c r="DV18" s="4">
        <f t="shared" si="13"/>
        <v>0</v>
      </c>
      <c r="DX18" s="2" t="s">
        <v>21</v>
      </c>
      <c r="DY18" s="2">
        <v>109</v>
      </c>
      <c r="DZ18" s="2">
        <v>109</v>
      </c>
      <c r="EA18" s="2">
        <v>0</v>
      </c>
      <c r="EB18" s="2">
        <v>0</v>
      </c>
      <c r="EC18" s="4">
        <v>1</v>
      </c>
      <c r="ED18" s="4">
        <f t="shared" si="14"/>
        <v>0</v>
      </c>
      <c r="EF18" s="2" t="s">
        <v>21</v>
      </c>
      <c r="EG18" s="2">
        <v>109</v>
      </c>
      <c r="EH18" s="2">
        <v>109</v>
      </c>
      <c r="EI18" s="2">
        <v>0</v>
      </c>
      <c r="EJ18" s="2">
        <v>0</v>
      </c>
      <c r="EK18" s="4">
        <f t="shared" si="68"/>
        <v>1</v>
      </c>
      <c r="EL18" s="4">
        <f t="shared" si="15"/>
        <v>0</v>
      </c>
      <c r="EN18" s="73" t="s">
        <v>21</v>
      </c>
      <c r="EO18" s="73">
        <v>109</v>
      </c>
      <c r="EP18" s="73">
        <v>109</v>
      </c>
      <c r="EQ18" s="73">
        <v>0</v>
      </c>
      <c r="ER18" s="73">
        <v>0</v>
      </c>
      <c r="ES18" s="77">
        <v>1</v>
      </c>
      <c r="ET18" s="75">
        <f t="shared" si="16"/>
        <v>1</v>
      </c>
      <c r="EU18" s="74"/>
      <c r="EV18" s="73" t="s">
        <v>21</v>
      </c>
      <c r="EW18" s="73">
        <v>109</v>
      </c>
      <c r="EX18" s="73">
        <v>109</v>
      </c>
      <c r="EY18" s="73">
        <v>0</v>
      </c>
      <c r="EZ18" s="73">
        <v>0</v>
      </c>
      <c r="FA18" s="77">
        <v>1</v>
      </c>
      <c r="FB18" s="75">
        <f t="shared" si="17"/>
        <v>0</v>
      </c>
      <c r="FC18" s="74"/>
      <c r="FD18" s="73" t="s">
        <v>21</v>
      </c>
      <c r="FE18" s="73">
        <v>109</v>
      </c>
      <c r="FF18" s="73">
        <v>109</v>
      </c>
      <c r="FG18" s="73">
        <v>0</v>
      </c>
      <c r="FH18" s="73">
        <v>0</v>
      </c>
      <c r="FI18" s="77">
        <v>1</v>
      </c>
      <c r="FJ18" s="75">
        <f t="shared" si="18"/>
        <v>0</v>
      </c>
      <c r="FK18" s="74"/>
      <c r="FL18" s="73" t="s">
        <v>21</v>
      </c>
      <c r="FM18" s="73">
        <v>109</v>
      </c>
      <c r="FN18" s="73">
        <v>109</v>
      </c>
      <c r="FO18" s="73">
        <v>0</v>
      </c>
      <c r="FP18" s="73">
        <v>0</v>
      </c>
      <c r="FQ18" s="77">
        <v>1</v>
      </c>
      <c r="FR18" s="75">
        <f t="shared" si="19"/>
        <v>0</v>
      </c>
      <c r="FS18" s="74"/>
      <c r="FT18" s="73" t="s">
        <v>21</v>
      </c>
      <c r="FU18" s="73">
        <v>109</v>
      </c>
      <c r="FV18" s="73">
        <v>109</v>
      </c>
      <c r="FW18" s="73">
        <v>0</v>
      </c>
      <c r="FX18" s="73">
        <v>0</v>
      </c>
      <c r="FY18" s="77">
        <v>1</v>
      </c>
      <c r="FZ18" s="75">
        <f t="shared" si="20"/>
        <v>0</v>
      </c>
      <c r="GA18" s="74"/>
      <c r="GB18" s="73" t="s">
        <v>21</v>
      </c>
      <c r="GC18" s="73">
        <v>109</v>
      </c>
      <c r="GD18" s="73">
        <v>109</v>
      </c>
      <c r="GE18" s="73">
        <v>0</v>
      </c>
      <c r="GF18" s="73">
        <v>0</v>
      </c>
      <c r="GG18" s="77">
        <v>1</v>
      </c>
      <c r="GH18" s="77">
        <f t="shared" si="21"/>
        <v>0</v>
      </c>
      <c r="GI18" s="74"/>
      <c r="GJ18" s="73" t="s">
        <v>21</v>
      </c>
      <c r="GK18" s="73">
        <v>109</v>
      </c>
      <c r="GL18" s="73">
        <v>109</v>
      </c>
      <c r="GM18" s="73">
        <v>0</v>
      </c>
      <c r="GN18" s="73">
        <v>0</v>
      </c>
      <c r="GO18" s="77">
        <v>1</v>
      </c>
      <c r="GP18" s="75">
        <f t="shared" si="22"/>
        <v>0</v>
      </c>
      <c r="GQ18" s="74"/>
      <c r="GR18" s="73" t="s">
        <v>21</v>
      </c>
      <c r="GS18" s="73">
        <v>109</v>
      </c>
      <c r="GT18" s="73">
        <v>109</v>
      </c>
      <c r="GU18" s="73">
        <v>0</v>
      </c>
      <c r="GV18" s="73">
        <v>0</v>
      </c>
      <c r="GW18" s="77">
        <v>1</v>
      </c>
      <c r="GX18" s="75">
        <f t="shared" si="23"/>
        <v>0</v>
      </c>
      <c r="GY18" s="74"/>
      <c r="GZ18" s="73" t="s">
        <v>21</v>
      </c>
      <c r="HA18" s="73">
        <v>109</v>
      </c>
      <c r="HB18" s="73">
        <v>109</v>
      </c>
      <c r="HC18" s="73">
        <v>0</v>
      </c>
      <c r="HD18" s="73">
        <v>0</v>
      </c>
      <c r="HE18" s="77">
        <v>1</v>
      </c>
      <c r="HF18" s="75">
        <f t="shared" si="24"/>
        <v>0</v>
      </c>
      <c r="HG18" s="74"/>
      <c r="HH18" s="74" t="s">
        <v>21</v>
      </c>
      <c r="HI18" s="74">
        <v>109</v>
      </c>
      <c r="HJ18" s="74">
        <v>109</v>
      </c>
      <c r="HK18" s="74">
        <v>0</v>
      </c>
      <c r="HL18" s="74">
        <v>0</v>
      </c>
      <c r="HM18" s="75">
        <f t="shared" si="25"/>
        <v>1</v>
      </c>
      <c r="HN18" s="75">
        <f t="shared" si="26"/>
        <v>0</v>
      </c>
      <c r="HP18" s="74" t="s">
        <v>21</v>
      </c>
      <c r="HQ18" s="74">
        <v>109</v>
      </c>
      <c r="HR18" s="74">
        <v>109</v>
      </c>
      <c r="HS18" s="74">
        <v>0</v>
      </c>
      <c r="HT18" s="74">
        <v>0</v>
      </c>
      <c r="HU18" s="75">
        <f t="shared" si="27"/>
        <v>1</v>
      </c>
      <c r="HV18" s="75">
        <f t="shared" si="28"/>
        <v>0</v>
      </c>
      <c r="HX18" s="74" t="s">
        <v>21</v>
      </c>
      <c r="HY18" s="74">
        <v>109</v>
      </c>
      <c r="HZ18" s="74">
        <v>109</v>
      </c>
      <c r="IA18" s="74">
        <v>0</v>
      </c>
      <c r="IB18" s="74">
        <v>0</v>
      </c>
      <c r="IC18" s="75">
        <f t="shared" si="29"/>
        <v>1</v>
      </c>
      <c r="ID18" s="75">
        <f t="shared" si="30"/>
        <v>0</v>
      </c>
      <c r="IF18" s="74" t="s">
        <v>21</v>
      </c>
      <c r="IG18" s="74">
        <v>109</v>
      </c>
      <c r="IH18" s="74">
        <v>109</v>
      </c>
      <c r="II18" s="74">
        <v>0</v>
      </c>
      <c r="IJ18" s="74">
        <v>0</v>
      </c>
      <c r="IK18" s="75">
        <f t="shared" si="31"/>
        <v>1</v>
      </c>
      <c r="IL18" s="75">
        <f t="shared" si="32"/>
        <v>0</v>
      </c>
      <c r="IN18" s="74" t="s">
        <v>21</v>
      </c>
      <c r="IO18" s="74">
        <v>109</v>
      </c>
      <c r="IP18" s="74">
        <v>109</v>
      </c>
      <c r="IQ18" s="74">
        <v>0</v>
      </c>
      <c r="IR18" s="74">
        <v>0</v>
      </c>
      <c r="IS18" s="75">
        <f t="shared" si="33"/>
        <v>1</v>
      </c>
      <c r="IT18" s="75">
        <f t="shared" si="34"/>
        <v>0</v>
      </c>
      <c r="IV18" s="74" t="s">
        <v>21</v>
      </c>
      <c r="IW18" s="74">
        <v>109</v>
      </c>
      <c r="IX18" s="74">
        <v>109</v>
      </c>
      <c r="IY18" s="74">
        <v>0</v>
      </c>
      <c r="IZ18" s="74">
        <v>0</v>
      </c>
      <c r="JA18" s="75">
        <f t="shared" si="35"/>
        <v>1</v>
      </c>
      <c r="JB18" s="75">
        <f t="shared" si="36"/>
        <v>0</v>
      </c>
      <c r="JD18" s="74" t="s">
        <v>21</v>
      </c>
      <c r="JE18" s="74">
        <v>109</v>
      </c>
      <c r="JF18" s="74">
        <v>109</v>
      </c>
      <c r="JG18" s="74">
        <v>0</v>
      </c>
      <c r="JH18" s="74">
        <v>0</v>
      </c>
      <c r="JI18" s="75">
        <f t="shared" si="37"/>
        <v>1</v>
      </c>
      <c r="JJ18" s="75">
        <f t="shared" si="38"/>
        <v>0</v>
      </c>
      <c r="JL18" s="74" t="s">
        <v>21</v>
      </c>
      <c r="JM18" s="74">
        <v>109</v>
      </c>
      <c r="JN18" s="74">
        <v>109</v>
      </c>
      <c r="JO18" s="74">
        <v>0</v>
      </c>
      <c r="JP18" s="74">
        <v>0</v>
      </c>
      <c r="JQ18" s="75">
        <f t="shared" si="39"/>
        <v>1</v>
      </c>
      <c r="JR18" s="75">
        <f t="shared" si="40"/>
        <v>0</v>
      </c>
      <c r="JT18" s="74" t="s">
        <v>21</v>
      </c>
      <c r="JU18" s="74">
        <v>109</v>
      </c>
      <c r="JV18" s="74">
        <v>109</v>
      </c>
      <c r="JW18" s="74">
        <v>0</v>
      </c>
      <c r="JX18" s="74">
        <v>0</v>
      </c>
      <c r="JY18" s="75">
        <f t="shared" si="41"/>
        <v>1</v>
      </c>
      <c r="JZ18" s="75">
        <f t="shared" si="42"/>
        <v>0</v>
      </c>
      <c r="KB18" s="74" t="s">
        <v>21</v>
      </c>
      <c r="KC18" s="74">
        <v>109</v>
      </c>
      <c r="KD18" s="74">
        <v>109</v>
      </c>
      <c r="KE18" s="74">
        <v>0</v>
      </c>
      <c r="KF18" s="74">
        <v>0</v>
      </c>
      <c r="KG18" s="75">
        <f t="shared" si="43"/>
        <v>1</v>
      </c>
      <c r="KH18" s="75">
        <f t="shared" si="44"/>
        <v>0</v>
      </c>
      <c r="KJ18" s="74" t="s">
        <v>21</v>
      </c>
      <c r="KK18" s="74">
        <v>109</v>
      </c>
      <c r="KL18" s="74">
        <v>109</v>
      </c>
      <c r="KM18" s="74">
        <v>0</v>
      </c>
      <c r="KN18" s="74">
        <v>0</v>
      </c>
      <c r="KO18" s="75">
        <f t="shared" si="45"/>
        <v>1</v>
      </c>
      <c r="KP18" s="75">
        <f t="shared" si="46"/>
        <v>0</v>
      </c>
      <c r="KR18" s="74" t="s">
        <v>21</v>
      </c>
      <c r="KS18" s="74">
        <v>109</v>
      </c>
      <c r="KT18" s="74">
        <v>109</v>
      </c>
      <c r="KU18" s="74">
        <v>0</v>
      </c>
      <c r="KV18" s="74">
        <v>0</v>
      </c>
      <c r="KW18" s="75">
        <f t="shared" si="47"/>
        <v>1</v>
      </c>
      <c r="KX18" s="75">
        <f t="shared" si="48"/>
        <v>0</v>
      </c>
      <c r="KZ18" s="74" t="s">
        <v>21</v>
      </c>
      <c r="LA18" s="74">
        <v>109</v>
      </c>
      <c r="LB18" s="74">
        <v>109</v>
      </c>
      <c r="LC18" s="74">
        <v>0</v>
      </c>
      <c r="LD18" s="74">
        <v>0</v>
      </c>
      <c r="LE18" s="75">
        <f t="shared" si="49"/>
        <v>1</v>
      </c>
      <c r="LF18" s="75">
        <f t="shared" si="50"/>
        <v>0</v>
      </c>
      <c r="LH18" s="74" t="s">
        <v>21</v>
      </c>
      <c r="LI18" s="74">
        <v>109</v>
      </c>
      <c r="LJ18" s="74">
        <v>109</v>
      </c>
      <c r="LK18" s="74">
        <v>0</v>
      </c>
      <c r="LL18" s="74">
        <v>0</v>
      </c>
      <c r="LM18" s="75">
        <f t="shared" si="51"/>
        <v>1</v>
      </c>
      <c r="LN18" s="75">
        <f t="shared" si="52"/>
        <v>0</v>
      </c>
      <c r="LP18" s="74" t="s">
        <v>21</v>
      </c>
      <c r="LQ18" s="74">
        <v>109</v>
      </c>
      <c r="LR18" s="74">
        <v>109</v>
      </c>
      <c r="LS18" s="74">
        <v>0</v>
      </c>
      <c r="LT18" s="74">
        <v>0</v>
      </c>
      <c r="LU18" s="75">
        <f t="shared" si="53"/>
        <v>1</v>
      </c>
      <c r="LV18" s="75">
        <f t="shared" si="54"/>
        <v>0</v>
      </c>
      <c r="LX18" s="74" t="s">
        <v>21</v>
      </c>
      <c r="LY18" s="74">
        <v>109</v>
      </c>
      <c r="LZ18" s="74">
        <v>109</v>
      </c>
      <c r="MA18" s="74">
        <v>0</v>
      </c>
      <c r="MB18" s="74">
        <v>0</v>
      </c>
      <c r="MC18" s="75">
        <f t="shared" si="55"/>
        <v>1</v>
      </c>
      <c r="MD18" s="75">
        <f t="shared" si="56"/>
        <v>0</v>
      </c>
      <c r="MF18" s="74" t="s">
        <v>21</v>
      </c>
      <c r="MG18" s="74">
        <v>109</v>
      </c>
      <c r="MH18" s="74">
        <v>109</v>
      </c>
      <c r="MI18" s="74">
        <v>0</v>
      </c>
      <c r="MJ18" s="74">
        <v>0</v>
      </c>
      <c r="MK18" s="75">
        <f t="shared" si="57"/>
        <v>1</v>
      </c>
      <c r="ML18" s="75">
        <f t="shared" si="58"/>
        <v>0</v>
      </c>
      <c r="MN18" s="74" t="s">
        <v>21</v>
      </c>
      <c r="MO18" s="74">
        <v>109</v>
      </c>
      <c r="MP18" s="74">
        <v>109</v>
      </c>
      <c r="MQ18" s="74">
        <v>0</v>
      </c>
      <c r="MR18" s="74">
        <v>0</v>
      </c>
      <c r="MS18" s="75">
        <f t="shared" si="59"/>
        <v>1</v>
      </c>
      <c r="MT18" s="75">
        <f t="shared" si="60"/>
        <v>0</v>
      </c>
      <c r="MV18" s="74" t="s">
        <v>21</v>
      </c>
      <c r="MW18" s="74">
        <v>109</v>
      </c>
      <c r="MX18" s="74">
        <v>109</v>
      </c>
      <c r="MY18" s="74">
        <v>0</v>
      </c>
      <c r="MZ18" s="74">
        <v>0</v>
      </c>
      <c r="NA18" s="75">
        <f t="shared" si="61"/>
        <v>1</v>
      </c>
      <c r="NB18" s="75">
        <f t="shared" si="62"/>
        <v>0</v>
      </c>
      <c r="ND18" s="74" t="s">
        <v>21</v>
      </c>
      <c r="NE18" s="74">
        <v>109</v>
      </c>
      <c r="NF18" s="74">
        <v>109</v>
      </c>
      <c r="NG18" s="74">
        <v>0</v>
      </c>
      <c r="NH18" s="74">
        <v>0</v>
      </c>
      <c r="NI18" s="75">
        <f t="shared" si="63"/>
        <v>1</v>
      </c>
      <c r="NJ18" s="75">
        <f t="shared" si="64"/>
        <v>0</v>
      </c>
      <c r="NL18" s="74" t="s">
        <v>21</v>
      </c>
      <c r="NM18" s="74">
        <v>109</v>
      </c>
      <c r="NN18" s="74">
        <v>109</v>
      </c>
      <c r="NO18" s="74">
        <v>0</v>
      </c>
      <c r="NP18" s="74">
        <v>0</v>
      </c>
      <c r="NQ18" s="75">
        <f t="shared" si="65"/>
        <v>1</v>
      </c>
      <c r="NR18" s="75">
        <f t="shared" si="66"/>
        <v>0</v>
      </c>
      <c r="NT18" s="74" t="s">
        <v>21</v>
      </c>
      <c r="NU18" s="74">
        <v>109</v>
      </c>
      <c r="NV18" s="74">
        <v>109</v>
      </c>
      <c r="NW18" s="74">
        <v>0</v>
      </c>
      <c r="NX18" s="74">
        <v>0</v>
      </c>
      <c r="NY18" s="75">
        <v>1</v>
      </c>
      <c r="NZ18" s="75"/>
    </row>
    <row r="19" spans="1:390" s="74" customFormat="1" ht="15">
      <c r="A19" s="74" t="s">
        <v>22</v>
      </c>
      <c r="B19" s="74">
        <v>54</v>
      </c>
      <c r="C19" s="74">
        <v>52</v>
      </c>
      <c r="D19" s="74">
        <v>2</v>
      </c>
      <c r="E19" s="74">
        <v>0</v>
      </c>
      <c r="F19" s="75">
        <v>0.96</v>
      </c>
      <c r="G19" s="67"/>
      <c r="H19" s="66"/>
      <c r="I19" s="74" t="s">
        <v>22</v>
      </c>
      <c r="J19" s="74">
        <v>54</v>
      </c>
      <c r="K19" s="74">
        <v>52</v>
      </c>
      <c r="L19" s="74">
        <v>2</v>
      </c>
      <c r="M19" s="74">
        <v>0</v>
      </c>
      <c r="N19" s="75">
        <v>0.96</v>
      </c>
      <c r="O19" s="67">
        <f t="shared" si="0"/>
        <v>0</v>
      </c>
      <c r="P19" s="66"/>
      <c r="Q19" s="74" t="s">
        <v>22</v>
      </c>
      <c r="R19" s="74">
        <v>54</v>
      </c>
      <c r="S19" s="74">
        <v>52</v>
      </c>
      <c r="T19" s="74">
        <v>2</v>
      </c>
      <c r="U19" s="74">
        <v>0</v>
      </c>
      <c r="V19" s="75">
        <v>0.96</v>
      </c>
      <c r="W19" s="75">
        <f t="shared" si="1"/>
        <v>0</v>
      </c>
      <c r="Y19" s="74" t="s">
        <v>22</v>
      </c>
      <c r="Z19" s="74">
        <v>54</v>
      </c>
      <c r="AA19" s="74">
        <v>52</v>
      </c>
      <c r="AB19" s="74">
        <v>2</v>
      </c>
      <c r="AC19" s="74">
        <v>0</v>
      </c>
      <c r="AD19" s="75">
        <v>0.96</v>
      </c>
      <c r="AE19" s="75">
        <f t="shared" si="2"/>
        <v>0</v>
      </c>
      <c r="AG19" s="74" t="s">
        <v>22</v>
      </c>
      <c r="AH19" s="74">
        <v>54</v>
      </c>
      <c r="AI19" s="74">
        <v>52</v>
      </c>
      <c r="AJ19" s="74">
        <v>2</v>
      </c>
      <c r="AK19" s="74">
        <v>0</v>
      </c>
      <c r="AL19" s="75">
        <v>0.96</v>
      </c>
      <c r="AN19" s="74" t="s">
        <v>22</v>
      </c>
      <c r="AO19" s="74">
        <v>54</v>
      </c>
      <c r="AP19" s="74">
        <v>52</v>
      </c>
      <c r="AQ19" s="74">
        <v>2</v>
      </c>
      <c r="AR19" s="74">
        <v>0</v>
      </c>
      <c r="AS19" s="75">
        <v>0.96</v>
      </c>
      <c r="AT19" s="75">
        <f t="shared" si="3"/>
        <v>0</v>
      </c>
      <c r="AV19" s="74" t="s">
        <v>22</v>
      </c>
      <c r="AW19" s="74">
        <v>54</v>
      </c>
      <c r="AX19" s="74">
        <v>52</v>
      </c>
      <c r="AY19" s="74">
        <v>2</v>
      </c>
      <c r="AZ19" s="74">
        <v>0</v>
      </c>
      <c r="BA19" s="75">
        <v>0.96</v>
      </c>
      <c r="BB19" s="75">
        <f t="shared" si="4"/>
        <v>0</v>
      </c>
      <c r="BD19" s="74" t="s">
        <v>22</v>
      </c>
      <c r="BE19" s="74">
        <v>54</v>
      </c>
      <c r="BF19" s="74">
        <v>52</v>
      </c>
      <c r="BG19" s="74">
        <v>2</v>
      </c>
      <c r="BH19" s="74">
        <v>0</v>
      </c>
      <c r="BI19" s="75">
        <v>0.96</v>
      </c>
      <c r="BJ19" s="75">
        <f t="shared" si="5"/>
        <v>0</v>
      </c>
      <c r="BL19" s="74" t="s">
        <v>22</v>
      </c>
      <c r="BM19" s="74">
        <v>54</v>
      </c>
      <c r="BN19" s="74">
        <v>52</v>
      </c>
      <c r="BO19" s="74">
        <v>2</v>
      </c>
      <c r="BP19" s="74">
        <v>0</v>
      </c>
      <c r="BQ19" s="75">
        <f t="shared" si="69"/>
        <v>0.96296296296296291</v>
      </c>
      <c r="BR19" s="75">
        <f t="shared" si="6"/>
        <v>2.962962962962945E-3</v>
      </c>
      <c r="BT19" s="74" t="s">
        <v>22</v>
      </c>
      <c r="BU19" s="74">
        <v>54</v>
      </c>
      <c r="BV19" s="74">
        <v>52</v>
      </c>
      <c r="BW19" s="74">
        <v>2</v>
      </c>
      <c r="BX19" s="74">
        <v>0</v>
      </c>
      <c r="BY19" s="75">
        <f t="shared" si="67"/>
        <v>0.96296296296296291</v>
      </c>
      <c r="BZ19" s="75">
        <f t="shared" si="7"/>
        <v>0</v>
      </c>
      <c r="CB19" s="74" t="s">
        <v>22</v>
      </c>
      <c r="CC19" s="74">
        <v>54</v>
      </c>
      <c r="CD19" s="74">
        <v>52</v>
      </c>
      <c r="CE19" s="74">
        <v>2</v>
      </c>
      <c r="CF19" s="74">
        <v>0</v>
      </c>
      <c r="CG19" s="75">
        <v>0.96</v>
      </c>
      <c r="CH19" s="75">
        <f t="shared" si="8"/>
        <v>-2.962962962962945E-3</v>
      </c>
      <c r="CJ19" s="74" t="s">
        <v>22</v>
      </c>
      <c r="CK19" s="74">
        <v>54</v>
      </c>
      <c r="CL19" s="74">
        <v>52</v>
      </c>
      <c r="CM19" s="74">
        <v>2</v>
      </c>
      <c r="CN19" s="74">
        <v>0</v>
      </c>
      <c r="CO19" s="75">
        <v>0.96</v>
      </c>
      <c r="CP19" s="75">
        <f t="shared" si="9"/>
        <v>0</v>
      </c>
      <c r="CR19" s="74" t="s">
        <v>22</v>
      </c>
      <c r="CS19" s="74">
        <v>54</v>
      </c>
      <c r="CT19" s="74">
        <v>52</v>
      </c>
      <c r="CU19" s="74">
        <v>2</v>
      </c>
      <c r="CV19" s="74">
        <v>0</v>
      </c>
      <c r="CW19" s="75">
        <v>0.96</v>
      </c>
      <c r="CX19" s="75">
        <f t="shared" si="10"/>
        <v>0</v>
      </c>
      <c r="CZ19" s="74" t="s">
        <v>22</v>
      </c>
      <c r="DA19" s="74">
        <v>54</v>
      </c>
      <c r="DB19" s="74">
        <v>52</v>
      </c>
      <c r="DC19" s="74">
        <v>2</v>
      </c>
      <c r="DD19" s="74">
        <v>0</v>
      </c>
      <c r="DE19" s="75">
        <v>0.96</v>
      </c>
      <c r="DF19" s="75">
        <f t="shared" si="11"/>
        <v>0</v>
      </c>
      <c r="DH19" s="74" t="s">
        <v>22</v>
      </c>
      <c r="DI19" s="74">
        <v>54</v>
      </c>
      <c r="DJ19" s="74">
        <v>52</v>
      </c>
      <c r="DK19" s="74">
        <v>2</v>
      </c>
      <c r="DL19" s="74">
        <v>0</v>
      </c>
      <c r="DM19" s="75">
        <v>0.96</v>
      </c>
      <c r="DN19" s="75">
        <f t="shared" si="12"/>
        <v>0</v>
      </c>
      <c r="DP19" s="74" t="s">
        <v>22</v>
      </c>
      <c r="DQ19" s="74">
        <v>54</v>
      </c>
      <c r="DR19" s="74">
        <v>52</v>
      </c>
      <c r="DS19" s="74">
        <v>2</v>
      </c>
      <c r="DT19" s="74">
        <v>0</v>
      </c>
      <c r="DU19" s="75">
        <v>0.96</v>
      </c>
      <c r="DV19" s="75">
        <f t="shared" si="13"/>
        <v>0</v>
      </c>
      <c r="DX19" s="74" t="s">
        <v>22</v>
      </c>
      <c r="DY19" s="74">
        <v>54</v>
      </c>
      <c r="DZ19" s="74">
        <v>52</v>
      </c>
      <c r="EA19" s="74">
        <v>2</v>
      </c>
      <c r="EB19" s="74">
        <v>0</v>
      </c>
      <c r="EC19" s="75">
        <v>0.96</v>
      </c>
      <c r="ED19" s="75">
        <f t="shared" si="14"/>
        <v>0</v>
      </c>
      <c r="EF19" s="74" t="s">
        <v>22</v>
      </c>
      <c r="EG19" s="74">
        <v>54</v>
      </c>
      <c r="EH19" s="74">
        <v>52</v>
      </c>
      <c r="EI19" s="74">
        <v>2</v>
      </c>
      <c r="EJ19" s="74">
        <v>0</v>
      </c>
      <c r="EK19" s="75">
        <f t="shared" si="68"/>
        <v>0.96296296296296291</v>
      </c>
      <c r="EL19" s="75">
        <f t="shared" si="15"/>
        <v>2.962962962962945E-3</v>
      </c>
      <c r="EN19" s="73" t="s">
        <v>22</v>
      </c>
      <c r="EO19" s="73">
        <v>54</v>
      </c>
      <c r="EP19" s="73">
        <v>52</v>
      </c>
      <c r="EQ19" s="73">
        <v>2</v>
      </c>
      <c r="ER19" s="73">
        <v>0</v>
      </c>
      <c r="ES19" s="77">
        <v>0.96</v>
      </c>
      <c r="ET19" s="75">
        <f t="shared" si="16"/>
        <v>0.96</v>
      </c>
      <c r="EV19" s="73" t="s">
        <v>22</v>
      </c>
      <c r="EW19" s="73">
        <v>54</v>
      </c>
      <c r="EX19" s="73">
        <v>52</v>
      </c>
      <c r="EY19" s="73">
        <v>2</v>
      </c>
      <c r="EZ19" s="73">
        <v>0</v>
      </c>
      <c r="FA19" s="77">
        <v>0.96</v>
      </c>
      <c r="FB19" s="75">
        <f t="shared" si="17"/>
        <v>0</v>
      </c>
      <c r="FD19" s="73" t="s">
        <v>22</v>
      </c>
      <c r="FE19" s="73">
        <v>54</v>
      </c>
      <c r="FF19" s="73">
        <v>52</v>
      </c>
      <c r="FG19" s="73">
        <v>2</v>
      </c>
      <c r="FH19" s="73">
        <v>0</v>
      </c>
      <c r="FI19" s="77">
        <v>0.96</v>
      </c>
      <c r="FJ19" s="75">
        <f t="shared" si="18"/>
        <v>0</v>
      </c>
      <c r="FL19" s="73" t="s">
        <v>22</v>
      </c>
      <c r="FM19" s="73">
        <v>203</v>
      </c>
      <c r="FN19" s="73">
        <v>199</v>
      </c>
      <c r="FO19" s="73">
        <v>2</v>
      </c>
      <c r="FP19" s="73">
        <v>2</v>
      </c>
      <c r="FQ19" s="77">
        <v>0.98</v>
      </c>
      <c r="FR19" s="75">
        <f t="shared" si="19"/>
        <v>2.0000000000000018E-2</v>
      </c>
      <c r="FT19" s="73" t="s">
        <v>22</v>
      </c>
      <c r="FU19" s="73">
        <v>203</v>
      </c>
      <c r="FV19" s="73">
        <v>199</v>
      </c>
      <c r="FW19" s="73">
        <v>2</v>
      </c>
      <c r="FX19" s="73">
        <v>2</v>
      </c>
      <c r="FY19" s="77">
        <v>0.98</v>
      </c>
      <c r="FZ19" s="75">
        <f t="shared" si="20"/>
        <v>0</v>
      </c>
      <c r="GB19" s="73" t="s">
        <v>22</v>
      </c>
      <c r="GC19" s="73">
        <v>203</v>
      </c>
      <c r="GD19" s="73">
        <v>200</v>
      </c>
      <c r="GE19" s="73">
        <v>2</v>
      </c>
      <c r="GF19" s="73">
        <v>1</v>
      </c>
      <c r="GG19" s="77">
        <v>0.99</v>
      </c>
      <c r="GH19" s="77">
        <f t="shared" si="21"/>
        <v>1.0000000000000009E-2</v>
      </c>
      <c r="GJ19" s="73" t="s">
        <v>22</v>
      </c>
      <c r="GK19" s="73">
        <v>203</v>
      </c>
      <c r="GL19" s="73">
        <v>199</v>
      </c>
      <c r="GM19" s="73">
        <v>2</v>
      </c>
      <c r="GN19" s="73">
        <v>2</v>
      </c>
      <c r="GO19" s="77">
        <v>0.98</v>
      </c>
      <c r="GP19" s="75">
        <f t="shared" si="22"/>
        <v>-1.0000000000000009E-2</v>
      </c>
      <c r="GR19" s="73" t="s">
        <v>22</v>
      </c>
      <c r="GS19" s="73">
        <v>203</v>
      </c>
      <c r="GT19" s="73">
        <v>199</v>
      </c>
      <c r="GU19" s="73">
        <v>2</v>
      </c>
      <c r="GV19" s="73">
        <v>2</v>
      </c>
      <c r="GW19" s="77">
        <v>0.98</v>
      </c>
      <c r="GX19" s="75">
        <f t="shared" si="23"/>
        <v>0</v>
      </c>
      <c r="GZ19" s="73" t="s">
        <v>22</v>
      </c>
      <c r="HA19" s="73">
        <v>203</v>
      </c>
      <c r="HB19" s="73">
        <v>199</v>
      </c>
      <c r="HC19" s="73">
        <v>2</v>
      </c>
      <c r="HD19" s="73">
        <v>2</v>
      </c>
      <c r="HE19" s="77">
        <v>0.98</v>
      </c>
      <c r="HF19" s="75">
        <f t="shared" si="24"/>
        <v>0</v>
      </c>
      <c r="HH19" s="74" t="s">
        <v>22</v>
      </c>
      <c r="HI19" s="74">
        <v>203</v>
      </c>
      <c r="HJ19" s="74">
        <v>199</v>
      </c>
      <c r="HK19" s="74">
        <v>2</v>
      </c>
      <c r="HL19" s="74">
        <v>2</v>
      </c>
      <c r="HM19" s="75">
        <f t="shared" si="25"/>
        <v>0.98029556650246308</v>
      </c>
      <c r="HN19" s="75">
        <f t="shared" si="26"/>
        <v>2.9556650246309601E-4</v>
      </c>
      <c r="HP19" s="74" t="s">
        <v>22</v>
      </c>
      <c r="HQ19" s="74">
        <v>203</v>
      </c>
      <c r="HR19" s="74">
        <v>199</v>
      </c>
      <c r="HS19" s="74">
        <v>2</v>
      </c>
      <c r="HT19" s="74">
        <v>2</v>
      </c>
      <c r="HU19" s="75">
        <f t="shared" si="27"/>
        <v>0.98029556650246308</v>
      </c>
      <c r="HV19" s="75">
        <f t="shared" si="28"/>
        <v>0</v>
      </c>
      <c r="HX19" s="74" t="s">
        <v>22</v>
      </c>
      <c r="HY19" s="74">
        <v>203</v>
      </c>
      <c r="HZ19" s="74">
        <v>199</v>
      </c>
      <c r="IA19" s="74">
        <v>2</v>
      </c>
      <c r="IB19" s="74">
        <v>2</v>
      </c>
      <c r="IC19" s="75">
        <f t="shared" si="29"/>
        <v>0.98029556650246308</v>
      </c>
      <c r="ID19" s="75">
        <f t="shared" si="30"/>
        <v>0</v>
      </c>
      <c r="IF19" s="74" t="s">
        <v>22</v>
      </c>
      <c r="IG19" s="74">
        <v>203</v>
      </c>
      <c r="IH19" s="74">
        <v>200</v>
      </c>
      <c r="II19" s="74">
        <v>2</v>
      </c>
      <c r="IJ19" s="74">
        <v>1</v>
      </c>
      <c r="IK19" s="75">
        <f t="shared" si="31"/>
        <v>0.98522167487684731</v>
      </c>
      <c r="IL19" s="75">
        <f t="shared" si="32"/>
        <v>4.9261083743842304E-3</v>
      </c>
      <c r="IN19" s="74" t="s">
        <v>22</v>
      </c>
      <c r="IO19" s="74">
        <v>203</v>
      </c>
      <c r="IP19" s="74">
        <v>200</v>
      </c>
      <c r="IQ19" s="74">
        <v>2</v>
      </c>
      <c r="IR19" s="74">
        <v>1</v>
      </c>
      <c r="IS19" s="75">
        <f t="shared" si="33"/>
        <v>0.98522167487684731</v>
      </c>
      <c r="IT19" s="75">
        <f t="shared" si="34"/>
        <v>0</v>
      </c>
      <c r="IV19" s="74" t="s">
        <v>22</v>
      </c>
      <c r="IW19" s="74">
        <v>203</v>
      </c>
      <c r="IX19" s="74">
        <v>199</v>
      </c>
      <c r="IY19" s="74">
        <v>2</v>
      </c>
      <c r="IZ19" s="74">
        <v>2</v>
      </c>
      <c r="JA19" s="75">
        <f t="shared" si="35"/>
        <v>0.98029556650246308</v>
      </c>
      <c r="JB19" s="75">
        <f t="shared" si="36"/>
        <v>-4.9261083743842304E-3</v>
      </c>
      <c r="JD19" s="74" t="s">
        <v>22</v>
      </c>
      <c r="JE19" s="74">
        <v>203</v>
      </c>
      <c r="JF19" s="74">
        <v>199</v>
      </c>
      <c r="JG19" s="74">
        <v>2</v>
      </c>
      <c r="JH19" s="74">
        <v>2</v>
      </c>
      <c r="JI19" s="75">
        <f t="shared" si="37"/>
        <v>0.98029556650246308</v>
      </c>
      <c r="JJ19" s="75">
        <f t="shared" si="38"/>
        <v>0</v>
      </c>
      <c r="JL19" s="74" t="s">
        <v>22</v>
      </c>
      <c r="JM19" s="74">
        <v>203</v>
      </c>
      <c r="JN19" s="74">
        <v>200</v>
      </c>
      <c r="JO19" s="74">
        <v>2</v>
      </c>
      <c r="JP19" s="74">
        <v>1</v>
      </c>
      <c r="JQ19" s="75">
        <f t="shared" si="39"/>
        <v>0.98522167487684731</v>
      </c>
      <c r="JR19" s="75">
        <f t="shared" si="40"/>
        <v>4.9261083743842304E-3</v>
      </c>
      <c r="JT19" s="74" t="s">
        <v>22</v>
      </c>
      <c r="JU19" s="74">
        <v>203</v>
      </c>
      <c r="JV19" s="74">
        <v>200</v>
      </c>
      <c r="JW19" s="74">
        <v>2</v>
      </c>
      <c r="JX19" s="74">
        <v>1</v>
      </c>
      <c r="JY19" s="75">
        <f t="shared" si="41"/>
        <v>0.98522167487684731</v>
      </c>
      <c r="JZ19" s="75">
        <f t="shared" si="42"/>
        <v>0</v>
      </c>
      <c r="KB19" s="74" t="s">
        <v>22</v>
      </c>
      <c r="KC19" s="74">
        <v>203</v>
      </c>
      <c r="KD19" s="74">
        <v>200</v>
      </c>
      <c r="KE19" s="74">
        <v>2</v>
      </c>
      <c r="KF19" s="74">
        <v>1</v>
      </c>
      <c r="KG19" s="75">
        <f t="shared" si="43"/>
        <v>0.98522167487684731</v>
      </c>
      <c r="KH19" s="75">
        <f t="shared" si="44"/>
        <v>0</v>
      </c>
      <c r="KJ19" s="74" t="s">
        <v>22</v>
      </c>
      <c r="KK19" s="74">
        <v>203</v>
      </c>
      <c r="KL19" s="74">
        <v>200</v>
      </c>
      <c r="KM19" s="74">
        <v>2</v>
      </c>
      <c r="KN19" s="74">
        <v>1</v>
      </c>
      <c r="KO19" s="75">
        <f t="shared" si="45"/>
        <v>0.98522167487684731</v>
      </c>
      <c r="KP19" s="75">
        <f t="shared" si="46"/>
        <v>0</v>
      </c>
      <c r="KR19" s="74" t="s">
        <v>22</v>
      </c>
      <c r="KS19" s="74">
        <v>203</v>
      </c>
      <c r="KT19" s="74">
        <v>199</v>
      </c>
      <c r="KU19" s="74">
        <v>2</v>
      </c>
      <c r="KV19" s="74">
        <v>2</v>
      </c>
      <c r="KW19" s="75">
        <f t="shared" si="47"/>
        <v>0.98029556650246308</v>
      </c>
      <c r="KX19" s="75">
        <f t="shared" si="48"/>
        <v>-4.9261083743842304E-3</v>
      </c>
      <c r="KZ19" s="74" t="s">
        <v>22</v>
      </c>
      <c r="LA19" s="74">
        <v>203</v>
      </c>
      <c r="LB19" s="74">
        <v>200</v>
      </c>
      <c r="LC19" s="74">
        <v>2</v>
      </c>
      <c r="LD19" s="74">
        <v>1</v>
      </c>
      <c r="LE19" s="75">
        <f t="shared" si="49"/>
        <v>0.98522167487684731</v>
      </c>
      <c r="LF19" s="75">
        <f t="shared" si="50"/>
        <v>4.9261083743842304E-3</v>
      </c>
      <c r="LH19" s="74" t="s">
        <v>22</v>
      </c>
      <c r="LI19" s="74">
        <v>203</v>
      </c>
      <c r="LJ19" s="74">
        <v>200</v>
      </c>
      <c r="LK19" s="74">
        <v>2</v>
      </c>
      <c r="LL19" s="74">
        <v>1</v>
      </c>
      <c r="LM19" s="75">
        <f t="shared" si="51"/>
        <v>0.98522167487684731</v>
      </c>
      <c r="LN19" s="75">
        <f t="shared" si="52"/>
        <v>0</v>
      </c>
      <c r="LP19" s="74" t="s">
        <v>22</v>
      </c>
      <c r="LQ19" s="74">
        <v>203</v>
      </c>
      <c r="LR19" s="74">
        <v>199</v>
      </c>
      <c r="LS19" s="74">
        <v>2</v>
      </c>
      <c r="LT19" s="74">
        <v>2</v>
      </c>
      <c r="LU19" s="75">
        <f t="shared" si="53"/>
        <v>0.98029556650246308</v>
      </c>
      <c r="LV19" s="75">
        <f t="shared" si="54"/>
        <v>-4.9261083743842304E-3</v>
      </c>
      <c r="LX19" s="74" t="s">
        <v>22</v>
      </c>
      <c r="LY19" s="74">
        <v>203</v>
      </c>
      <c r="LZ19" s="74">
        <v>200</v>
      </c>
      <c r="MA19" s="74">
        <v>2</v>
      </c>
      <c r="MB19" s="74">
        <v>1</v>
      </c>
      <c r="MC19" s="75">
        <f t="shared" si="55"/>
        <v>0.98522167487684731</v>
      </c>
      <c r="MD19" s="75">
        <f t="shared" si="56"/>
        <v>4.9261083743842304E-3</v>
      </c>
      <c r="MF19" s="74" t="s">
        <v>22</v>
      </c>
      <c r="MG19" s="74">
        <v>203</v>
      </c>
      <c r="MH19" s="74">
        <v>200</v>
      </c>
      <c r="MI19" s="74">
        <v>2</v>
      </c>
      <c r="MJ19" s="74">
        <v>1</v>
      </c>
      <c r="MK19" s="75">
        <f t="shared" si="57"/>
        <v>0.98522167487684731</v>
      </c>
      <c r="ML19" s="75">
        <f t="shared" si="58"/>
        <v>0</v>
      </c>
      <c r="MN19" s="74" t="s">
        <v>22</v>
      </c>
      <c r="MO19" s="74">
        <v>203</v>
      </c>
      <c r="MP19" s="74">
        <v>199</v>
      </c>
      <c r="MQ19" s="74">
        <v>2</v>
      </c>
      <c r="MR19" s="74">
        <v>2</v>
      </c>
      <c r="MS19" s="75">
        <f t="shared" si="59"/>
        <v>0.98029556650246308</v>
      </c>
      <c r="MT19" s="75">
        <f t="shared" si="60"/>
        <v>-4.9261083743842304E-3</v>
      </c>
      <c r="MV19" s="74" t="s">
        <v>22</v>
      </c>
      <c r="MW19" s="74">
        <v>203</v>
      </c>
      <c r="MX19" s="74">
        <v>200</v>
      </c>
      <c r="MY19" s="74">
        <v>2</v>
      </c>
      <c r="MZ19" s="74">
        <v>1</v>
      </c>
      <c r="NA19" s="75">
        <f t="shared" si="61"/>
        <v>0.98522167487684731</v>
      </c>
      <c r="NB19" s="75">
        <f t="shared" si="62"/>
        <v>4.9261083743842304E-3</v>
      </c>
      <c r="ND19" s="74" t="s">
        <v>22</v>
      </c>
      <c r="NE19" s="74">
        <v>203</v>
      </c>
      <c r="NF19" s="74">
        <v>199</v>
      </c>
      <c r="NG19" s="74">
        <v>2</v>
      </c>
      <c r="NH19" s="74">
        <v>2</v>
      </c>
      <c r="NI19" s="75">
        <f t="shared" si="63"/>
        <v>0.98029556650246308</v>
      </c>
      <c r="NJ19" s="75">
        <f t="shared" si="64"/>
        <v>-4.9261083743842304E-3</v>
      </c>
      <c r="NL19" s="74" t="s">
        <v>22</v>
      </c>
      <c r="NM19" s="74">
        <v>203</v>
      </c>
      <c r="NN19" s="74">
        <v>200</v>
      </c>
      <c r="NO19" s="74">
        <v>2</v>
      </c>
      <c r="NP19" s="74">
        <v>1</v>
      </c>
      <c r="NQ19" s="75">
        <f t="shared" si="65"/>
        <v>0.98522167487684731</v>
      </c>
      <c r="NR19" s="75">
        <f t="shared" si="66"/>
        <v>4.9261083743842304E-3</v>
      </c>
      <c r="NT19" s="74" t="s">
        <v>22</v>
      </c>
      <c r="NU19" s="74">
        <v>203</v>
      </c>
      <c r="NV19" s="74">
        <v>200</v>
      </c>
      <c r="NW19" s="74">
        <v>2</v>
      </c>
      <c r="NX19" s="74">
        <v>1</v>
      </c>
      <c r="NY19" s="75">
        <v>0.99</v>
      </c>
      <c r="NZ19" s="75"/>
    </row>
    <row r="20" spans="1:390" ht="15">
      <c r="A20" s="2" t="s">
        <v>23</v>
      </c>
      <c r="B20" s="2">
        <v>30</v>
      </c>
      <c r="C20" s="2">
        <v>27</v>
      </c>
      <c r="D20" s="2">
        <v>1</v>
      </c>
      <c r="E20" s="2">
        <v>2</v>
      </c>
      <c r="F20" s="4">
        <v>0.9</v>
      </c>
      <c r="G20" s="8"/>
      <c r="H20" s="7"/>
      <c r="I20" s="2" t="s">
        <v>23</v>
      </c>
      <c r="J20" s="2">
        <v>30</v>
      </c>
      <c r="K20" s="2">
        <v>27</v>
      </c>
      <c r="L20" s="2">
        <v>1</v>
      </c>
      <c r="M20" s="2">
        <v>2</v>
      </c>
      <c r="N20" s="4">
        <v>0.9</v>
      </c>
      <c r="O20" s="8">
        <f t="shared" si="0"/>
        <v>0</v>
      </c>
      <c r="P20" s="7"/>
      <c r="Q20" s="2" t="s">
        <v>23</v>
      </c>
      <c r="R20" s="2">
        <v>30</v>
      </c>
      <c r="S20" s="2">
        <v>27</v>
      </c>
      <c r="T20" s="2">
        <v>1</v>
      </c>
      <c r="U20" s="2">
        <v>2</v>
      </c>
      <c r="V20" s="4">
        <v>0.9</v>
      </c>
      <c r="W20" s="4">
        <f t="shared" si="1"/>
        <v>0</v>
      </c>
      <c r="Y20" s="2" t="s">
        <v>23</v>
      </c>
      <c r="Z20" s="2">
        <v>30</v>
      </c>
      <c r="AA20" s="2">
        <v>29</v>
      </c>
      <c r="AB20" s="2">
        <v>1</v>
      </c>
      <c r="AC20" s="2">
        <v>0</v>
      </c>
      <c r="AD20" s="4">
        <v>0.97</v>
      </c>
      <c r="AE20" s="4">
        <f t="shared" si="2"/>
        <v>6.9999999999999951E-2</v>
      </c>
      <c r="AG20" s="2" t="s">
        <v>23</v>
      </c>
      <c r="AH20" s="2">
        <v>48</v>
      </c>
      <c r="AI20" s="2">
        <v>47</v>
      </c>
      <c r="AJ20" s="2">
        <v>1</v>
      </c>
      <c r="AK20" s="2">
        <v>0</v>
      </c>
      <c r="AL20" s="4">
        <v>0.98</v>
      </c>
      <c r="AN20" s="2" t="s">
        <v>23</v>
      </c>
      <c r="AO20" s="2">
        <v>48</v>
      </c>
      <c r="AP20" s="2">
        <v>47</v>
      </c>
      <c r="AQ20" s="2">
        <v>1</v>
      </c>
      <c r="AR20" s="2">
        <v>0</v>
      </c>
      <c r="AS20" s="4">
        <v>0.98</v>
      </c>
      <c r="AT20" s="4">
        <f t="shared" si="3"/>
        <v>0</v>
      </c>
      <c r="AV20" s="2" t="s">
        <v>23</v>
      </c>
      <c r="AW20" s="2">
        <v>48</v>
      </c>
      <c r="AX20" s="2">
        <v>47</v>
      </c>
      <c r="AY20" s="2">
        <v>1</v>
      </c>
      <c r="AZ20" s="2">
        <v>0</v>
      </c>
      <c r="BA20" s="4">
        <v>0.98</v>
      </c>
      <c r="BB20" s="4">
        <f t="shared" si="4"/>
        <v>0</v>
      </c>
      <c r="BD20" s="2" t="s">
        <v>23</v>
      </c>
      <c r="BE20" s="2">
        <v>48</v>
      </c>
      <c r="BF20" s="2">
        <v>47</v>
      </c>
      <c r="BG20" s="2">
        <v>1</v>
      </c>
      <c r="BH20" s="2">
        <v>0</v>
      </c>
      <c r="BI20" s="4">
        <v>0.98</v>
      </c>
      <c r="BJ20" s="4">
        <f t="shared" si="5"/>
        <v>0</v>
      </c>
      <c r="BL20" s="2" t="s">
        <v>23</v>
      </c>
      <c r="BM20" s="2">
        <v>48</v>
      </c>
      <c r="BN20" s="2">
        <v>47</v>
      </c>
      <c r="BO20" s="2">
        <v>1</v>
      </c>
      <c r="BP20" s="2">
        <v>0</v>
      </c>
      <c r="BQ20" s="4">
        <f t="shared" si="69"/>
        <v>0.97916666666666663</v>
      </c>
      <c r="BR20" s="4">
        <f t="shared" si="6"/>
        <v>-8.3333333333335258E-4</v>
      </c>
      <c r="BT20" s="2" t="s">
        <v>23</v>
      </c>
      <c r="BU20" s="2">
        <v>48</v>
      </c>
      <c r="BV20" s="2">
        <v>47</v>
      </c>
      <c r="BW20" s="2">
        <v>1</v>
      </c>
      <c r="BX20" s="2">
        <v>0</v>
      </c>
      <c r="BY20" s="4">
        <f t="shared" si="67"/>
        <v>0.97916666666666663</v>
      </c>
      <c r="BZ20" s="4">
        <f t="shared" si="7"/>
        <v>0</v>
      </c>
      <c r="CB20" s="2" t="s">
        <v>23</v>
      </c>
      <c r="CC20" s="2">
        <v>48</v>
      </c>
      <c r="CD20" s="2">
        <v>47</v>
      </c>
      <c r="CE20" s="2">
        <v>1</v>
      </c>
      <c r="CF20" s="2">
        <v>0</v>
      </c>
      <c r="CG20" s="4">
        <v>0.98</v>
      </c>
      <c r="CH20" s="4">
        <f t="shared" si="8"/>
        <v>8.3333333333335258E-4</v>
      </c>
      <c r="CJ20" s="2" t="s">
        <v>23</v>
      </c>
      <c r="CK20" s="2">
        <v>48</v>
      </c>
      <c r="CL20" s="2">
        <v>47</v>
      </c>
      <c r="CM20" s="2">
        <v>1</v>
      </c>
      <c r="CN20" s="2">
        <v>0</v>
      </c>
      <c r="CO20" s="4">
        <v>0.98</v>
      </c>
      <c r="CP20" s="4">
        <f t="shared" si="9"/>
        <v>0</v>
      </c>
      <c r="CR20" s="2" t="s">
        <v>23</v>
      </c>
      <c r="CS20" s="2">
        <v>48</v>
      </c>
      <c r="CT20" s="2">
        <v>47</v>
      </c>
      <c r="CU20" s="2">
        <v>1</v>
      </c>
      <c r="CV20" s="2">
        <v>0</v>
      </c>
      <c r="CW20" s="4">
        <v>0.98</v>
      </c>
      <c r="CX20" s="4">
        <f t="shared" si="10"/>
        <v>0</v>
      </c>
      <c r="CZ20" s="2" t="s">
        <v>23</v>
      </c>
      <c r="DA20" s="2">
        <v>48</v>
      </c>
      <c r="DB20" s="2">
        <v>47</v>
      </c>
      <c r="DC20" s="2">
        <v>1</v>
      </c>
      <c r="DD20" s="2">
        <v>0</v>
      </c>
      <c r="DE20" s="4">
        <v>0.98</v>
      </c>
      <c r="DF20" s="4">
        <f t="shared" si="11"/>
        <v>0</v>
      </c>
      <c r="DH20" s="2" t="s">
        <v>23</v>
      </c>
      <c r="DI20" s="2">
        <v>48</v>
      </c>
      <c r="DJ20" s="2">
        <v>47</v>
      </c>
      <c r="DK20" s="2">
        <v>1</v>
      </c>
      <c r="DL20" s="2">
        <v>0</v>
      </c>
      <c r="DM20" s="4">
        <v>0.98</v>
      </c>
      <c r="DN20" s="4">
        <f t="shared" si="12"/>
        <v>0</v>
      </c>
      <c r="DP20" s="2" t="s">
        <v>23</v>
      </c>
      <c r="DQ20" s="2">
        <v>48</v>
      </c>
      <c r="DR20" s="2">
        <v>47</v>
      </c>
      <c r="DS20" s="2">
        <v>1</v>
      </c>
      <c r="DT20" s="2">
        <v>0</v>
      </c>
      <c r="DU20" s="4">
        <v>0.98</v>
      </c>
      <c r="DV20" s="4">
        <f t="shared" si="13"/>
        <v>0</v>
      </c>
      <c r="DX20" s="2" t="s">
        <v>23</v>
      </c>
      <c r="DY20" s="2">
        <v>48</v>
      </c>
      <c r="DZ20" s="2">
        <v>47</v>
      </c>
      <c r="EA20" s="2">
        <v>1</v>
      </c>
      <c r="EB20" s="2">
        <v>0</v>
      </c>
      <c r="EC20" s="4">
        <v>0.98</v>
      </c>
      <c r="ED20" s="4">
        <f t="shared" si="14"/>
        <v>0</v>
      </c>
      <c r="EF20" s="2" t="s">
        <v>23</v>
      </c>
      <c r="EG20" s="2">
        <v>48</v>
      </c>
      <c r="EH20" s="2">
        <v>47</v>
      </c>
      <c r="EI20" s="2">
        <v>1</v>
      </c>
      <c r="EJ20" s="2">
        <v>0</v>
      </c>
      <c r="EK20" s="4">
        <f t="shared" si="68"/>
        <v>0.97916666666666663</v>
      </c>
      <c r="EL20" s="4">
        <f t="shared" si="15"/>
        <v>-8.3333333333335258E-4</v>
      </c>
      <c r="EN20" s="73" t="s">
        <v>23</v>
      </c>
      <c r="EO20" s="73">
        <v>48</v>
      </c>
      <c r="EP20" s="73">
        <v>47</v>
      </c>
      <c r="EQ20" s="73">
        <v>1</v>
      </c>
      <c r="ER20" s="73">
        <v>0</v>
      </c>
      <c r="ES20" s="77">
        <v>0.98</v>
      </c>
      <c r="ET20" s="75">
        <f t="shared" si="16"/>
        <v>0.98</v>
      </c>
      <c r="EU20" s="74"/>
      <c r="EV20" s="73" t="s">
        <v>23</v>
      </c>
      <c r="EW20" s="73">
        <v>48</v>
      </c>
      <c r="EX20" s="73">
        <v>47</v>
      </c>
      <c r="EY20" s="73">
        <v>1</v>
      </c>
      <c r="EZ20" s="73">
        <v>0</v>
      </c>
      <c r="FA20" s="77">
        <v>0.98</v>
      </c>
      <c r="FB20" s="75">
        <f t="shared" si="17"/>
        <v>0</v>
      </c>
      <c r="FC20" s="74"/>
      <c r="FD20" s="73" t="s">
        <v>23</v>
      </c>
      <c r="FE20" s="73">
        <v>48</v>
      </c>
      <c r="FF20" s="73">
        <v>47</v>
      </c>
      <c r="FG20" s="73">
        <v>1</v>
      </c>
      <c r="FH20" s="73">
        <v>0</v>
      </c>
      <c r="FI20" s="77">
        <v>0.98</v>
      </c>
      <c r="FJ20" s="75">
        <f t="shared" si="18"/>
        <v>0</v>
      </c>
      <c r="FK20" s="74"/>
      <c r="FL20" s="73" t="s">
        <v>23</v>
      </c>
      <c r="FM20" s="73">
        <v>48</v>
      </c>
      <c r="FN20" s="73">
        <v>47</v>
      </c>
      <c r="FO20" s="73">
        <v>1</v>
      </c>
      <c r="FP20" s="73">
        <v>0</v>
      </c>
      <c r="FQ20" s="77">
        <v>0.98</v>
      </c>
      <c r="FR20" s="75">
        <f t="shared" si="19"/>
        <v>0</v>
      </c>
      <c r="FS20" s="74"/>
      <c r="FT20" s="73" t="s">
        <v>23</v>
      </c>
      <c r="FU20" s="73">
        <v>48</v>
      </c>
      <c r="FV20" s="73">
        <v>47</v>
      </c>
      <c r="FW20" s="73">
        <v>1</v>
      </c>
      <c r="FX20" s="73">
        <v>0</v>
      </c>
      <c r="FY20" s="77">
        <v>0.98</v>
      </c>
      <c r="FZ20" s="75">
        <f t="shared" si="20"/>
        <v>0</v>
      </c>
      <c r="GA20" s="74"/>
      <c r="GB20" s="73" t="s">
        <v>23</v>
      </c>
      <c r="GC20" s="73">
        <v>48</v>
      </c>
      <c r="GD20" s="73">
        <v>47</v>
      </c>
      <c r="GE20" s="73">
        <v>1</v>
      </c>
      <c r="GF20" s="73">
        <v>0</v>
      </c>
      <c r="GG20" s="77">
        <v>0.98</v>
      </c>
      <c r="GH20" s="77">
        <f t="shared" si="21"/>
        <v>0</v>
      </c>
      <c r="GI20" s="74"/>
      <c r="GJ20" s="73" t="s">
        <v>23</v>
      </c>
      <c r="GK20" s="73">
        <v>48</v>
      </c>
      <c r="GL20" s="73">
        <v>47</v>
      </c>
      <c r="GM20" s="73">
        <v>1</v>
      </c>
      <c r="GN20" s="73">
        <v>0</v>
      </c>
      <c r="GO20" s="77">
        <v>0.98</v>
      </c>
      <c r="GP20" s="75">
        <f t="shared" si="22"/>
        <v>0</v>
      </c>
      <c r="GQ20" s="74"/>
      <c r="GR20" s="73" t="s">
        <v>23</v>
      </c>
      <c r="GS20" s="73">
        <v>48</v>
      </c>
      <c r="GT20" s="73">
        <v>47</v>
      </c>
      <c r="GU20" s="73">
        <v>1</v>
      </c>
      <c r="GV20" s="73">
        <v>0</v>
      </c>
      <c r="GW20" s="77">
        <v>0.98</v>
      </c>
      <c r="GX20" s="75">
        <f t="shared" si="23"/>
        <v>0</v>
      </c>
      <c r="GY20" s="74"/>
      <c r="GZ20" s="73" t="s">
        <v>23</v>
      </c>
      <c r="HA20" s="73">
        <v>48</v>
      </c>
      <c r="HB20" s="73">
        <v>47</v>
      </c>
      <c r="HC20" s="73">
        <v>1</v>
      </c>
      <c r="HD20" s="73">
        <v>0</v>
      </c>
      <c r="HE20" s="77">
        <v>0.98</v>
      </c>
      <c r="HF20" s="75">
        <f t="shared" si="24"/>
        <v>0</v>
      </c>
      <c r="HG20" s="74"/>
      <c r="HH20" s="74" t="s">
        <v>23</v>
      </c>
      <c r="HI20" s="74">
        <v>48</v>
      </c>
      <c r="HJ20" s="74">
        <v>47</v>
      </c>
      <c r="HK20" s="74">
        <v>1</v>
      </c>
      <c r="HL20" s="74">
        <v>0</v>
      </c>
      <c r="HM20" s="75">
        <f t="shared" si="25"/>
        <v>0.97916666666666663</v>
      </c>
      <c r="HN20" s="75">
        <f t="shared" si="26"/>
        <v>-8.3333333333335258E-4</v>
      </c>
      <c r="HP20" s="74" t="s">
        <v>23</v>
      </c>
      <c r="HQ20" s="74">
        <v>48</v>
      </c>
      <c r="HR20" s="74">
        <v>47</v>
      </c>
      <c r="HS20" s="74">
        <v>1</v>
      </c>
      <c r="HT20" s="74">
        <v>0</v>
      </c>
      <c r="HU20" s="75">
        <f t="shared" si="27"/>
        <v>0.97916666666666663</v>
      </c>
      <c r="HV20" s="75">
        <f t="shared" si="28"/>
        <v>0</v>
      </c>
      <c r="HX20" s="74" t="s">
        <v>23</v>
      </c>
      <c r="HY20" s="74">
        <v>48</v>
      </c>
      <c r="HZ20" s="74">
        <v>47</v>
      </c>
      <c r="IA20" s="74">
        <v>1</v>
      </c>
      <c r="IB20" s="74">
        <v>0</v>
      </c>
      <c r="IC20" s="75">
        <f t="shared" si="29"/>
        <v>0.97916666666666663</v>
      </c>
      <c r="ID20" s="75">
        <f t="shared" si="30"/>
        <v>0</v>
      </c>
      <c r="IF20" s="74" t="s">
        <v>23</v>
      </c>
      <c r="IG20" s="74">
        <v>48</v>
      </c>
      <c r="IH20" s="74">
        <v>47</v>
      </c>
      <c r="II20" s="74">
        <v>1</v>
      </c>
      <c r="IJ20" s="74">
        <v>0</v>
      </c>
      <c r="IK20" s="75">
        <f t="shared" si="31"/>
        <v>0.97916666666666663</v>
      </c>
      <c r="IL20" s="75">
        <f t="shared" si="32"/>
        <v>0</v>
      </c>
      <c r="IN20" s="74" t="s">
        <v>23</v>
      </c>
      <c r="IO20" s="74">
        <v>48</v>
      </c>
      <c r="IP20" s="74">
        <v>47</v>
      </c>
      <c r="IQ20" s="74">
        <v>1</v>
      </c>
      <c r="IR20" s="74">
        <v>0</v>
      </c>
      <c r="IS20" s="75">
        <f t="shared" si="33"/>
        <v>0.97916666666666663</v>
      </c>
      <c r="IT20" s="75">
        <f t="shared" si="34"/>
        <v>0</v>
      </c>
      <c r="IV20" s="74" t="s">
        <v>23</v>
      </c>
      <c r="IW20" s="74">
        <v>48</v>
      </c>
      <c r="IX20" s="74">
        <v>47</v>
      </c>
      <c r="IY20" s="74">
        <v>1</v>
      </c>
      <c r="IZ20" s="74">
        <v>0</v>
      </c>
      <c r="JA20" s="75">
        <f t="shared" si="35"/>
        <v>0.97916666666666663</v>
      </c>
      <c r="JB20" s="75">
        <f t="shared" si="36"/>
        <v>0</v>
      </c>
      <c r="JD20" s="74" t="s">
        <v>23</v>
      </c>
      <c r="JE20" s="74">
        <v>48</v>
      </c>
      <c r="JF20" s="74">
        <v>47</v>
      </c>
      <c r="JG20" s="74">
        <v>1</v>
      </c>
      <c r="JH20" s="74">
        <v>0</v>
      </c>
      <c r="JI20" s="75">
        <f t="shared" si="37"/>
        <v>0.97916666666666663</v>
      </c>
      <c r="JJ20" s="75">
        <f t="shared" si="38"/>
        <v>0</v>
      </c>
      <c r="JL20" s="74" t="s">
        <v>23</v>
      </c>
      <c r="JM20" s="74">
        <v>48</v>
      </c>
      <c r="JN20" s="74">
        <v>47</v>
      </c>
      <c r="JO20" s="74">
        <v>1</v>
      </c>
      <c r="JP20" s="74">
        <v>0</v>
      </c>
      <c r="JQ20" s="75">
        <f t="shared" si="39"/>
        <v>0.97916666666666663</v>
      </c>
      <c r="JR20" s="75">
        <f t="shared" si="40"/>
        <v>0</v>
      </c>
      <c r="JT20" s="74" t="s">
        <v>23</v>
      </c>
      <c r="JU20" s="74">
        <v>48</v>
      </c>
      <c r="JV20" s="74">
        <v>47</v>
      </c>
      <c r="JW20" s="74">
        <v>1</v>
      </c>
      <c r="JX20" s="74">
        <v>0</v>
      </c>
      <c r="JY20" s="75">
        <f t="shared" si="41"/>
        <v>0.97916666666666663</v>
      </c>
      <c r="JZ20" s="75">
        <f t="shared" si="42"/>
        <v>0</v>
      </c>
      <c r="KB20" s="74" t="s">
        <v>23</v>
      </c>
      <c r="KC20" s="74">
        <v>48</v>
      </c>
      <c r="KD20" s="74">
        <v>47</v>
      </c>
      <c r="KE20" s="74">
        <v>1</v>
      </c>
      <c r="KF20" s="74">
        <v>0</v>
      </c>
      <c r="KG20" s="75">
        <f t="shared" si="43"/>
        <v>0.97916666666666663</v>
      </c>
      <c r="KH20" s="75">
        <f t="shared" si="44"/>
        <v>0</v>
      </c>
      <c r="KJ20" s="74" t="s">
        <v>23</v>
      </c>
      <c r="KK20" s="74">
        <v>48</v>
      </c>
      <c r="KL20" s="74">
        <v>47</v>
      </c>
      <c r="KM20" s="74">
        <v>1</v>
      </c>
      <c r="KN20" s="74">
        <v>0</v>
      </c>
      <c r="KO20" s="75">
        <f t="shared" si="45"/>
        <v>0.97916666666666663</v>
      </c>
      <c r="KP20" s="75">
        <f t="shared" si="46"/>
        <v>0</v>
      </c>
      <c r="KR20" s="74" t="s">
        <v>23</v>
      </c>
      <c r="KS20" s="74">
        <v>48</v>
      </c>
      <c r="KT20" s="74">
        <v>47</v>
      </c>
      <c r="KU20" s="74">
        <v>1</v>
      </c>
      <c r="KV20" s="74">
        <v>0</v>
      </c>
      <c r="KW20" s="75">
        <f t="shared" si="47"/>
        <v>0.97916666666666663</v>
      </c>
      <c r="KX20" s="75">
        <f t="shared" si="48"/>
        <v>0</v>
      </c>
      <c r="KZ20" s="74" t="s">
        <v>23</v>
      </c>
      <c r="LA20" s="74">
        <v>48</v>
      </c>
      <c r="LB20" s="74">
        <v>47</v>
      </c>
      <c r="LC20" s="74">
        <v>1</v>
      </c>
      <c r="LD20" s="74">
        <v>0</v>
      </c>
      <c r="LE20" s="75">
        <f t="shared" si="49"/>
        <v>0.97916666666666663</v>
      </c>
      <c r="LF20" s="75">
        <f t="shared" si="50"/>
        <v>0</v>
      </c>
      <c r="LH20" s="74" t="s">
        <v>23</v>
      </c>
      <c r="LI20" s="74">
        <v>48</v>
      </c>
      <c r="LJ20" s="74">
        <v>47</v>
      </c>
      <c r="LK20" s="74">
        <v>1</v>
      </c>
      <c r="LL20" s="74">
        <v>0</v>
      </c>
      <c r="LM20" s="75">
        <f t="shared" si="51"/>
        <v>0.97916666666666663</v>
      </c>
      <c r="LN20" s="75">
        <f t="shared" si="52"/>
        <v>0</v>
      </c>
      <c r="LP20" s="74" t="s">
        <v>23</v>
      </c>
      <c r="LQ20" s="74">
        <v>48</v>
      </c>
      <c r="LR20" s="74">
        <v>47</v>
      </c>
      <c r="LS20" s="74">
        <v>1</v>
      </c>
      <c r="LT20" s="74">
        <v>0</v>
      </c>
      <c r="LU20" s="75">
        <f t="shared" si="53"/>
        <v>0.97916666666666663</v>
      </c>
      <c r="LV20" s="75">
        <f t="shared" si="54"/>
        <v>0</v>
      </c>
      <c r="LX20" s="74" t="s">
        <v>23</v>
      </c>
      <c r="LY20" s="74">
        <v>48</v>
      </c>
      <c r="LZ20" s="74">
        <v>47</v>
      </c>
      <c r="MA20" s="74">
        <v>1</v>
      </c>
      <c r="MB20" s="74">
        <v>0</v>
      </c>
      <c r="MC20" s="75">
        <f t="shared" si="55"/>
        <v>0.97916666666666663</v>
      </c>
      <c r="MD20" s="75">
        <f t="shared" si="56"/>
        <v>0</v>
      </c>
      <c r="MF20" s="74" t="s">
        <v>23</v>
      </c>
      <c r="MG20" s="74">
        <v>48</v>
      </c>
      <c r="MH20" s="74">
        <v>47</v>
      </c>
      <c r="MI20" s="74">
        <v>1</v>
      </c>
      <c r="MJ20" s="74">
        <v>0</v>
      </c>
      <c r="MK20" s="75">
        <f t="shared" si="57"/>
        <v>0.97916666666666663</v>
      </c>
      <c r="ML20" s="75">
        <f t="shared" si="58"/>
        <v>0</v>
      </c>
      <c r="MN20" s="74" t="s">
        <v>23</v>
      </c>
      <c r="MO20" s="74">
        <v>48</v>
      </c>
      <c r="MP20" s="74">
        <v>47</v>
      </c>
      <c r="MQ20" s="74">
        <v>1</v>
      </c>
      <c r="MR20" s="74">
        <v>0</v>
      </c>
      <c r="MS20" s="75">
        <f t="shared" si="59"/>
        <v>0.97916666666666663</v>
      </c>
      <c r="MT20" s="75">
        <f t="shared" si="60"/>
        <v>0</v>
      </c>
      <c r="MV20" s="74" t="s">
        <v>23</v>
      </c>
      <c r="MW20" s="74">
        <v>48</v>
      </c>
      <c r="MX20" s="74">
        <v>47</v>
      </c>
      <c r="MY20" s="74">
        <v>1</v>
      </c>
      <c r="MZ20" s="74">
        <v>0</v>
      </c>
      <c r="NA20" s="75">
        <f t="shared" si="61"/>
        <v>0.97916666666666663</v>
      </c>
      <c r="NB20" s="75">
        <f t="shared" si="62"/>
        <v>0</v>
      </c>
      <c r="ND20" s="74" t="s">
        <v>23</v>
      </c>
      <c r="NE20" s="74">
        <v>48</v>
      </c>
      <c r="NF20" s="74">
        <v>47</v>
      </c>
      <c r="NG20" s="74">
        <v>1</v>
      </c>
      <c r="NH20" s="74">
        <v>0</v>
      </c>
      <c r="NI20" s="75">
        <f t="shared" si="63"/>
        <v>0.97916666666666663</v>
      </c>
      <c r="NJ20" s="75">
        <f t="shared" si="64"/>
        <v>0</v>
      </c>
      <c r="NL20" s="74" t="s">
        <v>23</v>
      </c>
      <c r="NM20" s="74">
        <v>48</v>
      </c>
      <c r="NN20" s="74">
        <v>47</v>
      </c>
      <c r="NO20" s="74">
        <v>1</v>
      </c>
      <c r="NP20" s="74">
        <v>0</v>
      </c>
      <c r="NQ20" s="75">
        <f t="shared" si="65"/>
        <v>0.97916666666666663</v>
      </c>
      <c r="NR20" s="75">
        <f t="shared" si="66"/>
        <v>0</v>
      </c>
      <c r="NT20" s="74" t="s">
        <v>23</v>
      </c>
      <c r="NU20" s="74">
        <v>48</v>
      </c>
      <c r="NV20" s="74">
        <v>47</v>
      </c>
      <c r="NW20" s="74">
        <v>1</v>
      </c>
      <c r="NX20" s="74">
        <v>0</v>
      </c>
      <c r="NY20" s="75">
        <v>0.98</v>
      </c>
      <c r="NZ20" s="75"/>
    </row>
    <row r="21" spans="1:390" ht="1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f>C21/B21</f>
        <v>1</v>
      </c>
      <c r="G21" s="8"/>
      <c r="H21" s="7"/>
      <c r="I21" s="14" t="s">
        <v>24</v>
      </c>
      <c r="J21" s="2">
        <v>14</v>
      </c>
      <c r="K21" s="2">
        <v>14</v>
      </c>
      <c r="L21" s="2">
        <v>0</v>
      </c>
      <c r="M21" s="2">
        <v>0</v>
      </c>
      <c r="N21" s="4">
        <f>K21/J21</f>
        <v>1</v>
      </c>
      <c r="O21" s="8">
        <f t="shared" si="0"/>
        <v>0</v>
      </c>
      <c r="P21" s="7"/>
      <c r="Q21" s="14" t="s">
        <v>24</v>
      </c>
      <c r="R21" s="2">
        <v>14</v>
      </c>
      <c r="S21" s="2">
        <v>14</v>
      </c>
      <c r="T21" s="2">
        <v>0</v>
      </c>
      <c r="U21" s="2">
        <v>0</v>
      </c>
      <c r="V21" s="4">
        <f>S21/R21</f>
        <v>1</v>
      </c>
      <c r="W21" s="4">
        <f t="shared" si="1"/>
        <v>0</v>
      </c>
      <c r="Y21" s="17" t="s">
        <v>24</v>
      </c>
      <c r="Z21" s="2">
        <v>14</v>
      </c>
      <c r="AA21" s="2">
        <v>14</v>
      </c>
      <c r="AB21" s="2">
        <v>0</v>
      </c>
      <c r="AC21" s="2">
        <v>0</v>
      </c>
      <c r="AD21" s="4">
        <v>1</v>
      </c>
      <c r="AE21" s="4">
        <f t="shared" si="2"/>
        <v>0</v>
      </c>
      <c r="AG21" s="17" t="s">
        <v>24</v>
      </c>
      <c r="AH21" s="2">
        <v>14</v>
      </c>
      <c r="AI21" s="2">
        <v>14</v>
      </c>
      <c r="AJ21" s="2">
        <v>0</v>
      </c>
      <c r="AK21" s="2">
        <v>0</v>
      </c>
      <c r="AL21" s="4">
        <v>1</v>
      </c>
      <c r="AN21" s="17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3"/>
        <v>0</v>
      </c>
      <c r="AV21" s="17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4">
        <f t="shared" si="4"/>
        <v>0</v>
      </c>
      <c r="BD21" s="17" t="s">
        <v>24</v>
      </c>
      <c r="BE21" s="2">
        <v>14</v>
      </c>
      <c r="BF21" s="2">
        <v>14</v>
      </c>
      <c r="BG21" s="2">
        <v>0</v>
      </c>
      <c r="BH21" s="2">
        <v>0</v>
      </c>
      <c r="BI21" s="4">
        <v>1</v>
      </c>
      <c r="BJ21" s="4">
        <f t="shared" si="5"/>
        <v>0</v>
      </c>
      <c r="BL21" s="37" t="s">
        <v>24</v>
      </c>
      <c r="BM21" s="2">
        <v>14</v>
      </c>
      <c r="BN21" s="2">
        <v>14</v>
      </c>
      <c r="BO21" s="2">
        <v>0</v>
      </c>
      <c r="BP21" s="2">
        <v>0</v>
      </c>
      <c r="BQ21" s="4">
        <f t="shared" si="69"/>
        <v>1</v>
      </c>
      <c r="BR21" s="4">
        <f t="shared" si="6"/>
        <v>0</v>
      </c>
      <c r="BT21" s="37" t="s">
        <v>24</v>
      </c>
      <c r="BU21" s="2">
        <v>14</v>
      </c>
      <c r="BV21" s="2">
        <v>14</v>
      </c>
      <c r="BW21" s="2">
        <v>0</v>
      </c>
      <c r="BX21" s="2">
        <v>0</v>
      </c>
      <c r="BY21" s="4">
        <f t="shared" si="67"/>
        <v>1</v>
      </c>
      <c r="BZ21" s="4">
        <f t="shared" si="7"/>
        <v>0</v>
      </c>
      <c r="CB21" s="37" t="s">
        <v>24</v>
      </c>
      <c r="CC21" s="2">
        <v>14</v>
      </c>
      <c r="CD21" s="2">
        <v>14</v>
      </c>
      <c r="CE21" s="2">
        <v>0</v>
      </c>
      <c r="CF21" s="2">
        <v>0</v>
      </c>
      <c r="CG21" s="4">
        <f>CD21/CC21</f>
        <v>1</v>
      </c>
      <c r="CH21" s="4">
        <f t="shared" si="8"/>
        <v>0</v>
      </c>
      <c r="CJ21" s="37" t="s">
        <v>24</v>
      </c>
      <c r="CK21" s="2">
        <v>14</v>
      </c>
      <c r="CL21" s="2">
        <v>14</v>
      </c>
      <c r="CM21" s="2">
        <v>0</v>
      </c>
      <c r="CN21" s="2">
        <v>0</v>
      </c>
      <c r="CO21" s="4">
        <f>CL21/CK21</f>
        <v>1</v>
      </c>
      <c r="CP21" s="4">
        <f t="shared" si="9"/>
        <v>0</v>
      </c>
      <c r="CR21" s="37" t="s">
        <v>24</v>
      </c>
      <c r="CS21" s="2">
        <v>14</v>
      </c>
      <c r="CT21" s="2">
        <v>14</v>
      </c>
      <c r="CU21" s="2">
        <v>0</v>
      </c>
      <c r="CV21" s="2">
        <v>0</v>
      </c>
      <c r="CW21" s="4">
        <f>CT21/CS21</f>
        <v>1</v>
      </c>
      <c r="CX21" s="4">
        <f t="shared" si="10"/>
        <v>0</v>
      </c>
      <c r="CZ21" s="37" t="s">
        <v>24</v>
      </c>
      <c r="DA21" s="2">
        <v>14</v>
      </c>
      <c r="DB21" s="2">
        <v>14</v>
      </c>
      <c r="DC21" s="2">
        <v>0</v>
      </c>
      <c r="DD21" s="2">
        <v>0</v>
      </c>
      <c r="DE21" s="4">
        <f>DB21/DA21</f>
        <v>1</v>
      </c>
      <c r="DF21" s="4">
        <f t="shared" si="11"/>
        <v>0</v>
      </c>
      <c r="DH21" s="37" t="s">
        <v>24</v>
      </c>
      <c r="DI21" s="2">
        <v>25</v>
      </c>
      <c r="DJ21" s="2">
        <v>23</v>
      </c>
      <c r="DK21" s="32">
        <v>2</v>
      </c>
      <c r="DL21" s="32">
        <v>0</v>
      </c>
      <c r="DM21" s="4">
        <f>DJ21/DI21</f>
        <v>0.92</v>
      </c>
      <c r="DN21" s="4">
        <f t="shared" si="12"/>
        <v>-7.999999999999996E-2</v>
      </c>
      <c r="DO21" s="2" t="s">
        <v>89</v>
      </c>
      <c r="DP21" s="37" t="s">
        <v>24</v>
      </c>
      <c r="DQ21" s="2">
        <v>25</v>
      </c>
      <c r="DR21" s="2">
        <v>23</v>
      </c>
      <c r="DS21" s="32">
        <v>2</v>
      </c>
      <c r="DT21" s="32">
        <v>0</v>
      </c>
      <c r="DU21" s="4">
        <f>DR21/DQ21</f>
        <v>0.92</v>
      </c>
      <c r="DV21" s="4">
        <f t="shared" si="13"/>
        <v>0</v>
      </c>
      <c r="DW21" s="2" t="s">
        <v>89</v>
      </c>
      <c r="DX21" s="37" t="s">
        <v>24</v>
      </c>
      <c r="DY21" s="2">
        <v>25</v>
      </c>
      <c r="DZ21" s="2">
        <v>23</v>
      </c>
      <c r="EA21" s="2">
        <v>2</v>
      </c>
      <c r="EB21" s="2">
        <v>0</v>
      </c>
      <c r="EC21" s="4">
        <v>0.35</v>
      </c>
      <c r="ED21" s="4">
        <f t="shared" si="14"/>
        <v>-0.57000000000000006</v>
      </c>
      <c r="EF21" s="37" t="s">
        <v>24</v>
      </c>
      <c r="EG21" s="2">
        <v>25</v>
      </c>
      <c r="EH21" s="2">
        <v>23</v>
      </c>
      <c r="EI21" s="2">
        <v>2</v>
      </c>
      <c r="EJ21" s="2">
        <v>0</v>
      </c>
      <c r="EK21" s="4">
        <f t="shared" si="68"/>
        <v>0.92</v>
      </c>
      <c r="EL21" s="4">
        <f t="shared" si="15"/>
        <v>0.57000000000000006</v>
      </c>
      <c r="EN21" s="73" t="s">
        <v>24</v>
      </c>
      <c r="EO21" s="73">
        <v>65</v>
      </c>
      <c r="EP21" s="73">
        <v>23</v>
      </c>
      <c r="EQ21" s="73">
        <v>2</v>
      </c>
      <c r="ER21" s="73">
        <v>40</v>
      </c>
      <c r="ES21" s="77">
        <v>0.35</v>
      </c>
      <c r="ET21" s="75">
        <f t="shared" si="16"/>
        <v>0.35</v>
      </c>
      <c r="EU21" s="74"/>
      <c r="EV21" s="73" t="s">
        <v>24</v>
      </c>
      <c r="EW21" s="73">
        <v>65</v>
      </c>
      <c r="EX21" s="73">
        <v>23</v>
      </c>
      <c r="EY21" s="73">
        <v>2</v>
      </c>
      <c r="EZ21" s="73">
        <v>40</v>
      </c>
      <c r="FA21" s="77">
        <v>0.35</v>
      </c>
      <c r="FB21" s="75">
        <f t="shared" si="17"/>
        <v>0</v>
      </c>
      <c r="FC21" s="74"/>
      <c r="FD21" s="73" t="s">
        <v>24</v>
      </c>
      <c r="FE21" s="73">
        <v>65</v>
      </c>
      <c r="FF21" s="73">
        <v>23</v>
      </c>
      <c r="FG21" s="73">
        <v>2</v>
      </c>
      <c r="FH21" s="73">
        <v>40</v>
      </c>
      <c r="FI21" s="77">
        <v>0.35</v>
      </c>
      <c r="FJ21" s="75">
        <f t="shared" si="18"/>
        <v>0</v>
      </c>
      <c r="FK21" s="74"/>
      <c r="FL21" s="73" t="s">
        <v>24</v>
      </c>
      <c r="FM21" s="73">
        <v>65</v>
      </c>
      <c r="FN21" s="73">
        <v>23</v>
      </c>
      <c r="FO21" s="73">
        <v>2</v>
      </c>
      <c r="FP21" s="73">
        <v>40</v>
      </c>
      <c r="FQ21" s="77">
        <v>0.35</v>
      </c>
      <c r="FR21" s="75">
        <f t="shared" si="19"/>
        <v>0</v>
      </c>
      <c r="FS21" s="74"/>
      <c r="FT21" s="73" t="s">
        <v>24</v>
      </c>
      <c r="FU21" s="73">
        <v>65</v>
      </c>
      <c r="FV21" s="73">
        <v>23</v>
      </c>
      <c r="FW21" s="73">
        <v>2</v>
      </c>
      <c r="FX21" s="73">
        <v>40</v>
      </c>
      <c r="FY21" s="77">
        <v>0.35</v>
      </c>
      <c r="FZ21" s="75">
        <f t="shared" si="20"/>
        <v>0</v>
      </c>
      <c r="GA21" s="74"/>
      <c r="GB21" s="73" t="s">
        <v>24</v>
      </c>
      <c r="GC21" s="73">
        <v>65</v>
      </c>
      <c r="GD21" s="73">
        <v>23</v>
      </c>
      <c r="GE21" s="73">
        <v>2</v>
      </c>
      <c r="GF21" s="73">
        <v>40</v>
      </c>
      <c r="GG21" s="77">
        <v>0.35</v>
      </c>
      <c r="GH21" s="77">
        <f t="shared" si="21"/>
        <v>0</v>
      </c>
      <c r="GI21" s="74"/>
      <c r="GJ21" s="37" t="s">
        <v>24</v>
      </c>
      <c r="GK21" s="74">
        <v>25</v>
      </c>
      <c r="GL21" s="74">
        <v>23</v>
      </c>
      <c r="GM21" s="76">
        <v>2</v>
      </c>
      <c r="GN21" s="76">
        <v>0</v>
      </c>
      <c r="GO21" s="75">
        <f>GL21/GK21</f>
        <v>0.92</v>
      </c>
      <c r="GP21" s="75">
        <f t="shared" si="22"/>
        <v>0.57000000000000006</v>
      </c>
      <c r="GQ21" s="74"/>
      <c r="GR21" s="37" t="s">
        <v>24</v>
      </c>
      <c r="GS21" s="74">
        <v>25</v>
      </c>
      <c r="GT21" s="74">
        <v>23</v>
      </c>
      <c r="GU21" s="76">
        <v>2</v>
      </c>
      <c r="GV21" s="76">
        <v>0</v>
      </c>
      <c r="GW21" s="75">
        <f>GT21/GS21</f>
        <v>0.92</v>
      </c>
      <c r="GX21" s="75">
        <f t="shared" si="23"/>
        <v>0</v>
      </c>
      <c r="GY21" s="74"/>
      <c r="GZ21" s="37" t="s">
        <v>24</v>
      </c>
      <c r="HA21" s="74">
        <v>25</v>
      </c>
      <c r="HB21" s="74">
        <v>23</v>
      </c>
      <c r="HC21" s="76">
        <v>2</v>
      </c>
      <c r="HD21" s="76">
        <v>0</v>
      </c>
      <c r="HE21" s="75">
        <f>HB21/HA21</f>
        <v>0.92</v>
      </c>
      <c r="HF21" s="75">
        <f t="shared" si="24"/>
        <v>0</v>
      </c>
      <c r="HG21" s="74"/>
      <c r="HH21" s="37" t="s">
        <v>24</v>
      </c>
      <c r="HI21" s="74">
        <v>25</v>
      </c>
      <c r="HJ21" s="74">
        <v>22</v>
      </c>
      <c r="HK21" s="76">
        <v>3</v>
      </c>
      <c r="HL21" s="76">
        <v>0</v>
      </c>
      <c r="HM21" s="75">
        <f t="shared" si="25"/>
        <v>0.88</v>
      </c>
      <c r="HN21" s="75">
        <f t="shared" si="26"/>
        <v>-4.0000000000000036E-2</v>
      </c>
      <c r="HP21" s="37" t="s">
        <v>24</v>
      </c>
      <c r="HQ21" s="74">
        <v>25</v>
      </c>
      <c r="HR21" s="74">
        <v>22</v>
      </c>
      <c r="HS21" s="76">
        <v>3</v>
      </c>
      <c r="HT21" s="76">
        <v>0</v>
      </c>
      <c r="HU21" s="75">
        <f t="shared" si="27"/>
        <v>0.88</v>
      </c>
      <c r="HV21" s="75">
        <f t="shared" si="28"/>
        <v>0</v>
      </c>
      <c r="HX21" s="37" t="s">
        <v>24</v>
      </c>
      <c r="HY21" s="74">
        <v>25</v>
      </c>
      <c r="HZ21" s="74">
        <v>22</v>
      </c>
      <c r="IA21" s="74">
        <v>3</v>
      </c>
      <c r="IB21" s="74">
        <v>0</v>
      </c>
      <c r="IC21" s="75">
        <f t="shared" si="29"/>
        <v>0.88</v>
      </c>
      <c r="ID21" s="75">
        <f t="shared" si="30"/>
        <v>0</v>
      </c>
      <c r="IF21" s="37" t="s">
        <v>24</v>
      </c>
      <c r="IG21" s="74">
        <v>25</v>
      </c>
      <c r="IH21" s="74">
        <v>22</v>
      </c>
      <c r="II21" s="74">
        <v>3</v>
      </c>
      <c r="IJ21" s="74">
        <v>0</v>
      </c>
      <c r="IK21" s="75">
        <f t="shared" si="31"/>
        <v>0.88</v>
      </c>
      <c r="IL21" s="75">
        <f t="shared" si="32"/>
        <v>0</v>
      </c>
      <c r="IN21" s="37" t="s">
        <v>24</v>
      </c>
      <c r="IO21" s="74">
        <v>25</v>
      </c>
      <c r="IP21" s="74">
        <v>22</v>
      </c>
      <c r="IQ21" s="74">
        <v>3</v>
      </c>
      <c r="IR21" s="74">
        <v>0</v>
      </c>
      <c r="IS21" s="75">
        <f t="shared" si="33"/>
        <v>0.88</v>
      </c>
      <c r="IT21" s="75">
        <f t="shared" si="34"/>
        <v>0</v>
      </c>
      <c r="IV21" s="37" t="s">
        <v>24</v>
      </c>
      <c r="IW21" s="74">
        <v>25</v>
      </c>
      <c r="IX21" s="74">
        <v>22</v>
      </c>
      <c r="IY21" s="74">
        <v>3</v>
      </c>
      <c r="IZ21" s="74">
        <v>0</v>
      </c>
      <c r="JA21" s="75">
        <f t="shared" si="35"/>
        <v>0.88</v>
      </c>
      <c r="JB21" s="75">
        <f t="shared" si="36"/>
        <v>0</v>
      </c>
      <c r="JD21" s="37" t="s">
        <v>24</v>
      </c>
      <c r="JE21" s="74">
        <v>25</v>
      </c>
      <c r="JF21" s="74">
        <v>22</v>
      </c>
      <c r="JG21" s="74">
        <v>3</v>
      </c>
      <c r="JH21" s="74">
        <v>0</v>
      </c>
      <c r="JI21" s="75">
        <f t="shared" si="37"/>
        <v>0.88</v>
      </c>
      <c r="JJ21" s="75">
        <f t="shared" si="38"/>
        <v>0</v>
      </c>
      <c r="JL21" s="37" t="s">
        <v>24</v>
      </c>
      <c r="JM21" s="74">
        <v>25</v>
      </c>
      <c r="JN21" s="74">
        <v>22</v>
      </c>
      <c r="JO21" s="74">
        <v>3</v>
      </c>
      <c r="JP21" s="74">
        <v>0</v>
      </c>
      <c r="JQ21" s="75">
        <f t="shared" si="39"/>
        <v>0.88</v>
      </c>
      <c r="JR21" s="75">
        <f t="shared" si="40"/>
        <v>0</v>
      </c>
      <c r="JT21" s="37" t="s">
        <v>24</v>
      </c>
      <c r="JU21" s="74">
        <v>25</v>
      </c>
      <c r="JV21" s="74">
        <v>22</v>
      </c>
      <c r="JW21" s="74">
        <v>3</v>
      </c>
      <c r="JX21" s="74">
        <v>0</v>
      </c>
      <c r="JY21" s="75">
        <f t="shared" si="41"/>
        <v>0.88</v>
      </c>
      <c r="JZ21" s="75">
        <f t="shared" si="42"/>
        <v>0</v>
      </c>
      <c r="KB21" s="37" t="s">
        <v>24</v>
      </c>
      <c r="KC21" s="74">
        <v>25</v>
      </c>
      <c r="KD21" s="74">
        <v>22</v>
      </c>
      <c r="KE21" s="74">
        <v>3</v>
      </c>
      <c r="KF21" s="74">
        <v>0</v>
      </c>
      <c r="KG21" s="75">
        <f t="shared" si="43"/>
        <v>0.88</v>
      </c>
      <c r="KH21" s="75">
        <f t="shared" si="44"/>
        <v>0</v>
      </c>
      <c r="KJ21" s="37" t="s">
        <v>24</v>
      </c>
      <c r="KK21" s="74">
        <v>25</v>
      </c>
      <c r="KL21" s="74">
        <v>22</v>
      </c>
      <c r="KM21" s="74">
        <v>3</v>
      </c>
      <c r="KN21" s="74">
        <v>0</v>
      </c>
      <c r="KO21" s="75">
        <f t="shared" si="45"/>
        <v>0.88</v>
      </c>
      <c r="KP21" s="75">
        <f t="shared" si="46"/>
        <v>0</v>
      </c>
      <c r="KR21" s="37" t="s">
        <v>24</v>
      </c>
      <c r="KS21" s="74">
        <v>25</v>
      </c>
      <c r="KT21" s="74">
        <v>22</v>
      </c>
      <c r="KU21" s="74">
        <v>3</v>
      </c>
      <c r="KV21" s="74">
        <v>0</v>
      </c>
      <c r="KW21" s="75">
        <f t="shared" si="47"/>
        <v>0.88</v>
      </c>
      <c r="KX21" s="75">
        <f t="shared" si="48"/>
        <v>0</v>
      </c>
      <c r="KZ21" s="37" t="s">
        <v>24</v>
      </c>
      <c r="LA21" s="74">
        <v>25</v>
      </c>
      <c r="LB21" s="74">
        <v>22</v>
      </c>
      <c r="LC21" s="74">
        <v>3</v>
      </c>
      <c r="LD21" s="74">
        <v>0</v>
      </c>
      <c r="LE21" s="75">
        <f t="shared" si="49"/>
        <v>0.88</v>
      </c>
      <c r="LF21" s="75">
        <f t="shared" si="50"/>
        <v>0</v>
      </c>
      <c r="LH21" s="37" t="s">
        <v>24</v>
      </c>
      <c r="LI21" s="74">
        <v>25</v>
      </c>
      <c r="LJ21" s="74">
        <v>22</v>
      </c>
      <c r="LK21" s="74">
        <v>3</v>
      </c>
      <c r="LL21" s="74">
        <v>0</v>
      </c>
      <c r="LM21" s="75">
        <f t="shared" si="51"/>
        <v>0.88</v>
      </c>
      <c r="LN21" s="75">
        <f t="shared" si="52"/>
        <v>0</v>
      </c>
      <c r="LP21" s="37" t="s">
        <v>24</v>
      </c>
      <c r="LQ21" s="74">
        <v>25</v>
      </c>
      <c r="LR21" s="74">
        <v>22</v>
      </c>
      <c r="LS21" s="74">
        <v>3</v>
      </c>
      <c r="LT21" s="74">
        <v>0</v>
      </c>
      <c r="LU21" s="75">
        <f t="shared" si="53"/>
        <v>0.88</v>
      </c>
      <c r="LV21" s="75">
        <f t="shared" si="54"/>
        <v>0</v>
      </c>
      <c r="LX21" s="37" t="s">
        <v>24</v>
      </c>
      <c r="LY21" s="74">
        <v>25</v>
      </c>
      <c r="LZ21" s="74">
        <v>22</v>
      </c>
      <c r="MA21" s="74">
        <v>3</v>
      </c>
      <c r="MB21" s="74">
        <v>0</v>
      </c>
      <c r="MC21" s="75">
        <f t="shared" si="55"/>
        <v>0.88</v>
      </c>
      <c r="MD21" s="75">
        <f t="shared" si="56"/>
        <v>0</v>
      </c>
      <c r="MF21" s="37" t="s">
        <v>24</v>
      </c>
      <c r="MG21" s="74">
        <v>25</v>
      </c>
      <c r="MH21" s="74">
        <v>22</v>
      </c>
      <c r="MI21" s="74">
        <v>3</v>
      </c>
      <c r="MJ21" s="74">
        <v>0</v>
      </c>
      <c r="MK21" s="75">
        <f t="shared" si="57"/>
        <v>0.88</v>
      </c>
      <c r="ML21" s="75">
        <f t="shared" si="58"/>
        <v>0</v>
      </c>
      <c r="MN21" s="37" t="s">
        <v>24</v>
      </c>
      <c r="MO21" s="74">
        <v>25</v>
      </c>
      <c r="MP21" s="74">
        <v>22</v>
      </c>
      <c r="MQ21" s="74">
        <v>3</v>
      </c>
      <c r="MR21" s="74">
        <v>0</v>
      </c>
      <c r="MS21" s="75">
        <f t="shared" si="59"/>
        <v>0.88</v>
      </c>
      <c r="MT21" s="75">
        <f t="shared" si="60"/>
        <v>0</v>
      </c>
      <c r="MV21" s="37" t="s">
        <v>24</v>
      </c>
      <c r="MW21" s="74">
        <v>25</v>
      </c>
      <c r="MX21" s="74">
        <v>22</v>
      </c>
      <c r="MY21" s="74">
        <v>3</v>
      </c>
      <c r="MZ21" s="74">
        <v>0</v>
      </c>
      <c r="NA21" s="75">
        <f t="shared" si="61"/>
        <v>0.88</v>
      </c>
      <c r="NB21" s="75">
        <f t="shared" si="62"/>
        <v>0</v>
      </c>
      <c r="ND21" s="37" t="s">
        <v>24</v>
      </c>
      <c r="NE21" s="74">
        <v>25</v>
      </c>
      <c r="NF21" s="74">
        <v>22</v>
      </c>
      <c r="NG21" s="74">
        <v>3</v>
      </c>
      <c r="NH21" s="74">
        <v>0</v>
      </c>
      <c r="NI21" s="75">
        <f t="shared" si="63"/>
        <v>0.88</v>
      </c>
      <c r="NJ21" s="75">
        <f t="shared" si="64"/>
        <v>0</v>
      </c>
      <c r="NL21" s="37" t="s">
        <v>24</v>
      </c>
      <c r="NM21" s="74">
        <v>25</v>
      </c>
      <c r="NN21" s="74">
        <v>22</v>
      </c>
      <c r="NO21" s="74">
        <v>3</v>
      </c>
      <c r="NP21" s="74">
        <v>0</v>
      </c>
      <c r="NQ21" s="75">
        <f t="shared" si="65"/>
        <v>0.88</v>
      </c>
      <c r="NR21" s="75">
        <f t="shared" si="66"/>
        <v>0</v>
      </c>
      <c r="NT21" s="37" t="s">
        <v>24</v>
      </c>
      <c r="NU21" s="74">
        <v>67</v>
      </c>
      <c r="NV21" s="74">
        <v>22</v>
      </c>
      <c r="NW21" s="74">
        <v>3</v>
      </c>
      <c r="NX21" s="74">
        <v>42</v>
      </c>
      <c r="NY21" s="75">
        <v>0.33</v>
      </c>
      <c r="NZ21" s="75"/>
    </row>
    <row r="22" spans="1:390" ht="1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f>C22/B22</f>
        <v>1</v>
      </c>
      <c r="G22" s="8"/>
      <c r="H22" s="7"/>
      <c r="I22" s="14" t="s">
        <v>25</v>
      </c>
      <c r="J22" s="2">
        <v>4</v>
      </c>
      <c r="K22" s="2">
        <v>4</v>
      </c>
      <c r="L22" s="2">
        <v>0</v>
      </c>
      <c r="M22" s="2">
        <v>0</v>
      </c>
      <c r="N22" s="4">
        <f>K22/J22</f>
        <v>1</v>
      </c>
      <c r="O22" s="8">
        <f t="shared" si="0"/>
        <v>0</v>
      </c>
      <c r="P22" s="7"/>
      <c r="Q22" s="14" t="s">
        <v>25</v>
      </c>
      <c r="R22" s="2">
        <v>4</v>
      </c>
      <c r="S22" s="2">
        <v>4</v>
      </c>
      <c r="T22" s="2">
        <v>0</v>
      </c>
      <c r="U22" s="2">
        <v>0</v>
      </c>
      <c r="V22" s="4">
        <f>S22/R22</f>
        <v>1</v>
      </c>
      <c r="W22" s="4">
        <f t="shared" si="1"/>
        <v>0</v>
      </c>
      <c r="Y22" s="14" t="s">
        <v>25</v>
      </c>
      <c r="Z22" s="2">
        <v>4</v>
      </c>
      <c r="AA22" s="2">
        <v>4</v>
      </c>
      <c r="AB22" s="2">
        <v>0</v>
      </c>
      <c r="AC22" s="2">
        <v>0</v>
      </c>
      <c r="AD22" s="4">
        <v>1</v>
      </c>
      <c r="AE22" s="4">
        <f t="shared" si="2"/>
        <v>0</v>
      </c>
      <c r="AG22" s="14" t="s">
        <v>25</v>
      </c>
      <c r="AH22" s="2">
        <v>4</v>
      </c>
      <c r="AI22" s="2">
        <v>4</v>
      </c>
      <c r="AJ22" s="2">
        <v>0</v>
      </c>
      <c r="AK22" s="2">
        <v>0</v>
      </c>
      <c r="AL22" s="4">
        <v>1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3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4">
        <f t="shared" si="4"/>
        <v>0</v>
      </c>
      <c r="BD22" s="14" t="s">
        <v>25</v>
      </c>
      <c r="BE22" s="2">
        <v>4</v>
      </c>
      <c r="BF22" s="2">
        <v>4</v>
      </c>
      <c r="BG22" s="2">
        <v>0</v>
      </c>
      <c r="BH22" s="2">
        <v>0</v>
      </c>
      <c r="BI22" s="4">
        <v>1</v>
      </c>
      <c r="BJ22" s="4">
        <f t="shared" si="5"/>
        <v>0</v>
      </c>
      <c r="BL22" s="37" t="s">
        <v>25</v>
      </c>
      <c r="BM22" s="2">
        <v>11</v>
      </c>
      <c r="BN22" s="2">
        <v>11</v>
      </c>
      <c r="BO22" s="2">
        <v>0</v>
      </c>
      <c r="BP22" s="2">
        <v>0</v>
      </c>
      <c r="BQ22" s="4">
        <f t="shared" si="69"/>
        <v>1</v>
      </c>
      <c r="BR22" s="4">
        <f t="shared" si="6"/>
        <v>0</v>
      </c>
      <c r="BT22" s="37" t="s">
        <v>25</v>
      </c>
      <c r="BU22" s="2">
        <v>11</v>
      </c>
      <c r="BV22" s="2">
        <v>11</v>
      </c>
      <c r="BW22" s="2">
        <v>0</v>
      </c>
      <c r="BX22" s="2">
        <v>0</v>
      </c>
      <c r="BY22" s="4">
        <f t="shared" si="67"/>
        <v>1</v>
      </c>
      <c r="BZ22" s="4">
        <f t="shared" si="7"/>
        <v>0</v>
      </c>
      <c r="CB22" s="37" t="s">
        <v>25</v>
      </c>
      <c r="CC22" s="2">
        <v>11</v>
      </c>
      <c r="CD22" s="2">
        <v>11</v>
      </c>
      <c r="CE22" s="2">
        <v>0</v>
      </c>
      <c r="CF22" s="2">
        <v>0</v>
      </c>
      <c r="CG22" s="4">
        <f>CD22/CC22</f>
        <v>1</v>
      </c>
      <c r="CH22" s="4">
        <f t="shared" si="8"/>
        <v>0</v>
      </c>
      <c r="CJ22" s="37" t="s">
        <v>25</v>
      </c>
      <c r="CK22" s="2">
        <v>11</v>
      </c>
      <c r="CL22" s="2">
        <v>11</v>
      </c>
      <c r="CM22" s="2">
        <v>0</v>
      </c>
      <c r="CN22" s="2">
        <v>0</v>
      </c>
      <c r="CO22" s="4">
        <f>CL22/CK22</f>
        <v>1</v>
      </c>
      <c r="CP22" s="4">
        <f t="shared" si="9"/>
        <v>0</v>
      </c>
      <c r="CR22" s="37" t="s">
        <v>25</v>
      </c>
      <c r="CS22" s="2">
        <v>11</v>
      </c>
      <c r="CT22" s="2">
        <v>11</v>
      </c>
      <c r="CU22" s="2">
        <v>0</v>
      </c>
      <c r="CV22" s="2">
        <v>0</v>
      </c>
      <c r="CW22" s="4">
        <f>CT22/CS22</f>
        <v>1</v>
      </c>
      <c r="CX22" s="4">
        <f t="shared" si="10"/>
        <v>0</v>
      </c>
      <c r="CZ22" s="37" t="s">
        <v>25</v>
      </c>
      <c r="DA22" s="2">
        <v>11</v>
      </c>
      <c r="DB22" s="2">
        <v>11</v>
      </c>
      <c r="DC22" s="2">
        <v>0</v>
      </c>
      <c r="DD22" s="2">
        <v>0</v>
      </c>
      <c r="DE22" s="4">
        <f>DB22/DA22</f>
        <v>1</v>
      </c>
      <c r="DF22" s="4">
        <f t="shared" si="11"/>
        <v>0</v>
      </c>
      <c r="DH22" s="37" t="s">
        <v>25</v>
      </c>
      <c r="DI22" s="2">
        <v>11</v>
      </c>
      <c r="DJ22" s="2">
        <v>11</v>
      </c>
      <c r="DK22" s="2">
        <v>0</v>
      </c>
      <c r="DL22" s="2">
        <v>0</v>
      </c>
      <c r="DM22" s="4">
        <f>DJ22/DI22</f>
        <v>1</v>
      </c>
      <c r="DN22" s="4">
        <f t="shared" si="12"/>
        <v>0</v>
      </c>
      <c r="DP22" s="37" t="s">
        <v>25</v>
      </c>
      <c r="DQ22" s="2">
        <v>11</v>
      </c>
      <c r="DR22" s="2">
        <v>11</v>
      </c>
      <c r="DS22" s="2">
        <v>0</v>
      </c>
      <c r="DT22" s="2">
        <v>0</v>
      </c>
      <c r="DU22" s="4">
        <f>DR22/DQ22</f>
        <v>1</v>
      </c>
      <c r="DV22" s="4">
        <f t="shared" si="13"/>
        <v>0</v>
      </c>
      <c r="DX22" s="37" t="s">
        <v>25</v>
      </c>
      <c r="DY22" s="2">
        <v>11</v>
      </c>
      <c r="DZ22" s="2">
        <v>11</v>
      </c>
      <c r="EA22" s="2">
        <v>0</v>
      </c>
      <c r="EB22" s="2">
        <v>0</v>
      </c>
      <c r="EC22" s="4">
        <v>1</v>
      </c>
      <c r="ED22" s="4">
        <f t="shared" si="14"/>
        <v>0</v>
      </c>
      <c r="EF22" s="37" t="s">
        <v>25</v>
      </c>
      <c r="EG22" s="2">
        <v>11</v>
      </c>
      <c r="EH22" s="2">
        <v>11</v>
      </c>
      <c r="EI22" s="2">
        <v>0</v>
      </c>
      <c r="EJ22" s="2">
        <v>0</v>
      </c>
      <c r="EK22" s="4">
        <f t="shared" si="68"/>
        <v>1</v>
      </c>
      <c r="EL22" s="4">
        <f t="shared" si="15"/>
        <v>0</v>
      </c>
      <c r="EN22" s="78" t="s">
        <v>25</v>
      </c>
      <c r="EO22" s="74">
        <v>11</v>
      </c>
      <c r="EP22" s="74">
        <v>11</v>
      </c>
      <c r="EQ22" s="74">
        <v>0</v>
      </c>
      <c r="ER22" s="74">
        <v>0</v>
      </c>
      <c r="ES22" s="75">
        <v>1</v>
      </c>
      <c r="ET22" s="75">
        <f t="shared" si="16"/>
        <v>1</v>
      </c>
      <c r="EU22" s="74"/>
      <c r="EV22" s="78" t="s">
        <v>25</v>
      </c>
      <c r="EW22" s="74">
        <v>11</v>
      </c>
      <c r="EX22" s="74">
        <v>11</v>
      </c>
      <c r="EY22" s="74">
        <v>0</v>
      </c>
      <c r="EZ22" s="74">
        <v>0</v>
      </c>
      <c r="FA22" s="75">
        <v>1</v>
      </c>
      <c r="FB22" s="75">
        <f t="shared" si="17"/>
        <v>0</v>
      </c>
      <c r="FC22" s="74"/>
      <c r="FD22" s="78" t="s">
        <v>25</v>
      </c>
      <c r="FE22" s="74">
        <v>11</v>
      </c>
      <c r="FF22" s="74">
        <v>11</v>
      </c>
      <c r="FG22" s="74">
        <v>0</v>
      </c>
      <c r="FH22" s="74">
        <v>0</v>
      </c>
      <c r="FI22" s="75">
        <v>1</v>
      </c>
      <c r="FJ22" s="75">
        <f t="shared" si="18"/>
        <v>0</v>
      </c>
      <c r="FK22" s="74"/>
      <c r="FL22" s="78" t="s">
        <v>25</v>
      </c>
      <c r="FM22" s="74">
        <v>11</v>
      </c>
      <c r="FN22" s="74">
        <v>11</v>
      </c>
      <c r="FO22" s="74">
        <v>0</v>
      </c>
      <c r="FP22" s="74">
        <v>0</v>
      </c>
      <c r="FQ22" s="75">
        <v>1</v>
      </c>
      <c r="FR22" s="75">
        <f t="shared" si="19"/>
        <v>0</v>
      </c>
      <c r="FS22" s="74"/>
      <c r="FT22" s="78" t="s">
        <v>25</v>
      </c>
      <c r="FU22" s="74">
        <v>11</v>
      </c>
      <c r="FV22" s="74">
        <v>11</v>
      </c>
      <c r="FW22" s="74">
        <v>0</v>
      </c>
      <c r="FX22" s="74">
        <v>0</v>
      </c>
      <c r="FY22" s="75">
        <v>1</v>
      </c>
      <c r="FZ22" s="75">
        <f t="shared" si="20"/>
        <v>0</v>
      </c>
      <c r="GA22" s="74"/>
      <c r="GB22" s="78" t="s">
        <v>25</v>
      </c>
      <c r="GC22" s="74">
        <v>11</v>
      </c>
      <c r="GD22" s="74">
        <v>11</v>
      </c>
      <c r="GE22" s="74">
        <v>0</v>
      </c>
      <c r="GF22" s="74">
        <v>0</v>
      </c>
      <c r="GG22" s="75">
        <v>1</v>
      </c>
      <c r="GH22" s="77">
        <f t="shared" si="21"/>
        <v>0</v>
      </c>
      <c r="GI22" s="74"/>
      <c r="GJ22" s="78" t="s">
        <v>25</v>
      </c>
      <c r="GK22" s="74">
        <v>11</v>
      </c>
      <c r="GL22" s="74">
        <v>11</v>
      </c>
      <c r="GM22" s="74">
        <v>0</v>
      </c>
      <c r="GN22" s="74">
        <v>0</v>
      </c>
      <c r="GO22" s="75">
        <v>1</v>
      </c>
      <c r="GP22" s="75">
        <f t="shared" si="22"/>
        <v>0</v>
      </c>
      <c r="GQ22" s="74"/>
      <c r="GR22" s="78" t="s">
        <v>25</v>
      </c>
      <c r="GS22" s="74">
        <v>11</v>
      </c>
      <c r="GT22" s="74">
        <v>11</v>
      </c>
      <c r="GU22" s="74">
        <v>0</v>
      </c>
      <c r="GV22" s="74">
        <v>0</v>
      </c>
      <c r="GW22" s="75">
        <v>1</v>
      </c>
      <c r="GX22" s="75">
        <f t="shared" si="23"/>
        <v>0</v>
      </c>
      <c r="GY22" s="74"/>
      <c r="GZ22" s="78" t="s">
        <v>25</v>
      </c>
      <c r="HA22" s="74">
        <v>11</v>
      </c>
      <c r="HB22" s="74">
        <v>11</v>
      </c>
      <c r="HC22" s="74">
        <v>0</v>
      </c>
      <c r="HD22" s="74">
        <v>0</v>
      </c>
      <c r="HE22" s="75">
        <v>1</v>
      </c>
      <c r="HF22" s="75">
        <f t="shared" si="24"/>
        <v>0</v>
      </c>
      <c r="HG22" s="74"/>
      <c r="HH22" s="78" t="s">
        <v>25</v>
      </c>
      <c r="HI22" s="74">
        <v>11</v>
      </c>
      <c r="HJ22" s="74">
        <v>11</v>
      </c>
      <c r="HK22" s="74">
        <v>0</v>
      </c>
      <c r="HL22" s="74">
        <v>0</v>
      </c>
      <c r="HM22" s="75">
        <f t="shared" si="25"/>
        <v>1</v>
      </c>
      <c r="HN22" s="75">
        <f t="shared" si="26"/>
        <v>0</v>
      </c>
      <c r="HP22" s="78" t="s">
        <v>25</v>
      </c>
      <c r="HQ22" s="74">
        <v>11</v>
      </c>
      <c r="HR22" s="74">
        <v>11</v>
      </c>
      <c r="HS22" s="74">
        <v>0</v>
      </c>
      <c r="HT22" s="74">
        <v>0</v>
      </c>
      <c r="HU22" s="75">
        <f t="shared" si="27"/>
        <v>1</v>
      </c>
      <c r="HV22" s="75">
        <f t="shared" si="28"/>
        <v>0</v>
      </c>
      <c r="HX22" s="78" t="s">
        <v>25</v>
      </c>
      <c r="HY22" s="74">
        <v>11</v>
      </c>
      <c r="HZ22" s="74">
        <v>11</v>
      </c>
      <c r="IA22" s="74">
        <v>0</v>
      </c>
      <c r="IB22" s="74">
        <v>0</v>
      </c>
      <c r="IC22" s="75">
        <f t="shared" si="29"/>
        <v>1</v>
      </c>
      <c r="ID22" s="75">
        <f t="shared" si="30"/>
        <v>0</v>
      </c>
      <c r="IF22" s="78" t="s">
        <v>25</v>
      </c>
      <c r="IG22" s="74">
        <v>11</v>
      </c>
      <c r="IH22" s="74">
        <v>11</v>
      </c>
      <c r="II22" s="74">
        <v>0</v>
      </c>
      <c r="IJ22" s="74">
        <v>0</v>
      </c>
      <c r="IK22" s="75">
        <f t="shared" si="31"/>
        <v>1</v>
      </c>
      <c r="IL22" s="75">
        <f t="shared" si="32"/>
        <v>0</v>
      </c>
      <c r="IN22" s="78" t="s">
        <v>25</v>
      </c>
      <c r="IO22" s="74">
        <v>11</v>
      </c>
      <c r="IP22" s="74">
        <v>11</v>
      </c>
      <c r="IQ22" s="74">
        <v>0</v>
      </c>
      <c r="IR22" s="74">
        <v>0</v>
      </c>
      <c r="IS22" s="75">
        <f t="shared" si="33"/>
        <v>1</v>
      </c>
      <c r="IT22" s="75">
        <f t="shared" si="34"/>
        <v>0</v>
      </c>
      <c r="IV22" s="78" t="s">
        <v>25</v>
      </c>
      <c r="IW22" s="74">
        <v>11</v>
      </c>
      <c r="IX22" s="74">
        <v>11</v>
      </c>
      <c r="IY22" s="74">
        <v>0</v>
      </c>
      <c r="IZ22" s="74">
        <v>0</v>
      </c>
      <c r="JA22" s="75">
        <f t="shared" si="35"/>
        <v>1</v>
      </c>
      <c r="JB22" s="75">
        <f t="shared" si="36"/>
        <v>0</v>
      </c>
      <c r="JD22" s="78" t="s">
        <v>25</v>
      </c>
      <c r="JE22" s="74">
        <v>11</v>
      </c>
      <c r="JF22" s="74">
        <v>11</v>
      </c>
      <c r="JG22" s="74">
        <v>0</v>
      </c>
      <c r="JH22" s="74">
        <v>0</v>
      </c>
      <c r="JI22" s="75">
        <f t="shared" si="37"/>
        <v>1</v>
      </c>
      <c r="JJ22" s="75">
        <f t="shared" si="38"/>
        <v>0</v>
      </c>
      <c r="JL22" s="78" t="s">
        <v>25</v>
      </c>
      <c r="JM22" s="74">
        <v>11</v>
      </c>
      <c r="JN22" s="74">
        <v>11</v>
      </c>
      <c r="JO22" s="74">
        <v>0</v>
      </c>
      <c r="JP22" s="74">
        <v>0</v>
      </c>
      <c r="JQ22" s="75">
        <f t="shared" si="39"/>
        <v>1</v>
      </c>
      <c r="JR22" s="75">
        <f t="shared" si="40"/>
        <v>0</v>
      </c>
      <c r="JT22" s="78" t="s">
        <v>25</v>
      </c>
      <c r="JU22" s="74">
        <v>11</v>
      </c>
      <c r="JV22" s="74">
        <v>11</v>
      </c>
      <c r="JW22" s="74">
        <v>0</v>
      </c>
      <c r="JX22" s="74">
        <v>0</v>
      </c>
      <c r="JY22" s="75">
        <f t="shared" si="41"/>
        <v>1</v>
      </c>
      <c r="JZ22" s="75">
        <f t="shared" si="42"/>
        <v>0</v>
      </c>
      <c r="KB22" s="78" t="s">
        <v>25</v>
      </c>
      <c r="KC22" s="74">
        <v>11</v>
      </c>
      <c r="KD22" s="74">
        <v>11</v>
      </c>
      <c r="KE22" s="74">
        <v>0</v>
      </c>
      <c r="KF22" s="74">
        <v>0</v>
      </c>
      <c r="KG22" s="75">
        <f t="shared" si="43"/>
        <v>1</v>
      </c>
      <c r="KH22" s="75">
        <f t="shared" si="44"/>
        <v>0</v>
      </c>
      <c r="KJ22" s="78" t="s">
        <v>25</v>
      </c>
      <c r="KK22" s="74">
        <v>11</v>
      </c>
      <c r="KL22" s="74">
        <v>11</v>
      </c>
      <c r="KM22" s="74">
        <v>0</v>
      </c>
      <c r="KN22" s="74">
        <v>0</v>
      </c>
      <c r="KO22" s="75">
        <f t="shared" si="45"/>
        <v>1</v>
      </c>
      <c r="KP22" s="75">
        <f t="shared" si="46"/>
        <v>0</v>
      </c>
      <c r="KR22" s="78" t="s">
        <v>25</v>
      </c>
      <c r="KS22" s="74">
        <v>11</v>
      </c>
      <c r="KT22" s="74">
        <v>11</v>
      </c>
      <c r="KU22" s="74">
        <v>0</v>
      </c>
      <c r="KV22" s="74">
        <v>0</v>
      </c>
      <c r="KW22" s="75">
        <f t="shared" si="47"/>
        <v>1</v>
      </c>
      <c r="KX22" s="75">
        <f t="shared" si="48"/>
        <v>0</v>
      </c>
      <c r="KZ22" s="78" t="s">
        <v>25</v>
      </c>
      <c r="LA22" s="74">
        <v>11</v>
      </c>
      <c r="LB22" s="74">
        <v>11</v>
      </c>
      <c r="LC22" s="74">
        <v>0</v>
      </c>
      <c r="LD22" s="74">
        <v>0</v>
      </c>
      <c r="LE22" s="75">
        <f t="shared" si="49"/>
        <v>1</v>
      </c>
      <c r="LF22" s="75">
        <f t="shared" si="50"/>
        <v>0</v>
      </c>
      <c r="LH22" s="78" t="s">
        <v>25</v>
      </c>
      <c r="LI22" s="74">
        <v>11</v>
      </c>
      <c r="LJ22" s="74">
        <v>11</v>
      </c>
      <c r="LK22" s="74">
        <v>0</v>
      </c>
      <c r="LL22" s="74">
        <v>0</v>
      </c>
      <c r="LM22" s="75">
        <f t="shared" si="51"/>
        <v>1</v>
      </c>
      <c r="LN22" s="75">
        <f t="shared" si="52"/>
        <v>0</v>
      </c>
      <c r="LP22" s="78" t="s">
        <v>25</v>
      </c>
      <c r="LQ22" s="74">
        <v>11</v>
      </c>
      <c r="LR22" s="74">
        <v>11</v>
      </c>
      <c r="LS22" s="74">
        <v>0</v>
      </c>
      <c r="LT22" s="74">
        <v>0</v>
      </c>
      <c r="LU22" s="75">
        <f t="shared" si="53"/>
        <v>1</v>
      </c>
      <c r="LV22" s="75">
        <f t="shared" si="54"/>
        <v>0</v>
      </c>
      <c r="LX22" s="78" t="s">
        <v>25</v>
      </c>
      <c r="LY22" s="74">
        <v>11</v>
      </c>
      <c r="LZ22" s="74">
        <v>11</v>
      </c>
      <c r="MA22" s="74">
        <v>0</v>
      </c>
      <c r="MB22" s="74">
        <v>0</v>
      </c>
      <c r="MC22" s="75">
        <f t="shared" si="55"/>
        <v>1</v>
      </c>
      <c r="MD22" s="75">
        <f t="shared" si="56"/>
        <v>0</v>
      </c>
      <c r="MF22" s="78" t="s">
        <v>25</v>
      </c>
      <c r="MG22" s="74">
        <v>11</v>
      </c>
      <c r="MH22" s="74">
        <v>11</v>
      </c>
      <c r="MI22" s="74">
        <v>0</v>
      </c>
      <c r="MJ22" s="74">
        <v>0</v>
      </c>
      <c r="MK22" s="75">
        <f t="shared" si="57"/>
        <v>1</v>
      </c>
      <c r="ML22" s="75">
        <f t="shared" si="58"/>
        <v>0</v>
      </c>
      <c r="MN22" s="78" t="s">
        <v>25</v>
      </c>
      <c r="MO22" s="74">
        <v>11</v>
      </c>
      <c r="MP22" s="74">
        <v>11</v>
      </c>
      <c r="MQ22" s="74">
        <v>0</v>
      </c>
      <c r="MR22" s="74">
        <v>0</v>
      </c>
      <c r="MS22" s="75">
        <f t="shared" si="59"/>
        <v>1</v>
      </c>
      <c r="MT22" s="75">
        <f t="shared" si="60"/>
        <v>0</v>
      </c>
      <c r="MV22" s="78" t="s">
        <v>25</v>
      </c>
      <c r="MW22" s="74">
        <v>11</v>
      </c>
      <c r="MX22" s="74">
        <v>11</v>
      </c>
      <c r="MY22" s="74">
        <v>0</v>
      </c>
      <c r="MZ22" s="74">
        <v>0</v>
      </c>
      <c r="NA22" s="75">
        <f t="shared" si="61"/>
        <v>1</v>
      </c>
      <c r="NB22" s="75">
        <f t="shared" si="62"/>
        <v>0</v>
      </c>
      <c r="ND22" s="78" t="s">
        <v>25</v>
      </c>
      <c r="NE22" s="74">
        <v>11</v>
      </c>
      <c r="NF22" s="74">
        <v>11</v>
      </c>
      <c r="NG22" s="74">
        <v>0</v>
      </c>
      <c r="NH22" s="74">
        <v>0</v>
      </c>
      <c r="NI22" s="75">
        <f t="shared" si="63"/>
        <v>1</v>
      </c>
      <c r="NJ22" s="75">
        <f t="shared" si="64"/>
        <v>0</v>
      </c>
      <c r="NL22" s="78" t="s">
        <v>25</v>
      </c>
      <c r="NM22" s="74">
        <v>11</v>
      </c>
      <c r="NN22" s="74">
        <v>11</v>
      </c>
      <c r="NO22" s="74">
        <v>0</v>
      </c>
      <c r="NP22" s="74">
        <v>0</v>
      </c>
      <c r="NQ22" s="75">
        <f t="shared" si="65"/>
        <v>1</v>
      </c>
      <c r="NR22" s="75">
        <f t="shared" si="66"/>
        <v>0</v>
      </c>
      <c r="NT22" s="78" t="s">
        <v>25</v>
      </c>
      <c r="NU22" s="74">
        <v>81</v>
      </c>
      <c r="NV22" s="74">
        <v>11</v>
      </c>
      <c r="NW22" s="74">
        <v>0</v>
      </c>
      <c r="NX22" s="74">
        <v>70</v>
      </c>
      <c r="NY22" s="75">
        <v>0.14000000000000001</v>
      </c>
      <c r="NZ22" s="75"/>
    </row>
    <row r="23" spans="1:390" ht="1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G23" s="8"/>
      <c r="H23" s="7"/>
      <c r="I23" s="2" t="s">
        <v>26</v>
      </c>
      <c r="J23" s="2">
        <v>36</v>
      </c>
      <c r="K23" s="2">
        <v>35</v>
      </c>
      <c r="L23" s="2">
        <v>1</v>
      </c>
      <c r="M23" s="2">
        <v>0</v>
      </c>
      <c r="N23" s="4">
        <v>0.97</v>
      </c>
      <c r="O23" s="8">
        <f t="shared" si="0"/>
        <v>0</v>
      </c>
      <c r="P23" s="7"/>
      <c r="Q23" s="2" t="s">
        <v>26</v>
      </c>
      <c r="R23" s="2">
        <v>36</v>
      </c>
      <c r="S23" s="2">
        <v>35</v>
      </c>
      <c r="T23" s="2">
        <v>1</v>
      </c>
      <c r="U23" s="2">
        <v>0</v>
      </c>
      <c r="V23" s="4">
        <v>0.97</v>
      </c>
      <c r="W23" s="4">
        <f t="shared" si="1"/>
        <v>0</v>
      </c>
      <c r="Y23" s="2" t="s">
        <v>26</v>
      </c>
      <c r="Z23" s="2">
        <v>36</v>
      </c>
      <c r="AA23" s="2">
        <v>35</v>
      </c>
      <c r="AB23" s="2">
        <v>1</v>
      </c>
      <c r="AC23" s="2">
        <v>0</v>
      </c>
      <c r="AD23" s="4">
        <v>0.97</v>
      </c>
      <c r="AE23" s="4">
        <f t="shared" si="2"/>
        <v>0</v>
      </c>
      <c r="AG23" s="2" t="s">
        <v>26</v>
      </c>
      <c r="AH23" s="2">
        <v>147</v>
      </c>
      <c r="AI23" s="2">
        <v>146</v>
      </c>
      <c r="AJ23" s="2">
        <v>1</v>
      </c>
      <c r="AK23" s="2">
        <v>0</v>
      </c>
      <c r="AL23" s="4">
        <v>0.99</v>
      </c>
      <c r="AN23" s="2" t="s">
        <v>26</v>
      </c>
      <c r="AO23" s="2">
        <v>147</v>
      </c>
      <c r="AP23" s="2">
        <v>146</v>
      </c>
      <c r="AQ23" s="2">
        <v>1</v>
      </c>
      <c r="AR23" s="2">
        <v>0</v>
      </c>
      <c r="AS23" s="4">
        <v>0.99</v>
      </c>
      <c r="AT23" s="4">
        <f t="shared" si="3"/>
        <v>0</v>
      </c>
      <c r="AV23" s="2" t="s">
        <v>26</v>
      </c>
      <c r="AW23" s="2">
        <v>147</v>
      </c>
      <c r="AX23" s="2">
        <v>146</v>
      </c>
      <c r="AY23" s="2">
        <v>1</v>
      </c>
      <c r="AZ23" s="2">
        <v>0</v>
      </c>
      <c r="BA23" s="4">
        <v>0.99</v>
      </c>
      <c r="BB23" s="4">
        <f t="shared" si="4"/>
        <v>0</v>
      </c>
      <c r="BD23" s="2" t="s">
        <v>26</v>
      </c>
      <c r="BE23" s="2">
        <v>147</v>
      </c>
      <c r="BF23" s="2">
        <v>146</v>
      </c>
      <c r="BG23" s="2">
        <v>1</v>
      </c>
      <c r="BH23" s="2">
        <v>0</v>
      </c>
      <c r="BI23" s="4">
        <v>0.99</v>
      </c>
      <c r="BJ23" s="4">
        <f t="shared" si="5"/>
        <v>0</v>
      </c>
      <c r="BL23" s="2" t="s">
        <v>26</v>
      </c>
      <c r="BM23" s="2">
        <v>147</v>
      </c>
      <c r="BN23" s="2">
        <v>146</v>
      </c>
      <c r="BO23" s="2">
        <v>1</v>
      </c>
      <c r="BP23" s="2">
        <v>0</v>
      </c>
      <c r="BQ23" s="4">
        <f t="shared" si="69"/>
        <v>0.99319727891156462</v>
      </c>
      <c r="BR23" s="4">
        <f t="shared" si="6"/>
        <v>3.1972789115646272E-3</v>
      </c>
      <c r="BT23" s="2" t="s">
        <v>26</v>
      </c>
      <c r="BU23" s="2">
        <v>147</v>
      </c>
      <c r="BV23" s="2">
        <v>146</v>
      </c>
      <c r="BW23" s="2">
        <v>1</v>
      </c>
      <c r="BX23" s="2">
        <v>0</v>
      </c>
      <c r="BY23" s="4">
        <f t="shared" si="67"/>
        <v>0.99319727891156462</v>
      </c>
      <c r="BZ23" s="4">
        <f t="shared" si="7"/>
        <v>0</v>
      </c>
      <c r="CB23" s="2" t="s">
        <v>26</v>
      </c>
      <c r="CC23" s="2">
        <v>147</v>
      </c>
      <c r="CD23" s="2">
        <v>146</v>
      </c>
      <c r="CE23" s="2">
        <v>1</v>
      </c>
      <c r="CF23" s="2">
        <v>0</v>
      </c>
      <c r="CG23" s="4">
        <v>0.99</v>
      </c>
      <c r="CH23" s="4">
        <f t="shared" si="8"/>
        <v>-3.1972789115646272E-3</v>
      </c>
      <c r="CJ23" s="2" t="s">
        <v>26</v>
      </c>
      <c r="CK23" s="2">
        <v>147</v>
      </c>
      <c r="CL23" s="2">
        <v>146</v>
      </c>
      <c r="CM23" s="2">
        <v>1</v>
      </c>
      <c r="CN23" s="2">
        <v>0</v>
      </c>
      <c r="CO23" s="4">
        <v>0.99</v>
      </c>
      <c r="CP23" s="4">
        <f t="shared" si="9"/>
        <v>0</v>
      </c>
      <c r="CR23" s="2" t="s">
        <v>26</v>
      </c>
      <c r="CS23" s="2">
        <v>147</v>
      </c>
      <c r="CT23" s="2">
        <v>146</v>
      </c>
      <c r="CU23" s="2">
        <v>1</v>
      </c>
      <c r="CV23" s="2">
        <v>0</v>
      </c>
      <c r="CW23" s="4">
        <v>0.99</v>
      </c>
      <c r="CX23" s="4">
        <f t="shared" si="10"/>
        <v>0</v>
      </c>
      <c r="CZ23" s="2" t="s">
        <v>26</v>
      </c>
      <c r="DA23" s="2">
        <v>147</v>
      </c>
      <c r="DB23" s="2">
        <v>146</v>
      </c>
      <c r="DC23" s="2">
        <v>1</v>
      </c>
      <c r="DD23" s="2">
        <v>0</v>
      </c>
      <c r="DE23" s="4">
        <v>0.99</v>
      </c>
      <c r="DF23" s="4">
        <f t="shared" si="11"/>
        <v>0</v>
      </c>
      <c r="DH23" s="2" t="s">
        <v>26</v>
      </c>
      <c r="DI23" s="2">
        <v>147</v>
      </c>
      <c r="DJ23" s="2">
        <v>146</v>
      </c>
      <c r="DK23" s="2">
        <v>1</v>
      </c>
      <c r="DL23" s="2">
        <v>0</v>
      </c>
      <c r="DM23" s="4">
        <v>0.99</v>
      </c>
      <c r="DN23" s="4">
        <f t="shared" si="12"/>
        <v>0</v>
      </c>
      <c r="DP23" s="2" t="s">
        <v>26</v>
      </c>
      <c r="DQ23" s="2">
        <v>147</v>
      </c>
      <c r="DR23" s="2">
        <v>146</v>
      </c>
      <c r="DS23" s="2">
        <v>1</v>
      </c>
      <c r="DT23" s="2">
        <v>0</v>
      </c>
      <c r="DU23" s="4">
        <v>0.99</v>
      </c>
      <c r="DV23" s="4">
        <f t="shared" si="13"/>
        <v>0</v>
      </c>
      <c r="DX23" s="2" t="s">
        <v>26</v>
      </c>
      <c r="DY23" s="2">
        <v>147</v>
      </c>
      <c r="DZ23" s="2">
        <v>146</v>
      </c>
      <c r="EA23" s="2">
        <v>1</v>
      </c>
      <c r="EB23" s="2">
        <v>0</v>
      </c>
      <c r="EC23" s="4">
        <v>0.99</v>
      </c>
      <c r="ED23" s="4">
        <f t="shared" si="14"/>
        <v>0</v>
      </c>
      <c r="EF23" s="2" t="s">
        <v>26</v>
      </c>
      <c r="EG23" s="2">
        <v>147</v>
      </c>
      <c r="EH23" s="2">
        <v>146</v>
      </c>
      <c r="EI23" s="2">
        <v>1</v>
      </c>
      <c r="EJ23" s="2">
        <v>0</v>
      </c>
      <c r="EK23" s="4">
        <f t="shared" si="68"/>
        <v>0.99319727891156462</v>
      </c>
      <c r="EL23" s="4">
        <f t="shared" si="15"/>
        <v>3.1972789115646272E-3</v>
      </c>
      <c r="EN23" s="73" t="s">
        <v>26</v>
      </c>
      <c r="EO23" s="73">
        <v>147</v>
      </c>
      <c r="EP23" s="73">
        <v>146</v>
      </c>
      <c r="EQ23" s="73">
        <v>1</v>
      </c>
      <c r="ER23" s="73">
        <v>0</v>
      </c>
      <c r="ES23" s="77">
        <v>0.99</v>
      </c>
      <c r="ET23" s="75">
        <f t="shared" si="16"/>
        <v>0.99</v>
      </c>
      <c r="EU23" s="74"/>
      <c r="EV23" s="73" t="s">
        <v>26</v>
      </c>
      <c r="EW23" s="73">
        <v>147</v>
      </c>
      <c r="EX23" s="73">
        <v>146</v>
      </c>
      <c r="EY23" s="73">
        <v>1</v>
      </c>
      <c r="EZ23" s="73">
        <v>0</v>
      </c>
      <c r="FA23" s="77">
        <v>0.99</v>
      </c>
      <c r="FB23" s="75">
        <f t="shared" si="17"/>
        <v>0</v>
      </c>
      <c r="FC23" s="74"/>
      <c r="FD23" s="73" t="s">
        <v>26</v>
      </c>
      <c r="FE23" s="73">
        <v>147</v>
      </c>
      <c r="FF23" s="73">
        <v>146</v>
      </c>
      <c r="FG23" s="73">
        <v>1</v>
      </c>
      <c r="FH23" s="73">
        <v>0</v>
      </c>
      <c r="FI23" s="77">
        <v>0.99</v>
      </c>
      <c r="FJ23" s="75">
        <f t="shared" si="18"/>
        <v>0</v>
      </c>
      <c r="FK23" s="74"/>
      <c r="FL23" s="73" t="s">
        <v>26</v>
      </c>
      <c r="FM23" s="73">
        <v>147</v>
      </c>
      <c r="FN23" s="73">
        <v>146</v>
      </c>
      <c r="FO23" s="73">
        <v>1</v>
      </c>
      <c r="FP23" s="73">
        <v>0</v>
      </c>
      <c r="FQ23" s="77">
        <v>0.99</v>
      </c>
      <c r="FR23" s="75">
        <f t="shared" si="19"/>
        <v>0</v>
      </c>
      <c r="FS23" s="74"/>
      <c r="FT23" s="73" t="s">
        <v>26</v>
      </c>
      <c r="FU23" s="73">
        <v>147</v>
      </c>
      <c r="FV23" s="73">
        <v>146</v>
      </c>
      <c r="FW23" s="73">
        <v>1</v>
      </c>
      <c r="FX23" s="73">
        <v>0</v>
      </c>
      <c r="FY23" s="77">
        <v>0.99</v>
      </c>
      <c r="FZ23" s="75">
        <f t="shared" si="20"/>
        <v>0</v>
      </c>
      <c r="GA23" s="74"/>
      <c r="GB23" s="73" t="s">
        <v>26</v>
      </c>
      <c r="GC23" s="73">
        <v>147</v>
      </c>
      <c r="GD23" s="73">
        <v>146</v>
      </c>
      <c r="GE23" s="73">
        <v>1</v>
      </c>
      <c r="GF23" s="73">
        <v>0</v>
      </c>
      <c r="GG23" s="77">
        <v>0.99</v>
      </c>
      <c r="GH23" s="77">
        <f t="shared" si="21"/>
        <v>0</v>
      </c>
      <c r="GI23" s="74"/>
      <c r="GJ23" s="73" t="s">
        <v>26</v>
      </c>
      <c r="GK23" s="73">
        <v>147</v>
      </c>
      <c r="GL23" s="73">
        <v>146</v>
      </c>
      <c r="GM23" s="73">
        <v>1</v>
      </c>
      <c r="GN23" s="73">
        <v>0</v>
      </c>
      <c r="GO23" s="77">
        <v>0.99</v>
      </c>
      <c r="GP23" s="75">
        <f t="shared" si="22"/>
        <v>0</v>
      </c>
      <c r="GQ23" s="74"/>
      <c r="GR23" s="73" t="s">
        <v>26</v>
      </c>
      <c r="GS23" s="73">
        <v>147</v>
      </c>
      <c r="GT23" s="73">
        <v>146</v>
      </c>
      <c r="GU23" s="73">
        <v>1</v>
      </c>
      <c r="GV23" s="73">
        <v>0</v>
      </c>
      <c r="GW23" s="77">
        <v>0.99</v>
      </c>
      <c r="GX23" s="75">
        <f t="shared" si="23"/>
        <v>0</v>
      </c>
      <c r="GY23" s="74"/>
      <c r="GZ23" s="73" t="s">
        <v>26</v>
      </c>
      <c r="HA23" s="73">
        <v>147</v>
      </c>
      <c r="HB23" s="73">
        <v>146</v>
      </c>
      <c r="HC23" s="73">
        <v>1</v>
      </c>
      <c r="HD23" s="73">
        <v>0</v>
      </c>
      <c r="HE23" s="77">
        <v>0.99</v>
      </c>
      <c r="HF23" s="75">
        <f t="shared" si="24"/>
        <v>0</v>
      </c>
      <c r="HG23" s="74"/>
      <c r="HH23" s="74" t="s">
        <v>26</v>
      </c>
      <c r="HI23" s="74">
        <v>147</v>
      </c>
      <c r="HJ23" s="74">
        <v>146</v>
      </c>
      <c r="HK23" s="74">
        <v>1</v>
      </c>
      <c r="HL23" s="74">
        <v>0</v>
      </c>
      <c r="HM23" s="75">
        <f t="shared" si="25"/>
        <v>0.99319727891156462</v>
      </c>
      <c r="HN23" s="75">
        <f t="shared" si="26"/>
        <v>3.1972789115646272E-3</v>
      </c>
      <c r="HP23" s="74" t="s">
        <v>26</v>
      </c>
      <c r="HQ23" s="74">
        <v>147</v>
      </c>
      <c r="HR23" s="74">
        <v>146</v>
      </c>
      <c r="HS23" s="74">
        <v>1</v>
      </c>
      <c r="HT23" s="74">
        <v>0</v>
      </c>
      <c r="HU23" s="75">
        <f t="shared" si="27"/>
        <v>0.99319727891156462</v>
      </c>
      <c r="HV23" s="75">
        <f t="shared" si="28"/>
        <v>0</v>
      </c>
      <c r="HX23" s="74" t="s">
        <v>26</v>
      </c>
      <c r="HY23" s="74">
        <v>147</v>
      </c>
      <c r="HZ23" s="74">
        <v>146</v>
      </c>
      <c r="IA23" s="74">
        <v>1</v>
      </c>
      <c r="IB23" s="74">
        <v>0</v>
      </c>
      <c r="IC23" s="75">
        <f t="shared" si="29"/>
        <v>0.99319727891156462</v>
      </c>
      <c r="ID23" s="75">
        <f t="shared" si="30"/>
        <v>0</v>
      </c>
      <c r="IF23" s="74" t="s">
        <v>26</v>
      </c>
      <c r="IG23" s="74">
        <v>147</v>
      </c>
      <c r="IH23" s="74">
        <v>146</v>
      </c>
      <c r="II23" s="74">
        <v>1</v>
      </c>
      <c r="IJ23" s="74">
        <v>0</v>
      </c>
      <c r="IK23" s="75">
        <f t="shared" si="31"/>
        <v>0.99319727891156462</v>
      </c>
      <c r="IL23" s="75">
        <f t="shared" si="32"/>
        <v>0</v>
      </c>
      <c r="IN23" s="74" t="s">
        <v>26</v>
      </c>
      <c r="IO23" s="74">
        <v>147</v>
      </c>
      <c r="IP23" s="74">
        <v>146</v>
      </c>
      <c r="IQ23" s="74">
        <v>1</v>
      </c>
      <c r="IR23" s="74">
        <v>0</v>
      </c>
      <c r="IS23" s="75">
        <f t="shared" si="33"/>
        <v>0.99319727891156462</v>
      </c>
      <c r="IT23" s="75">
        <f t="shared" si="34"/>
        <v>0</v>
      </c>
      <c r="IV23" s="74" t="s">
        <v>26</v>
      </c>
      <c r="IW23" s="74">
        <v>147</v>
      </c>
      <c r="IX23" s="74">
        <v>146</v>
      </c>
      <c r="IY23" s="74">
        <v>1</v>
      </c>
      <c r="IZ23" s="74">
        <v>0</v>
      </c>
      <c r="JA23" s="75">
        <f t="shared" si="35"/>
        <v>0.99319727891156462</v>
      </c>
      <c r="JB23" s="75">
        <f t="shared" si="36"/>
        <v>0</v>
      </c>
      <c r="JD23" s="74" t="s">
        <v>26</v>
      </c>
      <c r="JE23" s="74">
        <v>147</v>
      </c>
      <c r="JF23" s="74">
        <v>146</v>
      </c>
      <c r="JG23" s="74">
        <v>1</v>
      </c>
      <c r="JH23" s="74">
        <v>0</v>
      </c>
      <c r="JI23" s="75">
        <f t="shared" si="37"/>
        <v>0.99319727891156462</v>
      </c>
      <c r="JJ23" s="75">
        <f t="shared" si="38"/>
        <v>0</v>
      </c>
      <c r="JL23" s="74" t="s">
        <v>26</v>
      </c>
      <c r="JM23" s="74">
        <v>147</v>
      </c>
      <c r="JN23" s="74">
        <v>146</v>
      </c>
      <c r="JO23" s="74">
        <v>1</v>
      </c>
      <c r="JP23" s="74">
        <v>0</v>
      </c>
      <c r="JQ23" s="75">
        <f t="shared" si="39"/>
        <v>0.99319727891156462</v>
      </c>
      <c r="JR23" s="75">
        <f t="shared" si="40"/>
        <v>0</v>
      </c>
      <c r="JT23" s="74" t="s">
        <v>26</v>
      </c>
      <c r="JU23" s="74">
        <v>147</v>
      </c>
      <c r="JV23" s="74">
        <v>146</v>
      </c>
      <c r="JW23" s="74">
        <v>1</v>
      </c>
      <c r="JX23" s="74">
        <v>0</v>
      </c>
      <c r="JY23" s="75">
        <f t="shared" si="41"/>
        <v>0.99319727891156462</v>
      </c>
      <c r="JZ23" s="75">
        <f t="shared" si="42"/>
        <v>0</v>
      </c>
      <c r="KB23" s="74" t="s">
        <v>26</v>
      </c>
      <c r="KC23" s="74">
        <v>147</v>
      </c>
      <c r="KD23" s="74">
        <v>146</v>
      </c>
      <c r="KE23" s="74">
        <v>1</v>
      </c>
      <c r="KF23" s="74">
        <v>0</v>
      </c>
      <c r="KG23" s="75">
        <f t="shared" si="43"/>
        <v>0.99319727891156462</v>
      </c>
      <c r="KH23" s="75">
        <f t="shared" si="44"/>
        <v>0</v>
      </c>
      <c r="KJ23" s="74" t="s">
        <v>26</v>
      </c>
      <c r="KK23" s="74">
        <v>147</v>
      </c>
      <c r="KL23" s="74">
        <v>146</v>
      </c>
      <c r="KM23" s="74">
        <v>1</v>
      </c>
      <c r="KN23" s="74">
        <v>0</v>
      </c>
      <c r="KO23" s="75">
        <f t="shared" si="45"/>
        <v>0.99319727891156462</v>
      </c>
      <c r="KP23" s="75">
        <f t="shared" si="46"/>
        <v>0</v>
      </c>
      <c r="KR23" s="74" t="s">
        <v>26</v>
      </c>
      <c r="KS23" s="74">
        <v>147</v>
      </c>
      <c r="KT23" s="74">
        <v>146</v>
      </c>
      <c r="KU23" s="74">
        <v>1</v>
      </c>
      <c r="KV23" s="74">
        <v>0</v>
      </c>
      <c r="KW23" s="75">
        <f t="shared" si="47"/>
        <v>0.99319727891156462</v>
      </c>
      <c r="KX23" s="75">
        <f t="shared" si="48"/>
        <v>0</v>
      </c>
      <c r="KZ23" s="74" t="s">
        <v>26</v>
      </c>
      <c r="LA23" s="74">
        <v>147</v>
      </c>
      <c r="LB23" s="74">
        <v>146</v>
      </c>
      <c r="LC23" s="74">
        <v>1</v>
      </c>
      <c r="LD23" s="74">
        <v>0</v>
      </c>
      <c r="LE23" s="75">
        <f t="shared" si="49"/>
        <v>0.99319727891156462</v>
      </c>
      <c r="LF23" s="75">
        <f t="shared" si="50"/>
        <v>0</v>
      </c>
      <c r="LH23" s="74" t="s">
        <v>26</v>
      </c>
      <c r="LI23" s="74">
        <v>147</v>
      </c>
      <c r="LJ23" s="74">
        <v>146</v>
      </c>
      <c r="LK23" s="74">
        <v>1</v>
      </c>
      <c r="LL23" s="74">
        <v>0</v>
      </c>
      <c r="LM23" s="75">
        <f t="shared" si="51"/>
        <v>0.99319727891156462</v>
      </c>
      <c r="LN23" s="75">
        <f t="shared" si="52"/>
        <v>0</v>
      </c>
      <c r="LP23" s="74" t="s">
        <v>26</v>
      </c>
      <c r="LQ23" s="74">
        <v>147</v>
      </c>
      <c r="LR23" s="74">
        <v>146</v>
      </c>
      <c r="LS23" s="74">
        <v>1</v>
      </c>
      <c r="LT23" s="74">
        <v>0</v>
      </c>
      <c r="LU23" s="75">
        <f t="shared" si="53"/>
        <v>0.99319727891156462</v>
      </c>
      <c r="LV23" s="75">
        <f t="shared" si="54"/>
        <v>0</v>
      </c>
      <c r="LX23" s="74" t="s">
        <v>26</v>
      </c>
      <c r="LY23" s="74">
        <v>147</v>
      </c>
      <c r="LZ23" s="74">
        <v>146</v>
      </c>
      <c r="MA23" s="74">
        <v>1</v>
      </c>
      <c r="MB23" s="74">
        <v>0</v>
      </c>
      <c r="MC23" s="75">
        <f t="shared" si="55"/>
        <v>0.99319727891156462</v>
      </c>
      <c r="MD23" s="75">
        <f t="shared" si="56"/>
        <v>0</v>
      </c>
      <c r="MF23" s="74" t="s">
        <v>26</v>
      </c>
      <c r="MG23" s="74">
        <v>147</v>
      </c>
      <c r="MH23" s="74">
        <v>146</v>
      </c>
      <c r="MI23" s="74">
        <v>1</v>
      </c>
      <c r="MJ23" s="74">
        <v>0</v>
      </c>
      <c r="MK23" s="75">
        <f t="shared" si="57"/>
        <v>0.99319727891156462</v>
      </c>
      <c r="ML23" s="75">
        <f t="shared" si="58"/>
        <v>0</v>
      </c>
      <c r="MN23" s="74" t="s">
        <v>26</v>
      </c>
      <c r="MO23" s="74">
        <v>147</v>
      </c>
      <c r="MP23" s="74">
        <v>146</v>
      </c>
      <c r="MQ23" s="74">
        <v>1</v>
      </c>
      <c r="MR23" s="74">
        <v>0</v>
      </c>
      <c r="MS23" s="75">
        <f t="shared" si="59"/>
        <v>0.99319727891156462</v>
      </c>
      <c r="MT23" s="75">
        <f t="shared" si="60"/>
        <v>0</v>
      </c>
      <c r="MV23" s="74" t="s">
        <v>26</v>
      </c>
      <c r="MW23" s="74">
        <v>147</v>
      </c>
      <c r="MX23" s="74">
        <v>146</v>
      </c>
      <c r="MY23" s="74">
        <v>1</v>
      </c>
      <c r="MZ23" s="74">
        <v>0</v>
      </c>
      <c r="NA23" s="75">
        <f t="shared" si="61"/>
        <v>0.99319727891156462</v>
      </c>
      <c r="NB23" s="75">
        <f t="shared" si="62"/>
        <v>0</v>
      </c>
      <c r="ND23" s="74" t="s">
        <v>26</v>
      </c>
      <c r="NE23" s="74">
        <v>147</v>
      </c>
      <c r="NF23" s="74">
        <v>146</v>
      </c>
      <c r="NG23" s="74">
        <v>1</v>
      </c>
      <c r="NH23" s="74">
        <v>0</v>
      </c>
      <c r="NI23" s="75">
        <f t="shared" si="63"/>
        <v>0.99319727891156462</v>
      </c>
      <c r="NJ23" s="75">
        <f t="shared" si="64"/>
        <v>0</v>
      </c>
      <c r="NL23" s="74" t="s">
        <v>26</v>
      </c>
      <c r="NM23" s="74">
        <v>147</v>
      </c>
      <c r="NN23" s="74">
        <v>146</v>
      </c>
      <c r="NO23" s="74">
        <v>1</v>
      </c>
      <c r="NP23" s="74">
        <v>0</v>
      </c>
      <c r="NQ23" s="75">
        <f t="shared" si="65"/>
        <v>0.99319727891156462</v>
      </c>
      <c r="NR23" s="75">
        <f t="shared" si="66"/>
        <v>0</v>
      </c>
      <c r="NT23" s="74" t="s">
        <v>26</v>
      </c>
      <c r="NU23" s="74">
        <v>147</v>
      </c>
      <c r="NV23" s="74">
        <v>146</v>
      </c>
      <c r="NW23" s="74">
        <v>1</v>
      </c>
      <c r="NX23" s="74">
        <v>0</v>
      </c>
      <c r="NY23" s="75">
        <v>0.99</v>
      </c>
      <c r="NZ23" s="75"/>
    </row>
    <row r="24" spans="1:390" ht="1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G24" s="8"/>
      <c r="H24" s="7"/>
      <c r="I24" s="2" t="s">
        <v>27</v>
      </c>
      <c r="J24" s="2">
        <v>12</v>
      </c>
      <c r="K24" s="2">
        <v>12</v>
      </c>
      <c r="L24" s="2">
        <v>0</v>
      </c>
      <c r="M24" s="2">
        <v>0</v>
      </c>
      <c r="N24" s="4">
        <v>1</v>
      </c>
      <c r="O24" s="8">
        <f t="shared" si="0"/>
        <v>0</v>
      </c>
      <c r="P24" s="7"/>
      <c r="Q24" s="2" t="s">
        <v>27</v>
      </c>
      <c r="R24" s="2">
        <v>12</v>
      </c>
      <c r="S24" s="2">
        <v>12</v>
      </c>
      <c r="T24" s="2">
        <v>0</v>
      </c>
      <c r="U24" s="2">
        <v>0</v>
      </c>
      <c r="V24" s="4">
        <v>1</v>
      </c>
      <c r="W24" s="4">
        <f t="shared" si="1"/>
        <v>0</v>
      </c>
      <c r="Y24" s="2" t="s">
        <v>27</v>
      </c>
      <c r="Z24" s="2">
        <v>12</v>
      </c>
      <c r="AA24" s="2">
        <v>12</v>
      </c>
      <c r="AB24" s="2">
        <v>0</v>
      </c>
      <c r="AC24" s="2">
        <v>0</v>
      </c>
      <c r="AD24" s="4">
        <v>1</v>
      </c>
      <c r="AE24" s="4">
        <f t="shared" si="2"/>
        <v>0</v>
      </c>
      <c r="AG24" s="2" t="s">
        <v>27</v>
      </c>
      <c r="AH24" s="2">
        <v>12</v>
      </c>
      <c r="AI24" s="2">
        <v>12</v>
      </c>
      <c r="AJ24" s="2">
        <v>0</v>
      </c>
      <c r="AK24" s="2">
        <v>0</v>
      </c>
      <c r="AL24" s="4">
        <v>1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3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4">
        <f t="shared" si="4"/>
        <v>0</v>
      </c>
      <c r="BD24" s="2" t="s">
        <v>27</v>
      </c>
      <c r="BE24" s="2">
        <v>12</v>
      </c>
      <c r="BF24" s="2">
        <v>12</v>
      </c>
      <c r="BG24" s="2">
        <v>0</v>
      </c>
      <c r="BH24" s="2">
        <v>0</v>
      </c>
      <c r="BI24" s="4">
        <v>1</v>
      </c>
      <c r="BJ24" s="4">
        <f t="shared" si="5"/>
        <v>0</v>
      </c>
      <c r="BL24" s="2" t="s">
        <v>27</v>
      </c>
      <c r="BM24" s="2">
        <v>12</v>
      </c>
      <c r="BN24" s="2">
        <v>12</v>
      </c>
      <c r="BO24" s="2">
        <v>0</v>
      </c>
      <c r="BP24" s="2">
        <v>0</v>
      </c>
      <c r="BQ24" s="4">
        <f t="shared" si="69"/>
        <v>1</v>
      </c>
      <c r="BR24" s="4">
        <f t="shared" si="6"/>
        <v>0</v>
      </c>
      <c r="BT24" s="2" t="s">
        <v>27</v>
      </c>
      <c r="BU24" s="2">
        <v>12</v>
      </c>
      <c r="BV24" s="2">
        <v>12</v>
      </c>
      <c r="BW24" s="2">
        <v>0</v>
      </c>
      <c r="BX24" s="2">
        <v>0</v>
      </c>
      <c r="BY24" s="4">
        <f t="shared" si="67"/>
        <v>1</v>
      </c>
      <c r="BZ24" s="4">
        <f t="shared" si="7"/>
        <v>0</v>
      </c>
      <c r="CB24" s="2" t="s">
        <v>27</v>
      </c>
      <c r="CC24" s="2">
        <v>12</v>
      </c>
      <c r="CD24" s="2">
        <v>12</v>
      </c>
      <c r="CE24" s="2">
        <v>0</v>
      </c>
      <c r="CF24" s="2">
        <v>0</v>
      </c>
      <c r="CG24" s="4">
        <v>1</v>
      </c>
      <c r="CH24" s="4">
        <f t="shared" si="8"/>
        <v>0</v>
      </c>
      <c r="CJ24" s="2" t="s">
        <v>27</v>
      </c>
      <c r="CK24" s="2">
        <v>12</v>
      </c>
      <c r="CL24" s="2">
        <v>12</v>
      </c>
      <c r="CM24" s="2">
        <v>0</v>
      </c>
      <c r="CN24" s="2">
        <v>0</v>
      </c>
      <c r="CO24" s="4">
        <v>1</v>
      </c>
      <c r="CP24" s="4">
        <f t="shared" si="9"/>
        <v>0</v>
      </c>
      <c r="CR24" s="2" t="s">
        <v>27</v>
      </c>
      <c r="CS24" s="2">
        <v>12</v>
      </c>
      <c r="CT24" s="2">
        <v>12</v>
      </c>
      <c r="CU24" s="2">
        <v>0</v>
      </c>
      <c r="CV24" s="2">
        <v>0</v>
      </c>
      <c r="CW24" s="4">
        <v>1</v>
      </c>
      <c r="CX24" s="4">
        <f t="shared" si="10"/>
        <v>0</v>
      </c>
      <c r="CZ24" s="2" t="s">
        <v>27</v>
      </c>
      <c r="DA24" s="2">
        <v>12</v>
      </c>
      <c r="DB24" s="2">
        <v>12</v>
      </c>
      <c r="DC24" s="2">
        <v>0</v>
      </c>
      <c r="DD24" s="2">
        <v>0</v>
      </c>
      <c r="DE24" s="4">
        <v>1</v>
      </c>
      <c r="DF24" s="4">
        <f t="shared" si="11"/>
        <v>0</v>
      </c>
      <c r="DH24" s="2" t="s">
        <v>27</v>
      </c>
      <c r="DI24" s="2">
        <v>12</v>
      </c>
      <c r="DJ24" s="2">
        <v>12</v>
      </c>
      <c r="DK24" s="2">
        <v>0</v>
      </c>
      <c r="DL24" s="2">
        <v>0</v>
      </c>
      <c r="DM24" s="4">
        <v>1</v>
      </c>
      <c r="DN24" s="4">
        <f t="shared" si="12"/>
        <v>0</v>
      </c>
      <c r="DP24" s="2" t="s">
        <v>27</v>
      </c>
      <c r="DQ24" s="2">
        <v>12</v>
      </c>
      <c r="DR24" s="2">
        <v>12</v>
      </c>
      <c r="DS24" s="2">
        <v>0</v>
      </c>
      <c r="DT24" s="2">
        <v>0</v>
      </c>
      <c r="DU24" s="4">
        <v>1</v>
      </c>
      <c r="DV24" s="4">
        <f t="shared" si="13"/>
        <v>0</v>
      </c>
      <c r="DX24" s="2" t="s">
        <v>27</v>
      </c>
      <c r="DY24" s="2">
        <v>12</v>
      </c>
      <c r="DZ24" s="2">
        <v>12</v>
      </c>
      <c r="EA24" s="2">
        <v>0</v>
      </c>
      <c r="EB24" s="2">
        <v>0</v>
      </c>
      <c r="EC24" s="4">
        <v>1</v>
      </c>
      <c r="ED24" s="4">
        <f t="shared" si="14"/>
        <v>0</v>
      </c>
      <c r="EF24" s="2" t="s">
        <v>27</v>
      </c>
      <c r="EG24" s="2">
        <v>12</v>
      </c>
      <c r="EH24" s="2">
        <v>12</v>
      </c>
      <c r="EI24" s="2">
        <v>0</v>
      </c>
      <c r="EJ24" s="2">
        <v>0</v>
      </c>
      <c r="EK24" s="4">
        <f t="shared" si="68"/>
        <v>1</v>
      </c>
      <c r="EL24" s="4">
        <f t="shared" si="15"/>
        <v>0</v>
      </c>
      <c r="EN24" s="73" t="s">
        <v>27</v>
      </c>
      <c r="EO24" s="73">
        <v>12</v>
      </c>
      <c r="EP24" s="73">
        <v>12</v>
      </c>
      <c r="EQ24" s="73">
        <v>0</v>
      </c>
      <c r="ER24" s="73">
        <v>0</v>
      </c>
      <c r="ES24" s="77">
        <v>1</v>
      </c>
      <c r="ET24" s="75">
        <f t="shared" si="16"/>
        <v>1</v>
      </c>
      <c r="EU24" s="74"/>
      <c r="EV24" s="73" t="s">
        <v>27</v>
      </c>
      <c r="EW24" s="73">
        <v>12</v>
      </c>
      <c r="EX24" s="73">
        <v>12</v>
      </c>
      <c r="EY24" s="73">
        <v>0</v>
      </c>
      <c r="EZ24" s="73">
        <v>0</v>
      </c>
      <c r="FA24" s="77">
        <v>1</v>
      </c>
      <c r="FB24" s="75">
        <f t="shared" si="17"/>
        <v>0</v>
      </c>
      <c r="FC24" s="74"/>
      <c r="FD24" s="73" t="s">
        <v>27</v>
      </c>
      <c r="FE24" s="73">
        <v>12</v>
      </c>
      <c r="FF24" s="73">
        <v>12</v>
      </c>
      <c r="FG24" s="73">
        <v>0</v>
      </c>
      <c r="FH24" s="73">
        <v>0</v>
      </c>
      <c r="FI24" s="77">
        <v>1</v>
      </c>
      <c r="FJ24" s="75">
        <f t="shared" si="18"/>
        <v>0</v>
      </c>
      <c r="FK24" s="74"/>
      <c r="FL24" s="73" t="s">
        <v>27</v>
      </c>
      <c r="FM24" s="73">
        <v>12</v>
      </c>
      <c r="FN24" s="73">
        <v>12</v>
      </c>
      <c r="FO24" s="73">
        <v>0</v>
      </c>
      <c r="FP24" s="73">
        <v>0</v>
      </c>
      <c r="FQ24" s="77">
        <v>1</v>
      </c>
      <c r="FR24" s="75">
        <f t="shared" si="19"/>
        <v>0</v>
      </c>
      <c r="FS24" s="74"/>
      <c r="FT24" s="73" t="s">
        <v>27</v>
      </c>
      <c r="FU24" s="73">
        <v>12</v>
      </c>
      <c r="FV24" s="73">
        <v>12</v>
      </c>
      <c r="FW24" s="73">
        <v>0</v>
      </c>
      <c r="FX24" s="73">
        <v>0</v>
      </c>
      <c r="FY24" s="77">
        <v>1</v>
      </c>
      <c r="FZ24" s="75">
        <f t="shared" si="20"/>
        <v>0</v>
      </c>
      <c r="GA24" s="74"/>
      <c r="GB24" s="73" t="s">
        <v>27</v>
      </c>
      <c r="GC24" s="73">
        <v>12</v>
      </c>
      <c r="GD24" s="73">
        <v>12</v>
      </c>
      <c r="GE24" s="73">
        <v>0</v>
      </c>
      <c r="GF24" s="73">
        <v>0</v>
      </c>
      <c r="GG24" s="77">
        <v>1</v>
      </c>
      <c r="GH24" s="77">
        <f t="shared" si="21"/>
        <v>0</v>
      </c>
      <c r="GI24" s="74"/>
      <c r="GJ24" s="73" t="s">
        <v>27</v>
      </c>
      <c r="GK24" s="73">
        <v>12</v>
      </c>
      <c r="GL24" s="73">
        <v>12</v>
      </c>
      <c r="GM24" s="73">
        <v>0</v>
      </c>
      <c r="GN24" s="73">
        <v>0</v>
      </c>
      <c r="GO24" s="77">
        <v>1</v>
      </c>
      <c r="GP24" s="75">
        <f t="shared" si="22"/>
        <v>0</v>
      </c>
      <c r="GQ24" s="74"/>
      <c r="GR24" s="73" t="s">
        <v>27</v>
      </c>
      <c r="GS24" s="73">
        <v>12</v>
      </c>
      <c r="GT24" s="73">
        <v>12</v>
      </c>
      <c r="GU24" s="73">
        <v>0</v>
      </c>
      <c r="GV24" s="73">
        <v>0</v>
      </c>
      <c r="GW24" s="77">
        <v>1</v>
      </c>
      <c r="GX24" s="75">
        <f t="shared" si="23"/>
        <v>0</v>
      </c>
      <c r="GY24" s="74"/>
      <c r="GZ24" s="73" t="s">
        <v>27</v>
      </c>
      <c r="HA24" s="73">
        <v>12</v>
      </c>
      <c r="HB24" s="73">
        <v>12</v>
      </c>
      <c r="HC24" s="73">
        <v>0</v>
      </c>
      <c r="HD24" s="73">
        <v>0</v>
      </c>
      <c r="HE24" s="77">
        <v>1</v>
      </c>
      <c r="HF24" s="75">
        <f t="shared" si="24"/>
        <v>0</v>
      </c>
      <c r="HG24" s="74"/>
      <c r="HH24" s="74" t="s">
        <v>27</v>
      </c>
      <c r="HI24" s="74">
        <v>12</v>
      </c>
      <c r="HJ24" s="74">
        <v>12</v>
      </c>
      <c r="HK24" s="74">
        <v>0</v>
      </c>
      <c r="HL24" s="74">
        <v>0</v>
      </c>
      <c r="HM24" s="75">
        <f t="shared" si="25"/>
        <v>1</v>
      </c>
      <c r="HN24" s="75">
        <f t="shared" si="26"/>
        <v>0</v>
      </c>
      <c r="HP24" s="74" t="s">
        <v>27</v>
      </c>
      <c r="HQ24" s="74">
        <v>12</v>
      </c>
      <c r="HR24" s="74">
        <v>12</v>
      </c>
      <c r="HS24" s="74">
        <v>0</v>
      </c>
      <c r="HT24" s="74">
        <v>0</v>
      </c>
      <c r="HU24" s="75">
        <f t="shared" si="27"/>
        <v>1</v>
      </c>
      <c r="HV24" s="75">
        <f t="shared" si="28"/>
        <v>0</v>
      </c>
      <c r="HX24" s="74" t="s">
        <v>27</v>
      </c>
      <c r="HY24" s="74">
        <v>12</v>
      </c>
      <c r="HZ24" s="74">
        <v>12</v>
      </c>
      <c r="IA24" s="74">
        <v>0</v>
      </c>
      <c r="IB24" s="74">
        <v>0</v>
      </c>
      <c r="IC24" s="75">
        <f t="shared" si="29"/>
        <v>1</v>
      </c>
      <c r="ID24" s="75">
        <f t="shared" si="30"/>
        <v>0</v>
      </c>
      <c r="IF24" s="74" t="s">
        <v>27</v>
      </c>
      <c r="IG24" s="74">
        <v>12</v>
      </c>
      <c r="IH24" s="74">
        <v>12</v>
      </c>
      <c r="II24" s="74">
        <v>0</v>
      </c>
      <c r="IJ24" s="74">
        <v>0</v>
      </c>
      <c r="IK24" s="75">
        <f t="shared" si="31"/>
        <v>1</v>
      </c>
      <c r="IL24" s="75">
        <f t="shared" si="32"/>
        <v>0</v>
      </c>
      <c r="IN24" s="74" t="s">
        <v>27</v>
      </c>
      <c r="IO24" s="74">
        <v>12</v>
      </c>
      <c r="IP24" s="74">
        <v>12</v>
      </c>
      <c r="IQ24" s="74">
        <v>0</v>
      </c>
      <c r="IR24" s="74">
        <v>0</v>
      </c>
      <c r="IS24" s="75">
        <f t="shared" si="33"/>
        <v>1</v>
      </c>
      <c r="IT24" s="75">
        <f t="shared" si="34"/>
        <v>0</v>
      </c>
      <c r="IV24" s="74" t="s">
        <v>27</v>
      </c>
      <c r="IW24" s="74">
        <v>12</v>
      </c>
      <c r="IX24" s="74">
        <v>12</v>
      </c>
      <c r="IY24" s="74">
        <v>0</v>
      </c>
      <c r="IZ24" s="74">
        <v>0</v>
      </c>
      <c r="JA24" s="75">
        <f t="shared" si="35"/>
        <v>1</v>
      </c>
      <c r="JB24" s="75">
        <f t="shared" si="36"/>
        <v>0</v>
      </c>
      <c r="JD24" s="74" t="s">
        <v>27</v>
      </c>
      <c r="JE24" s="74">
        <v>12</v>
      </c>
      <c r="JF24" s="74">
        <v>12</v>
      </c>
      <c r="JG24" s="74">
        <v>0</v>
      </c>
      <c r="JH24" s="74">
        <v>0</v>
      </c>
      <c r="JI24" s="75">
        <f t="shared" si="37"/>
        <v>1</v>
      </c>
      <c r="JJ24" s="75">
        <f t="shared" si="38"/>
        <v>0</v>
      </c>
      <c r="JL24" s="74" t="s">
        <v>27</v>
      </c>
      <c r="JM24" s="74">
        <v>12</v>
      </c>
      <c r="JN24" s="74">
        <v>12</v>
      </c>
      <c r="JO24" s="74">
        <v>0</v>
      </c>
      <c r="JP24" s="74">
        <v>0</v>
      </c>
      <c r="JQ24" s="75">
        <f t="shared" si="39"/>
        <v>1</v>
      </c>
      <c r="JR24" s="75">
        <f t="shared" si="40"/>
        <v>0</v>
      </c>
      <c r="JT24" s="74" t="s">
        <v>27</v>
      </c>
      <c r="JU24" s="74">
        <v>12</v>
      </c>
      <c r="JV24" s="74">
        <v>12</v>
      </c>
      <c r="JW24" s="74">
        <v>0</v>
      </c>
      <c r="JX24" s="74">
        <v>0</v>
      </c>
      <c r="JY24" s="75">
        <f t="shared" si="41"/>
        <v>1</v>
      </c>
      <c r="JZ24" s="75">
        <f t="shared" si="42"/>
        <v>0</v>
      </c>
      <c r="KB24" s="74" t="s">
        <v>27</v>
      </c>
      <c r="KC24" s="74">
        <v>12</v>
      </c>
      <c r="KD24" s="74">
        <v>12</v>
      </c>
      <c r="KE24" s="74">
        <v>0</v>
      </c>
      <c r="KF24" s="74">
        <v>0</v>
      </c>
      <c r="KG24" s="75">
        <f t="shared" si="43"/>
        <v>1</v>
      </c>
      <c r="KH24" s="75">
        <f t="shared" si="44"/>
        <v>0</v>
      </c>
      <c r="KJ24" s="74" t="s">
        <v>27</v>
      </c>
      <c r="KK24" s="74">
        <v>12</v>
      </c>
      <c r="KL24" s="74">
        <v>12</v>
      </c>
      <c r="KM24" s="74">
        <v>0</v>
      </c>
      <c r="KN24" s="74">
        <v>0</v>
      </c>
      <c r="KO24" s="75">
        <f t="shared" si="45"/>
        <v>1</v>
      </c>
      <c r="KP24" s="75">
        <f t="shared" si="46"/>
        <v>0</v>
      </c>
      <c r="KR24" s="74" t="s">
        <v>27</v>
      </c>
      <c r="KS24" s="74">
        <v>12</v>
      </c>
      <c r="KT24" s="74">
        <v>12</v>
      </c>
      <c r="KU24" s="74">
        <v>0</v>
      </c>
      <c r="KV24" s="74">
        <v>0</v>
      </c>
      <c r="KW24" s="75">
        <f t="shared" si="47"/>
        <v>1</v>
      </c>
      <c r="KX24" s="75">
        <f t="shared" si="48"/>
        <v>0</v>
      </c>
      <c r="KZ24" s="74" t="s">
        <v>27</v>
      </c>
      <c r="LA24" s="74">
        <v>12</v>
      </c>
      <c r="LB24" s="74">
        <v>12</v>
      </c>
      <c r="LC24" s="74">
        <v>0</v>
      </c>
      <c r="LD24" s="74">
        <v>0</v>
      </c>
      <c r="LE24" s="75">
        <f t="shared" si="49"/>
        <v>1</v>
      </c>
      <c r="LF24" s="75">
        <f t="shared" si="50"/>
        <v>0</v>
      </c>
      <c r="LH24" s="74" t="s">
        <v>27</v>
      </c>
      <c r="LI24" s="74">
        <v>12</v>
      </c>
      <c r="LJ24" s="74">
        <v>12</v>
      </c>
      <c r="LK24" s="74">
        <v>0</v>
      </c>
      <c r="LL24" s="74">
        <v>0</v>
      </c>
      <c r="LM24" s="75">
        <f t="shared" si="51"/>
        <v>1</v>
      </c>
      <c r="LN24" s="75">
        <f t="shared" si="52"/>
        <v>0</v>
      </c>
      <c r="LP24" s="74" t="s">
        <v>27</v>
      </c>
      <c r="LQ24" s="74">
        <v>12</v>
      </c>
      <c r="LR24" s="74">
        <v>12</v>
      </c>
      <c r="LS24" s="74">
        <v>0</v>
      </c>
      <c r="LT24" s="74">
        <v>0</v>
      </c>
      <c r="LU24" s="75">
        <f t="shared" si="53"/>
        <v>1</v>
      </c>
      <c r="LV24" s="75">
        <f t="shared" si="54"/>
        <v>0</v>
      </c>
      <c r="LX24" s="74" t="s">
        <v>27</v>
      </c>
      <c r="LY24" s="74">
        <v>12</v>
      </c>
      <c r="LZ24" s="74">
        <v>12</v>
      </c>
      <c r="MA24" s="74">
        <v>0</v>
      </c>
      <c r="MB24" s="74">
        <v>0</v>
      </c>
      <c r="MC24" s="75">
        <f t="shared" si="55"/>
        <v>1</v>
      </c>
      <c r="MD24" s="75">
        <f t="shared" si="56"/>
        <v>0</v>
      </c>
      <c r="MF24" s="74" t="s">
        <v>27</v>
      </c>
      <c r="MG24" s="74">
        <v>12</v>
      </c>
      <c r="MH24" s="74">
        <v>12</v>
      </c>
      <c r="MI24" s="74">
        <v>0</v>
      </c>
      <c r="MJ24" s="74">
        <v>0</v>
      </c>
      <c r="MK24" s="75">
        <f t="shared" si="57"/>
        <v>1</v>
      </c>
      <c r="ML24" s="75">
        <f t="shared" si="58"/>
        <v>0</v>
      </c>
      <c r="MN24" s="74" t="s">
        <v>27</v>
      </c>
      <c r="MO24" s="74">
        <v>12</v>
      </c>
      <c r="MP24" s="74">
        <v>12</v>
      </c>
      <c r="MQ24" s="74">
        <v>0</v>
      </c>
      <c r="MR24" s="74">
        <v>0</v>
      </c>
      <c r="MS24" s="75">
        <f t="shared" si="59"/>
        <v>1</v>
      </c>
      <c r="MT24" s="75">
        <f t="shared" si="60"/>
        <v>0</v>
      </c>
      <c r="MV24" s="74" t="s">
        <v>27</v>
      </c>
      <c r="MW24" s="74">
        <v>12</v>
      </c>
      <c r="MX24" s="74">
        <v>12</v>
      </c>
      <c r="MY24" s="74">
        <v>0</v>
      </c>
      <c r="MZ24" s="74">
        <v>0</v>
      </c>
      <c r="NA24" s="75">
        <f t="shared" si="61"/>
        <v>1</v>
      </c>
      <c r="NB24" s="75">
        <f t="shared" si="62"/>
        <v>0</v>
      </c>
      <c r="ND24" s="74" t="s">
        <v>27</v>
      </c>
      <c r="NE24" s="74">
        <v>12</v>
      </c>
      <c r="NF24" s="74">
        <v>12</v>
      </c>
      <c r="NG24" s="74">
        <v>0</v>
      </c>
      <c r="NH24" s="74">
        <v>0</v>
      </c>
      <c r="NI24" s="75">
        <f t="shared" si="63"/>
        <v>1</v>
      </c>
      <c r="NJ24" s="75">
        <f t="shared" si="64"/>
        <v>0</v>
      </c>
      <c r="NL24" s="74" t="s">
        <v>27</v>
      </c>
      <c r="NM24" s="74">
        <v>12</v>
      </c>
      <c r="NN24" s="74">
        <v>12</v>
      </c>
      <c r="NO24" s="74">
        <v>0</v>
      </c>
      <c r="NP24" s="74">
        <v>0</v>
      </c>
      <c r="NQ24" s="75">
        <f t="shared" si="65"/>
        <v>1</v>
      </c>
      <c r="NR24" s="75">
        <f t="shared" si="66"/>
        <v>0</v>
      </c>
      <c r="NT24" s="74" t="s">
        <v>27</v>
      </c>
      <c r="NU24" s="74">
        <v>12</v>
      </c>
      <c r="NV24" s="74">
        <v>9</v>
      </c>
      <c r="NW24" s="74">
        <v>3</v>
      </c>
      <c r="NX24" s="74">
        <v>0</v>
      </c>
      <c r="NY24" s="75">
        <v>0.75</v>
      </c>
      <c r="NZ24" s="75"/>
    </row>
    <row r="25" spans="1:390" ht="15">
      <c r="A25" s="2" t="s">
        <v>28</v>
      </c>
      <c r="B25" s="2">
        <v>211</v>
      </c>
      <c r="C25" s="2">
        <v>104</v>
      </c>
      <c r="D25" s="2">
        <v>0</v>
      </c>
      <c r="E25" s="2">
        <v>107</v>
      </c>
      <c r="F25" s="4">
        <v>0.49</v>
      </c>
      <c r="G25" s="8"/>
      <c r="H25" s="7"/>
      <c r="I25" s="2" t="s">
        <v>28</v>
      </c>
      <c r="J25" s="2">
        <v>211</v>
      </c>
      <c r="K25" s="2">
        <v>104</v>
      </c>
      <c r="L25" s="2">
        <v>0</v>
      </c>
      <c r="M25" s="2">
        <v>107</v>
      </c>
      <c r="N25" s="4">
        <v>0.49</v>
      </c>
      <c r="O25" s="8">
        <f t="shared" si="0"/>
        <v>0</v>
      </c>
      <c r="P25" s="7"/>
      <c r="Q25" s="2" t="s">
        <v>28</v>
      </c>
      <c r="R25" s="2">
        <v>211</v>
      </c>
      <c r="S25" s="2">
        <v>201</v>
      </c>
      <c r="T25" s="2">
        <v>10</v>
      </c>
      <c r="U25" s="2">
        <v>0</v>
      </c>
      <c r="V25" s="4">
        <v>0.95</v>
      </c>
      <c r="W25" s="4">
        <f t="shared" si="1"/>
        <v>0.45999999999999996</v>
      </c>
      <c r="Y25" s="2" t="s">
        <v>28</v>
      </c>
      <c r="Z25" s="2">
        <v>211</v>
      </c>
      <c r="AA25" s="2">
        <v>201</v>
      </c>
      <c r="AB25" s="2">
        <v>10</v>
      </c>
      <c r="AC25" s="2">
        <v>0</v>
      </c>
      <c r="AD25" s="4">
        <v>0.95</v>
      </c>
      <c r="AE25" s="4">
        <f t="shared" si="2"/>
        <v>0</v>
      </c>
      <c r="AG25" s="2" t="s">
        <v>28</v>
      </c>
      <c r="AH25" s="2">
        <v>211</v>
      </c>
      <c r="AI25" s="2">
        <v>201</v>
      </c>
      <c r="AJ25" s="2">
        <v>10</v>
      </c>
      <c r="AK25" s="2">
        <v>0</v>
      </c>
      <c r="AL25" s="4">
        <v>0.95</v>
      </c>
      <c r="AN25" s="2" t="s">
        <v>28</v>
      </c>
      <c r="AO25" s="2">
        <v>211</v>
      </c>
      <c r="AP25" s="2">
        <v>202</v>
      </c>
      <c r="AQ25" s="2">
        <v>9</v>
      </c>
      <c r="AR25" s="2">
        <v>0</v>
      </c>
      <c r="AS25" s="4">
        <v>0.96</v>
      </c>
      <c r="AT25" s="4">
        <f t="shared" si="3"/>
        <v>1.0000000000000009E-2</v>
      </c>
      <c r="AV25" s="2" t="s">
        <v>28</v>
      </c>
      <c r="AW25" s="2">
        <v>211</v>
      </c>
      <c r="AX25" s="2">
        <v>202</v>
      </c>
      <c r="AY25" s="2">
        <v>9</v>
      </c>
      <c r="AZ25" s="35">
        <v>0</v>
      </c>
      <c r="BA25" s="4">
        <f>AX25/AW25</f>
        <v>0.95734597156398105</v>
      </c>
      <c r="BB25" s="4">
        <f t="shared" si="4"/>
        <v>-2.6540284360189181E-3</v>
      </c>
      <c r="BC25" s="2" t="s">
        <v>89</v>
      </c>
      <c r="BD25" s="2" t="s">
        <v>28</v>
      </c>
      <c r="BE25" s="2">
        <v>211</v>
      </c>
      <c r="BF25" s="2">
        <v>202</v>
      </c>
      <c r="BG25" s="2">
        <v>9</v>
      </c>
      <c r="BH25" s="35">
        <v>0</v>
      </c>
      <c r="BI25" s="4">
        <f>BF25/BE25</f>
        <v>0.95734597156398105</v>
      </c>
      <c r="BJ25" s="4">
        <f t="shared" si="5"/>
        <v>0</v>
      </c>
      <c r="BK25" s="2" t="s">
        <v>89</v>
      </c>
      <c r="BL25" s="2" t="s">
        <v>28</v>
      </c>
      <c r="BM25" s="2">
        <v>211</v>
      </c>
      <c r="BN25" s="2">
        <v>202</v>
      </c>
      <c r="BO25" s="2">
        <v>9</v>
      </c>
      <c r="BP25" s="2">
        <v>0</v>
      </c>
      <c r="BQ25" s="4">
        <f t="shared" si="69"/>
        <v>0.95734597156398105</v>
      </c>
      <c r="BR25" s="4">
        <f t="shared" si="6"/>
        <v>0</v>
      </c>
      <c r="BT25" s="2" t="s">
        <v>28</v>
      </c>
      <c r="BU25" s="2">
        <v>211</v>
      </c>
      <c r="BV25" s="2">
        <v>202</v>
      </c>
      <c r="BW25" s="2">
        <v>9</v>
      </c>
      <c r="BX25" s="2">
        <v>0</v>
      </c>
      <c r="BY25" s="4">
        <f t="shared" si="67"/>
        <v>0.95734597156398105</v>
      </c>
      <c r="BZ25" s="4">
        <f t="shared" si="7"/>
        <v>0</v>
      </c>
      <c r="CB25" s="2" t="s">
        <v>28</v>
      </c>
      <c r="CC25" s="2">
        <v>211</v>
      </c>
      <c r="CD25" s="2">
        <v>201</v>
      </c>
      <c r="CE25" s="6">
        <v>10</v>
      </c>
      <c r="CF25" s="2">
        <v>0</v>
      </c>
      <c r="CG25" s="4">
        <v>0.95</v>
      </c>
      <c r="CH25" s="4">
        <f t="shared" si="8"/>
        <v>-7.3459715639810907E-3</v>
      </c>
      <c r="CI25" s="2" t="s">
        <v>122</v>
      </c>
      <c r="CJ25" s="2" t="s">
        <v>28</v>
      </c>
      <c r="CK25" s="2">
        <v>211</v>
      </c>
      <c r="CL25" s="2">
        <v>201</v>
      </c>
      <c r="CM25" s="2">
        <v>10</v>
      </c>
      <c r="CN25" s="2">
        <v>0</v>
      </c>
      <c r="CO25" s="4">
        <v>0.95</v>
      </c>
      <c r="CP25" s="4">
        <f t="shared" si="9"/>
        <v>0</v>
      </c>
      <c r="CR25" s="2" t="s">
        <v>28</v>
      </c>
      <c r="CS25" s="2">
        <v>211</v>
      </c>
      <c r="CT25" s="2">
        <v>201</v>
      </c>
      <c r="CU25" s="2">
        <v>10</v>
      </c>
      <c r="CV25" s="2">
        <v>0</v>
      </c>
      <c r="CW25" s="4">
        <v>0.95</v>
      </c>
      <c r="CX25" s="4">
        <f t="shared" si="10"/>
        <v>0</v>
      </c>
      <c r="CZ25" s="2" t="s">
        <v>28</v>
      </c>
      <c r="DA25" s="2">
        <v>211</v>
      </c>
      <c r="DB25" s="2">
        <v>201</v>
      </c>
      <c r="DC25" s="2">
        <v>10</v>
      </c>
      <c r="DD25" s="2">
        <v>0</v>
      </c>
      <c r="DE25" s="4">
        <v>0.95</v>
      </c>
      <c r="DF25" s="4">
        <f t="shared" si="11"/>
        <v>0</v>
      </c>
      <c r="DH25" s="2" t="s">
        <v>28</v>
      </c>
      <c r="DI25" s="2">
        <v>211</v>
      </c>
      <c r="DJ25" s="2">
        <v>202</v>
      </c>
      <c r="DK25" s="2">
        <v>9</v>
      </c>
      <c r="DL25" s="2">
        <v>0</v>
      </c>
      <c r="DM25" s="4">
        <v>0.96</v>
      </c>
      <c r="DN25" s="4">
        <f t="shared" si="12"/>
        <v>1.0000000000000009E-2</v>
      </c>
      <c r="DP25" s="2" t="s">
        <v>28</v>
      </c>
      <c r="DQ25" s="2">
        <v>211</v>
      </c>
      <c r="DR25" s="2">
        <v>202</v>
      </c>
      <c r="DS25" s="2">
        <v>9</v>
      </c>
      <c r="DT25" s="2">
        <v>0</v>
      </c>
      <c r="DU25" s="4">
        <v>0.96</v>
      </c>
      <c r="DV25" s="4">
        <f t="shared" si="13"/>
        <v>0</v>
      </c>
      <c r="DX25" s="2" t="s">
        <v>28</v>
      </c>
      <c r="DY25" s="2">
        <v>211</v>
      </c>
      <c r="DZ25" s="2">
        <v>201</v>
      </c>
      <c r="EA25" s="2">
        <v>10</v>
      </c>
      <c r="EB25" s="2">
        <v>0</v>
      </c>
      <c r="EC25" s="4">
        <v>0.95</v>
      </c>
      <c r="ED25" s="4">
        <f t="shared" si="14"/>
        <v>-1.0000000000000009E-2</v>
      </c>
      <c r="EE25" s="2" t="s">
        <v>89</v>
      </c>
      <c r="EF25" s="2" t="s">
        <v>28</v>
      </c>
      <c r="EG25" s="2">
        <v>211</v>
      </c>
      <c r="EH25" s="2">
        <v>202</v>
      </c>
      <c r="EI25" s="2">
        <v>9</v>
      </c>
      <c r="EJ25" s="2">
        <v>0</v>
      </c>
      <c r="EK25" s="4">
        <f t="shared" si="68"/>
        <v>0.95734597156398105</v>
      </c>
      <c r="EL25" s="4">
        <f t="shared" si="15"/>
        <v>7.3459715639810907E-3</v>
      </c>
      <c r="EN25" s="73" t="s">
        <v>28</v>
      </c>
      <c r="EO25" s="73">
        <v>211</v>
      </c>
      <c r="EP25" s="73">
        <v>201</v>
      </c>
      <c r="EQ25" s="73">
        <v>10</v>
      </c>
      <c r="ER25" s="73">
        <v>0</v>
      </c>
      <c r="ES25" s="77">
        <v>0.95</v>
      </c>
      <c r="ET25" s="75">
        <f t="shared" si="16"/>
        <v>0.95</v>
      </c>
      <c r="EU25" s="74"/>
      <c r="EV25" s="73" t="s">
        <v>28</v>
      </c>
      <c r="EW25" s="73">
        <v>211</v>
      </c>
      <c r="EX25" s="73">
        <v>201</v>
      </c>
      <c r="EY25" s="73">
        <v>10</v>
      </c>
      <c r="EZ25" s="73">
        <v>0</v>
      </c>
      <c r="FA25" s="77">
        <v>0.95</v>
      </c>
      <c r="FB25" s="75">
        <f t="shared" si="17"/>
        <v>0</v>
      </c>
      <c r="FC25" s="74"/>
      <c r="FD25" s="73" t="s">
        <v>28</v>
      </c>
      <c r="FE25" s="73">
        <v>211</v>
      </c>
      <c r="FF25" s="73">
        <v>201</v>
      </c>
      <c r="FG25" s="73">
        <v>10</v>
      </c>
      <c r="FH25" s="73">
        <v>0</v>
      </c>
      <c r="FI25" s="77">
        <v>0.95</v>
      </c>
      <c r="FJ25" s="75">
        <f t="shared" si="18"/>
        <v>0</v>
      </c>
      <c r="FK25" s="74"/>
      <c r="FL25" s="73" t="s">
        <v>28</v>
      </c>
      <c r="FM25" s="73">
        <v>211</v>
      </c>
      <c r="FN25" s="73">
        <v>201</v>
      </c>
      <c r="FO25" s="73">
        <v>10</v>
      </c>
      <c r="FP25" s="73">
        <v>0</v>
      </c>
      <c r="FQ25" s="77">
        <v>0.95</v>
      </c>
      <c r="FR25" s="75">
        <f t="shared" si="19"/>
        <v>0</v>
      </c>
      <c r="FS25" s="74"/>
      <c r="FT25" s="73" t="s">
        <v>28</v>
      </c>
      <c r="FU25" s="73">
        <v>211</v>
      </c>
      <c r="FV25" s="73">
        <v>201</v>
      </c>
      <c r="FW25" s="73">
        <v>10</v>
      </c>
      <c r="FX25" s="73">
        <v>0</v>
      </c>
      <c r="FY25" s="77">
        <v>0.95</v>
      </c>
      <c r="FZ25" s="75">
        <f t="shared" si="20"/>
        <v>0</v>
      </c>
      <c r="GA25" s="74"/>
      <c r="GB25" s="73" t="s">
        <v>28</v>
      </c>
      <c r="GC25" s="73">
        <v>211</v>
      </c>
      <c r="GD25" s="73">
        <v>201</v>
      </c>
      <c r="GE25" s="73">
        <v>10</v>
      </c>
      <c r="GF25" s="73">
        <v>0</v>
      </c>
      <c r="GG25" s="77">
        <v>0.95</v>
      </c>
      <c r="GH25" s="77">
        <f t="shared" si="21"/>
        <v>0</v>
      </c>
      <c r="GI25" s="74"/>
      <c r="GJ25" s="73" t="s">
        <v>28</v>
      </c>
      <c r="GK25" s="73">
        <v>211</v>
      </c>
      <c r="GL25" s="73">
        <v>201</v>
      </c>
      <c r="GM25" s="73">
        <v>10</v>
      </c>
      <c r="GN25" s="73">
        <v>0</v>
      </c>
      <c r="GO25" s="77">
        <v>0.95</v>
      </c>
      <c r="GP25" s="75">
        <f t="shared" si="22"/>
        <v>0</v>
      </c>
      <c r="GQ25" s="74"/>
      <c r="GR25" s="73" t="s">
        <v>28</v>
      </c>
      <c r="GS25" s="73">
        <v>211</v>
      </c>
      <c r="GT25" s="73">
        <v>201</v>
      </c>
      <c r="GU25" s="73">
        <v>10</v>
      </c>
      <c r="GV25" s="73">
        <v>0</v>
      </c>
      <c r="GW25" s="77">
        <v>0.95</v>
      </c>
      <c r="GX25" s="75">
        <f t="shared" si="23"/>
        <v>0</v>
      </c>
      <c r="GY25" s="74"/>
      <c r="GZ25" s="73" t="s">
        <v>28</v>
      </c>
      <c r="HA25" s="73">
        <v>211</v>
      </c>
      <c r="HB25" s="73">
        <v>202</v>
      </c>
      <c r="HC25" s="73">
        <v>9</v>
      </c>
      <c r="HD25" s="73">
        <v>0</v>
      </c>
      <c r="HE25" s="77">
        <v>0.96</v>
      </c>
      <c r="HF25" s="75">
        <f t="shared" si="24"/>
        <v>1.0000000000000009E-2</v>
      </c>
      <c r="HG25" s="74"/>
      <c r="HH25" s="74" t="s">
        <v>28</v>
      </c>
      <c r="HI25" s="74">
        <v>211</v>
      </c>
      <c r="HJ25" s="74">
        <v>104</v>
      </c>
      <c r="HK25" s="74">
        <v>0</v>
      </c>
      <c r="HL25" s="74">
        <v>107</v>
      </c>
      <c r="HM25" s="75">
        <f t="shared" si="25"/>
        <v>0.49289099526066349</v>
      </c>
      <c r="HN25" s="75">
        <f t="shared" si="26"/>
        <v>-0.46710900473933648</v>
      </c>
      <c r="HP25" s="74" t="s">
        <v>28</v>
      </c>
      <c r="HQ25" s="74">
        <v>211</v>
      </c>
      <c r="HR25" s="74">
        <v>104</v>
      </c>
      <c r="HS25" s="74">
        <v>0</v>
      </c>
      <c r="HT25" s="74">
        <v>107</v>
      </c>
      <c r="HU25" s="75">
        <f t="shared" si="27"/>
        <v>0.49289099526066349</v>
      </c>
      <c r="HV25" s="75">
        <f t="shared" si="28"/>
        <v>0</v>
      </c>
      <c r="HX25" s="74" t="s">
        <v>28</v>
      </c>
      <c r="HY25" s="74">
        <v>211</v>
      </c>
      <c r="HZ25" s="74">
        <v>104</v>
      </c>
      <c r="IA25" s="74">
        <v>0</v>
      </c>
      <c r="IB25" s="74">
        <v>107</v>
      </c>
      <c r="IC25" s="75">
        <f t="shared" si="29"/>
        <v>0.49289099526066349</v>
      </c>
      <c r="ID25" s="75">
        <f t="shared" si="30"/>
        <v>0</v>
      </c>
      <c r="IF25" s="74" t="s">
        <v>28</v>
      </c>
      <c r="IG25" s="74">
        <v>211</v>
      </c>
      <c r="IH25" s="74">
        <v>104</v>
      </c>
      <c r="II25" s="74">
        <v>0</v>
      </c>
      <c r="IJ25" s="74">
        <v>107</v>
      </c>
      <c r="IK25" s="75">
        <f t="shared" si="31"/>
        <v>0.49289099526066349</v>
      </c>
      <c r="IL25" s="75">
        <f t="shared" si="32"/>
        <v>0</v>
      </c>
      <c r="IN25" s="74" t="s">
        <v>28</v>
      </c>
      <c r="IO25" s="74">
        <v>211</v>
      </c>
      <c r="IP25" s="74">
        <v>104</v>
      </c>
      <c r="IQ25" s="74">
        <v>0</v>
      </c>
      <c r="IR25" s="74">
        <v>107</v>
      </c>
      <c r="IS25" s="75">
        <f t="shared" si="33"/>
        <v>0.49289099526066349</v>
      </c>
      <c r="IT25" s="75">
        <f t="shared" si="34"/>
        <v>0</v>
      </c>
      <c r="IV25" s="74" t="s">
        <v>28</v>
      </c>
      <c r="IW25" s="74">
        <v>211</v>
      </c>
      <c r="IX25" s="74">
        <v>104</v>
      </c>
      <c r="IY25" s="74">
        <v>0</v>
      </c>
      <c r="IZ25" s="74">
        <v>107</v>
      </c>
      <c r="JA25" s="75">
        <f t="shared" si="35"/>
        <v>0.49289099526066349</v>
      </c>
      <c r="JB25" s="75">
        <f t="shared" si="36"/>
        <v>0</v>
      </c>
      <c r="JD25" s="74" t="s">
        <v>28</v>
      </c>
      <c r="JE25" s="74">
        <v>211</v>
      </c>
      <c r="JF25" s="74">
        <v>104</v>
      </c>
      <c r="JG25" s="74">
        <v>0</v>
      </c>
      <c r="JH25" s="74">
        <v>107</v>
      </c>
      <c r="JI25" s="75">
        <f t="shared" si="37"/>
        <v>0.49289099526066349</v>
      </c>
      <c r="JJ25" s="75">
        <f t="shared" si="38"/>
        <v>0</v>
      </c>
      <c r="JL25" s="74" t="s">
        <v>28</v>
      </c>
      <c r="JM25" s="74">
        <v>211</v>
      </c>
      <c r="JN25" s="74">
        <v>104</v>
      </c>
      <c r="JO25" s="74">
        <v>0</v>
      </c>
      <c r="JP25" s="74">
        <v>107</v>
      </c>
      <c r="JQ25" s="75">
        <f t="shared" si="39"/>
        <v>0.49289099526066349</v>
      </c>
      <c r="JR25" s="75">
        <f t="shared" si="40"/>
        <v>0</v>
      </c>
      <c r="JT25" s="74" t="s">
        <v>28</v>
      </c>
      <c r="JU25" s="74">
        <v>211</v>
      </c>
      <c r="JV25" s="74">
        <v>104</v>
      </c>
      <c r="JW25" s="74">
        <v>0</v>
      </c>
      <c r="JX25" s="74">
        <v>107</v>
      </c>
      <c r="JY25" s="75">
        <f t="shared" si="41"/>
        <v>0.49289099526066349</v>
      </c>
      <c r="JZ25" s="75">
        <f t="shared" si="42"/>
        <v>0</v>
      </c>
      <c r="KB25" s="74" t="s">
        <v>28</v>
      </c>
      <c r="KC25" s="74">
        <v>211</v>
      </c>
      <c r="KD25" s="74">
        <v>104</v>
      </c>
      <c r="KE25" s="74">
        <v>0</v>
      </c>
      <c r="KF25" s="74">
        <v>107</v>
      </c>
      <c r="KG25" s="75">
        <f t="shared" si="43"/>
        <v>0.49289099526066349</v>
      </c>
      <c r="KH25" s="75">
        <f t="shared" si="44"/>
        <v>0</v>
      </c>
      <c r="KJ25" s="74" t="s">
        <v>28</v>
      </c>
      <c r="KK25" s="74">
        <v>211</v>
      </c>
      <c r="KL25" s="74">
        <v>167</v>
      </c>
      <c r="KM25" s="74">
        <v>2</v>
      </c>
      <c r="KN25" s="74">
        <v>42</v>
      </c>
      <c r="KO25" s="75">
        <f t="shared" si="45"/>
        <v>0.79146919431279616</v>
      </c>
      <c r="KP25" s="75">
        <f t="shared" si="46"/>
        <v>0.29857819905213268</v>
      </c>
      <c r="KR25" s="74" t="s">
        <v>28</v>
      </c>
      <c r="KS25" s="74">
        <v>211</v>
      </c>
      <c r="KT25" s="74">
        <v>167</v>
      </c>
      <c r="KU25" s="74">
        <v>2</v>
      </c>
      <c r="KV25" s="74">
        <v>42</v>
      </c>
      <c r="KW25" s="75">
        <f t="shared" si="47"/>
        <v>0.79146919431279616</v>
      </c>
      <c r="KX25" s="75">
        <f t="shared" si="48"/>
        <v>0</v>
      </c>
      <c r="KZ25" s="74" t="s">
        <v>28</v>
      </c>
      <c r="LA25" s="74">
        <v>211</v>
      </c>
      <c r="LB25" s="74">
        <v>167</v>
      </c>
      <c r="LC25" s="74">
        <v>2</v>
      </c>
      <c r="LD25" s="74">
        <v>42</v>
      </c>
      <c r="LE25" s="75">
        <f t="shared" si="49"/>
        <v>0.79146919431279616</v>
      </c>
      <c r="LF25" s="75">
        <f t="shared" si="50"/>
        <v>0</v>
      </c>
      <c r="LH25" s="74" t="s">
        <v>28</v>
      </c>
      <c r="LI25" s="74">
        <v>211</v>
      </c>
      <c r="LJ25" s="74">
        <v>167</v>
      </c>
      <c r="LK25" s="74">
        <v>2</v>
      </c>
      <c r="LL25" s="74">
        <v>42</v>
      </c>
      <c r="LM25" s="75">
        <f t="shared" si="51"/>
        <v>0.79146919431279616</v>
      </c>
      <c r="LN25" s="75">
        <f t="shared" si="52"/>
        <v>0</v>
      </c>
      <c r="LP25" s="74" t="s">
        <v>28</v>
      </c>
      <c r="LQ25" s="74">
        <v>211</v>
      </c>
      <c r="LR25" s="74">
        <v>167</v>
      </c>
      <c r="LS25" s="74">
        <v>2</v>
      </c>
      <c r="LT25" s="74">
        <v>42</v>
      </c>
      <c r="LU25" s="75">
        <f t="shared" si="53"/>
        <v>0.79146919431279616</v>
      </c>
      <c r="LV25" s="75">
        <f t="shared" si="54"/>
        <v>0</v>
      </c>
      <c r="LX25" s="74" t="s">
        <v>28</v>
      </c>
      <c r="LY25" s="74">
        <v>211</v>
      </c>
      <c r="LZ25" s="74">
        <v>167</v>
      </c>
      <c r="MA25" s="74">
        <v>2</v>
      </c>
      <c r="MB25" s="74">
        <v>42</v>
      </c>
      <c r="MC25" s="75">
        <f t="shared" si="55"/>
        <v>0.79146919431279616</v>
      </c>
      <c r="MD25" s="75">
        <f t="shared" si="56"/>
        <v>0</v>
      </c>
      <c r="MF25" s="74" t="s">
        <v>28</v>
      </c>
      <c r="MG25" s="74">
        <v>211</v>
      </c>
      <c r="MH25" s="74">
        <v>167</v>
      </c>
      <c r="MI25" s="74">
        <v>2</v>
      </c>
      <c r="MJ25" s="74">
        <v>42</v>
      </c>
      <c r="MK25" s="75">
        <f t="shared" si="57"/>
        <v>0.79146919431279616</v>
      </c>
      <c r="ML25" s="75">
        <f t="shared" si="58"/>
        <v>0</v>
      </c>
      <c r="MN25" s="74" t="s">
        <v>28</v>
      </c>
      <c r="MO25" s="74">
        <v>211</v>
      </c>
      <c r="MP25" s="74">
        <v>104</v>
      </c>
      <c r="MQ25" s="74">
        <v>0</v>
      </c>
      <c r="MR25" s="74">
        <v>107</v>
      </c>
      <c r="MS25" s="75">
        <f t="shared" si="59"/>
        <v>0.49289099526066349</v>
      </c>
      <c r="MT25" s="75">
        <f t="shared" si="60"/>
        <v>-0.29857819905213268</v>
      </c>
      <c r="MV25" s="74" t="s">
        <v>28</v>
      </c>
      <c r="MW25" s="74">
        <v>211</v>
      </c>
      <c r="MX25" s="74">
        <v>104</v>
      </c>
      <c r="MY25" s="74">
        <v>0</v>
      </c>
      <c r="MZ25" s="74">
        <v>107</v>
      </c>
      <c r="NA25" s="75">
        <f t="shared" si="61"/>
        <v>0.49289099526066349</v>
      </c>
      <c r="NB25" s="75">
        <f t="shared" si="62"/>
        <v>0</v>
      </c>
      <c r="ND25" s="74" t="s">
        <v>28</v>
      </c>
      <c r="NE25" s="74">
        <v>211</v>
      </c>
      <c r="NF25" s="74">
        <v>198</v>
      </c>
      <c r="NG25" s="74">
        <v>9</v>
      </c>
      <c r="NH25" s="74">
        <v>4</v>
      </c>
      <c r="NI25" s="75">
        <f t="shared" si="63"/>
        <v>0.93838862559241709</v>
      </c>
      <c r="NJ25" s="75">
        <f t="shared" si="64"/>
        <v>0.4454976303317536</v>
      </c>
      <c r="NL25" s="74" t="s">
        <v>28</v>
      </c>
      <c r="NM25" s="74">
        <v>211</v>
      </c>
      <c r="NN25" s="74">
        <v>202</v>
      </c>
      <c r="NO25" s="74">
        <v>9</v>
      </c>
      <c r="NP25" s="74">
        <v>0</v>
      </c>
      <c r="NQ25" s="75">
        <f t="shared" si="65"/>
        <v>0.95734597156398105</v>
      </c>
      <c r="NR25" s="75">
        <f t="shared" si="66"/>
        <v>1.8957345971563955E-2</v>
      </c>
      <c r="NT25" s="74" t="s">
        <v>28</v>
      </c>
      <c r="NU25" s="74">
        <v>211</v>
      </c>
      <c r="NV25" s="74">
        <v>201</v>
      </c>
      <c r="NW25" s="74">
        <v>10</v>
      </c>
      <c r="NX25" s="74">
        <v>0</v>
      </c>
      <c r="NY25" s="75">
        <v>0.95</v>
      </c>
      <c r="NZ25" s="75"/>
    </row>
    <row r="26" spans="1:390" ht="15">
      <c r="A26" s="2" t="s">
        <v>29</v>
      </c>
      <c r="B26" s="2">
        <v>12</v>
      </c>
      <c r="C26" s="2">
        <v>7</v>
      </c>
      <c r="D26" s="2">
        <v>5</v>
      </c>
      <c r="E26" s="2">
        <v>0</v>
      </c>
      <c r="F26" s="4">
        <v>0.57999999999999996</v>
      </c>
      <c r="G26" s="8"/>
      <c r="H26" s="7"/>
      <c r="I26" s="2" t="s">
        <v>29</v>
      </c>
      <c r="J26" s="2">
        <v>12</v>
      </c>
      <c r="K26" s="2">
        <v>7</v>
      </c>
      <c r="L26" s="2">
        <v>5</v>
      </c>
      <c r="M26" s="2">
        <v>0</v>
      </c>
      <c r="N26" s="4">
        <v>0.57999999999999996</v>
      </c>
      <c r="O26" s="8">
        <f t="shared" si="0"/>
        <v>0</v>
      </c>
      <c r="P26" s="7"/>
      <c r="Q26" s="2" t="s">
        <v>29</v>
      </c>
      <c r="R26" s="2">
        <v>12</v>
      </c>
      <c r="S26" s="2">
        <v>7</v>
      </c>
      <c r="T26" s="2">
        <v>5</v>
      </c>
      <c r="U26" s="2">
        <v>0</v>
      </c>
      <c r="V26" s="4">
        <v>0.57999999999999996</v>
      </c>
      <c r="W26" s="4">
        <f t="shared" si="1"/>
        <v>0</v>
      </c>
      <c r="Y26" s="2" t="s">
        <v>29</v>
      </c>
      <c r="Z26" s="2">
        <v>12</v>
      </c>
      <c r="AA26" s="2">
        <v>7</v>
      </c>
      <c r="AB26" s="2">
        <v>5</v>
      </c>
      <c r="AC26" s="2">
        <v>0</v>
      </c>
      <c r="AD26" s="4">
        <v>0.57999999999999996</v>
      </c>
      <c r="AE26" s="4">
        <f t="shared" si="2"/>
        <v>0</v>
      </c>
      <c r="AG26" s="2" t="s">
        <v>29</v>
      </c>
      <c r="AH26" s="2">
        <v>12</v>
      </c>
      <c r="AI26" s="2">
        <v>7</v>
      </c>
      <c r="AJ26" s="2">
        <v>5</v>
      </c>
      <c r="AK26" s="2">
        <v>0</v>
      </c>
      <c r="AL26" s="4">
        <v>0.57999999999999996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3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4">
        <f t="shared" si="4"/>
        <v>0</v>
      </c>
      <c r="BD26" s="2" t="s">
        <v>29</v>
      </c>
      <c r="BE26" s="2">
        <v>12</v>
      </c>
      <c r="BF26" s="2">
        <v>7</v>
      </c>
      <c r="BG26" s="2">
        <v>5</v>
      </c>
      <c r="BH26" s="2">
        <v>0</v>
      </c>
      <c r="BI26" s="4">
        <v>0.57999999999999996</v>
      </c>
      <c r="BJ26" s="4">
        <f t="shared" si="5"/>
        <v>0</v>
      </c>
      <c r="BL26" s="2" t="s">
        <v>29</v>
      </c>
      <c r="BM26" s="2">
        <v>12</v>
      </c>
      <c r="BN26" s="2">
        <v>7</v>
      </c>
      <c r="BO26" s="2">
        <v>5</v>
      </c>
      <c r="BP26" s="2">
        <v>0</v>
      </c>
      <c r="BQ26" s="4">
        <f t="shared" si="69"/>
        <v>0.58333333333333337</v>
      </c>
      <c r="BR26" s="4">
        <f t="shared" si="6"/>
        <v>3.3333333333334103E-3</v>
      </c>
      <c r="BT26" s="2" t="s">
        <v>29</v>
      </c>
      <c r="BU26" s="2">
        <v>12</v>
      </c>
      <c r="BV26" s="2">
        <v>7</v>
      </c>
      <c r="BW26" s="2">
        <v>5</v>
      </c>
      <c r="BX26" s="2">
        <v>0</v>
      </c>
      <c r="BY26" s="4">
        <f t="shared" si="67"/>
        <v>0.58333333333333337</v>
      </c>
      <c r="BZ26" s="4">
        <f t="shared" si="7"/>
        <v>0</v>
      </c>
      <c r="CB26" s="2" t="s">
        <v>29</v>
      </c>
      <c r="CC26" s="2">
        <v>12</v>
      </c>
      <c r="CD26" s="2">
        <v>7</v>
      </c>
      <c r="CE26" s="2">
        <v>5</v>
      </c>
      <c r="CF26" s="2">
        <v>0</v>
      </c>
      <c r="CG26" s="4">
        <v>0.57999999999999996</v>
      </c>
      <c r="CH26" s="4">
        <f t="shared" si="8"/>
        <v>-3.3333333333334103E-3</v>
      </c>
      <c r="CJ26" s="2" t="s">
        <v>29</v>
      </c>
      <c r="CK26" s="2">
        <v>12</v>
      </c>
      <c r="CL26" s="2">
        <v>7</v>
      </c>
      <c r="CM26" s="2">
        <v>5</v>
      </c>
      <c r="CN26" s="2">
        <v>0</v>
      </c>
      <c r="CO26" s="4">
        <v>0.57999999999999996</v>
      </c>
      <c r="CP26" s="4">
        <f t="shared" si="9"/>
        <v>0</v>
      </c>
      <c r="CR26" s="2" t="s">
        <v>29</v>
      </c>
      <c r="CS26" s="2">
        <v>12</v>
      </c>
      <c r="CT26" s="2">
        <v>7</v>
      </c>
      <c r="CU26" s="2">
        <v>5</v>
      </c>
      <c r="CV26" s="2">
        <v>0</v>
      </c>
      <c r="CW26" s="4">
        <v>0.57999999999999996</v>
      </c>
      <c r="CX26" s="4">
        <f t="shared" si="10"/>
        <v>0</v>
      </c>
      <c r="CZ26" s="2" t="s">
        <v>29</v>
      </c>
      <c r="DA26" s="2">
        <v>12</v>
      </c>
      <c r="DB26" s="2">
        <v>7</v>
      </c>
      <c r="DC26" s="2">
        <v>5</v>
      </c>
      <c r="DD26" s="2">
        <v>0</v>
      </c>
      <c r="DE26" s="4">
        <v>0.57999999999999996</v>
      </c>
      <c r="DF26" s="4">
        <f t="shared" si="11"/>
        <v>0</v>
      </c>
      <c r="DH26" s="2" t="s">
        <v>29</v>
      </c>
      <c r="DI26" s="2">
        <v>12</v>
      </c>
      <c r="DJ26" s="2">
        <v>7</v>
      </c>
      <c r="DK26" s="2">
        <v>5</v>
      </c>
      <c r="DL26" s="2">
        <v>0</v>
      </c>
      <c r="DM26" s="4">
        <v>0.57999999999999996</v>
      </c>
      <c r="DN26" s="4">
        <f t="shared" si="12"/>
        <v>0</v>
      </c>
      <c r="DP26" s="2" t="s">
        <v>29</v>
      </c>
      <c r="DQ26" s="2">
        <v>12</v>
      </c>
      <c r="DR26" s="2">
        <v>7</v>
      </c>
      <c r="DS26" s="2">
        <v>5</v>
      </c>
      <c r="DT26" s="2">
        <v>0</v>
      </c>
      <c r="DU26" s="4">
        <v>0.57999999999999996</v>
      </c>
      <c r="DV26" s="4">
        <f t="shared" si="13"/>
        <v>0</v>
      </c>
      <c r="DX26" s="2" t="s">
        <v>29</v>
      </c>
      <c r="DY26" s="2">
        <v>12</v>
      </c>
      <c r="DZ26" s="2">
        <v>7</v>
      </c>
      <c r="EA26" s="2">
        <v>5</v>
      </c>
      <c r="EB26" s="2">
        <v>0</v>
      </c>
      <c r="EC26" s="4">
        <v>0.57999999999999996</v>
      </c>
      <c r="ED26" s="4">
        <f t="shared" si="14"/>
        <v>0</v>
      </c>
      <c r="EF26" s="2" t="s">
        <v>29</v>
      </c>
      <c r="EG26" s="2">
        <v>12</v>
      </c>
      <c r="EH26" s="2">
        <v>7</v>
      </c>
      <c r="EI26" s="2">
        <v>5</v>
      </c>
      <c r="EJ26" s="2">
        <v>0</v>
      </c>
      <c r="EK26" s="4">
        <f t="shared" si="68"/>
        <v>0.58333333333333337</v>
      </c>
      <c r="EL26" s="4">
        <f t="shared" si="15"/>
        <v>3.3333333333334103E-3</v>
      </c>
      <c r="EN26" s="73" t="s">
        <v>29</v>
      </c>
      <c r="EO26" s="73">
        <v>12</v>
      </c>
      <c r="EP26" s="73">
        <v>7</v>
      </c>
      <c r="EQ26" s="73">
        <v>5</v>
      </c>
      <c r="ER26" s="73">
        <v>0</v>
      </c>
      <c r="ES26" s="77">
        <v>0.57999999999999996</v>
      </c>
      <c r="ET26" s="75">
        <f t="shared" si="16"/>
        <v>0.57999999999999996</v>
      </c>
      <c r="EU26" s="74"/>
      <c r="EV26" s="73" t="s">
        <v>29</v>
      </c>
      <c r="EW26" s="73">
        <v>12</v>
      </c>
      <c r="EX26" s="73">
        <v>7</v>
      </c>
      <c r="EY26" s="73">
        <v>5</v>
      </c>
      <c r="EZ26" s="73">
        <v>0</v>
      </c>
      <c r="FA26" s="77">
        <v>0.57999999999999996</v>
      </c>
      <c r="FB26" s="75">
        <f t="shared" si="17"/>
        <v>0</v>
      </c>
      <c r="FC26" s="74"/>
      <c r="FD26" s="73" t="s">
        <v>29</v>
      </c>
      <c r="FE26" s="73">
        <v>12</v>
      </c>
      <c r="FF26" s="73">
        <v>7</v>
      </c>
      <c r="FG26" s="73">
        <v>5</v>
      </c>
      <c r="FH26" s="73">
        <v>0</v>
      </c>
      <c r="FI26" s="77">
        <v>0.57999999999999996</v>
      </c>
      <c r="FJ26" s="75">
        <f t="shared" si="18"/>
        <v>0</v>
      </c>
      <c r="FK26" s="74"/>
      <c r="FL26" s="73" t="s">
        <v>29</v>
      </c>
      <c r="FM26" s="73">
        <v>12</v>
      </c>
      <c r="FN26" s="73">
        <v>7</v>
      </c>
      <c r="FO26" s="73">
        <v>5</v>
      </c>
      <c r="FP26" s="73">
        <v>0</v>
      </c>
      <c r="FQ26" s="77">
        <v>0.57999999999999996</v>
      </c>
      <c r="FR26" s="75">
        <f t="shared" si="19"/>
        <v>0</v>
      </c>
      <c r="FS26" s="74"/>
      <c r="FT26" s="73" t="s">
        <v>29</v>
      </c>
      <c r="FU26" s="73">
        <v>12</v>
      </c>
      <c r="FV26" s="73">
        <v>7</v>
      </c>
      <c r="FW26" s="73">
        <v>5</v>
      </c>
      <c r="FX26" s="73">
        <v>0</v>
      </c>
      <c r="FY26" s="77">
        <v>0.57999999999999996</v>
      </c>
      <c r="FZ26" s="75">
        <f t="shared" si="20"/>
        <v>0</v>
      </c>
      <c r="GA26" s="74"/>
      <c r="GB26" s="73" t="s">
        <v>29</v>
      </c>
      <c r="GC26" s="73">
        <v>12</v>
      </c>
      <c r="GD26" s="73">
        <v>7</v>
      </c>
      <c r="GE26" s="73">
        <v>5</v>
      </c>
      <c r="GF26" s="73">
        <v>0</v>
      </c>
      <c r="GG26" s="77">
        <v>0.57999999999999996</v>
      </c>
      <c r="GH26" s="77">
        <f t="shared" si="21"/>
        <v>0</v>
      </c>
      <c r="GI26" s="74"/>
      <c r="GJ26" s="73" t="s">
        <v>29</v>
      </c>
      <c r="GK26" s="73">
        <v>12</v>
      </c>
      <c r="GL26" s="73">
        <v>7</v>
      </c>
      <c r="GM26" s="73">
        <v>5</v>
      </c>
      <c r="GN26" s="73">
        <v>0</v>
      </c>
      <c r="GO26" s="77">
        <v>0.57999999999999996</v>
      </c>
      <c r="GP26" s="75">
        <f t="shared" si="22"/>
        <v>0</v>
      </c>
      <c r="GQ26" s="74"/>
      <c r="GR26" s="73" t="s">
        <v>29</v>
      </c>
      <c r="GS26" s="73">
        <v>12</v>
      </c>
      <c r="GT26" s="73">
        <v>7</v>
      </c>
      <c r="GU26" s="73">
        <v>5</v>
      </c>
      <c r="GV26" s="73">
        <v>0</v>
      </c>
      <c r="GW26" s="77">
        <v>0.57999999999999996</v>
      </c>
      <c r="GX26" s="75">
        <f t="shared" si="23"/>
        <v>0</v>
      </c>
      <c r="GY26" s="74"/>
      <c r="GZ26" s="73" t="s">
        <v>29</v>
      </c>
      <c r="HA26" s="73">
        <v>12</v>
      </c>
      <c r="HB26" s="73">
        <v>7</v>
      </c>
      <c r="HC26" s="73">
        <v>5</v>
      </c>
      <c r="HD26" s="73">
        <v>0</v>
      </c>
      <c r="HE26" s="77">
        <v>0.57999999999999996</v>
      </c>
      <c r="HF26" s="75">
        <f t="shared" si="24"/>
        <v>0</v>
      </c>
      <c r="HG26" s="74"/>
      <c r="HH26" s="74" t="s">
        <v>29</v>
      </c>
      <c r="HI26" s="74">
        <v>12</v>
      </c>
      <c r="HJ26" s="74">
        <v>6</v>
      </c>
      <c r="HK26" s="74">
        <v>6</v>
      </c>
      <c r="HL26" s="74">
        <v>0</v>
      </c>
      <c r="HM26" s="75">
        <f t="shared" si="25"/>
        <v>0.5</v>
      </c>
      <c r="HN26" s="75">
        <f t="shared" si="26"/>
        <v>-7.999999999999996E-2</v>
      </c>
      <c r="HP26" s="74" t="s">
        <v>29</v>
      </c>
      <c r="HQ26" s="74">
        <v>12</v>
      </c>
      <c r="HR26" s="74">
        <v>6</v>
      </c>
      <c r="HS26" s="74">
        <v>6</v>
      </c>
      <c r="HT26" s="74">
        <v>0</v>
      </c>
      <c r="HU26" s="75">
        <f t="shared" si="27"/>
        <v>0.5</v>
      </c>
      <c r="HV26" s="75">
        <f t="shared" si="28"/>
        <v>0</v>
      </c>
      <c r="HX26" s="74" t="s">
        <v>29</v>
      </c>
      <c r="HY26" s="74">
        <v>12</v>
      </c>
      <c r="HZ26" s="74">
        <v>6</v>
      </c>
      <c r="IA26" s="74">
        <v>6</v>
      </c>
      <c r="IB26" s="74">
        <v>0</v>
      </c>
      <c r="IC26" s="75">
        <f t="shared" si="29"/>
        <v>0.5</v>
      </c>
      <c r="ID26" s="75">
        <f t="shared" si="30"/>
        <v>0</v>
      </c>
      <c r="IF26" s="74" t="s">
        <v>29</v>
      </c>
      <c r="IG26" s="74">
        <v>12</v>
      </c>
      <c r="IH26" s="74">
        <v>6</v>
      </c>
      <c r="II26" s="74">
        <v>6</v>
      </c>
      <c r="IJ26" s="74">
        <v>0</v>
      </c>
      <c r="IK26" s="75">
        <f t="shared" si="31"/>
        <v>0.5</v>
      </c>
      <c r="IL26" s="75">
        <f t="shared" si="32"/>
        <v>0</v>
      </c>
      <c r="IN26" s="74" t="s">
        <v>29</v>
      </c>
      <c r="IO26" s="74">
        <v>12</v>
      </c>
      <c r="IP26" s="74">
        <v>6</v>
      </c>
      <c r="IQ26" s="74">
        <v>6</v>
      </c>
      <c r="IR26" s="74">
        <v>0</v>
      </c>
      <c r="IS26" s="75">
        <f t="shared" si="33"/>
        <v>0.5</v>
      </c>
      <c r="IT26" s="75">
        <f t="shared" si="34"/>
        <v>0</v>
      </c>
      <c r="IV26" s="74" t="s">
        <v>29</v>
      </c>
      <c r="IW26" s="74">
        <v>12</v>
      </c>
      <c r="IX26" s="74">
        <v>7</v>
      </c>
      <c r="IY26" s="74">
        <v>5</v>
      </c>
      <c r="IZ26" s="74">
        <v>0</v>
      </c>
      <c r="JA26" s="75">
        <f t="shared" si="35"/>
        <v>0.58333333333333337</v>
      </c>
      <c r="JB26" s="75">
        <f t="shared" si="36"/>
        <v>8.333333333333337E-2</v>
      </c>
      <c r="JD26" s="74" t="s">
        <v>29</v>
      </c>
      <c r="JE26" s="74">
        <v>12</v>
      </c>
      <c r="JF26" s="74">
        <v>7</v>
      </c>
      <c r="JG26" s="74">
        <v>5</v>
      </c>
      <c r="JH26" s="74">
        <v>0</v>
      </c>
      <c r="JI26" s="75">
        <f t="shared" si="37"/>
        <v>0.58333333333333337</v>
      </c>
      <c r="JJ26" s="75">
        <f t="shared" si="38"/>
        <v>0</v>
      </c>
      <c r="JL26" s="74" t="s">
        <v>29</v>
      </c>
      <c r="JM26" s="74">
        <v>12</v>
      </c>
      <c r="JN26" s="74">
        <v>7</v>
      </c>
      <c r="JO26" s="74">
        <v>5</v>
      </c>
      <c r="JP26" s="74">
        <v>0</v>
      </c>
      <c r="JQ26" s="75">
        <f t="shared" si="39"/>
        <v>0.58333333333333337</v>
      </c>
      <c r="JR26" s="75">
        <f t="shared" si="40"/>
        <v>0</v>
      </c>
      <c r="JT26" s="74" t="s">
        <v>29</v>
      </c>
      <c r="JU26" s="74">
        <v>12</v>
      </c>
      <c r="JV26" s="74">
        <v>7</v>
      </c>
      <c r="JW26" s="74">
        <v>5</v>
      </c>
      <c r="JX26" s="74">
        <v>0</v>
      </c>
      <c r="JY26" s="75">
        <f t="shared" si="41"/>
        <v>0.58333333333333337</v>
      </c>
      <c r="JZ26" s="75">
        <f t="shared" si="42"/>
        <v>0</v>
      </c>
      <c r="KB26" s="74" t="s">
        <v>29</v>
      </c>
      <c r="KC26" s="74">
        <v>12</v>
      </c>
      <c r="KD26" s="74">
        <v>7</v>
      </c>
      <c r="KE26" s="74">
        <v>5</v>
      </c>
      <c r="KF26" s="74">
        <v>0</v>
      </c>
      <c r="KG26" s="75">
        <f t="shared" si="43"/>
        <v>0.58333333333333337</v>
      </c>
      <c r="KH26" s="75">
        <f t="shared" si="44"/>
        <v>0</v>
      </c>
      <c r="KJ26" s="74" t="s">
        <v>29</v>
      </c>
      <c r="KK26" s="74">
        <v>12</v>
      </c>
      <c r="KL26" s="74">
        <v>7</v>
      </c>
      <c r="KM26" s="74">
        <v>5</v>
      </c>
      <c r="KN26" s="74">
        <v>0</v>
      </c>
      <c r="KO26" s="75">
        <f t="shared" si="45"/>
        <v>0.58333333333333337</v>
      </c>
      <c r="KP26" s="75">
        <f t="shared" si="46"/>
        <v>0</v>
      </c>
      <c r="KR26" s="74" t="s">
        <v>29</v>
      </c>
      <c r="KS26" s="74">
        <v>12</v>
      </c>
      <c r="KT26" s="74">
        <v>7</v>
      </c>
      <c r="KU26" s="74">
        <v>5</v>
      </c>
      <c r="KV26" s="74">
        <v>0</v>
      </c>
      <c r="KW26" s="75">
        <f t="shared" si="47"/>
        <v>0.58333333333333337</v>
      </c>
      <c r="KX26" s="75">
        <f t="shared" si="48"/>
        <v>0</v>
      </c>
      <c r="KZ26" s="74" t="s">
        <v>29</v>
      </c>
      <c r="LA26" s="74">
        <v>12</v>
      </c>
      <c r="LB26" s="74">
        <v>7</v>
      </c>
      <c r="LC26" s="74">
        <v>5</v>
      </c>
      <c r="LD26" s="74">
        <v>0</v>
      </c>
      <c r="LE26" s="75">
        <f t="shared" si="49"/>
        <v>0.58333333333333337</v>
      </c>
      <c r="LF26" s="75">
        <f t="shared" si="50"/>
        <v>0</v>
      </c>
      <c r="LH26" s="74" t="s">
        <v>29</v>
      </c>
      <c r="LI26" s="74">
        <v>12</v>
      </c>
      <c r="LJ26" s="74">
        <v>7</v>
      </c>
      <c r="LK26" s="74">
        <v>5</v>
      </c>
      <c r="LL26" s="74">
        <v>0</v>
      </c>
      <c r="LM26" s="75">
        <f t="shared" si="51"/>
        <v>0.58333333333333337</v>
      </c>
      <c r="LN26" s="75">
        <f t="shared" si="52"/>
        <v>0</v>
      </c>
      <c r="LP26" s="74" t="s">
        <v>29</v>
      </c>
      <c r="LQ26" s="74">
        <v>12</v>
      </c>
      <c r="LR26" s="74">
        <v>7</v>
      </c>
      <c r="LS26" s="74">
        <v>5</v>
      </c>
      <c r="LT26" s="74">
        <v>0</v>
      </c>
      <c r="LU26" s="75">
        <f t="shared" si="53"/>
        <v>0.58333333333333337</v>
      </c>
      <c r="LV26" s="75">
        <f t="shared" si="54"/>
        <v>0</v>
      </c>
      <c r="LX26" s="74" t="s">
        <v>29</v>
      </c>
      <c r="LY26" s="74">
        <v>12</v>
      </c>
      <c r="LZ26" s="74">
        <v>7</v>
      </c>
      <c r="MA26" s="74">
        <v>5</v>
      </c>
      <c r="MB26" s="74">
        <v>0</v>
      </c>
      <c r="MC26" s="75">
        <f t="shared" si="55"/>
        <v>0.58333333333333337</v>
      </c>
      <c r="MD26" s="75">
        <f t="shared" si="56"/>
        <v>0</v>
      </c>
      <c r="MF26" s="74" t="s">
        <v>29</v>
      </c>
      <c r="MG26" s="74">
        <v>12</v>
      </c>
      <c r="MH26" s="74">
        <v>7</v>
      </c>
      <c r="MI26" s="74">
        <v>5</v>
      </c>
      <c r="MJ26" s="74">
        <v>0</v>
      </c>
      <c r="MK26" s="75">
        <f t="shared" si="57"/>
        <v>0.58333333333333337</v>
      </c>
      <c r="ML26" s="75">
        <f t="shared" si="58"/>
        <v>0</v>
      </c>
      <c r="MN26" s="74" t="s">
        <v>29</v>
      </c>
      <c r="MO26" s="74">
        <v>12</v>
      </c>
      <c r="MP26" s="74">
        <v>7</v>
      </c>
      <c r="MQ26" s="74">
        <v>5</v>
      </c>
      <c r="MR26" s="74">
        <v>0</v>
      </c>
      <c r="MS26" s="75">
        <f t="shared" si="59"/>
        <v>0.58333333333333337</v>
      </c>
      <c r="MT26" s="75">
        <f t="shared" si="60"/>
        <v>0</v>
      </c>
      <c r="MV26" s="74" t="s">
        <v>29</v>
      </c>
      <c r="MW26" s="74">
        <v>12</v>
      </c>
      <c r="MX26" s="74">
        <v>7</v>
      </c>
      <c r="MY26" s="74">
        <v>5</v>
      </c>
      <c r="MZ26" s="74">
        <v>0</v>
      </c>
      <c r="NA26" s="75">
        <f t="shared" si="61"/>
        <v>0.58333333333333337</v>
      </c>
      <c r="NB26" s="75">
        <f t="shared" si="62"/>
        <v>0</v>
      </c>
      <c r="ND26" s="74" t="s">
        <v>29</v>
      </c>
      <c r="NE26" s="74">
        <v>12</v>
      </c>
      <c r="NF26" s="74">
        <v>7</v>
      </c>
      <c r="NG26" s="74">
        <v>5</v>
      </c>
      <c r="NH26" s="74">
        <v>0</v>
      </c>
      <c r="NI26" s="75">
        <f t="shared" si="63"/>
        <v>0.58333333333333337</v>
      </c>
      <c r="NJ26" s="75">
        <f t="shared" si="64"/>
        <v>0</v>
      </c>
      <c r="NL26" s="74" t="s">
        <v>29</v>
      </c>
      <c r="NM26" s="74">
        <v>12</v>
      </c>
      <c r="NN26" s="74">
        <v>7</v>
      </c>
      <c r="NO26" s="74">
        <v>5</v>
      </c>
      <c r="NP26" s="74">
        <v>0</v>
      </c>
      <c r="NQ26" s="75">
        <f t="shared" si="65"/>
        <v>0.58333333333333337</v>
      </c>
      <c r="NR26" s="75">
        <f t="shared" si="66"/>
        <v>0</v>
      </c>
      <c r="NT26" s="74" t="s">
        <v>29</v>
      </c>
      <c r="NU26" s="74">
        <v>12</v>
      </c>
      <c r="NV26" s="74">
        <v>7</v>
      </c>
      <c r="NW26" s="74">
        <v>5</v>
      </c>
      <c r="NX26" s="74">
        <v>0</v>
      </c>
      <c r="NY26" s="75">
        <v>0.57999999999999996</v>
      </c>
      <c r="NZ26" s="75"/>
    </row>
    <row r="27" spans="1:390" ht="1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G27" s="8"/>
      <c r="H27" s="7"/>
      <c r="I27" s="2" t="s">
        <v>30</v>
      </c>
      <c r="J27" s="2">
        <v>132</v>
      </c>
      <c r="K27" s="2">
        <v>132</v>
      </c>
      <c r="L27" s="2">
        <v>0</v>
      </c>
      <c r="M27" s="2">
        <v>0</v>
      </c>
      <c r="N27" s="4">
        <v>1</v>
      </c>
      <c r="O27" s="8">
        <f t="shared" si="0"/>
        <v>0</v>
      </c>
      <c r="P27" s="7"/>
      <c r="Q27" s="2" t="s">
        <v>30</v>
      </c>
      <c r="R27" s="2">
        <v>132</v>
      </c>
      <c r="S27" s="2">
        <v>132</v>
      </c>
      <c r="T27" s="2">
        <v>0</v>
      </c>
      <c r="U27" s="2">
        <v>0</v>
      </c>
      <c r="V27" s="4">
        <v>1</v>
      </c>
      <c r="W27" s="4">
        <f t="shared" si="1"/>
        <v>0</v>
      </c>
      <c r="Y27" s="2" t="s">
        <v>30</v>
      </c>
      <c r="Z27" s="2">
        <v>132</v>
      </c>
      <c r="AA27" s="2">
        <v>132</v>
      </c>
      <c r="AB27" s="2">
        <v>0</v>
      </c>
      <c r="AC27" s="2">
        <v>0</v>
      </c>
      <c r="AD27" s="4">
        <v>1</v>
      </c>
      <c r="AE27" s="4">
        <f t="shared" si="2"/>
        <v>0</v>
      </c>
      <c r="AG27" s="2" t="s">
        <v>30</v>
      </c>
      <c r="AH27" s="2">
        <v>390</v>
      </c>
      <c r="AI27" s="2">
        <v>390</v>
      </c>
      <c r="AJ27" s="2">
        <v>0</v>
      </c>
      <c r="AK27" s="2">
        <v>0</v>
      </c>
      <c r="AL27" s="4">
        <v>1</v>
      </c>
      <c r="AN27" s="2" t="s">
        <v>30</v>
      </c>
      <c r="AO27" s="2">
        <v>390</v>
      </c>
      <c r="AP27" s="2">
        <v>390</v>
      </c>
      <c r="AQ27" s="2">
        <v>0</v>
      </c>
      <c r="AR27" s="2">
        <v>0</v>
      </c>
      <c r="AS27" s="4">
        <v>1</v>
      </c>
      <c r="AT27" s="4">
        <f t="shared" si="3"/>
        <v>0</v>
      </c>
      <c r="AV27" s="2" t="s">
        <v>30</v>
      </c>
      <c r="AW27" s="2">
        <v>390</v>
      </c>
      <c r="AX27" s="2">
        <v>390</v>
      </c>
      <c r="AY27" s="2">
        <v>0</v>
      </c>
      <c r="AZ27" s="2">
        <v>0</v>
      </c>
      <c r="BA27" s="4">
        <v>1</v>
      </c>
      <c r="BB27" s="4">
        <f t="shared" si="4"/>
        <v>0</v>
      </c>
      <c r="BD27" s="2" t="s">
        <v>30</v>
      </c>
      <c r="BE27" s="2">
        <v>390</v>
      </c>
      <c r="BF27" s="2">
        <v>390</v>
      </c>
      <c r="BG27" s="2">
        <v>0</v>
      </c>
      <c r="BH27" s="2">
        <v>0</v>
      </c>
      <c r="BI27" s="4">
        <v>1</v>
      </c>
      <c r="BJ27" s="4">
        <f t="shared" si="5"/>
        <v>0</v>
      </c>
      <c r="BL27" s="2" t="s">
        <v>30</v>
      </c>
      <c r="BM27" s="2">
        <v>390</v>
      </c>
      <c r="BN27" s="2">
        <v>390</v>
      </c>
      <c r="BO27" s="2">
        <v>0</v>
      </c>
      <c r="BP27" s="2">
        <v>0</v>
      </c>
      <c r="BQ27" s="4">
        <f t="shared" si="69"/>
        <v>1</v>
      </c>
      <c r="BR27" s="4">
        <f t="shared" si="6"/>
        <v>0</v>
      </c>
      <c r="BT27" s="2" t="s">
        <v>30</v>
      </c>
      <c r="BU27" s="2">
        <v>390</v>
      </c>
      <c r="BV27" s="2">
        <v>390</v>
      </c>
      <c r="BW27" s="2">
        <v>0</v>
      </c>
      <c r="BX27" s="2">
        <v>0</v>
      </c>
      <c r="BY27" s="4">
        <f t="shared" si="67"/>
        <v>1</v>
      </c>
      <c r="BZ27" s="4">
        <f t="shared" si="7"/>
        <v>0</v>
      </c>
      <c r="CB27" s="2" t="s">
        <v>30</v>
      </c>
      <c r="CC27" s="2">
        <v>390</v>
      </c>
      <c r="CD27" s="2">
        <v>390</v>
      </c>
      <c r="CE27" s="2">
        <v>0</v>
      </c>
      <c r="CF27" s="2">
        <v>0</v>
      </c>
      <c r="CG27" s="4">
        <v>1</v>
      </c>
      <c r="CH27" s="4">
        <f t="shared" si="8"/>
        <v>0</v>
      </c>
      <c r="CJ27" s="2" t="s">
        <v>30</v>
      </c>
      <c r="CK27" s="2">
        <v>390</v>
      </c>
      <c r="CL27" s="2">
        <v>390</v>
      </c>
      <c r="CM27" s="2">
        <v>0</v>
      </c>
      <c r="CN27" s="2">
        <v>0</v>
      </c>
      <c r="CO27" s="4">
        <v>1</v>
      </c>
      <c r="CP27" s="4">
        <f t="shared" si="9"/>
        <v>0</v>
      </c>
      <c r="CR27" s="2" t="s">
        <v>30</v>
      </c>
      <c r="CS27" s="2">
        <v>390</v>
      </c>
      <c r="CT27" s="2">
        <v>390</v>
      </c>
      <c r="CU27" s="2">
        <v>0</v>
      </c>
      <c r="CV27" s="2">
        <v>0</v>
      </c>
      <c r="CW27" s="4">
        <v>1</v>
      </c>
      <c r="CX27" s="4">
        <f t="shared" si="10"/>
        <v>0</v>
      </c>
      <c r="CZ27" s="2" t="s">
        <v>30</v>
      </c>
      <c r="DA27" s="2">
        <v>390</v>
      </c>
      <c r="DB27" s="2">
        <v>390</v>
      </c>
      <c r="DC27" s="2">
        <v>0</v>
      </c>
      <c r="DD27" s="2">
        <v>0</v>
      </c>
      <c r="DE27" s="4">
        <v>1</v>
      </c>
      <c r="DF27" s="4">
        <f t="shared" si="11"/>
        <v>0</v>
      </c>
      <c r="DH27" s="2" t="s">
        <v>30</v>
      </c>
      <c r="DI27" s="2">
        <v>391</v>
      </c>
      <c r="DJ27" s="2">
        <v>390</v>
      </c>
      <c r="DK27" s="2">
        <v>1</v>
      </c>
      <c r="DL27" s="2">
        <v>0</v>
      </c>
      <c r="DM27" s="4">
        <v>1</v>
      </c>
      <c r="DN27" s="4">
        <f t="shared" si="12"/>
        <v>0</v>
      </c>
      <c r="DP27" s="2" t="s">
        <v>30</v>
      </c>
      <c r="DQ27" s="2">
        <v>391</v>
      </c>
      <c r="DR27" s="2">
        <v>390</v>
      </c>
      <c r="DS27" s="2">
        <v>1</v>
      </c>
      <c r="DT27" s="2">
        <v>0</v>
      </c>
      <c r="DU27" s="4">
        <v>1</v>
      </c>
      <c r="DV27" s="4">
        <f t="shared" si="13"/>
        <v>0</v>
      </c>
      <c r="DX27" s="2" t="s">
        <v>30</v>
      </c>
      <c r="DY27" s="2">
        <v>391</v>
      </c>
      <c r="DZ27" s="2">
        <v>390</v>
      </c>
      <c r="EA27" s="2">
        <v>1</v>
      </c>
      <c r="EB27" s="2">
        <v>0</v>
      </c>
      <c r="EC27" s="4">
        <v>1</v>
      </c>
      <c r="ED27" s="4">
        <f t="shared" si="14"/>
        <v>0</v>
      </c>
      <c r="EF27" s="2" t="s">
        <v>30</v>
      </c>
      <c r="EG27" s="2">
        <v>391</v>
      </c>
      <c r="EH27" s="2">
        <v>390</v>
      </c>
      <c r="EI27" s="2">
        <v>1</v>
      </c>
      <c r="EJ27" s="2">
        <v>0</v>
      </c>
      <c r="EK27" s="4">
        <f t="shared" si="68"/>
        <v>0.99744245524296671</v>
      </c>
      <c r="EL27" s="4">
        <f t="shared" si="15"/>
        <v>-2.5575447570332921E-3</v>
      </c>
      <c r="EN27" s="73" t="s">
        <v>30</v>
      </c>
      <c r="EO27" s="73">
        <v>391</v>
      </c>
      <c r="EP27" s="73">
        <v>390</v>
      </c>
      <c r="EQ27" s="73">
        <v>1</v>
      </c>
      <c r="ER27" s="73">
        <v>0</v>
      </c>
      <c r="ES27" s="77">
        <v>1</v>
      </c>
      <c r="ET27" s="75">
        <f t="shared" si="16"/>
        <v>1</v>
      </c>
      <c r="EU27" s="74"/>
      <c r="EV27" s="73" t="s">
        <v>30</v>
      </c>
      <c r="EW27" s="73">
        <v>391</v>
      </c>
      <c r="EX27" s="73">
        <v>390</v>
      </c>
      <c r="EY27" s="73">
        <v>1</v>
      </c>
      <c r="EZ27" s="73">
        <v>0</v>
      </c>
      <c r="FA27" s="77">
        <v>1</v>
      </c>
      <c r="FB27" s="75">
        <f t="shared" si="17"/>
        <v>0</v>
      </c>
      <c r="FC27" s="74"/>
      <c r="FD27" s="73" t="s">
        <v>30</v>
      </c>
      <c r="FE27" s="73">
        <v>391</v>
      </c>
      <c r="FF27" s="73">
        <v>390</v>
      </c>
      <c r="FG27" s="73">
        <v>1</v>
      </c>
      <c r="FH27" s="73">
        <v>0</v>
      </c>
      <c r="FI27" s="77">
        <v>1</v>
      </c>
      <c r="FJ27" s="75">
        <f t="shared" si="18"/>
        <v>0</v>
      </c>
      <c r="FK27" s="74"/>
      <c r="FL27" s="73" t="s">
        <v>30</v>
      </c>
      <c r="FM27" s="73">
        <v>392</v>
      </c>
      <c r="FN27" s="73">
        <v>391</v>
      </c>
      <c r="FO27" s="73">
        <v>1</v>
      </c>
      <c r="FP27" s="73">
        <v>0</v>
      </c>
      <c r="FQ27" s="77">
        <v>1</v>
      </c>
      <c r="FR27" s="75">
        <f t="shared" si="19"/>
        <v>0</v>
      </c>
      <c r="FS27" s="74"/>
      <c r="FT27" s="73" t="s">
        <v>30</v>
      </c>
      <c r="FU27" s="73">
        <v>392</v>
      </c>
      <c r="FV27" s="73">
        <v>391</v>
      </c>
      <c r="FW27" s="73">
        <v>1</v>
      </c>
      <c r="FX27" s="73">
        <v>0</v>
      </c>
      <c r="FY27" s="77">
        <v>1</v>
      </c>
      <c r="FZ27" s="75">
        <f t="shared" si="20"/>
        <v>0</v>
      </c>
      <c r="GA27" s="74"/>
      <c r="GB27" s="73" t="s">
        <v>30</v>
      </c>
      <c r="GC27" s="73">
        <v>392</v>
      </c>
      <c r="GD27" s="73">
        <v>391</v>
      </c>
      <c r="GE27" s="73">
        <v>1</v>
      </c>
      <c r="GF27" s="73">
        <v>0</v>
      </c>
      <c r="GG27" s="77">
        <v>1</v>
      </c>
      <c r="GH27" s="77">
        <f t="shared" si="21"/>
        <v>0</v>
      </c>
      <c r="GI27" s="74"/>
      <c r="GJ27" s="73" t="s">
        <v>30</v>
      </c>
      <c r="GK27" s="73">
        <v>392</v>
      </c>
      <c r="GL27" s="73">
        <v>391</v>
      </c>
      <c r="GM27" s="73">
        <v>1</v>
      </c>
      <c r="GN27" s="73">
        <v>0</v>
      </c>
      <c r="GO27" s="77">
        <v>1</v>
      </c>
      <c r="GP27" s="75">
        <f t="shared" si="22"/>
        <v>0</v>
      </c>
      <c r="GQ27" s="74"/>
      <c r="GR27" s="73" t="s">
        <v>30</v>
      </c>
      <c r="GS27" s="73">
        <v>392</v>
      </c>
      <c r="GT27" s="73">
        <v>391</v>
      </c>
      <c r="GU27" s="73">
        <v>1</v>
      </c>
      <c r="GV27" s="73">
        <v>0</v>
      </c>
      <c r="GW27" s="77">
        <v>1</v>
      </c>
      <c r="GX27" s="75">
        <f t="shared" si="23"/>
        <v>0</v>
      </c>
      <c r="GY27" s="74"/>
      <c r="GZ27" s="73" t="s">
        <v>30</v>
      </c>
      <c r="HA27" s="73">
        <v>392</v>
      </c>
      <c r="HB27" s="73">
        <v>391</v>
      </c>
      <c r="HC27" s="73">
        <v>1</v>
      </c>
      <c r="HD27" s="73">
        <v>0</v>
      </c>
      <c r="HE27" s="77">
        <v>1</v>
      </c>
      <c r="HF27" s="75">
        <f t="shared" si="24"/>
        <v>0</v>
      </c>
      <c r="HG27" s="74"/>
      <c r="HH27" s="74" t="s">
        <v>30</v>
      </c>
      <c r="HI27" s="74">
        <v>392</v>
      </c>
      <c r="HJ27" s="74">
        <v>391</v>
      </c>
      <c r="HK27" s="74">
        <v>1</v>
      </c>
      <c r="HL27" s="74">
        <v>0</v>
      </c>
      <c r="HM27" s="75">
        <f t="shared" si="25"/>
        <v>0.99744897959183676</v>
      </c>
      <c r="HN27" s="75">
        <f t="shared" si="26"/>
        <v>-2.5510204081632404E-3</v>
      </c>
      <c r="HP27" s="74" t="s">
        <v>30</v>
      </c>
      <c r="HQ27" s="74">
        <v>392</v>
      </c>
      <c r="HR27" s="74">
        <v>391</v>
      </c>
      <c r="HS27" s="74">
        <v>1</v>
      </c>
      <c r="HT27" s="74">
        <v>0</v>
      </c>
      <c r="HU27" s="75">
        <f t="shared" si="27"/>
        <v>0.99744897959183676</v>
      </c>
      <c r="HV27" s="75">
        <f t="shared" si="28"/>
        <v>0</v>
      </c>
      <c r="HX27" s="74" t="s">
        <v>30</v>
      </c>
      <c r="HY27" s="74">
        <v>392</v>
      </c>
      <c r="HZ27" s="74">
        <v>391</v>
      </c>
      <c r="IA27" s="74">
        <v>1</v>
      </c>
      <c r="IB27" s="74">
        <v>0</v>
      </c>
      <c r="IC27" s="75">
        <f t="shared" si="29"/>
        <v>0.99744897959183676</v>
      </c>
      <c r="ID27" s="75">
        <f t="shared" si="30"/>
        <v>0</v>
      </c>
      <c r="IF27" s="74" t="s">
        <v>30</v>
      </c>
      <c r="IG27" s="74">
        <v>392</v>
      </c>
      <c r="IH27" s="74">
        <v>391</v>
      </c>
      <c r="II27" s="74">
        <v>1</v>
      </c>
      <c r="IJ27" s="74">
        <v>0</v>
      </c>
      <c r="IK27" s="75">
        <f t="shared" si="31"/>
        <v>0.99744897959183676</v>
      </c>
      <c r="IL27" s="75">
        <f t="shared" si="32"/>
        <v>0</v>
      </c>
      <c r="IN27" s="74" t="s">
        <v>30</v>
      </c>
      <c r="IO27" s="74">
        <v>392</v>
      </c>
      <c r="IP27" s="74">
        <v>391</v>
      </c>
      <c r="IQ27" s="74">
        <v>1</v>
      </c>
      <c r="IR27" s="74">
        <v>0</v>
      </c>
      <c r="IS27" s="75">
        <f t="shared" si="33"/>
        <v>0.99744897959183676</v>
      </c>
      <c r="IT27" s="75">
        <f t="shared" si="34"/>
        <v>0</v>
      </c>
      <c r="IV27" s="74" t="s">
        <v>30</v>
      </c>
      <c r="IW27" s="74">
        <v>392</v>
      </c>
      <c r="IX27" s="74">
        <v>391</v>
      </c>
      <c r="IY27" s="74">
        <v>1</v>
      </c>
      <c r="IZ27" s="74">
        <v>0</v>
      </c>
      <c r="JA27" s="75">
        <f t="shared" si="35"/>
        <v>0.99744897959183676</v>
      </c>
      <c r="JB27" s="75">
        <f t="shared" si="36"/>
        <v>0</v>
      </c>
      <c r="JD27" s="74" t="s">
        <v>30</v>
      </c>
      <c r="JE27" s="74">
        <v>392</v>
      </c>
      <c r="JF27" s="74">
        <v>391</v>
      </c>
      <c r="JG27" s="74">
        <v>1</v>
      </c>
      <c r="JH27" s="74">
        <v>0</v>
      </c>
      <c r="JI27" s="75">
        <f t="shared" si="37"/>
        <v>0.99744897959183676</v>
      </c>
      <c r="JJ27" s="75">
        <f t="shared" si="38"/>
        <v>0</v>
      </c>
      <c r="JL27" s="74" t="s">
        <v>30</v>
      </c>
      <c r="JM27" s="74">
        <v>392</v>
      </c>
      <c r="JN27" s="74">
        <v>391</v>
      </c>
      <c r="JO27" s="74">
        <v>1</v>
      </c>
      <c r="JP27" s="74">
        <v>0</v>
      </c>
      <c r="JQ27" s="75">
        <f t="shared" si="39"/>
        <v>0.99744897959183676</v>
      </c>
      <c r="JR27" s="75">
        <f t="shared" si="40"/>
        <v>0</v>
      </c>
      <c r="JT27" s="74" t="s">
        <v>30</v>
      </c>
      <c r="JU27" s="74">
        <v>392</v>
      </c>
      <c r="JV27" s="74">
        <v>391</v>
      </c>
      <c r="JW27" s="74">
        <v>1</v>
      </c>
      <c r="JX27" s="74">
        <v>0</v>
      </c>
      <c r="JY27" s="75">
        <f t="shared" si="41"/>
        <v>0.99744897959183676</v>
      </c>
      <c r="JZ27" s="75">
        <f t="shared" si="42"/>
        <v>0</v>
      </c>
      <c r="KB27" s="74" t="s">
        <v>30</v>
      </c>
      <c r="KC27" s="74">
        <v>392</v>
      </c>
      <c r="KD27" s="74">
        <v>391</v>
      </c>
      <c r="KE27" s="74">
        <v>1</v>
      </c>
      <c r="KF27" s="74">
        <v>0</v>
      </c>
      <c r="KG27" s="75">
        <f t="shared" si="43"/>
        <v>0.99744897959183676</v>
      </c>
      <c r="KH27" s="75">
        <f t="shared" si="44"/>
        <v>0</v>
      </c>
      <c r="KJ27" s="74" t="s">
        <v>30</v>
      </c>
      <c r="KK27" s="74">
        <v>392</v>
      </c>
      <c r="KL27" s="74">
        <v>391</v>
      </c>
      <c r="KM27" s="74">
        <v>1</v>
      </c>
      <c r="KN27" s="74">
        <v>0</v>
      </c>
      <c r="KO27" s="75">
        <f t="shared" si="45"/>
        <v>0.99744897959183676</v>
      </c>
      <c r="KP27" s="75">
        <f t="shared" si="46"/>
        <v>0</v>
      </c>
      <c r="KR27" s="74" t="s">
        <v>30</v>
      </c>
      <c r="KS27" s="74">
        <v>392</v>
      </c>
      <c r="KT27" s="74">
        <v>391</v>
      </c>
      <c r="KU27" s="74">
        <v>1</v>
      </c>
      <c r="KV27" s="74">
        <v>0</v>
      </c>
      <c r="KW27" s="75">
        <f t="shared" si="47"/>
        <v>0.99744897959183676</v>
      </c>
      <c r="KX27" s="75">
        <f t="shared" si="48"/>
        <v>0</v>
      </c>
      <c r="KZ27" s="74" t="s">
        <v>30</v>
      </c>
      <c r="LA27" s="74">
        <v>392</v>
      </c>
      <c r="LB27" s="74">
        <v>391</v>
      </c>
      <c r="LC27" s="74">
        <v>1</v>
      </c>
      <c r="LD27" s="74">
        <v>0</v>
      </c>
      <c r="LE27" s="75">
        <f t="shared" si="49"/>
        <v>0.99744897959183676</v>
      </c>
      <c r="LF27" s="75">
        <f t="shared" si="50"/>
        <v>0</v>
      </c>
      <c r="LH27" s="74" t="s">
        <v>30</v>
      </c>
      <c r="LI27" s="74">
        <v>392</v>
      </c>
      <c r="LJ27" s="74">
        <v>391</v>
      </c>
      <c r="LK27" s="74">
        <v>1</v>
      </c>
      <c r="LL27" s="74">
        <v>0</v>
      </c>
      <c r="LM27" s="75">
        <f t="shared" si="51"/>
        <v>0.99744897959183676</v>
      </c>
      <c r="LN27" s="75">
        <f t="shared" si="52"/>
        <v>0</v>
      </c>
      <c r="LP27" s="74" t="s">
        <v>30</v>
      </c>
      <c r="LQ27" s="74">
        <v>392</v>
      </c>
      <c r="LR27" s="74">
        <v>391</v>
      </c>
      <c r="LS27" s="74">
        <v>1</v>
      </c>
      <c r="LT27" s="74">
        <v>0</v>
      </c>
      <c r="LU27" s="75">
        <f t="shared" si="53"/>
        <v>0.99744897959183676</v>
      </c>
      <c r="LV27" s="75">
        <f t="shared" si="54"/>
        <v>0</v>
      </c>
      <c r="LX27" s="74" t="s">
        <v>30</v>
      </c>
      <c r="LY27" s="74">
        <v>392</v>
      </c>
      <c r="LZ27" s="74">
        <v>391</v>
      </c>
      <c r="MA27" s="74">
        <v>1</v>
      </c>
      <c r="MB27" s="74">
        <v>0</v>
      </c>
      <c r="MC27" s="75">
        <f t="shared" si="55"/>
        <v>0.99744897959183676</v>
      </c>
      <c r="MD27" s="75">
        <f t="shared" si="56"/>
        <v>0</v>
      </c>
      <c r="MF27" s="74" t="s">
        <v>30</v>
      </c>
      <c r="MG27" s="74">
        <v>392</v>
      </c>
      <c r="MH27" s="74">
        <v>391</v>
      </c>
      <c r="MI27" s="74">
        <v>1</v>
      </c>
      <c r="MJ27" s="74">
        <v>0</v>
      </c>
      <c r="MK27" s="75">
        <f t="shared" si="57"/>
        <v>0.99744897959183676</v>
      </c>
      <c r="ML27" s="75">
        <f t="shared" si="58"/>
        <v>0</v>
      </c>
      <c r="MN27" s="74" t="s">
        <v>30</v>
      </c>
      <c r="MO27" s="74">
        <v>392</v>
      </c>
      <c r="MP27" s="74">
        <v>391</v>
      </c>
      <c r="MQ27" s="74">
        <v>1</v>
      </c>
      <c r="MR27" s="74">
        <v>0</v>
      </c>
      <c r="MS27" s="75">
        <f t="shared" si="59"/>
        <v>0.99744897959183676</v>
      </c>
      <c r="MT27" s="75">
        <f t="shared" si="60"/>
        <v>0</v>
      </c>
      <c r="MV27" s="74" t="s">
        <v>30</v>
      </c>
      <c r="MW27" s="74">
        <v>392</v>
      </c>
      <c r="MX27" s="74">
        <v>391</v>
      </c>
      <c r="MY27" s="74">
        <v>1</v>
      </c>
      <c r="MZ27" s="74">
        <v>0</v>
      </c>
      <c r="NA27" s="75">
        <f t="shared" si="61"/>
        <v>0.99744897959183676</v>
      </c>
      <c r="NB27" s="75">
        <f t="shared" si="62"/>
        <v>0</v>
      </c>
      <c r="ND27" s="74" t="s">
        <v>30</v>
      </c>
      <c r="NE27" s="74">
        <v>392</v>
      </c>
      <c r="NF27" s="74">
        <v>391</v>
      </c>
      <c r="NG27" s="74">
        <v>1</v>
      </c>
      <c r="NH27" s="74">
        <v>0</v>
      </c>
      <c r="NI27" s="75">
        <f t="shared" si="63"/>
        <v>0.99744897959183676</v>
      </c>
      <c r="NJ27" s="75">
        <f t="shared" si="64"/>
        <v>0</v>
      </c>
      <c r="NL27" s="74" t="s">
        <v>30</v>
      </c>
      <c r="NM27" s="74">
        <v>392</v>
      </c>
      <c r="NN27" s="74">
        <v>391</v>
      </c>
      <c r="NO27" s="74">
        <v>1</v>
      </c>
      <c r="NP27" s="74">
        <v>0</v>
      </c>
      <c r="NQ27" s="75">
        <f t="shared" si="65"/>
        <v>0.99744897959183676</v>
      </c>
      <c r="NR27" s="75">
        <f t="shared" si="66"/>
        <v>0</v>
      </c>
      <c r="NT27" s="74" t="s">
        <v>30</v>
      </c>
      <c r="NU27" s="74">
        <v>392</v>
      </c>
      <c r="NV27" s="74">
        <v>391</v>
      </c>
      <c r="NW27" s="74">
        <v>1</v>
      </c>
      <c r="NX27" s="74">
        <v>0</v>
      </c>
      <c r="NY27" s="75">
        <v>1</v>
      </c>
      <c r="NZ27" s="75"/>
    </row>
    <row r="28" spans="1:390" ht="1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G28" s="8"/>
      <c r="H28" s="7"/>
      <c r="I28" s="2" t="s">
        <v>31</v>
      </c>
      <c r="J28" s="2">
        <v>6</v>
      </c>
      <c r="K28" s="2">
        <v>6</v>
      </c>
      <c r="L28" s="2">
        <v>0</v>
      </c>
      <c r="M28" s="2">
        <v>0</v>
      </c>
      <c r="N28" s="4">
        <v>1</v>
      </c>
      <c r="O28" s="8">
        <f t="shared" si="0"/>
        <v>0</v>
      </c>
      <c r="P28" s="7"/>
      <c r="Q28" s="2" t="s">
        <v>31</v>
      </c>
      <c r="R28" s="2">
        <v>6</v>
      </c>
      <c r="S28" s="2">
        <v>6</v>
      </c>
      <c r="T28" s="2">
        <v>0</v>
      </c>
      <c r="U28" s="2">
        <v>0</v>
      </c>
      <c r="V28" s="4">
        <v>1</v>
      </c>
      <c r="W28" s="4">
        <f t="shared" si="1"/>
        <v>0</v>
      </c>
      <c r="Y28" s="2" t="s">
        <v>31</v>
      </c>
      <c r="Z28" s="2">
        <v>6</v>
      </c>
      <c r="AA28" s="2">
        <v>6</v>
      </c>
      <c r="AB28" s="2">
        <v>0</v>
      </c>
      <c r="AC28" s="2">
        <v>0</v>
      </c>
      <c r="AD28" s="4">
        <v>1</v>
      </c>
      <c r="AE28" s="4">
        <f t="shared" si="2"/>
        <v>0</v>
      </c>
      <c r="AG28" s="2" t="s">
        <v>31</v>
      </c>
      <c r="AH28" s="2">
        <v>49</v>
      </c>
      <c r="AI28" s="2">
        <v>49</v>
      </c>
      <c r="AJ28" s="2">
        <v>0</v>
      </c>
      <c r="AK28" s="2">
        <v>0</v>
      </c>
      <c r="AL28" s="4">
        <v>1</v>
      </c>
      <c r="AN28" s="2" t="s">
        <v>31</v>
      </c>
      <c r="AO28" s="2">
        <v>49</v>
      </c>
      <c r="AP28" s="2">
        <v>49</v>
      </c>
      <c r="AQ28" s="2">
        <v>0</v>
      </c>
      <c r="AR28" s="2">
        <v>0</v>
      </c>
      <c r="AS28" s="4">
        <v>1</v>
      </c>
      <c r="AT28" s="4">
        <f t="shared" si="3"/>
        <v>0</v>
      </c>
      <c r="AV28" s="2" t="s">
        <v>31</v>
      </c>
      <c r="AW28" s="2">
        <v>49</v>
      </c>
      <c r="AX28" s="2">
        <v>49</v>
      </c>
      <c r="AY28" s="2">
        <v>0</v>
      </c>
      <c r="AZ28" s="2">
        <v>0</v>
      </c>
      <c r="BA28" s="4">
        <v>1</v>
      </c>
      <c r="BB28" s="4">
        <f t="shared" si="4"/>
        <v>0</v>
      </c>
      <c r="BD28" s="2" t="s">
        <v>31</v>
      </c>
      <c r="BE28" s="2">
        <v>49</v>
      </c>
      <c r="BF28" s="2">
        <v>49</v>
      </c>
      <c r="BG28" s="2">
        <v>0</v>
      </c>
      <c r="BH28" s="2">
        <v>0</v>
      </c>
      <c r="BI28" s="4">
        <v>1</v>
      </c>
      <c r="BJ28" s="4">
        <f t="shared" si="5"/>
        <v>0</v>
      </c>
      <c r="BL28" s="2" t="s">
        <v>31</v>
      </c>
      <c r="BM28" s="2">
        <v>49</v>
      </c>
      <c r="BN28" s="2">
        <v>49</v>
      </c>
      <c r="BO28" s="2">
        <v>0</v>
      </c>
      <c r="BP28" s="2">
        <v>0</v>
      </c>
      <c r="BQ28" s="4">
        <f t="shared" si="69"/>
        <v>1</v>
      </c>
      <c r="BR28" s="4">
        <f t="shared" si="6"/>
        <v>0</v>
      </c>
      <c r="BT28" s="2" t="s">
        <v>31</v>
      </c>
      <c r="BU28" s="2">
        <v>49</v>
      </c>
      <c r="BV28" s="2">
        <v>49</v>
      </c>
      <c r="BW28" s="2">
        <v>0</v>
      </c>
      <c r="BX28" s="2">
        <v>0</v>
      </c>
      <c r="BY28" s="4">
        <f t="shared" si="67"/>
        <v>1</v>
      </c>
      <c r="BZ28" s="4">
        <f t="shared" si="7"/>
        <v>0</v>
      </c>
      <c r="CB28" s="2" t="s">
        <v>31</v>
      </c>
      <c r="CC28" s="2">
        <v>49</v>
      </c>
      <c r="CD28" s="2">
        <v>49</v>
      </c>
      <c r="CE28" s="2">
        <v>0</v>
      </c>
      <c r="CF28" s="2">
        <v>0</v>
      </c>
      <c r="CG28" s="4">
        <v>1</v>
      </c>
      <c r="CH28" s="4">
        <f t="shared" si="8"/>
        <v>0</v>
      </c>
      <c r="CJ28" s="2" t="s">
        <v>31</v>
      </c>
      <c r="CK28" s="2">
        <v>49</v>
      </c>
      <c r="CL28" s="2">
        <v>49</v>
      </c>
      <c r="CM28" s="2">
        <v>0</v>
      </c>
      <c r="CN28" s="2">
        <v>0</v>
      </c>
      <c r="CO28" s="4">
        <v>1</v>
      </c>
      <c r="CP28" s="4">
        <f t="shared" si="9"/>
        <v>0</v>
      </c>
      <c r="CR28" s="2" t="s">
        <v>31</v>
      </c>
      <c r="CS28" s="2">
        <v>49</v>
      </c>
      <c r="CT28" s="2">
        <v>49</v>
      </c>
      <c r="CU28" s="2">
        <v>0</v>
      </c>
      <c r="CV28" s="2">
        <v>0</v>
      </c>
      <c r="CW28" s="4">
        <v>1</v>
      </c>
      <c r="CX28" s="4">
        <f t="shared" si="10"/>
        <v>0</v>
      </c>
      <c r="CZ28" s="2" t="s">
        <v>31</v>
      </c>
      <c r="DA28" s="2">
        <v>49</v>
      </c>
      <c r="DB28" s="2">
        <v>49</v>
      </c>
      <c r="DC28" s="2">
        <v>0</v>
      </c>
      <c r="DD28" s="2">
        <v>0</v>
      </c>
      <c r="DE28" s="4">
        <v>1</v>
      </c>
      <c r="DF28" s="4">
        <f t="shared" si="11"/>
        <v>0</v>
      </c>
      <c r="DH28" s="2" t="s">
        <v>31</v>
      </c>
      <c r="DI28" s="2">
        <v>49</v>
      </c>
      <c r="DJ28" s="2">
        <v>49</v>
      </c>
      <c r="DK28" s="2">
        <v>0</v>
      </c>
      <c r="DL28" s="2">
        <v>0</v>
      </c>
      <c r="DM28" s="4">
        <v>1</v>
      </c>
      <c r="DN28" s="4">
        <f t="shared" si="12"/>
        <v>0</v>
      </c>
      <c r="DP28" s="2" t="s">
        <v>31</v>
      </c>
      <c r="DQ28" s="2">
        <v>49</v>
      </c>
      <c r="DR28" s="2">
        <v>49</v>
      </c>
      <c r="DS28" s="2">
        <v>0</v>
      </c>
      <c r="DT28" s="2">
        <v>0</v>
      </c>
      <c r="DU28" s="4">
        <v>1</v>
      </c>
      <c r="DV28" s="4">
        <f t="shared" si="13"/>
        <v>0</v>
      </c>
      <c r="DX28" s="2" t="s">
        <v>31</v>
      </c>
      <c r="DY28" s="2">
        <v>49</v>
      </c>
      <c r="DZ28" s="2">
        <v>49</v>
      </c>
      <c r="EA28" s="2">
        <v>0</v>
      </c>
      <c r="EB28" s="2">
        <v>0</v>
      </c>
      <c r="EC28" s="4">
        <v>1</v>
      </c>
      <c r="ED28" s="4">
        <f t="shared" si="14"/>
        <v>0</v>
      </c>
      <c r="EF28" s="2" t="s">
        <v>31</v>
      </c>
      <c r="EG28" s="2">
        <v>49</v>
      </c>
      <c r="EH28" s="2">
        <v>49</v>
      </c>
      <c r="EI28" s="2">
        <v>0</v>
      </c>
      <c r="EJ28" s="2">
        <v>0</v>
      </c>
      <c r="EK28" s="4">
        <f t="shared" si="68"/>
        <v>1</v>
      </c>
      <c r="EL28" s="4">
        <f t="shared" si="15"/>
        <v>0</v>
      </c>
      <c r="EN28" s="73" t="s">
        <v>31</v>
      </c>
      <c r="EO28" s="73">
        <v>49</v>
      </c>
      <c r="EP28" s="73">
        <v>49</v>
      </c>
      <c r="EQ28" s="73">
        <v>0</v>
      </c>
      <c r="ER28" s="73">
        <v>0</v>
      </c>
      <c r="ES28" s="77">
        <v>1</v>
      </c>
      <c r="ET28" s="75">
        <f t="shared" si="16"/>
        <v>1</v>
      </c>
      <c r="EU28" s="74"/>
      <c r="EV28" s="73" t="s">
        <v>31</v>
      </c>
      <c r="EW28" s="73">
        <v>49</v>
      </c>
      <c r="EX28" s="73">
        <v>49</v>
      </c>
      <c r="EY28" s="73">
        <v>0</v>
      </c>
      <c r="EZ28" s="73">
        <v>0</v>
      </c>
      <c r="FA28" s="77">
        <v>1</v>
      </c>
      <c r="FB28" s="75">
        <f t="shared" si="17"/>
        <v>0</v>
      </c>
      <c r="FC28" s="74"/>
      <c r="FD28" s="73" t="s">
        <v>31</v>
      </c>
      <c r="FE28" s="73">
        <v>49</v>
      </c>
      <c r="FF28" s="73">
        <v>49</v>
      </c>
      <c r="FG28" s="73">
        <v>0</v>
      </c>
      <c r="FH28" s="73">
        <v>0</v>
      </c>
      <c r="FI28" s="77">
        <v>1</v>
      </c>
      <c r="FJ28" s="75">
        <f t="shared" si="18"/>
        <v>0</v>
      </c>
      <c r="FK28" s="74"/>
      <c r="FL28" s="73" t="s">
        <v>31</v>
      </c>
      <c r="FM28" s="73">
        <v>49</v>
      </c>
      <c r="FN28" s="73">
        <v>49</v>
      </c>
      <c r="FO28" s="73">
        <v>0</v>
      </c>
      <c r="FP28" s="73">
        <v>0</v>
      </c>
      <c r="FQ28" s="77">
        <v>1</v>
      </c>
      <c r="FR28" s="75">
        <f t="shared" si="19"/>
        <v>0</v>
      </c>
      <c r="FS28" s="74"/>
      <c r="FT28" s="73" t="s">
        <v>31</v>
      </c>
      <c r="FU28" s="73">
        <v>49</v>
      </c>
      <c r="FV28" s="73">
        <v>49</v>
      </c>
      <c r="FW28" s="73">
        <v>0</v>
      </c>
      <c r="FX28" s="73">
        <v>0</v>
      </c>
      <c r="FY28" s="77">
        <v>1</v>
      </c>
      <c r="FZ28" s="75">
        <f t="shared" si="20"/>
        <v>0</v>
      </c>
      <c r="GA28" s="74"/>
      <c r="GB28" s="73" t="s">
        <v>31</v>
      </c>
      <c r="GC28" s="73">
        <v>49</v>
      </c>
      <c r="GD28" s="73">
        <v>49</v>
      </c>
      <c r="GE28" s="73">
        <v>0</v>
      </c>
      <c r="GF28" s="73">
        <v>0</v>
      </c>
      <c r="GG28" s="77">
        <v>1</v>
      </c>
      <c r="GH28" s="77">
        <f t="shared" si="21"/>
        <v>0</v>
      </c>
      <c r="GI28" s="74"/>
      <c r="GJ28" s="73" t="s">
        <v>31</v>
      </c>
      <c r="GK28" s="73">
        <v>49</v>
      </c>
      <c r="GL28" s="73">
        <v>49</v>
      </c>
      <c r="GM28" s="73">
        <v>0</v>
      </c>
      <c r="GN28" s="73">
        <v>0</v>
      </c>
      <c r="GO28" s="77">
        <v>1</v>
      </c>
      <c r="GP28" s="75">
        <f t="shared" si="22"/>
        <v>0</v>
      </c>
      <c r="GQ28" s="74"/>
      <c r="GR28" s="73" t="s">
        <v>31</v>
      </c>
      <c r="GS28" s="73">
        <v>49</v>
      </c>
      <c r="GT28" s="73">
        <v>49</v>
      </c>
      <c r="GU28" s="73">
        <v>0</v>
      </c>
      <c r="GV28" s="73">
        <v>0</v>
      </c>
      <c r="GW28" s="77">
        <v>1</v>
      </c>
      <c r="GX28" s="75">
        <f t="shared" si="23"/>
        <v>0</v>
      </c>
      <c r="GY28" s="74"/>
      <c r="GZ28" s="73" t="s">
        <v>31</v>
      </c>
      <c r="HA28" s="73">
        <v>49</v>
      </c>
      <c r="HB28" s="73">
        <v>49</v>
      </c>
      <c r="HC28" s="73">
        <v>0</v>
      </c>
      <c r="HD28" s="73">
        <v>0</v>
      </c>
      <c r="HE28" s="77">
        <v>1</v>
      </c>
      <c r="HF28" s="75">
        <f t="shared" si="24"/>
        <v>0</v>
      </c>
      <c r="HG28" s="74"/>
      <c r="HH28" s="74" t="s">
        <v>31</v>
      </c>
      <c r="HI28" s="74">
        <v>49</v>
      </c>
      <c r="HJ28" s="74">
        <v>49</v>
      </c>
      <c r="HK28" s="74">
        <v>0</v>
      </c>
      <c r="HL28" s="74">
        <v>0</v>
      </c>
      <c r="HM28" s="75">
        <f t="shared" si="25"/>
        <v>1</v>
      </c>
      <c r="HN28" s="75">
        <f t="shared" si="26"/>
        <v>0</v>
      </c>
      <c r="HP28" s="74" t="s">
        <v>31</v>
      </c>
      <c r="HQ28" s="74">
        <v>49</v>
      </c>
      <c r="HR28" s="74">
        <v>49</v>
      </c>
      <c r="HS28" s="74">
        <v>0</v>
      </c>
      <c r="HT28" s="74">
        <v>0</v>
      </c>
      <c r="HU28" s="75">
        <f t="shared" si="27"/>
        <v>1</v>
      </c>
      <c r="HV28" s="75">
        <f t="shared" si="28"/>
        <v>0</v>
      </c>
      <c r="HX28" s="74" t="s">
        <v>31</v>
      </c>
      <c r="HY28" s="74">
        <v>49</v>
      </c>
      <c r="HZ28" s="74">
        <v>49</v>
      </c>
      <c r="IA28" s="74">
        <v>0</v>
      </c>
      <c r="IB28" s="74">
        <v>0</v>
      </c>
      <c r="IC28" s="75">
        <f t="shared" si="29"/>
        <v>1</v>
      </c>
      <c r="ID28" s="75">
        <f t="shared" si="30"/>
        <v>0</v>
      </c>
      <c r="IF28" s="74" t="s">
        <v>31</v>
      </c>
      <c r="IG28" s="74">
        <v>49</v>
      </c>
      <c r="IH28" s="74">
        <v>49</v>
      </c>
      <c r="II28" s="74">
        <v>0</v>
      </c>
      <c r="IJ28" s="74">
        <v>0</v>
      </c>
      <c r="IK28" s="75">
        <f t="shared" si="31"/>
        <v>1</v>
      </c>
      <c r="IL28" s="75">
        <f t="shared" si="32"/>
        <v>0</v>
      </c>
      <c r="IN28" s="74" t="s">
        <v>31</v>
      </c>
      <c r="IO28" s="74">
        <v>49</v>
      </c>
      <c r="IP28" s="74">
        <v>49</v>
      </c>
      <c r="IQ28" s="74">
        <v>0</v>
      </c>
      <c r="IR28" s="74">
        <v>0</v>
      </c>
      <c r="IS28" s="75">
        <f t="shared" si="33"/>
        <v>1</v>
      </c>
      <c r="IT28" s="75">
        <f t="shared" si="34"/>
        <v>0</v>
      </c>
      <c r="IV28" s="74" t="s">
        <v>31</v>
      </c>
      <c r="IW28" s="74">
        <v>49</v>
      </c>
      <c r="IX28" s="74">
        <v>49</v>
      </c>
      <c r="IY28" s="74">
        <v>0</v>
      </c>
      <c r="IZ28" s="74">
        <v>0</v>
      </c>
      <c r="JA28" s="75">
        <f t="shared" si="35"/>
        <v>1</v>
      </c>
      <c r="JB28" s="75">
        <f t="shared" si="36"/>
        <v>0</v>
      </c>
      <c r="JD28" s="74" t="s">
        <v>31</v>
      </c>
      <c r="JE28" s="74">
        <v>49</v>
      </c>
      <c r="JF28" s="74">
        <v>49</v>
      </c>
      <c r="JG28" s="74">
        <v>0</v>
      </c>
      <c r="JH28" s="74">
        <v>0</v>
      </c>
      <c r="JI28" s="75">
        <f t="shared" si="37"/>
        <v>1</v>
      </c>
      <c r="JJ28" s="75">
        <f t="shared" si="38"/>
        <v>0</v>
      </c>
      <c r="JL28" s="74" t="s">
        <v>31</v>
      </c>
      <c r="JM28" s="74">
        <v>49</v>
      </c>
      <c r="JN28" s="74">
        <v>49</v>
      </c>
      <c r="JO28" s="74">
        <v>0</v>
      </c>
      <c r="JP28" s="74">
        <v>0</v>
      </c>
      <c r="JQ28" s="75">
        <f t="shared" si="39"/>
        <v>1</v>
      </c>
      <c r="JR28" s="75">
        <f t="shared" si="40"/>
        <v>0</v>
      </c>
      <c r="JT28" s="74" t="s">
        <v>31</v>
      </c>
      <c r="JU28" s="74">
        <v>49</v>
      </c>
      <c r="JV28" s="74">
        <v>49</v>
      </c>
      <c r="JW28" s="74">
        <v>0</v>
      </c>
      <c r="JX28" s="74">
        <v>0</v>
      </c>
      <c r="JY28" s="75">
        <f t="shared" si="41"/>
        <v>1</v>
      </c>
      <c r="JZ28" s="75">
        <f t="shared" si="42"/>
        <v>0</v>
      </c>
      <c r="KB28" s="74" t="s">
        <v>31</v>
      </c>
      <c r="KC28" s="74">
        <v>49</v>
      </c>
      <c r="KD28" s="74">
        <v>49</v>
      </c>
      <c r="KE28" s="74">
        <v>0</v>
      </c>
      <c r="KF28" s="74">
        <v>0</v>
      </c>
      <c r="KG28" s="75">
        <f t="shared" si="43"/>
        <v>1</v>
      </c>
      <c r="KH28" s="75">
        <f t="shared" si="44"/>
        <v>0</v>
      </c>
      <c r="KJ28" s="74" t="s">
        <v>31</v>
      </c>
      <c r="KK28" s="74">
        <v>49</v>
      </c>
      <c r="KL28" s="74">
        <v>49</v>
      </c>
      <c r="KM28" s="74">
        <v>0</v>
      </c>
      <c r="KN28" s="74">
        <v>0</v>
      </c>
      <c r="KO28" s="75">
        <f t="shared" si="45"/>
        <v>1</v>
      </c>
      <c r="KP28" s="75">
        <f t="shared" si="46"/>
        <v>0</v>
      </c>
      <c r="KR28" s="74" t="s">
        <v>31</v>
      </c>
      <c r="KS28" s="74">
        <v>49</v>
      </c>
      <c r="KT28" s="74">
        <v>49</v>
      </c>
      <c r="KU28" s="74">
        <v>0</v>
      </c>
      <c r="KV28" s="74">
        <v>0</v>
      </c>
      <c r="KW28" s="75">
        <f t="shared" si="47"/>
        <v>1</v>
      </c>
      <c r="KX28" s="75">
        <f t="shared" si="48"/>
        <v>0</v>
      </c>
      <c r="KZ28" s="74" t="s">
        <v>31</v>
      </c>
      <c r="LA28" s="74">
        <v>49</v>
      </c>
      <c r="LB28" s="74">
        <v>49</v>
      </c>
      <c r="LC28" s="74">
        <v>0</v>
      </c>
      <c r="LD28" s="74">
        <v>0</v>
      </c>
      <c r="LE28" s="75">
        <f t="shared" si="49"/>
        <v>1</v>
      </c>
      <c r="LF28" s="75">
        <f t="shared" si="50"/>
        <v>0</v>
      </c>
      <c r="LH28" s="74" t="s">
        <v>31</v>
      </c>
      <c r="LI28" s="74">
        <v>49</v>
      </c>
      <c r="LJ28" s="74">
        <v>49</v>
      </c>
      <c r="LK28" s="74">
        <v>0</v>
      </c>
      <c r="LL28" s="74">
        <v>0</v>
      </c>
      <c r="LM28" s="75">
        <f t="shared" si="51"/>
        <v>1</v>
      </c>
      <c r="LN28" s="75">
        <f t="shared" si="52"/>
        <v>0</v>
      </c>
      <c r="LP28" s="74" t="s">
        <v>31</v>
      </c>
      <c r="LQ28" s="74">
        <v>49</v>
      </c>
      <c r="LR28" s="74">
        <v>49</v>
      </c>
      <c r="LS28" s="74">
        <v>0</v>
      </c>
      <c r="LT28" s="74">
        <v>0</v>
      </c>
      <c r="LU28" s="75">
        <f t="shared" si="53"/>
        <v>1</v>
      </c>
      <c r="LV28" s="75">
        <f t="shared" si="54"/>
        <v>0</v>
      </c>
      <c r="LX28" s="74" t="s">
        <v>31</v>
      </c>
      <c r="LY28" s="74">
        <v>49</v>
      </c>
      <c r="LZ28" s="74">
        <v>49</v>
      </c>
      <c r="MA28" s="74">
        <v>0</v>
      </c>
      <c r="MB28" s="74">
        <v>0</v>
      </c>
      <c r="MC28" s="75">
        <f t="shared" si="55"/>
        <v>1</v>
      </c>
      <c r="MD28" s="75">
        <f t="shared" si="56"/>
        <v>0</v>
      </c>
      <c r="MF28" s="74" t="s">
        <v>31</v>
      </c>
      <c r="MG28" s="74">
        <v>49</v>
      </c>
      <c r="MH28" s="74">
        <v>49</v>
      </c>
      <c r="MI28" s="74">
        <v>0</v>
      </c>
      <c r="MJ28" s="74">
        <v>0</v>
      </c>
      <c r="MK28" s="75">
        <f t="shared" si="57"/>
        <v>1</v>
      </c>
      <c r="ML28" s="75">
        <f t="shared" si="58"/>
        <v>0</v>
      </c>
      <c r="MN28" s="74" t="s">
        <v>31</v>
      </c>
      <c r="MO28" s="74">
        <v>49</v>
      </c>
      <c r="MP28" s="74">
        <v>49</v>
      </c>
      <c r="MQ28" s="74">
        <v>0</v>
      </c>
      <c r="MR28" s="74">
        <v>0</v>
      </c>
      <c r="MS28" s="75">
        <f t="shared" si="59"/>
        <v>1</v>
      </c>
      <c r="MT28" s="75">
        <f t="shared" si="60"/>
        <v>0</v>
      </c>
      <c r="MV28" s="74" t="s">
        <v>31</v>
      </c>
      <c r="MW28" s="74">
        <v>49</v>
      </c>
      <c r="MX28" s="74">
        <v>49</v>
      </c>
      <c r="MY28" s="74">
        <v>0</v>
      </c>
      <c r="MZ28" s="74">
        <v>0</v>
      </c>
      <c r="NA28" s="75">
        <f t="shared" si="61"/>
        <v>1</v>
      </c>
      <c r="NB28" s="75">
        <f t="shared" si="62"/>
        <v>0</v>
      </c>
      <c r="ND28" s="74" t="s">
        <v>31</v>
      </c>
      <c r="NE28" s="74">
        <v>49</v>
      </c>
      <c r="NF28" s="74">
        <v>49</v>
      </c>
      <c r="NG28" s="74">
        <v>0</v>
      </c>
      <c r="NH28" s="74">
        <v>0</v>
      </c>
      <c r="NI28" s="75">
        <f t="shared" si="63"/>
        <v>1</v>
      </c>
      <c r="NJ28" s="75">
        <f t="shared" si="64"/>
        <v>0</v>
      </c>
      <c r="NL28" s="74" t="s">
        <v>31</v>
      </c>
      <c r="NM28" s="74">
        <v>49</v>
      </c>
      <c r="NN28" s="74">
        <v>49</v>
      </c>
      <c r="NO28" s="74">
        <v>0</v>
      </c>
      <c r="NP28" s="74">
        <v>0</v>
      </c>
      <c r="NQ28" s="75">
        <f t="shared" si="65"/>
        <v>1</v>
      </c>
      <c r="NR28" s="75">
        <f t="shared" si="66"/>
        <v>0</v>
      </c>
      <c r="NT28" s="74" t="s">
        <v>31</v>
      </c>
      <c r="NU28" s="74">
        <v>49</v>
      </c>
      <c r="NV28" s="74">
        <v>49</v>
      </c>
      <c r="NW28" s="74">
        <v>0</v>
      </c>
      <c r="NX28" s="74">
        <v>0</v>
      </c>
      <c r="NY28" s="75">
        <v>1</v>
      </c>
      <c r="NZ28" s="75"/>
    </row>
    <row r="29" spans="1:390" ht="1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G29" s="8"/>
      <c r="H29" s="7"/>
      <c r="I29" s="2" t="s">
        <v>32</v>
      </c>
      <c r="J29" s="2">
        <v>4</v>
      </c>
      <c r="K29" s="2">
        <v>4</v>
      </c>
      <c r="L29" s="2">
        <v>0</v>
      </c>
      <c r="M29" s="2">
        <v>0</v>
      </c>
      <c r="N29" s="4">
        <v>1</v>
      </c>
      <c r="O29" s="8">
        <f t="shared" si="0"/>
        <v>0</v>
      </c>
      <c r="P29" s="7"/>
      <c r="Q29" s="2" t="s">
        <v>32</v>
      </c>
      <c r="R29" s="2">
        <v>4</v>
      </c>
      <c r="S29" s="2">
        <v>4</v>
      </c>
      <c r="T29" s="2">
        <v>0</v>
      </c>
      <c r="U29" s="2">
        <v>0</v>
      </c>
      <c r="V29" s="4">
        <v>1</v>
      </c>
      <c r="W29" s="4">
        <f t="shared" si="1"/>
        <v>0</v>
      </c>
      <c r="Y29" s="2" t="s">
        <v>32</v>
      </c>
      <c r="Z29" s="2">
        <v>4</v>
      </c>
      <c r="AA29" s="2">
        <v>4</v>
      </c>
      <c r="AB29" s="2">
        <v>0</v>
      </c>
      <c r="AC29" s="2">
        <v>0</v>
      </c>
      <c r="AD29" s="4">
        <v>1</v>
      </c>
      <c r="AE29" s="4">
        <f t="shared" si="2"/>
        <v>0</v>
      </c>
      <c r="AG29" s="2" t="s">
        <v>32</v>
      </c>
      <c r="AH29" s="2">
        <v>4</v>
      </c>
      <c r="AI29" s="2">
        <v>4</v>
      </c>
      <c r="AJ29" s="2">
        <v>0</v>
      </c>
      <c r="AK29" s="2">
        <v>0</v>
      </c>
      <c r="AL29" s="4">
        <v>1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3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4">
        <f t="shared" si="4"/>
        <v>0</v>
      </c>
      <c r="BD29" s="2" t="s">
        <v>32</v>
      </c>
      <c r="BE29" s="2">
        <v>4</v>
      </c>
      <c r="BF29" s="2">
        <v>4</v>
      </c>
      <c r="BG29" s="2">
        <v>0</v>
      </c>
      <c r="BH29" s="2">
        <v>0</v>
      </c>
      <c r="BI29" s="4">
        <v>1</v>
      </c>
      <c r="BJ29" s="4">
        <f t="shared" si="5"/>
        <v>0</v>
      </c>
      <c r="BL29" s="2" t="s">
        <v>32</v>
      </c>
      <c r="BM29" s="2">
        <v>4</v>
      </c>
      <c r="BN29" s="2">
        <v>4</v>
      </c>
      <c r="BO29" s="2">
        <v>0</v>
      </c>
      <c r="BP29" s="2">
        <v>0</v>
      </c>
      <c r="BQ29" s="4">
        <f t="shared" si="69"/>
        <v>1</v>
      </c>
      <c r="BR29" s="4">
        <f t="shared" si="6"/>
        <v>0</v>
      </c>
      <c r="BT29" s="2" t="s">
        <v>32</v>
      </c>
      <c r="BU29" s="2">
        <v>4</v>
      </c>
      <c r="BV29" s="2">
        <v>4</v>
      </c>
      <c r="BW29" s="2">
        <v>0</v>
      </c>
      <c r="BX29" s="2">
        <v>0</v>
      </c>
      <c r="BY29" s="4">
        <f t="shared" si="67"/>
        <v>1</v>
      </c>
      <c r="BZ29" s="4">
        <f t="shared" si="7"/>
        <v>0</v>
      </c>
      <c r="CB29" s="2" t="s">
        <v>32</v>
      </c>
      <c r="CC29" s="2">
        <v>4</v>
      </c>
      <c r="CD29" s="2">
        <v>4</v>
      </c>
      <c r="CE29" s="2">
        <v>0</v>
      </c>
      <c r="CF29" s="2">
        <v>0</v>
      </c>
      <c r="CG29" s="4">
        <v>1</v>
      </c>
      <c r="CH29" s="4">
        <f t="shared" si="8"/>
        <v>0</v>
      </c>
      <c r="CJ29" s="2" t="s">
        <v>32</v>
      </c>
      <c r="CK29" s="2">
        <v>4</v>
      </c>
      <c r="CL29" s="2">
        <v>4</v>
      </c>
      <c r="CM29" s="2">
        <v>0</v>
      </c>
      <c r="CN29" s="2">
        <v>0</v>
      </c>
      <c r="CO29" s="4">
        <v>1</v>
      </c>
      <c r="CP29" s="4">
        <f t="shared" si="9"/>
        <v>0</v>
      </c>
      <c r="CR29" s="2" t="s">
        <v>32</v>
      </c>
      <c r="CS29" s="2">
        <v>4</v>
      </c>
      <c r="CT29" s="2">
        <v>4</v>
      </c>
      <c r="CU29" s="2">
        <v>0</v>
      </c>
      <c r="CV29" s="2">
        <v>0</v>
      </c>
      <c r="CW29" s="4">
        <v>1</v>
      </c>
      <c r="CX29" s="4">
        <f t="shared" si="10"/>
        <v>0</v>
      </c>
      <c r="CZ29" s="2" t="s">
        <v>32</v>
      </c>
      <c r="DA29" s="2">
        <v>4</v>
      </c>
      <c r="DB29" s="2">
        <v>4</v>
      </c>
      <c r="DC29" s="2">
        <v>0</v>
      </c>
      <c r="DD29" s="2">
        <v>0</v>
      </c>
      <c r="DE29" s="4">
        <v>1</v>
      </c>
      <c r="DF29" s="4">
        <f t="shared" si="11"/>
        <v>0</v>
      </c>
      <c r="DH29" s="2" t="s">
        <v>32</v>
      </c>
      <c r="DI29" s="2">
        <v>4</v>
      </c>
      <c r="DJ29" s="2">
        <v>4</v>
      </c>
      <c r="DK29" s="2">
        <v>0</v>
      </c>
      <c r="DL29" s="2">
        <v>0</v>
      </c>
      <c r="DM29" s="4">
        <v>1</v>
      </c>
      <c r="DN29" s="4">
        <f t="shared" si="12"/>
        <v>0</v>
      </c>
      <c r="DP29" s="2" t="s">
        <v>32</v>
      </c>
      <c r="DQ29" s="2">
        <v>4</v>
      </c>
      <c r="DR29" s="2">
        <v>4</v>
      </c>
      <c r="DS29" s="2">
        <v>0</v>
      </c>
      <c r="DT29" s="2">
        <v>0</v>
      </c>
      <c r="DU29" s="4">
        <v>1</v>
      </c>
      <c r="DV29" s="4">
        <f t="shared" si="13"/>
        <v>0</v>
      </c>
      <c r="DX29" s="2" t="s">
        <v>32</v>
      </c>
      <c r="DY29" s="2">
        <v>4</v>
      </c>
      <c r="DZ29" s="2">
        <v>4</v>
      </c>
      <c r="EA29" s="2">
        <v>0</v>
      </c>
      <c r="EB29" s="2">
        <v>0</v>
      </c>
      <c r="EC29" s="4">
        <v>1</v>
      </c>
      <c r="ED29" s="4">
        <f t="shared" si="14"/>
        <v>0</v>
      </c>
      <c r="EF29" s="2" t="s">
        <v>32</v>
      </c>
      <c r="EG29" s="2">
        <v>4</v>
      </c>
      <c r="EH29" s="2">
        <v>4</v>
      </c>
      <c r="EI29" s="2">
        <v>0</v>
      </c>
      <c r="EJ29" s="2">
        <v>0</v>
      </c>
      <c r="EK29" s="4">
        <f t="shared" si="68"/>
        <v>1</v>
      </c>
      <c r="EL29" s="4">
        <f t="shared" si="15"/>
        <v>0</v>
      </c>
      <c r="EN29" s="73" t="s">
        <v>32</v>
      </c>
      <c r="EO29" s="73">
        <v>4</v>
      </c>
      <c r="EP29" s="73">
        <v>4</v>
      </c>
      <c r="EQ29" s="73">
        <v>0</v>
      </c>
      <c r="ER29" s="73">
        <v>0</v>
      </c>
      <c r="ES29" s="77">
        <v>1</v>
      </c>
      <c r="ET29" s="75">
        <f t="shared" si="16"/>
        <v>1</v>
      </c>
      <c r="EU29" s="74"/>
      <c r="EV29" s="73" t="s">
        <v>32</v>
      </c>
      <c r="EW29" s="73">
        <v>4</v>
      </c>
      <c r="EX29" s="73">
        <v>4</v>
      </c>
      <c r="EY29" s="73">
        <v>0</v>
      </c>
      <c r="EZ29" s="73">
        <v>0</v>
      </c>
      <c r="FA29" s="77">
        <v>1</v>
      </c>
      <c r="FB29" s="75">
        <f t="shared" si="17"/>
        <v>0</v>
      </c>
      <c r="FC29" s="74"/>
      <c r="FD29" s="73" t="s">
        <v>32</v>
      </c>
      <c r="FE29" s="73">
        <v>4</v>
      </c>
      <c r="FF29" s="73">
        <v>4</v>
      </c>
      <c r="FG29" s="73">
        <v>0</v>
      </c>
      <c r="FH29" s="73">
        <v>0</v>
      </c>
      <c r="FI29" s="77">
        <v>1</v>
      </c>
      <c r="FJ29" s="75">
        <f t="shared" si="18"/>
        <v>0</v>
      </c>
      <c r="FK29" s="74"/>
      <c r="FL29" s="73" t="s">
        <v>32</v>
      </c>
      <c r="FM29" s="73">
        <v>4</v>
      </c>
      <c r="FN29" s="73">
        <v>4</v>
      </c>
      <c r="FO29" s="73">
        <v>0</v>
      </c>
      <c r="FP29" s="73">
        <v>0</v>
      </c>
      <c r="FQ29" s="77">
        <v>1</v>
      </c>
      <c r="FR29" s="75">
        <f t="shared" si="19"/>
        <v>0</v>
      </c>
      <c r="FS29" s="74"/>
      <c r="FT29" s="73" t="s">
        <v>32</v>
      </c>
      <c r="FU29" s="73">
        <v>4</v>
      </c>
      <c r="FV29" s="73">
        <v>4</v>
      </c>
      <c r="FW29" s="73">
        <v>0</v>
      </c>
      <c r="FX29" s="73">
        <v>0</v>
      </c>
      <c r="FY29" s="77">
        <v>1</v>
      </c>
      <c r="FZ29" s="75">
        <f t="shared" si="20"/>
        <v>0</v>
      </c>
      <c r="GA29" s="74"/>
      <c r="GB29" s="73" t="s">
        <v>32</v>
      </c>
      <c r="GC29" s="73">
        <v>4</v>
      </c>
      <c r="GD29" s="73">
        <v>4</v>
      </c>
      <c r="GE29" s="73">
        <v>0</v>
      </c>
      <c r="GF29" s="73">
        <v>0</v>
      </c>
      <c r="GG29" s="77">
        <v>1</v>
      </c>
      <c r="GH29" s="77">
        <f t="shared" si="21"/>
        <v>0</v>
      </c>
      <c r="GI29" s="74"/>
      <c r="GJ29" s="73" t="s">
        <v>32</v>
      </c>
      <c r="GK29" s="73">
        <v>4</v>
      </c>
      <c r="GL29" s="73">
        <v>4</v>
      </c>
      <c r="GM29" s="73">
        <v>0</v>
      </c>
      <c r="GN29" s="73">
        <v>0</v>
      </c>
      <c r="GO29" s="77">
        <v>1</v>
      </c>
      <c r="GP29" s="75">
        <f t="shared" si="22"/>
        <v>0</v>
      </c>
      <c r="GQ29" s="74"/>
      <c r="GR29" s="73" t="s">
        <v>32</v>
      </c>
      <c r="GS29" s="73">
        <v>4</v>
      </c>
      <c r="GT29" s="73">
        <v>4</v>
      </c>
      <c r="GU29" s="73">
        <v>0</v>
      </c>
      <c r="GV29" s="73">
        <v>0</v>
      </c>
      <c r="GW29" s="77">
        <v>1</v>
      </c>
      <c r="GX29" s="75">
        <f t="shared" si="23"/>
        <v>0</v>
      </c>
      <c r="GY29" s="74"/>
      <c r="GZ29" s="73" t="s">
        <v>32</v>
      </c>
      <c r="HA29" s="73">
        <v>4</v>
      </c>
      <c r="HB29" s="73">
        <v>4</v>
      </c>
      <c r="HC29" s="73">
        <v>0</v>
      </c>
      <c r="HD29" s="73">
        <v>0</v>
      </c>
      <c r="HE29" s="77">
        <v>1</v>
      </c>
      <c r="HF29" s="75">
        <f t="shared" si="24"/>
        <v>0</v>
      </c>
      <c r="HG29" s="74"/>
      <c r="HH29" s="74" t="s">
        <v>32</v>
      </c>
      <c r="HI29" s="74">
        <v>4</v>
      </c>
      <c r="HJ29" s="74">
        <v>4</v>
      </c>
      <c r="HK29" s="74">
        <v>0</v>
      </c>
      <c r="HL29" s="74">
        <v>0</v>
      </c>
      <c r="HM29" s="75">
        <f t="shared" si="25"/>
        <v>1</v>
      </c>
      <c r="HN29" s="75">
        <f t="shared" si="26"/>
        <v>0</v>
      </c>
      <c r="HP29" s="74" t="s">
        <v>32</v>
      </c>
      <c r="HQ29" s="74">
        <v>4</v>
      </c>
      <c r="HR29" s="74">
        <v>4</v>
      </c>
      <c r="HS29" s="74">
        <v>0</v>
      </c>
      <c r="HT29" s="74">
        <v>0</v>
      </c>
      <c r="HU29" s="75">
        <f t="shared" si="27"/>
        <v>1</v>
      </c>
      <c r="HV29" s="75">
        <f t="shared" si="28"/>
        <v>0</v>
      </c>
      <c r="HX29" s="74" t="s">
        <v>32</v>
      </c>
      <c r="HY29" s="74">
        <v>4</v>
      </c>
      <c r="HZ29" s="74">
        <v>4</v>
      </c>
      <c r="IA29" s="74">
        <v>0</v>
      </c>
      <c r="IB29" s="74">
        <v>0</v>
      </c>
      <c r="IC29" s="75">
        <f t="shared" si="29"/>
        <v>1</v>
      </c>
      <c r="ID29" s="75">
        <f t="shared" si="30"/>
        <v>0</v>
      </c>
      <c r="IF29" s="74" t="s">
        <v>32</v>
      </c>
      <c r="IG29" s="74">
        <v>4</v>
      </c>
      <c r="IH29" s="74">
        <v>4</v>
      </c>
      <c r="II29" s="74">
        <v>0</v>
      </c>
      <c r="IJ29" s="74">
        <v>0</v>
      </c>
      <c r="IK29" s="75">
        <f t="shared" si="31"/>
        <v>1</v>
      </c>
      <c r="IL29" s="75">
        <f t="shared" si="32"/>
        <v>0</v>
      </c>
      <c r="IN29" s="74" t="s">
        <v>32</v>
      </c>
      <c r="IO29" s="74">
        <v>4</v>
      </c>
      <c r="IP29" s="74">
        <v>4</v>
      </c>
      <c r="IQ29" s="74">
        <v>0</v>
      </c>
      <c r="IR29" s="74">
        <v>0</v>
      </c>
      <c r="IS29" s="75">
        <f t="shared" si="33"/>
        <v>1</v>
      </c>
      <c r="IT29" s="75">
        <f t="shared" si="34"/>
        <v>0</v>
      </c>
      <c r="IV29" s="74" t="s">
        <v>32</v>
      </c>
      <c r="IW29" s="74">
        <v>4</v>
      </c>
      <c r="IX29" s="74">
        <v>4</v>
      </c>
      <c r="IY29" s="74">
        <v>0</v>
      </c>
      <c r="IZ29" s="74">
        <v>0</v>
      </c>
      <c r="JA29" s="75">
        <f t="shared" si="35"/>
        <v>1</v>
      </c>
      <c r="JB29" s="75">
        <f t="shared" si="36"/>
        <v>0</v>
      </c>
      <c r="JD29" s="74" t="s">
        <v>32</v>
      </c>
      <c r="JE29" s="74">
        <v>4</v>
      </c>
      <c r="JF29" s="74">
        <v>4</v>
      </c>
      <c r="JG29" s="74">
        <v>0</v>
      </c>
      <c r="JH29" s="74">
        <v>0</v>
      </c>
      <c r="JI29" s="75">
        <f t="shared" si="37"/>
        <v>1</v>
      </c>
      <c r="JJ29" s="75">
        <f t="shared" si="38"/>
        <v>0</v>
      </c>
      <c r="JL29" s="74" t="s">
        <v>32</v>
      </c>
      <c r="JM29" s="74">
        <v>4</v>
      </c>
      <c r="JN29" s="74">
        <v>4</v>
      </c>
      <c r="JO29" s="74">
        <v>0</v>
      </c>
      <c r="JP29" s="74">
        <v>0</v>
      </c>
      <c r="JQ29" s="75">
        <f t="shared" si="39"/>
        <v>1</v>
      </c>
      <c r="JR29" s="75">
        <f t="shared" si="40"/>
        <v>0</v>
      </c>
      <c r="JT29" s="74" t="s">
        <v>32</v>
      </c>
      <c r="JU29" s="74">
        <v>4</v>
      </c>
      <c r="JV29" s="74">
        <v>4</v>
      </c>
      <c r="JW29" s="74">
        <v>0</v>
      </c>
      <c r="JX29" s="74">
        <v>0</v>
      </c>
      <c r="JY29" s="75">
        <f t="shared" si="41"/>
        <v>1</v>
      </c>
      <c r="JZ29" s="75">
        <f t="shared" si="42"/>
        <v>0</v>
      </c>
      <c r="KB29" s="74" t="s">
        <v>32</v>
      </c>
      <c r="KC29" s="74">
        <v>4</v>
      </c>
      <c r="KD29" s="74">
        <v>4</v>
      </c>
      <c r="KE29" s="74">
        <v>0</v>
      </c>
      <c r="KF29" s="74">
        <v>0</v>
      </c>
      <c r="KG29" s="75">
        <f t="shared" si="43"/>
        <v>1</v>
      </c>
      <c r="KH29" s="75">
        <f t="shared" si="44"/>
        <v>0</v>
      </c>
      <c r="KJ29" s="74" t="s">
        <v>32</v>
      </c>
      <c r="KK29" s="74">
        <v>4</v>
      </c>
      <c r="KL29" s="74">
        <v>4</v>
      </c>
      <c r="KM29" s="74">
        <v>0</v>
      </c>
      <c r="KN29" s="74">
        <v>0</v>
      </c>
      <c r="KO29" s="75">
        <f t="shared" si="45"/>
        <v>1</v>
      </c>
      <c r="KP29" s="75">
        <f t="shared" si="46"/>
        <v>0</v>
      </c>
      <c r="KR29" s="74" t="s">
        <v>32</v>
      </c>
      <c r="KS29" s="74">
        <v>4</v>
      </c>
      <c r="KT29" s="74">
        <v>4</v>
      </c>
      <c r="KU29" s="74">
        <v>0</v>
      </c>
      <c r="KV29" s="74">
        <v>0</v>
      </c>
      <c r="KW29" s="75">
        <f t="shared" si="47"/>
        <v>1</v>
      </c>
      <c r="KX29" s="75">
        <f t="shared" si="48"/>
        <v>0</v>
      </c>
      <c r="KZ29" s="74" t="s">
        <v>32</v>
      </c>
      <c r="LA29" s="74">
        <v>4</v>
      </c>
      <c r="LB29" s="74">
        <v>4</v>
      </c>
      <c r="LC29" s="74">
        <v>0</v>
      </c>
      <c r="LD29" s="74">
        <v>0</v>
      </c>
      <c r="LE29" s="75">
        <f t="shared" si="49"/>
        <v>1</v>
      </c>
      <c r="LF29" s="75">
        <f t="shared" si="50"/>
        <v>0</v>
      </c>
      <c r="LH29" s="74" t="s">
        <v>32</v>
      </c>
      <c r="LI29" s="74">
        <v>4</v>
      </c>
      <c r="LJ29" s="74">
        <v>4</v>
      </c>
      <c r="LK29" s="74">
        <v>0</v>
      </c>
      <c r="LL29" s="74">
        <v>0</v>
      </c>
      <c r="LM29" s="75">
        <f t="shared" si="51"/>
        <v>1</v>
      </c>
      <c r="LN29" s="75">
        <f t="shared" si="52"/>
        <v>0</v>
      </c>
      <c r="LP29" s="74" t="s">
        <v>32</v>
      </c>
      <c r="LQ29" s="74">
        <v>4</v>
      </c>
      <c r="LR29" s="74">
        <v>4</v>
      </c>
      <c r="LS29" s="74">
        <v>0</v>
      </c>
      <c r="LT29" s="74">
        <v>0</v>
      </c>
      <c r="LU29" s="75">
        <f t="shared" si="53"/>
        <v>1</v>
      </c>
      <c r="LV29" s="75">
        <f t="shared" si="54"/>
        <v>0</v>
      </c>
      <c r="LX29" s="74" t="s">
        <v>32</v>
      </c>
      <c r="LY29" s="74">
        <v>4</v>
      </c>
      <c r="LZ29" s="74">
        <v>4</v>
      </c>
      <c r="MA29" s="74">
        <v>0</v>
      </c>
      <c r="MB29" s="74">
        <v>0</v>
      </c>
      <c r="MC29" s="75">
        <f t="shared" si="55"/>
        <v>1</v>
      </c>
      <c r="MD29" s="75">
        <f t="shared" si="56"/>
        <v>0</v>
      </c>
      <c r="MF29" s="74" t="s">
        <v>32</v>
      </c>
      <c r="MG29" s="74">
        <v>4</v>
      </c>
      <c r="MH29" s="74">
        <v>4</v>
      </c>
      <c r="MI29" s="74">
        <v>0</v>
      </c>
      <c r="MJ29" s="74">
        <v>0</v>
      </c>
      <c r="MK29" s="75">
        <f t="shared" si="57"/>
        <v>1</v>
      </c>
      <c r="ML29" s="75">
        <f t="shared" si="58"/>
        <v>0</v>
      </c>
      <c r="MN29" s="74" t="s">
        <v>32</v>
      </c>
      <c r="MO29" s="74">
        <v>4</v>
      </c>
      <c r="MP29" s="74">
        <v>4</v>
      </c>
      <c r="MQ29" s="74">
        <v>0</v>
      </c>
      <c r="MR29" s="74">
        <v>0</v>
      </c>
      <c r="MS29" s="75">
        <f t="shared" si="59"/>
        <v>1</v>
      </c>
      <c r="MT29" s="75">
        <f t="shared" si="60"/>
        <v>0</v>
      </c>
      <c r="MV29" s="74" t="s">
        <v>32</v>
      </c>
      <c r="MW29" s="74">
        <v>4</v>
      </c>
      <c r="MX29" s="74">
        <v>4</v>
      </c>
      <c r="MY29" s="74">
        <v>0</v>
      </c>
      <c r="MZ29" s="74">
        <v>0</v>
      </c>
      <c r="NA29" s="75">
        <f t="shared" si="61"/>
        <v>1</v>
      </c>
      <c r="NB29" s="75">
        <f t="shared" si="62"/>
        <v>0</v>
      </c>
      <c r="ND29" s="74" t="s">
        <v>32</v>
      </c>
      <c r="NE29" s="74">
        <v>4</v>
      </c>
      <c r="NF29" s="74">
        <v>4</v>
      </c>
      <c r="NG29" s="74">
        <v>0</v>
      </c>
      <c r="NH29" s="74">
        <v>0</v>
      </c>
      <c r="NI29" s="75">
        <f t="shared" si="63"/>
        <v>1</v>
      </c>
      <c r="NJ29" s="75">
        <f t="shared" si="64"/>
        <v>0</v>
      </c>
      <c r="NL29" s="74" t="s">
        <v>32</v>
      </c>
      <c r="NM29" s="74">
        <v>4</v>
      </c>
      <c r="NN29" s="74">
        <v>4</v>
      </c>
      <c r="NO29" s="74">
        <v>0</v>
      </c>
      <c r="NP29" s="74">
        <v>0</v>
      </c>
      <c r="NQ29" s="75">
        <f t="shared" si="65"/>
        <v>1</v>
      </c>
      <c r="NR29" s="75">
        <f t="shared" si="66"/>
        <v>0</v>
      </c>
      <c r="NT29" s="74" t="s">
        <v>32</v>
      </c>
      <c r="NU29" s="74">
        <v>4</v>
      </c>
      <c r="NV29" s="74">
        <v>4</v>
      </c>
      <c r="NW29" s="74">
        <v>0</v>
      </c>
      <c r="NX29" s="74">
        <v>0</v>
      </c>
      <c r="NY29" s="75">
        <v>1</v>
      </c>
      <c r="NZ29" s="75"/>
    </row>
    <row r="30" spans="1:390" ht="1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G30" s="8"/>
      <c r="H30" s="7"/>
      <c r="I30" s="2" t="s">
        <v>33</v>
      </c>
      <c r="J30" s="2">
        <v>52</v>
      </c>
      <c r="K30" s="2">
        <v>52</v>
      </c>
      <c r="L30" s="2">
        <v>0</v>
      </c>
      <c r="M30" s="2">
        <v>0</v>
      </c>
      <c r="N30" s="4">
        <v>1</v>
      </c>
      <c r="O30" s="8">
        <f t="shared" si="0"/>
        <v>0</v>
      </c>
      <c r="P30" s="7"/>
      <c r="Q30" s="2" t="s">
        <v>33</v>
      </c>
      <c r="R30" s="2">
        <v>52</v>
      </c>
      <c r="S30" s="2">
        <v>52</v>
      </c>
      <c r="T30" s="2">
        <v>0</v>
      </c>
      <c r="U30" s="2">
        <v>0</v>
      </c>
      <c r="V30" s="4">
        <v>1</v>
      </c>
      <c r="W30" s="4">
        <f t="shared" si="1"/>
        <v>0</v>
      </c>
      <c r="Y30" s="2" t="s">
        <v>33</v>
      </c>
      <c r="Z30" s="2">
        <v>52</v>
      </c>
      <c r="AA30" s="2">
        <v>52</v>
      </c>
      <c r="AB30" s="2">
        <v>0</v>
      </c>
      <c r="AC30" s="2">
        <v>0</v>
      </c>
      <c r="AD30" s="4">
        <v>1</v>
      </c>
      <c r="AE30" s="4">
        <f t="shared" si="2"/>
        <v>0</v>
      </c>
      <c r="AG30" s="2" t="s">
        <v>33</v>
      </c>
      <c r="AH30" s="2">
        <v>52</v>
      </c>
      <c r="AI30" s="2">
        <v>52</v>
      </c>
      <c r="AJ30" s="2">
        <v>0</v>
      </c>
      <c r="AK30" s="2">
        <v>0</v>
      </c>
      <c r="AL30" s="4">
        <v>1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3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4">
        <f t="shared" si="4"/>
        <v>0</v>
      </c>
      <c r="BD30" s="2" t="s">
        <v>33</v>
      </c>
      <c r="BE30" s="2">
        <v>52</v>
      </c>
      <c r="BF30" s="2">
        <v>52</v>
      </c>
      <c r="BG30" s="2">
        <v>0</v>
      </c>
      <c r="BH30" s="2">
        <v>0</v>
      </c>
      <c r="BI30" s="4">
        <v>1</v>
      </c>
      <c r="BJ30" s="4">
        <f t="shared" si="5"/>
        <v>0</v>
      </c>
      <c r="BL30" s="2" t="s">
        <v>33</v>
      </c>
      <c r="BM30" s="2">
        <v>52</v>
      </c>
      <c r="BN30" s="2">
        <v>52</v>
      </c>
      <c r="BO30" s="2">
        <v>0</v>
      </c>
      <c r="BP30" s="2">
        <v>0</v>
      </c>
      <c r="BQ30" s="4">
        <f t="shared" si="69"/>
        <v>1</v>
      </c>
      <c r="BR30" s="4">
        <f t="shared" si="6"/>
        <v>0</v>
      </c>
      <c r="BT30" s="2" t="s">
        <v>33</v>
      </c>
      <c r="BU30" s="2">
        <v>52</v>
      </c>
      <c r="BV30" s="2">
        <v>52</v>
      </c>
      <c r="BW30" s="2">
        <v>0</v>
      </c>
      <c r="BX30" s="2">
        <v>0</v>
      </c>
      <c r="BY30" s="4">
        <f t="shared" si="67"/>
        <v>1</v>
      </c>
      <c r="BZ30" s="4">
        <f t="shared" si="7"/>
        <v>0</v>
      </c>
      <c r="CB30" s="2" t="s">
        <v>33</v>
      </c>
      <c r="CC30" s="2">
        <v>52</v>
      </c>
      <c r="CD30" s="2">
        <v>52</v>
      </c>
      <c r="CE30" s="2">
        <v>0</v>
      </c>
      <c r="CF30" s="2">
        <v>0</v>
      </c>
      <c r="CG30" s="4">
        <v>1</v>
      </c>
      <c r="CH30" s="4">
        <f t="shared" si="8"/>
        <v>0</v>
      </c>
      <c r="CJ30" s="2" t="s">
        <v>33</v>
      </c>
      <c r="CK30" s="2">
        <v>52</v>
      </c>
      <c r="CL30" s="2">
        <v>52</v>
      </c>
      <c r="CM30" s="2">
        <v>0</v>
      </c>
      <c r="CN30" s="2">
        <v>0</v>
      </c>
      <c r="CO30" s="4">
        <v>1</v>
      </c>
      <c r="CP30" s="4">
        <f t="shared" si="9"/>
        <v>0</v>
      </c>
      <c r="CR30" s="2" t="s">
        <v>33</v>
      </c>
      <c r="CS30" s="2">
        <v>52</v>
      </c>
      <c r="CT30" s="2">
        <v>52</v>
      </c>
      <c r="CU30" s="2">
        <v>0</v>
      </c>
      <c r="CV30" s="2">
        <v>0</v>
      </c>
      <c r="CW30" s="4">
        <v>1</v>
      </c>
      <c r="CX30" s="4">
        <f t="shared" si="10"/>
        <v>0</v>
      </c>
      <c r="CZ30" s="2" t="s">
        <v>33</v>
      </c>
      <c r="DA30" s="2">
        <v>52</v>
      </c>
      <c r="DB30" s="2">
        <v>52</v>
      </c>
      <c r="DC30" s="2">
        <v>0</v>
      </c>
      <c r="DD30" s="2">
        <v>0</v>
      </c>
      <c r="DE30" s="4">
        <v>1</v>
      </c>
      <c r="DF30" s="4">
        <f t="shared" si="11"/>
        <v>0</v>
      </c>
      <c r="DH30" s="2" t="s">
        <v>33</v>
      </c>
      <c r="DI30" s="2">
        <v>52</v>
      </c>
      <c r="DJ30" s="2">
        <v>52</v>
      </c>
      <c r="DK30" s="2">
        <v>0</v>
      </c>
      <c r="DL30" s="2">
        <v>0</v>
      </c>
      <c r="DM30" s="4">
        <v>1</v>
      </c>
      <c r="DN30" s="4">
        <f t="shared" si="12"/>
        <v>0</v>
      </c>
      <c r="DP30" s="2" t="s">
        <v>33</v>
      </c>
      <c r="DQ30" s="2">
        <v>52</v>
      </c>
      <c r="DR30" s="2">
        <v>52</v>
      </c>
      <c r="DS30" s="2">
        <v>0</v>
      </c>
      <c r="DT30" s="2">
        <v>0</v>
      </c>
      <c r="DU30" s="4">
        <v>1</v>
      </c>
      <c r="DV30" s="4">
        <f t="shared" si="13"/>
        <v>0</v>
      </c>
      <c r="DX30" s="2" t="s">
        <v>33</v>
      </c>
      <c r="DY30" s="2">
        <v>52</v>
      </c>
      <c r="DZ30" s="2">
        <v>52</v>
      </c>
      <c r="EA30" s="2">
        <v>0</v>
      </c>
      <c r="EB30" s="2">
        <v>0</v>
      </c>
      <c r="EC30" s="4">
        <v>1</v>
      </c>
      <c r="ED30" s="4">
        <f t="shared" si="14"/>
        <v>0</v>
      </c>
      <c r="EF30" s="2" t="s">
        <v>33</v>
      </c>
      <c r="EG30" s="2">
        <v>52</v>
      </c>
      <c r="EH30" s="2">
        <v>52</v>
      </c>
      <c r="EI30" s="2">
        <v>0</v>
      </c>
      <c r="EJ30" s="2">
        <v>0</v>
      </c>
      <c r="EK30" s="4">
        <f t="shared" si="68"/>
        <v>1</v>
      </c>
      <c r="EL30" s="4">
        <f t="shared" si="15"/>
        <v>0</v>
      </c>
      <c r="EN30" s="73" t="s">
        <v>33</v>
      </c>
      <c r="EO30" s="73">
        <v>52</v>
      </c>
      <c r="EP30" s="73">
        <v>52</v>
      </c>
      <c r="EQ30" s="73">
        <v>0</v>
      </c>
      <c r="ER30" s="73">
        <v>0</v>
      </c>
      <c r="ES30" s="77">
        <v>1</v>
      </c>
      <c r="ET30" s="75">
        <f t="shared" si="16"/>
        <v>1</v>
      </c>
      <c r="EU30" s="74"/>
      <c r="EV30" s="73" t="s">
        <v>33</v>
      </c>
      <c r="EW30" s="73">
        <v>52</v>
      </c>
      <c r="EX30" s="73">
        <v>52</v>
      </c>
      <c r="EY30" s="73">
        <v>0</v>
      </c>
      <c r="EZ30" s="73">
        <v>0</v>
      </c>
      <c r="FA30" s="77">
        <v>1</v>
      </c>
      <c r="FB30" s="75">
        <f t="shared" si="17"/>
        <v>0</v>
      </c>
      <c r="FC30" s="74"/>
      <c r="FD30" s="73" t="s">
        <v>33</v>
      </c>
      <c r="FE30" s="73">
        <v>52</v>
      </c>
      <c r="FF30" s="73">
        <v>52</v>
      </c>
      <c r="FG30" s="73">
        <v>0</v>
      </c>
      <c r="FH30" s="73">
        <v>0</v>
      </c>
      <c r="FI30" s="77">
        <v>1</v>
      </c>
      <c r="FJ30" s="75">
        <f t="shared" si="18"/>
        <v>0</v>
      </c>
      <c r="FK30" s="74"/>
      <c r="FL30" s="73" t="s">
        <v>33</v>
      </c>
      <c r="FM30" s="73">
        <v>52</v>
      </c>
      <c r="FN30" s="73">
        <v>52</v>
      </c>
      <c r="FO30" s="73">
        <v>0</v>
      </c>
      <c r="FP30" s="73">
        <v>0</v>
      </c>
      <c r="FQ30" s="77">
        <v>1</v>
      </c>
      <c r="FR30" s="75">
        <f t="shared" si="19"/>
        <v>0</v>
      </c>
      <c r="FS30" s="74"/>
      <c r="FT30" s="73" t="s">
        <v>33</v>
      </c>
      <c r="FU30" s="73">
        <v>52</v>
      </c>
      <c r="FV30" s="73">
        <v>52</v>
      </c>
      <c r="FW30" s="73">
        <v>0</v>
      </c>
      <c r="FX30" s="73">
        <v>0</v>
      </c>
      <c r="FY30" s="77">
        <v>1</v>
      </c>
      <c r="FZ30" s="75">
        <f t="shared" si="20"/>
        <v>0</v>
      </c>
      <c r="GA30" s="74"/>
      <c r="GB30" s="73" t="s">
        <v>33</v>
      </c>
      <c r="GC30" s="73">
        <v>52</v>
      </c>
      <c r="GD30" s="73">
        <v>52</v>
      </c>
      <c r="GE30" s="73">
        <v>0</v>
      </c>
      <c r="GF30" s="73">
        <v>0</v>
      </c>
      <c r="GG30" s="77">
        <v>1</v>
      </c>
      <c r="GH30" s="77">
        <f t="shared" si="21"/>
        <v>0</v>
      </c>
      <c r="GI30" s="74"/>
      <c r="GJ30" s="73" t="s">
        <v>33</v>
      </c>
      <c r="GK30" s="73">
        <v>52</v>
      </c>
      <c r="GL30" s="73">
        <v>52</v>
      </c>
      <c r="GM30" s="73">
        <v>0</v>
      </c>
      <c r="GN30" s="73">
        <v>0</v>
      </c>
      <c r="GO30" s="77">
        <v>1</v>
      </c>
      <c r="GP30" s="75">
        <f t="shared" si="22"/>
        <v>0</v>
      </c>
      <c r="GQ30" s="74"/>
      <c r="GR30" s="73" t="s">
        <v>33</v>
      </c>
      <c r="GS30" s="73">
        <v>52</v>
      </c>
      <c r="GT30" s="73">
        <v>52</v>
      </c>
      <c r="GU30" s="73">
        <v>0</v>
      </c>
      <c r="GV30" s="73">
        <v>0</v>
      </c>
      <c r="GW30" s="77">
        <v>1</v>
      </c>
      <c r="GX30" s="75">
        <f t="shared" si="23"/>
        <v>0</v>
      </c>
      <c r="GY30" s="74"/>
      <c r="GZ30" s="73" t="s">
        <v>33</v>
      </c>
      <c r="HA30" s="73">
        <v>52</v>
      </c>
      <c r="HB30" s="73">
        <v>52</v>
      </c>
      <c r="HC30" s="73">
        <v>0</v>
      </c>
      <c r="HD30" s="73">
        <v>0</v>
      </c>
      <c r="HE30" s="77">
        <v>1</v>
      </c>
      <c r="HF30" s="75">
        <f t="shared" si="24"/>
        <v>0</v>
      </c>
      <c r="HG30" s="74"/>
      <c r="HH30" s="74" t="s">
        <v>33</v>
      </c>
      <c r="HI30" s="74">
        <v>52</v>
      </c>
      <c r="HJ30" s="74">
        <v>52</v>
      </c>
      <c r="HK30" s="74">
        <v>0</v>
      </c>
      <c r="HL30" s="74">
        <v>0</v>
      </c>
      <c r="HM30" s="75">
        <f t="shared" si="25"/>
        <v>1</v>
      </c>
      <c r="HN30" s="75">
        <f t="shared" si="26"/>
        <v>0</v>
      </c>
      <c r="HP30" s="74" t="s">
        <v>33</v>
      </c>
      <c r="HQ30" s="74">
        <v>52</v>
      </c>
      <c r="HR30" s="74">
        <v>52</v>
      </c>
      <c r="HS30" s="74">
        <v>0</v>
      </c>
      <c r="HT30" s="74">
        <v>0</v>
      </c>
      <c r="HU30" s="75">
        <f t="shared" si="27"/>
        <v>1</v>
      </c>
      <c r="HV30" s="75">
        <f t="shared" si="28"/>
        <v>0</v>
      </c>
      <c r="HX30" s="74" t="s">
        <v>33</v>
      </c>
      <c r="HY30" s="74">
        <v>52</v>
      </c>
      <c r="HZ30" s="74">
        <v>52</v>
      </c>
      <c r="IA30" s="74">
        <v>0</v>
      </c>
      <c r="IB30" s="74">
        <v>0</v>
      </c>
      <c r="IC30" s="75">
        <f t="shared" si="29"/>
        <v>1</v>
      </c>
      <c r="ID30" s="75">
        <f t="shared" si="30"/>
        <v>0</v>
      </c>
      <c r="IF30" s="74" t="s">
        <v>33</v>
      </c>
      <c r="IG30" s="74">
        <v>52</v>
      </c>
      <c r="IH30" s="74">
        <v>52</v>
      </c>
      <c r="II30" s="74">
        <v>0</v>
      </c>
      <c r="IJ30" s="74">
        <v>0</v>
      </c>
      <c r="IK30" s="75">
        <f t="shared" si="31"/>
        <v>1</v>
      </c>
      <c r="IL30" s="75">
        <f t="shared" si="32"/>
        <v>0</v>
      </c>
      <c r="IN30" s="74" t="s">
        <v>33</v>
      </c>
      <c r="IO30" s="74">
        <v>52</v>
      </c>
      <c r="IP30" s="74">
        <v>52</v>
      </c>
      <c r="IQ30" s="74">
        <v>0</v>
      </c>
      <c r="IR30" s="74">
        <v>0</v>
      </c>
      <c r="IS30" s="75">
        <f t="shared" si="33"/>
        <v>1</v>
      </c>
      <c r="IT30" s="75">
        <f t="shared" si="34"/>
        <v>0</v>
      </c>
      <c r="IV30" s="74" t="s">
        <v>33</v>
      </c>
      <c r="IW30" s="74">
        <v>52</v>
      </c>
      <c r="IX30" s="74">
        <v>52</v>
      </c>
      <c r="IY30" s="74">
        <v>0</v>
      </c>
      <c r="IZ30" s="74">
        <v>0</v>
      </c>
      <c r="JA30" s="75">
        <f t="shared" si="35"/>
        <v>1</v>
      </c>
      <c r="JB30" s="75">
        <f t="shared" si="36"/>
        <v>0</v>
      </c>
      <c r="JD30" s="74" t="s">
        <v>33</v>
      </c>
      <c r="JE30" s="74">
        <v>52</v>
      </c>
      <c r="JF30" s="74">
        <v>52</v>
      </c>
      <c r="JG30" s="74">
        <v>0</v>
      </c>
      <c r="JH30" s="74">
        <v>0</v>
      </c>
      <c r="JI30" s="75">
        <f t="shared" si="37"/>
        <v>1</v>
      </c>
      <c r="JJ30" s="75">
        <f t="shared" si="38"/>
        <v>0</v>
      </c>
      <c r="JL30" s="74" t="s">
        <v>33</v>
      </c>
      <c r="JM30" s="74">
        <v>52</v>
      </c>
      <c r="JN30" s="74">
        <v>52</v>
      </c>
      <c r="JO30" s="74">
        <v>0</v>
      </c>
      <c r="JP30" s="74">
        <v>0</v>
      </c>
      <c r="JQ30" s="75">
        <f t="shared" si="39"/>
        <v>1</v>
      </c>
      <c r="JR30" s="75">
        <f t="shared" si="40"/>
        <v>0</v>
      </c>
      <c r="JT30" s="74" t="s">
        <v>33</v>
      </c>
      <c r="JU30" s="74">
        <v>52</v>
      </c>
      <c r="JV30" s="74">
        <v>52</v>
      </c>
      <c r="JW30" s="74">
        <v>0</v>
      </c>
      <c r="JX30" s="74">
        <v>0</v>
      </c>
      <c r="JY30" s="75">
        <f t="shared" si="41"/>
        <v>1</v>
      </c>
      <c r="JZ30" s="75">
        <f t="shared" si="42"/>
        <v>0</v>
      </c>
      <c r="KB30" s="74" t="s">
        <v>33</v>
      </c>
      <c r="KC30" s="74">
        <v>52</v>
      </c>
      <c r="KD30" s="74">
        <v>52</v>
      </c>
      <c r="KE30" s="74">
        <v>0</v>
      </c>
      <c r="KF30" s="74">
        <v>0</v>
      </c>
      <c r="KG30" s="75">
        <f t="shared" si="43"/>
        <v>1</v>
      </c>
      <c r="KH30" s="75">
        <f t="shared" si="44"/>
        <v>0</v>
      </c>
      <c r="KJ30" s="74" t="s">
        <v>33</v>
      </c>
      <c r="KK30" s="74">
        <v>52</v>
      </c>
      <c r="KL30" s="74">
        <v>52</v>
      </c>
      <c r="KM30" s="74">
        <v>0</v>
      </c>
      <c r="KN30" s="74">
        <v>0</v>
      </c>
      <c r="KO30" s="75">
        <f t="shared" si="45"/>
        <v>1</v>
      </c>
      <c r="KP30" s="75">
        <f t="shared" si="46"/>
        <v>0</v>
      </c>
      <c r="KR30" s="74" t="s">
        <v>33</v>
      </c>
      <c r="KS30" s="74">
        <v>52</v>
      </c>
      <c r="KT30" s="74">
        <v>52</v>
      </c>
      <c r="KU30" s="74">
        <v>0</v>
      </c>
      <c r="KV30" s="74">
        <v>0</v>
      </c>
      <c r="KW30" s="75">
        <f t="shared" si="47"/>
        <v>1</v>
      </c>
      <c r="KX30" s="75">
        <f t="shared" si="48"/>
        <v>0</v>
      </c>
      <c r="KZ30" s="74" t="s">
        <v>33</v>
      </c>
      <c r="LA30" s="74">
        <v>52</v>
      </c>
      <c r="LB30" s="74">
        <v>52</v>
      </c>
      <c r="LC30" s="74">
        <v>0</v>
      </c>
      <c r="LD30" s="74">
        <v>0</v>
      </c>
      <c r="LE30" s="75">
        <f t="shared" si="49"/>
        <v>1</v>
      </c>
      <c r="LF30" s="75">
        <f t="shared" si="50"/>
        <v>0</v>
      </c>
      <c r="LH30" s="74" t="s">
        <v>33</v>
      </c>
      <c r="LI30" s="74">
        <v>52</v>
      </c>
      <c r="LJ30" s="74">
        <v>52</v>
      </c>
      <c r="LK30" s="74">
        <v>0</v>
      </c>
      <c r="LL30" s="74">
        <v>0</v>
      </c>
      <c r="LM30" s="75">
        <f t="shared" si="51"/>
        <v>1</v>
      </c>
      <c r="LN30" s="75">
        <f t="shared" si="52"/>
        <v>0</v>
      </c>
      <c r="LP30" s="74" t="s">
        <v>33</v>
      </c>
      <c r="LQ30" s="74">
        <v>52</v>
      </c>
      <c r="LR30" s="74">
        <v>52</v>
      </c>
      <c r="LS30" s="74">
        <v>0</v>
      </c>
      <c r="LT30" s="74">
        <v>0</v>
      </c>
      <c r="LU30" s="75">
        <f t="shared" si="53"/>
        <v>1</v>
      </c>
      <c r="LV30" s="75">
        <f t="shared" si="54"/>
        <v>0</v>
      </c>
      <c r="LX30" s="74" t="s">
        <v>33</v>
      </c>
      <c r="LY30" s="74">
        <v>52</v>
      </c>
      <c r="LZ30" s="74">
        <v>52</v>
      </c>
      <c r="MA30" s="74">
        <v>0</v>
      </c>
      <c r="MB30" s="74">
        <v>0</v>
      </c>
      <c r="MC30" s="75">
        <f t="shared" si="55"/>
        <v>1</v>
      </c>
      <c r="MD30" s="75">
        <f t="shared" si="56"/>
        <v>0</v>
      </c>
      <c r="MF30" s="74" t="s">
        <v>33</v>
      </c>
      <c r="MG30" s="74">
        <v>52</v>
      </c>
      <c r="MH30" s="74">
        <v>52</v>
      </c>
      <c r="MI30" s="74">
        <v>0</v>
      </c>
      <c r="MJ30" s="74">
        <v>0</v>
      </c>
      <c r="MK30" s="75">
        <f t="shared" si="57"/>
        <v>1</v>
      </c>
      <c r="ML30" s="75">
        <f t="shared" si="58"/>
        <v>0</v>
      </c>
      <c r="MN30" s="74" t="s">
        <v>33</v>
      </c>
      <c r="MO30" s="74">
        <v>52</v>
      </c>
      <c r="MP30" s="74">
        <v>52</v>
      </c>
      <c r="MQ30" s="74">
        <v>0</v>
      </c>
      <c r="MR30" s="74">
        <v>0</v>
      </c>
      <c r="MS30" s="75">
        <f t="shared" si="59"/>
        <v>1</v>
      </c>
      <c r="MT30" s="75">
        <f t="shared" si="60"/>
        <v>0</v>
      </c>
      <c r="MV30" s="74" t="s">
        <v>33</v>
      </c>
      <c r="MW30" s="74">
        <v>52</v>
      </c>
      <c r="MX30" s="74">
        <v>52</v>
      </c>
      <c r="MY30" s="74">
        <v>0</v>
      </c>
      <c r="MZ30" s="74">
        <v>0</v>
      </c>
      <c r="NA30" s="75">
        <f t="shared" si="61"/>
        <v>1</v>
      </c>
      <c r="NB30" s="75">
        <f t="shared" si="62"/>
        <v>0</v>
      </c>
      <c r="ND30" s="74" t="s">
        <v>33</v>
      </c>
      <c r="NE30" s="74">
        <v>52</v>
      </c>
      <c r="NF30" s="74">
        <v>52</v>
      </c>
      <c r="NG30" s="74">
        <v>0</v>
      </c>
      <c r="NH30" s="74">
        <v>0</v>
      </c>
      <c r="NI30" s="75">
        <f t="shared" si="63"/>
        <v>1</v>
      </c>
      <c r="NJ30" s="75">
        <f t="shared" si="64"/>
        <v>0</v>
      </c>
      <c r="NL30" s="74" t="s">
        <v>33</v>
      </c>
      <c r="NM30" s="74">
        <v>52</v>
      </c>
      <c r="NN30" s="74">
        <v>52</v>
      </c>
      <c r="NO30" s="74">
        <v>0</v>
      </c>
      <c r="NP30" s="74">
        <v>0</v>
      </c>
      <c r="NQ30" s="75">
        <f t="shared" si="65"/>
        <v>1</v>
      </c>
      <c r="NR30" s="75">
        <f t="shared" si="66"/>
        <v>0</v>
      </c>
      <c r="NT30" s="74" t="s">
        <v>33</v>
      </c>
      <c r="NU30" s="74">
        <v>52</v>
      </c>
      <c r="NV30" s="74">
        <v>52</v>
      </c>
      <c r="NW30" s="74">
        <v>0</v>
      </c>
      <c r="NX30" s="74">
        <v>0</v>
      </c>
      <c r="NY30" s="75">
        <v>1</v>
      </c>
      <c r="NZ30" s="75"/>
    </row>
    <row r="31" spans="1:390" ht="1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G31" s="8"/>
      <c r="H31" s="7"/>
      <c r="I31" s="14" t="s">
        <v>34</v>
      </c>
      <c r="J31" s="2">
        <v>141</v>
      </c>
      <c r="K31" s="2">
        <v>141</v>
      </c>
      <c r="L31" s="2">
        <v>0</v>
      </c>
      <c r="M31" s="2">
        <v>0</v>
      </c>
      <c r="N31" s="4">
        <v>1</v>
      </c>
      <c r="O31" s="8">
        <f t="shared" si="0"/>
        <v>0</v>
      </c>
      <c r="P31" s="7"/>
      <c r="Q31" s="14" t="s">
        <v>34</v>
      </c>
      <c r="R31" s="2">
        <v>141</v>
      </c>
      <c r="S31" s="2">
        <v>141</v>
      </c>
      <c r="T31" s="2">
        <v>0</v>
      </c>
      <c r="U31" s="2">
        <v>0</v>
      </c>
      <c r="V31" s="4">
        <v>1</v>
      </c>
      <c r="W31" s="4">
        <f t="shared" si="1"/>
        <v>0</v>
      </c>
      <c r="Y31" s="14" t="s">
        <v>34</v>
      </c>
      <c r="Z31" s="2">
        <v>141</v>
      </c>
      <c r="AA31" s="2">
        <v>141</v>
      </c>
      <c r="AB31" s="2">
        <v>0</v>
      </c>
      <c r="AC31" s="2">
        <v>0</v>
      </c>
      <c r="AD31" s="4">
        <v>1</v>
      </c>
      <c r="AE31" s="4">
        <f t="shared" si="2"/>
        <v>0</v>
      </c>
      <c r="AG31" s="14" t="s">
        <v>34</v>
      </c>
      <c r="AH31" s="2">
        <v>141</v>
      </c>
      <c r="AI31" s="2">
        <v>141</v>
      </c>
      <c r="AJ31" s="2">
        <v>0</v>
      </c>
      <c r="AK31" s="2">
        <v>0</v>
      </c>
      <c r="AL31" s="4">
        <v>1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3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4">
        <f t="shared" si="4"/>
        <v>0</v>
      </c>
      <c r="BD31" s="14" t="s">
        <v>34</v>
      </c>
      <c r="BE31" s="2">
        <v>141</v>
      </c>
      <c r="BF31" s="2">
        <v>141</v>
      </c>
      <c r="BG31" s="2">
        <v>0</v>
      </c>
      <c r="BH31" s="2">
        <v>0</v>
      </c>
      <c r="BI31" s="4">
        <v>1</v>
      </c>
      <c r="BJ31" s="4">
        <f t="shared" si="5"/>
        <v>0</v>
      </c>
      <c r="BL31" s="14" t="s">
        <v>34</v>
      </c>
      <c r="BM31" s="2">
        <v>141</v>
      </c>
      <c r="BN31" s="2">
        <v>141</v>
      </c>
      <c r="BO31" s="2">
        <v>0</v>
      </c>
      <c r="BP31" s="2">
        <v>0</v>
      </c>
      <c r="BQ31" s="4">
        <v>1</v>
      </c>
      <c r="BR31" s="4">
        <f t="shared" si="6"/>
        <v>0</v>
      </c>
      <c r="BT31" s="14" t="s">
        <v>34</v>
      </c>
      <c r="BU31" s="2">
        <v>141</v>
      </c>
      <c r="BV31" s="2">
        <v>141</v>
      </c>
      <c r="BW31" s="2">
        <v>0</v>
      </c>
      <c r="BX31" s="2">
        <v>0</v>
      </c>
      <c r="BY31" s="4">
        <v>1</v>
      </c>
      <c r="BZ31" s="4">
        <f t="shared" si="7"/>
        <v>0</v>
      </c>
      <c r="CB31" s="37" t="s">
        <v>34</v>
      </c>
      <c r="CC31" s="2">
        <v>141</v>
      </c>
      <c r="CD31" s="2">
        <v>141</v>
      </c>
      <c r="CE31" s="2">
        <v>0</v>
      </c>
      <c r="CF31" s="2">
        <v>0</v>
      </c>
      <c r="CG31" s="4">
        <v>1</v>
      </c>
      <c r="CH31" s="4">
        <f t="shared" si="8"/>
        <v>0</v>
      </c>
      <c r="CJ31" s="37" t="s">
        <v>34</v>
      </c>
      <c r="CK31" s="2">
        <v>141</v>
      </c>
      <c r="CL31" s="2">
        <v>141</v>
      </c>
      <c r="CM31" s="2">
        <v>0</v>
      </c>
      <c r="CN31" s="2">
        <v>0</v>
      </c>
      <c r="CO31" s="4">
        <v>1</v>
      </c>
      <c r="CP31" s="4">
        <f t="shared" si="9"/>
        <v>0</v>
      </c>
      <c r="CR31" s="37" t="s">
        <v>34</v>
      </c>
      <c r="CS31" s="2">
        <v>141</v>
      </c>
      <c r="CT31" s="2">
        <v>141</v>
      </c>
      <c r="CU31" s="2">
        <v>0</v>
      </c>
      <c r="CV31" s="2">
        <v>0</v>
      </c>
      <c r="CW31" s="4">
        <v>1</v>
      </c>
      <c r="CX31" s="4">
        <f t="shared" si="10"/>
        <v>0</v>
      </c>
      <c r="CZ31" s="37" t="s">
        <v>34</v>
      </c>
      <c r="DA31" s="2">
        <v>141</v>
      </c>
      <c r="DB31" s="2">
        <v>141</v>
      </c>
      <c r="DC31" s="2">
        <v>0</v>
      </c>
      <c r="DD31" s="2">
        <v>0</v>
      </c>
      <c r="DE31" s="4">
        <v>1</v>
      </c>
      <c r="DF31" s="4">
        <f t="shared" si="11"/>
        <v>0</v>
      </c>
      <c r="DH31" s="37" t="s">
        <v>34</v>
      </c>
      <c r="DI31" s="2">
        <v>141</v>
      </c>
      <c r="DJ31" s="2">
        <v>141</v>
      </c>
      <c r="DK31" s="2">
        <v>0</v>
      </c>
      <c r="DL31" s="2">
        <v>0</v>
      </c>
      <c r="DM31" s="4">
        <v>1</v>
      </c>
      <c r="DN31" s="4">
        <f t="shared" si="12"/>
        <v>0</v>
      </c>
      <c r="DP31" s="37" t="s">
        <v>34</v>
      </c>
      <c r="DQ31" s="2">
        <v>141</v>
      </c>
      <c r="DR31" s="2">
        <v>141</v>
      </c>
      <c r="DS31" s="2">
        <v>0</v>
      </c>
      <c r="DT31" s="2">
        <v>0</v>
      </c>
      <c r="DU31" s="4">
        <v>1</v>
      </c>
      <c r="DV31" s="4">
        <f t="shared" si="13"/>
        <v>0</v>
      </c>
      <c r="DX31" s="37" t="s">
        <v>34</v>
      </c>
      <c r="DY31" s="2">
        <v>141</v>
      </c>
      <c r="DZ31" s="2">
        <v>141</v>
      </c>
      <c r="EA31" s="2">
        <v>0</v>
      </c>
      <c r="EB31" s="2">
        <v>0</v>
      </c>
      <c r="EC31" s="4">
        <v>1</v>
      </c>
      <c r="ED31" s="4">
        <f t="shared" si="14"/>
        <v>0</v>
      </c>
      <c r="EF31" s="37" t="s">
        <v>34</v>
      </c>
      <c r="EG31" s="2">
        <v>141</v>
      </c>
      <c r="EH31" s="2">
        <v>141</v>
      </c>
      <c r="EI31" s="2">
        <v>0</v>
      </c>
      <c r="EJ31" s="2">
        <v>0</v>
      </c>
      <c r="EK31" s="4">
        <v>1</v>
      </c>
      <c r="EL31" s="4">
        <f t="shared" si="15"/>
        <v>0</v>
      </c>
      <c r="EN31" s="78" t="s">
        <v>34</v>
      </c>
      <c r="EO31" s="74">
        <v>141</v>
      </c>
      <c r="EP31" s="74">
        <v>141</v>
      </c>
      <c r="EQ31" s="74">
        <v>0</v>
      </c>
      <c r="ER31" s="74">
        <v>0</v>
      </c>
      <c r="ES31" s="75">
        <v>1</v>
      </c>
      <c r="ET31" s="75">
        <f t="shared" si="16"/>
        <v>1</v>
      </c>
      <c r="EU31" s="74"/>
      <c r="EV31" s="78" t="s">
        <v>34</v>
      </c>
      <c r="EW31" s="74">
        <v>141</v>
      </c>
      <c r="EX31" s="74">
        <v>141</v>
      </c>
      <c r="EY31" s="74">
        <v>0</v>
      </c>
      <c r="EZ31" s="74">
        <v>0</v>
      </c>
      <c r="FA31" s="75">
        <v>1</v>
      </c>
      <c r="FB31" s="75">
        <f t="shared" si="17"/>
        <v>0</v>
      </c>
      <c r="FC31" s="74"/>
      <c r="FD31" s="78" t="s">
        <v>34</v>
      </c>
      <c r="FE31" s="74">
        <v>141</v>
      </c>
      <c r="FF31" s="74">
        <v>141</v>
      </c>
      <c r="FG31" s="74">
        <v>0</v>
      </c>
      <c r="FH31" s="74">
        <v>0</v>
      </c>
      <c r="FI31" s="75">
        <v>1</v>
      </c>
      <c r="FJ31" s="75">
        <f t="shared" si="18"/>
        <v>0</v>
      </c>
      <c r="FK31" s="74"/>
      <c r="FL31" s="78" t="s">
        <v>34</v>
      </c>
      <c r="FM31" s="74">
        <v>141</v>
      </c>
      <c r="FN31" s="74">
        <v>141</v>
      </c>
      <c r="FO31" s="74">
        <v>0</v>
      </c>
      <c r="FP31" s="74">
        <v>0</v>
      </c>
      <c r="FQ31" s="75">
        <v>1</v>
      </c>
      <c r="FR31" s="75">
        <f t="shared" si="19"/>
        <v>0</v>
      </c>
      <c r="FS31" s="74"/>
      <c r="FT31" s="78" t="s">
        <v>34</v>
      </c>
      <c r="FU31" s="74">
        <v>141</v>
      </c>
      <c r="FV31" s="74">
        <v>141</v>
      </c>
      <c r="FW31" s="74">
        <v>0</v>
      </c>
      <c r="FX31" s="74">
        <v>0</v>
      </c>
      <c r="FY31" s="75">
        <v>1</v>
      </c>
      <c r="FZ31" s="75">
        <f t="shared" si="20"/>
        <v>0</v>
      </c>
      <c r="GA31" s="74"/>
      <c r="GB31" s="78" t="s">
        <v>34</v>
      </c>
      <c r="GC31" s="74">
        <v>141</v>
      </c>
      <c r="GD31" s="74">
        <v>141</v>
      </c>
      <c r="GE31" s="74">
        <v>0</v>
      </c>
      <c r="GF31" s="74">
        <v>0</v>
      </c>
      <c r="GG31" s="75">
        <v>1</v>
      </c>
      <c r="GH31" s="77">
        <f t="shared" si="21"/>
        <v>0</v>
      </c>
      <c r="GI31" s="74"/>
      <c r="GJ31" s="78" t="s">
        <v>34</v>
      </c>
      <c r="GK31" s="74">
        <v>141</v>
      </c>
      <c r="GL31" s="74">
        <v>141</v>
      </c>
      <c r="GM31" s="74">
        <v>0</v>
      </c>
      <c r="GN31" s="74">
        <v>0</v>
      </c>
      <c r="GO31" s="75">
        <v>1</v>
      </c>
      <c r="GP31" s="75">
        <f t="shared" si="22"/>
        <v>0</v>
      </c>
      <c r="GQ31" s="74"/>
      <c r="GR31" s="78" t="s">
        <v>34</v>
      </c>
      <c r="GS31" s="74">
        <v>141</v>
      </c>
      <c r="GT31" s="74">
        <v>141</v>
      </c>
      <c r="GU31" s="74">
        <v>0</v>
      </c>
      <c r="GV31" s="74">
        <v>0</v>
      </c>
      <c r="GW31" s="75">
        <v>1</v>
      </c>
      <c r="GX31" s="75">
        <f t="shared" si="23"/>
        <v>0</v>
      </c>
      <c r="GY31" s="74"/>
      <c r="GZ31" s="78" t="s">
        <v>34</v>
      </c>
      <c r="HA31" s="74">
        <v>141</v>
      </c>
      <c r="HB31" s="74">
        <v>141</v>
      </c>
      <c r="HC31" s="74">
        <v>0</v>
      </c>
      <c r="HD31" s="74">
        <v>0</v>
      </c>
      <c r="HE31" s="75">
        <v>1</v>
      </c>
      <c r="HF31" s="75">
        <f t="shared" si="24"/>
        <v>0</v>
      </c>
      <c r="HG31" s="74"/>
      <c r="HH31" s="78" t="s">
        <v>34</v>
      </c>
      <c r="HI31" s="74">
        <v>141</v>
      </c>
      <c r="HJ31" s="74">
        <v>141</v>
      </c>
      <c r="HK31" s="74">
        <v>0</v>
      </c>
      <c r="HL31" s="74">
        <v>0</v>
      </c>
      <c r="HM31" s="75">
        <f t="shared" si="25"/>
        <v>1</v>
      </c>
      <c r="HN31" s="75">
        <f t="shared" si="26"/>
        <v>0</v>
      </c>
      <c r="HP31" s="78" t="s">
        <v>34</v>
      </c>
      <c r="HQ31" s="74">
        <v>141</v>
      </c>
      <c r="HR31" s="74">
        <v>141</v>
      </c>
      <c r="HS31" s="74">
        <v>0</v>
      </c>
      <c r="HT31" s="74">
        <v>0</v>
      </c>
      <c r="HU31" s="75">
        <f t="shared" si="27"/>
        <v>1</v>
      </c>
      <c r="HV31" s="75">
        <f t="shared" si="28"/>
        <v>0</v>
      </c>
      <c r="HX31" s="78" t="s">
        <v>34</v>
      </c>
      <c r="HY31" s="74">
        <v>141</v>
      </c>
      <c r="HZ31" s="74">
        <v>141</v>
      </c>
      <c r="IA31" s="74">
        <v>0</v>
      </c>
      <c r="IB31" s="74">
        <v>0</v>
      </c>
      <c r="IC31" s="75">
        <f t="shared" si="29"/>
        <v>1</v>
      </c>
      <c r="ID31" s="75">
        <f t="shared" si="30"/>
        <v>0</v>
      </c>
      <c r="IF31" s="78" t="s">
        <v>34</v>
      </c>
      <c r="IG31" s="74">
        <v>141</v>
      </c>
      <c r="IH31" s="74">
        <v>141</v>
      </c>
      <c r="II31" s="74">
        <v>0</v>
      </c>
      <c r="IJ31" s="74">
        <v>0</v>
      </c>
      <c r="IK31" s="75">
        <f t="shared" si="31"/>
        <v>1</v>
      </c>
      <c r="IL31" s="75">
        <f t="shared" si="32"/>
        <v>0</v>
      </c>
      <c r="IN31" s="78" t="s">
        <v>34</v>
      </c>
      <c r="IO31" s="74">
        <v>141</v>
      </c>
      <c r="IP31" s="74">
        <v>141</v>
      </c>
      <c r="IQ31" s="74">
        <v>0</v>
      </c>
      <c r="IR31" s="74">
        <v>0</v>
      </c>
      <c r="IS31" s="75">
        <f t="shared" si="33"/>
        <v>1</v>
      </c>
      <c r="IT31" s="75">
        <f t="shared" si="34"/>
        <v>0</v>
      </c>
      <c r="IV31" s="78" t="s">
        <v>34</v>
      </c>
      <c r="IW31" s="74">
        <v>141</v>
      </c>
      <c r="IX31" s="74">
        <v>141</v>
      </c>
      <c r="IY31" s="74">
        <v>0</v>
      </c>
      <c r="IZ31" s="74">
        <v>0</v>
      </c>
      <c r="JA31" s="75">
        <f t="shared" si="35"/>
        <v>1</v>
      </c>
      <c r="JB31" s="75">
        <f t="shared" si="36"/>
        <v>0</v>
      </c>
      <c r="JD31" s="78" t="s">
        <v>34</v>
      </c>
      <c r="JE31" s="74">
        <v>141</v>
      </c>
      <c r="JF31" s="74">
        <v>141</v>
      </c>
      <c r="JG31" s="74">
        <v>0</v>
      </c>
      <c r="JH31" s="74">
        <v>0</v>
      </c>
      <c r="JI31" s="75">
        <f t="shared" si="37"/>
        <v>1</v>
      </c>
      <c r="JJ31" s="75">
        <f t="shared" si="38"/>
        <v>0</v>
      </c>
      <c r="JL31" s="78" t="s">
        <v>34</v>
      </c>
      <c r="JM31" s="74">
        <v>141</v>
      </c>
      <c r="JN31" s="74">
        <v>141</v>
      </c>
      <c r="JO31" s="74">
        <v>0</v>
      </c>
      <c r="JP31" s="74">
        <v>0</v>
      </c>
      <c r="JQ31" s="75">
        <f t="shared" si="39"/>
        <v>1</v>
      </c>
      <c r="JR31" s="75">
        <f t="shared" si="40"/>
        <v>0</v>
      </c>
      <c r="JT31" s="78" t="s">
        <v>34</v>
      </c>
      <c r="JU31" s="74">
        <v>141</v>
      </c>
      <c r="JV31" s="74">
        <v>141</v>
      </c>
      <c r="JW31" s="74">
        <v>0</v>
      </c>
      <c r="JX31" s="74">
        <v>0</v>
      </c>
      <c r="JY31" s="75">
        <f t="shared" si="41"/>
        <v>1</v>
      </c>
      <c r="JZ31" s="75">
        <f t="shared" si="42"/>
        <v>0</v>
      </c>
      <c r="KB31" s="78" t="s">
        <v>34</v>
      </c>
      <c r="KC31" s="74">
        <v>141</v>
      </c>
      <c r="KD31" s="74">
        <v>141</v>
      </c>
      <c r="KE31" s="74">
        <v>0</v>
      </c>
      <c r="KF31" s="74">
        <v>0</v>
      </c>
      <c r="KG31" s="75">
        <f t="shared" si="43"/>
        <v>1</v>
      </c>
      <c r="KH31" s="75">
        <f t="shared" si="44"/>
        <v>0</v>
      </c>
      <c r="KJ31" s="78" t="s">
        <v>34</v>
      </c>
      <c r="KK31" s="74">
        <v>141</v>
      </c>
      <c r="KL31" s="74">
        <v>141</v>
      </c>
      <c r="KM31" s="74">
        <v>0</v>
      </c>
      <c r="KN31" s="74">
        <v>0</v>
      </c>
      <c r="KO31" s="75">
        <f t="shared" si="45"/>
        <v>1</v>
      </c>
      <c r="KP31" s="75">
        <f t="shared" si="46"/>
        <v>0</v>
      </c>
      <c r="KR31" s="78" t="s">
        <v>34</v>
      </c>
      <c r="KS31" s="74">
        <v>141</v>
      </c>
      <c r="KT31" s="74">
        <v>141</v>
      </c>
      <c r="KU31" s="74">
        <v>0</v>
      </c>
      <c r="KV31" s="74">
        <v>0</v>
      </c>
      <c r="KW31" s="75">
        <f t="shared" si="47"/>
        <v>1</v>
      </c>
      <c r="KX31" s="75">
        <f t="shared" si="48"/>
        <v>0</v>
      </c>
      <c r="KZ31" s="78" t="s">
        <v>34</v>
      </c>
      <c r="LA31" s="74">
        <v>141</v>
      </c>
      <c r="LB31" s="74">
        <v>141</v>
      </c>
      <c r="LC31" s="74">
        <v>0</v>
      </c>
      <c r="LD31" s="74">
        <v>0</v>
      </c>
      <c r="LE31" s="75">
        <f t="shared" si="49"/>
        <v>1</v>
      </c>
      <c r="LF31" s="75">
        <f t="shared" si="50"/>
        <v>0</v>
      </c>
      <c r="LH31" s="78" t="s">
        <v>34</v>
      </c>
      <c r="LI31" s="74">
        <v>141</v>
      </c>
      <c r="LJ31" s="74">
        <v>141</v>
      </c>
      <c r="LK31" s="74">
        <v>0</v>
      </c>
      <c r="LL31" s="74">
        <v>0</v>
      </c>
      <c r="LM31" s="75">
        <f t="shared" si="51"/>
        <v>1</v>
      </c>
      <c r="LN31" s="75">
        <f t="shared" si="52"/>
        <v>0</v>
      </c>
      <c r="LP31" s="78" t="s">
        <v>34</v>
      </c>
      <c r="LQ31" s="74">
        <v>141</v>
      </c>
      <c r="LR31" s="74">
        <v>141</v>
      </c>
      <c r="LS31" s="74">
        <v>0</v>
      </c>
      <c r="LT31" s="74">
        <v>0</v>
      </c>
      <c r="LU31" s="75">
        <f t="shared" si="53"/>
        <v>1</v>
      </c>
      <c r="LV31" s="75">
        <f t="shared" si="54"/>
        <v>0</v>
      </c>
      <c r="LX31" s="78" t="s">
        <v>34</v>
      </c>
      <c r="LY31" s="74">
        <v>141</v>
      </c>
      <c r="LZ31" s="74">
        <v>141</v>
      </c>
      <c r="MA31" s="74">
        <v>0</v>
      </c>
      <c r="MB31" s="74">
        <v>0</v>
      </c>
      <c r="MC31" s="75">
        <f t="shared" si="55"/>
        <v>1</v>
      </c>
      <c r="MD31" s="75">
        <f t="shared" si="56"/>
        <v>0</v>
      </c>
      <c r="MF31" s="78" t="s">
        <v>34</v>
      </c>
      <c r="MG31" s="74">
        <v>141</v>
      </c>
      <c r="MH31" s="74">
        <v>141</v>
      </c>
      <c r="MI31" s="74">
        <v>0</v>
      </c>
      <c r="MJ31" s="74">
        <v>0</v>
      </c>
      <c r="MK31" s="75">
        <f t="shared" si="57"/>
        <v>1</v>
      </c>
      <c r="ML31" s="75">
        <f t="shared" si="58"/>
        <v>0</v>
      </c>
      <c r="MN31" s="78" t="s">
        <v>34</v>
      </c>
      <c r="MO31" s="74">
        <v>141</v>
      </c>
      <c r="MP31" s="74">
        <v>141</v>
      </c>
      <c r="MQ31" s="74">
        <v>0</v>
      </c>
      <c r="MR31" s="74">
        <v>0</v>
      </c>
      <c r="MS31" s="75">
        <f t="shared" si="59"/>
        <v>1</v>
      </c>
      <c r="MT31" s="75">
        <f t="shared" si="60"/>
        <v>0</v>
      </c>
      <c r="MV31" s="78" t="s">
        <v>34</v>
      </c>
      <c r="MW31" s="74">
        <v>141</v>
      </c>
      <c r="MX31" s="74">
        <v>141</v>
      </c>
      <c r="MY31" s="74">
        <v>0</v>
      </c>
      <c r="MZ31" s="74">
        <v>0</v>
      </c>
      <c r="NA31" s="75">
        <f t="shared" si="61"/>
        <v>1</v>
      </c>
      <c r="NB31" s="75">
        <f t="shared" si="62"/>
        <v>0</v>
      </c>
      <c r="ND31" s="78" t="s">
        <v>34</v>
      </c>
      <c r="NE31" s="74">
        <v>141</v>
      </c>
      <c r="NF31" s="74">
        <v>141</v>
      </c>
      <c r="NG31" s="74">
        <v>0</v>
      </c>
      <c r="NH31" s="74">
        <v>0</v>
      </c>
      <c r="NI31" s="75">
        <f t="shared" si="63"/>
        <v>1</v>
      </c>
      <c r="NJ31" s="75">
        <f t="shared" si="64"/>
        <v>0</v>
      </c>
      <c r="NL31" s="78" t="s">
        <v>34</v>
      </c>
      <c r="NM31" s="74">
        <v>141</v>
      </c>
      <c r="NN31" s="74">
        <v>141</v>
      </c>
      <c r="NO31" s="74">
        <v>0</v>
      </c>
      <c r="NP31" s="74">
        <v>0</v>
      </c>
      <c r="NQ31" s="75">
        <f t="shared" si="65"/>
        <v>1</v>
      </c>
      <c r="NR31" s="75">
        <f t="shared" si="66"/>
        <v>0</v>
      </c>
      <c r="NT31" s="78" t="s">
        <v>34</v>
      </c>
      <c r="NU31" s="74">
        <v>145</v>
      </c>
      <c r="NV31" s="74">
        <v>141</v>
      </c>
      <c r="NW31" s="74">
        <v>0</v>
      </c>
      <c r="NX31" s="74">
        <v>4</v>
      </c>
      <c r="NY31" s="75">
        <v>0.97</v>
      </c>
      <c r="NZ31" s="75"/>
    </row>
    <row r="32" spans="1:390" ht="1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G32" s="8"/>
      <c r="H32" s="7"/>
      <c r="I32" s="2" t="s">
        <v>35</v>
      </c>
      <c r="J32" s="2">
        <v>45</v>
      </c>
      <c r="K32" s="2">
        <v>45</v>
      </c>
      <c r="L32" s="2">
        <v>0</v>
      </c>
      <c r="M32" s="2">
        <v>0</v>
      </c>
      <c r="N32" s="4">
        <v>1</v>
      </c>
      <c r="O32" s="8">
        <f t="shared" si="0"/>
        <v>0</v>
      </c>
      <c r="P32" s="7"/>
      <c r="Q32" s="2" t="s">
        <v>35</v>
      </c>
      <c r="R32" s="2">
        <v>45</v>
      </c>
      <c r="S32" s="2">
        <v>45</v>
      </c>
      <c r="T32" s="2">
        <v>0</v>
      </c>
      <c r="U32" s="2">
        <v>0</v>
      </c>
      <c r="V32" s="4">
        <v>1</v>
      </c>
      <c r="W32" s="4">
        <f t="shared" si="1"/>
        <v>0</v>
      </c>
      <c r="Y32" s="2" t="s">
        <v>35</v>
      </c>
      <c r="Z32" s="2">
        <v>45</v>
      </c>
      <c r="AA32" s="2">
        <v>45</v>
      </c>
      <c r="AB32" s="2">
        <v>0</v>
      </c>
      <c r="AC32" s="2">
        <v>0</v>
      </c>
      <c r="AD32" s="4">
        <v>1</v>
      </c>
      <c r="AE32" s="4">
        <f t="shared" si="2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3"/>
        <v>1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4">
        <f t="shared" si="4"/>
        <v>0</v>
      </c>
      <c r="BD32" s="2" t="s">
        <v>35</v>
      </c>
      <c r="BE32" s="2">
        <v>45</v>
      </c>
      <c r="BF32" s="2">
        <v>45</v>
      </c>
      <c r="BG32" s="2">
        <v>0</v>
      </c>
      <c r="BH32" s="2">
        <v>0</v>
      </c>
      <c r="BI32" s="4">
        <v>1</v>
      </c>
      <c r="BJ32" s="4">
        <f t="shared" si="5"/>
        <v>0</v>
      </c>
      <c r="BL32" s="2" t="s">
        <v>35</v>
      </c>
      <c r="BM32" s="2">
        <v>45</v>
      </c>
      <c r="BN32" s="2">
        <v>45</v>
      </c>
      <c r="BO32" s="2">
        <v>0</v>
      </c>
      <c r="BP32" s="2">
        <v>0</v>
      </c>
      <c r="BQ32" s="4">
        <f t="shared" si="69"/>
        <v>1</v>
      </c>
      <c r="BR32" s="4">
        <f t="shared" si="6"/>
        <v>0</v>
      </c>
      <c r="BT32" s="2" t="s">
        <v>35</v>
      </c>
      <c r="BU32" s="2">
        <v>45</v>
      </c>
      <c r="BV32" s="2">
        <v>45</v>
      </c>
      <c r="BW32" s="2">
        <v>0</v>
      </c>
      <c r="BX32" s="2">
        <v>0</v>
      </c>
      <c r="BY32" s="4">
        <f t="shared" si="67"/>
        <v>1</v>
      </c>
      <c r="BZ32" s="4">
        <f t="shared" si="7"/>
        <v>0</v>
      </c>
      <c r="CB32" s="2" t="s">
        <v>35</v>
      </c>
      <c r="CC32" s="2">
        <v>45</v>
      </c>
      <c r="CD32" s="2">
        <v>45</v>
      </c>
      <c r="CE32" s="2">
        <v>0</v>
      </c>
      <c r="CF32" s="2">
        <v>0</v>
      </c>
      <c r="CG32" s="4">
        <v>1</v>
      </c>
      <c r="CH32" s="4">
        <f t="shared" si="8"/>
        <v>0</v>
      </c>
      <c r="CJ32" s="2" t="s">
        <v>35</v>
      </c>
      <c r="CK32" s="2">
        <v>45</v>
      </c>
      <c r="CL32" s="2">
        <v>45</v>
      </c>
      <c r="CM32" s="2">
        <v>0</v>
      </c>
      <c r="CN32" s="2">
        <v>0</v>
      </c>
      <c r="CO32" s="4">
        <v>1</v>
      </c>
      <c r="CP32" s="4">
        <f t="shared" si="9"/>
        <v>0</v>
      </c>
      <c r="CR32" s="2" t="s">
        <v>35</v>
      </c>
      <c r="CS32" s="2">
        <v>45</v>
      </c>
      <c r="CT32" s="2">
        <v>45</v>
      </c>
      <c r="CU32" s="2">
        <v>0</v>
      </c>
      <c r="CV32" s="2">
        <v>0</v>
      </c>
      <c r="CW32" s="4">
        <v>1</v>
      </c>
      <c r="CX32" s="4">
        <f t="shared" si="10"/>
        <v>0</v>
      </c>
      <c r="CZ32" s="2" t="s">
        <v>35</v>
      </c>
      <c r="DA32" s="2">
        <v>45</v>
      </c>
      <c r="DB32" s="2">
        <v>45</v>
      </c>
      <c r="DC32" s="2">
        <v>0</v>
      </c>
      <c r="DD32" s="2">
        <v>0</v>
      </c>
      <c r="DE32" s="4">
        <v>1</v>
      </c>
      <c r="DF32" s="4">
        <f t="shared" si="11"/>
        <v>0</v>
      </c>
      <c r="DH32" s="2" t="s">
        <v>35</v>
      </c>
      <c r="DI32" s="2">
        <v>45</v>
      </c>
      <c r="DJ32" s="2">
        <v>45</v>
      </c>
      <c r="DK32" s="2">
        <v>0</v>
      </c>
      <c r="DL32" s="2">
        <v>0</v>
      </c>
      <c r="DM32" s="4">
        <v>1</v>
      </c>
      <c r="DN32" s="4">
        <f t="shared" si="12"/>
        <v>0</v>
      </c>
      <c r="DP32" s="2" t="s">
        <v>35</v>
      </c>
      <c r="DQ32" s="2">
        <v>45</v>
      </c>
      <c r="DR32" s="2">
        <v>45</v>
      </c>
      <c r="DS32" s="2">
        <v>0</v>
      </c>
      <c r="DT32" s="2">
        <v>0</v>
      </c>
      <c r="DU32" s="4">
        <v>1</v>
      </c>
      <c r="DV32" s="4">
        <f t="shared" si="13"/>
        <v>0</v>
      </c>
      <c r="DX32" s="2" t="s">
        <v>35</v>
      </c>
      <c r="DY32" s="2">
        <v>45</v>
      </c>
      <c r="DZ32" s="2">
        <v>45</v>
      </c>
      <c r="EA32" s="2">
        <v>0</v>
      </c>
      <c r="EB32" s="2">
        <v>0</v>
      </c>
      <c r="EC32" s="4">
        <v>1</v>
      </c>
      <c r="ED32" s="4">
        <f t="shared" si="14"/>
        <v>0</v>
      </c>
      <c r="EF32" s="2" t="s">
        <v>35</v>
      </c>
      <c r="EG32" s="2">
        <v>45</v>
      </c>
      <c r="EH32" s="2">
        <v>45</v>
      </c>
      <c r="EI32" s="2">
        <v>0</v>
      </c>
      <c r="EJ32" s="2">
        <v>0</v>
      </c>
      <c r="EK32" s="4">
        <f t="shared" si="68"/>
        <v>1</v>
      </c>
      <c r="EL32" s="4">
        <f t="shared" si="15"/>
        <v>0</v>
      </c>
      <c r="EN32" s="73" t="s">
        <v>35</v>
      </c>
      <c r="EO32" s="73">
        <v>45</v>
      </c>
      <c r="EP32" s="73">
        <v>45</v>
      </c>
      <c r="EQ32" s="73">
        <v>0</v>
      </c>
      <c r="ER32" s="73">
        <v>0</v>
      </c>
      <c r="ES32" s="77">
        <v>1</v>
      </c>
      <c r="ET32" s="75">
        <f t="shared" si="16"/>
        <v>1</v>
      </c>
      <c r="EU32" s="74"/>
      <c r="EV32" s="73" t="s">
        <v>35</v>
      </c>
      <c r="EW32" s="73">
        <v>45</v>
      </c>
      <c r="EX32" s="73">
        <v>45</v>
      </c>
      <c r="EY32" s="73">
        <v>0</v>
      </c>
      <c r="EZ32" s="73">
        <v>0</v>
      </c>
      <c r="FA32" s="77">
        <v>1</v>
      </c>
      <c r="FB32" s="75">
        <f t="shared" si="17"/>
        <v>0</v>
      </c>
      <c r="FC32" s="74"/>
      <c r="FD32" s="73" t="s">
        <v>35</v>
      </c>
      <c r="FE32" s="73">
        <v>45</v>
      </c>
      <c r="FF32" s="73">
        <v>45</v>
      </c>
      <c r="FG32" s="73">
        <v>0</v>
      </c>
      <c r="FH32" s="73">
        <v>0</v>
      </c>
      <c r="FI32" s="77">
        <v>1</v>
      </c>
      <c r="FJ32" s="75">
        <f t="shared" si="18"/>
        <v>0</v>
      </c>
      <c r="FK32" s="74"/>
      <c r="FL32" s="73" t="s">
        <v>35</v>
      </c>
      <c r="FM32" s="73">
        <v>45</v>
      </c>
      <c r="FN32" s="73">
        <v>45</v>
      </c>
      <c r="FO32" s="73">
        <v>0</v>
      </c>
      <c r="FP32" s="73">
        <v>0</v>
      </c>
      <c r="FQ32" s="77">
        <v>1</v>
      </c>
      <c r="FR32" s="75">
        <f t="shared" si="19"/>
        <v>0</v>
      </c>
      <c r="FS32" s="74"/>
      <c r="FT32" s="73" t="s">
        <v>35</v>
      </c>
      <c r="FU32" s="73">
        <v>45</v>
      </c>
      <c r="FV32" s="73">
        <v>45</v>
      </c>
      <c r="FW32" s="73">
        <v>0</v>
      </c>
      <c r="FX32" s="73">
        <v>0</v>
      </c>
      <c r="FY32" s="77">
        <v>1</v>
      </c>
      <c r="FZ32" s="75">
        <f t="shared" si="20"/>
        <v>0</v>
      </c>
      <c r="GA32" s="74"/>
      <c r="GB32" s="73" t="s">
        <v>35</v>
      </c>
      <c r="GC32" s="73">
        <v>45</v>
      </c>
      <c r="GD32" s="73">
        <v>45</v>
      </c>
      <c r="GE32" s="73">
        <v>0</v>
      </c>
      <c r="GF32" s="73">
        <v>0</v>
      </c>
      <c r="GG32" s="77">
        <v>1</v>
      </c>
      <c r="GH32" s="77">
        <f t="shared" si="21"/>
        <v>0</v>
      </c>
      <c r="GI32" s="74"/>
      <c r="GJ32" s="73" t="s">
        <v>35</v>
      </c>
      <c r="GK32" s="73">
        <v>45</v>
      </c>
      <c r="GL32" s="73">
        <v>45</v>
      </c>
      <c r="GM32" s="73">
        <v>0</v>
      </c>
      <c r="GN32" s="73">
        <v>0</v>
      </c>
      <c r="GO32" s="77">
        <v>1</v>
      </c>
      <c r="GP32" s="75">
        <f t="shared" si="22"/>
        <v>0</v>
      </c>
      <c r="GQ32" s="74"/>
      <c r="GR32" s="73" t="s">
        <v>35</v>
      </c>
      <c r="GS32" s="73">
        <v>45</v>
      </c>
      <c r="GT32" s="73">
        <v>45</v>
      </c>
      <c r="GU32" s="73">
        <v>0</v>
      </c>
      <c r="GV32" s="73">
        <v>0</v>
      </c>
      <c r="GW32" s="77">
        <v>1</v>
      </c>
      <c r="GX32" s="75">
        <f t="shared" si="23"/>
        <v>0</v>
      </c>
      <c r="GY32" s="74"/>
      <c r="GZ32" s="73" t="s">
        <v>35</v>
      </c>
      <c r="HA32" s="73">
        <v>45</v>
      </c>
      <c r="HB32" s="73">
        <v>45</v>
      </c>
      <c r="HC32" s="73">
        <v>0</v>
      </c>
      <c r="HD32" s="73">
        <v>0</v>
      </c>
      <c r="HE32" s="77">
        <v>1</v>
      </c>
      <c r="HF32" s="75">
        <f t="shared" si="24"/>
        <v>0</v>
      </c>
      <c r="HG32" s="74"/>
      <c r="HH32" s="74" t="s">
        <v>35</v>
      </c>
      <c r="HI32" s="74">
        <v>45</v>
      </c>
      <c r="HJ32" s="74">
        <v>45</v>
      </c>
      <c r="HK32" s="74">
        <v>0</v>
      </c>
      <c r="HL32" s="74">
        <v>0</v>
      </c>
      <c r="HM32" s="75">
        <f t="shared" si="25"/>
        <v>1</v>
      </c>
      <c r="HN32" s="75">
        <f t="shared" si="26"/>
        <v>0</v>
      </c>
      <c r="HP32" s="74" t="s">
        <v>35</v>
      </c>
      <c r="HQ32" s="74">
        <v>45</v>
      </c>
      <c r="HR32" s="74">
        <v>45</v>
      </c>
      <c r="HS32" s="74">
        <v>0</v>
      </c>
      <c r="HT32" s="74">
        <v>0</v>
      </c>
      <c r="HU32" s="75">
        <f t="shared" si="27"/>
        <v>1</v>
      </c>
      <c r="HV32" s="75">
        <f t="shared" si="28"/>
        <v>0</v>
      </c>
      <c r="HX32" s="74" t="s">
        <v>35</v>
      </c>
      <c r="HY32" s="74">
        <v>45</v>
      </c>
      <c r="HZ32" s="74">
        <v>45</v>
      </c>
      <c r="IA32" s="74">
        <v>0</v>
      </c>
      <c r="IB32" s="74">
        <v>0</v>
      </c>
      <c r="IC32" s="75">
        <f t="shared" si="29"/>
        <v>1</v>
      </c>
      <c r="ID32" s="75">
        <f t="shared" si="30"/>
        <v>0</v>
      </c>
      <c r="IF32" s="74" t="s">
        <v>35</v>
      </c>
      <c r="IG32" s="74">
        <v>45</v>
      </c>
      <c r="IH32" s="74">
        <v>45</v>
      </c>
      <c r="II32" s="74">
        <v>0</v>
      </c>
      <c r="IJ32" s="74">
        <v>0</v>
      </c>
      <c r="IK32" s="75">
        <f t="shared" si="31"/>
        <v>1</v>
      </c>
      <c r="IL32" s="75">
        <f t="shared" si="32"/>
        <v>0</v>
      </c>
      <c r="IN32" s="74" t="s">
        <v>35</v>
      </c>
      <c r="IO32" s="74">
        <v>45</v>
      </c>
      <c r="IP32" s="74">
        <v>45</v>
      </c>
      <c r="IQ32" s="74">
        <v>0</v>
      </c>
      <c r="IR32" s="74">
        <v>0</v>
      </c>
      <c r="IS32" s="75">
        <f t="shared" si="33"/>
        <v>1</v>
      </c>
      <c r="IT32" s="75">
        <f t="shared" si="34"/>
        <v>0</v>
      </c>
      <c r="IV32" s="74" t="s">
        <v>35</v>
      </c>
      <c r="IW32" s="74">
        <v>45</v>
      </c>
      <c r="IX32" s="74">
        <v>45</v>
      </c>
      <c r="IY32" s="74">
        <v>0</v>
      </c>
      <c r="IZ32" s="74">
        <v>0</v>
      </c>
      <c r="JA32" s="75">
        <f t="shared" si="35"/>
        <v>1</v>
      </c>
      <c r="JB32" s="75">
        <f t="shared" si="36"/>
        <v>0</v>
      </c>
      <c r="JD32" s="74" t="s">
        <v>35</v>
      </c>
      <c r="JE32" s="74">
        <v>45</v>
      </c>
      <c r="JF32" s="74">
        <v>45</v>
      </c>
      <c r="JG32" s="74">
        <v>0</v>
      </c>
      <c r="JH32" s="74">
        <v>0</v>
      </c>
      <c r="JI32" s="75">
        <f t="shared" si="37"/>
        <v>1</v>
      </c>
      <c r="JJ32" s="75">
        <f t="shared" si="38"/>
        <v>0</v>
      </c>
      <c r="JL32" s="74" t="s">
        <v>35</v>
      </c>
      <c r="JM32" s="74">
        <v>45</v>
      </c>
      <c r="JN32" s="74">
        <v>45</v>
      </c>
      <c r="JO32" s="74">
        <v>0</v>
      </c>
      <c r="JP32" s="74">
        <v>0</v>
      </c>
      <c r="JQ32" s="75">
        <f t="shared" si="39"/>
        <v>1</v>
      </c>
      <c r="JR32" s="75">
        <f t="shared" si="40"/>
        <v>0</v>
      </c>
      <c r="JT32" s="74" t="s">
        <v>35</v>
      </c>
      <c r="JU32" s="74">
        <v>45</v>
      </c>
      <c r="JV32" s="74">
        <v>45</v>
      </c>
      <c r="JW32" s="74">
        <v>0</v>
      </c>
      <c r="JX32" s="74">
        <v>0</v>
      </c>
      <c r="JY32" s="75">
        <f t="shared" si="41"/>
        <v>1</v>
      </c>
      <c r="JZ32" s="75">
        <f t="shared" si="42"/>
        <v>0</v>
      </c>
      <c r="KB32" s="74" t="s">
        <v>35</v>
      </c>
      <c r="KC32" s="74">
        <v>45</v>
      </c>
      <c r="KD32" s="74">
        <v>45</v>
      </c>
      <c r="KE32" s="74">
        <v>0</v>
      </c>
      <c r="KF32" s="74">
        <v>0</v>
      </c>
      <c r="KG32" s="75">
        <f t="shared" si="43"/>
        <v>1</v>
      </c>
      <c r="KH32" s="75">
        <f t="shared" si="44"/>
        <v>0</v>
      </c>
      <c r="KJ32" s="74" t="s">
        <v>35</v>
      </c>
      <c r="KK32" s="74">
        <v>45</v>
      </c>
      <c r="KL32" s="74">
        <v>45</v>
      </c>
      <c r="KM32" s="74">
        <v>0</v>
      </c>
      <c r="KN32" s="74">
        <v>0</v>
      </c>
      <c r="KO32" s="75">
        <f t="shared" si="45"/>
        <v>1</v>
      </c>
      <c r="KP32" s="75">
        <f t="shared" si="46"/>
        <v>0</v>
      </c>
      <c r="KR32" s="74" t="s">
        <v>35</v>
      </c>
      <c r="KS32" s="74">
        <v>45</v>
      </c>
      <c r="KT32" s="74">
        <v>45</v>
      </c>
      <c r="KU32" s="74">
        <v>0</v>
      </c>
      <c r="KV32" s="74">
        <v>0</v>
      </c>
      <c r="KW32" s="75">
        <f t="shared" si="47"/>
        <v>1</v>
      </c>
      <c r="KX32" s="75">
        <f t="shared" si="48"/>
        <v>0</v>
      </c>
      <c r="KZ32" s="74" t="s">
        <v>35</v>
      </c>
      <c r="LA32" s="74">
        <v>45</v>
      </c>
      <c r="LB32" s="74">
        <v>45</v>
      </c>
      <c r="LC32" s="74">
        <v>0</v>
      </c>
      <c r="LD32" s="74">
        <v>0</v>
      </c>
      <c r="LE32" s="75">
        <f t="shared" si="49"/>
        <v>1</v>
      </c>
      <c r="LF32" s="75">
        <f t="shared" si="50"/>
        <v>0</v>
      </c>
      <c r="LH32" s="74" t="s">
        <v>35</v>
      </c>
      <c r="LI32" s="74">
        <v>45</v>
      </c>
      <c r="LJ32" s="74">
        <v>45</v>
      </c>
      <c r="LK32" s="74">
        <v>0</v>
      </c>
      <c r="LL32" s="74">
        <v>0</v>
      </c>
      <c r="LM32" s="75">
        <f t="shared" si="51"/>
        <v>1</v>
      </c>
      <c r="LN32" s="75">
        <f t="shared" si="52"/>
        <v>0</v>
      </c>
      <c r="LP32" s="74" t="s">
        <v>35</v>
      </c>
      <c r="LQ32" s="74">
        <v>45</v>
      </c>
      <c r="LR32" s="74">
        <v>45</v>
      </c>
      <c r="LS32" s="74">
        <v>0</v>
      </c>
      <c r="LT32" s="74">
        <v>0</v>
      </c>
      <c r="LU32" s="75">
        <f t="shared" si="53"/>
        <v>1</v>
      </c>
      <c r="LV32" s="75">
        <f t="shared" si="54"/>
        <v>0</v>
      </c>
      <c r="LX32" s="74" t="s">
        <v>35</v>
      </c>
      <c r="LY32" s="74">
        <v>45</v>
      </c>
      <c r="LZ32" s="74">
        <v>45</v>
      </c>
      <c r="MA32" s="74">
        <v>0</v>
      </c>
      <c r="MB32" s="74">
        <v>0</v>
      </c>
      <c r="MC32" s="75">
        <f t="shared" si="55"/>
        <v>1</v>
      </c>
      <c r="MD32" s="75">
        <f t="shared" si="56"/>
        <v>0</v>
      </c>
      <c r="MF32" s="74" t="s">
        <v>35</v>
      </c>
      <c r="MG32" s="74">
        <v>45</v>
      </c>
      <c r="MH32" s="74">
        <v>45</v>
      </c>
      <c r="MI32" s="74">
        <v>0</v>
      </c>
      <c r="MJ32" s="74">
        <v>0</v>
      </c>
      <c r="MK32" s="75">
        <f t="shared" si="57"/>
        <v>1</v>
      </c>
      <c r="ML32" s="75">
        <f t="shared" si="58"/>
        <v>0</v>
      </c>
      <c r="MN32" s="74" t="s">
        <v>35</v>
      </c>
      <c r="MO32" s="74">
        <v>45</v>
      </c>
      <c r="MP32" s="74">
        <v>45</v>
      </c>
      <c r="MQ32" s="74">
        <v>0</v>
      </c>
      <c r="MR32" s="74">
        <v>0</v>
      </c>
      <c r="MS32" s="75">
        <f t="shared" si="59"/>
        <v>1</v>
      </c>
      <c r="MT32" s="75">
        <f t="shared" si="60"/>
        <v>0</v>
      </c>
      <c r="MV32" s="74" t="s">
        <v>35</v>
      </c>
      <c r="MW32" s="74">
        <v>45</v>
      </c>
      <c r="MX32" s="74">
        <v>45</v>
      </c>
      <c r="MY32" s="74">
        <v>0</v>
      </c>
      <c r="MZ32" s="74">
        <v>0</v>
      </c>
      <c r="NA32" s="75">
        <f t="shared" si="61"/>
        <v>1</v>
      </c>
      <c r="NB32" s="75">
        <f t="shared" si="62"/>
        <v>0</v>
      </c>
      <c r="ND32" s="74" t="s">
        <v>35</v>
      </c>
      <c r="NE32" s="74">
        <v>45</v>
      </c>
      <c r="NF32" s="74">
        <v>45</v>
      </c>
      <c r="NG32" s="74">
        <v>0</v>
      </c>
      <c r="NH32" s="74">
        <v>0</v>
      </c>
      <c r="NI32" s="75">
        <f t="shared" si="63"/>
        <v>1</v>
      </c>
      <c r="NJ32" s="75">
        <f t="shared" si="64"/>
        <v>0</v>
      </c>
      <c r="NL32" s="74" t="s">
        <v>35</v>
      </c>
      <c r="NM32" s="74">
        <v>45</v>
      </c>
      <c r="NN32" s="74">
        <v>45</v>
      </c>
      <c r="NO32" s="74">
        <v>0</v>
      </c>
      <c r="NP32" s="74">
        <v>0</v>
      </c>
      <c r="NQ32" s="75">
        <f t="shared" si="65"/>
        <v>1</v>
      </c>
      <c r="NR32" s="75">
        <f t="shared" si="66"/>
        <v>0</v>
      </c>
      <c r="NT32" s="74" t="s">
        <v>35</v>
      </c>
      <c r="NU32" s="74">
        <v>45</v>
      </c>
      <c r="NV32" s="74">
        <v>45</v>
      </c>
      <c r="NW32" s="74">
        <v>0</v>
      </c>
      <c r="NX32" s="74">
        <v>0</v>
      </c>
      <c r="NY32" s="75">
        <v>1</v>
      </c>
      <c r="NZ32" s="75"/>
    </row>
    <row r="33" spans="1:390" ht="15">
      <c r="A33" s="2" t="s">
        <v>36</v>
      </c>
      <c r="B33" s="2">
        <v>4</v>
      </c>
      <c r="C33" s="2">
        <v>2</v>
      </c>
      <c r="D33" s="2">
        <v>2</v>
      </c>
      <c r="E33" s="2">
        <v>0</v>
      </c>
      <c r="F33" s="4">
        <v>0.5</v>
      </c>
      <c r="G33" s="8"/>
      <c r="H33" s="7"/>
      <c r="I33" s="2" t="s">
        <v>36</v>
      </c>
      <c r="J33" s="2">
        <v>4</v>
      </c>
      <c r="K33" s="2">
        <v>2</v>
      </c>
      <c r="L33" s="2">
        <v>2</v>
      </c>
      <c r="M33" s="2">
        <v>0</v>
      </c>
      <c r="N33" s="4">
        <v>0.5</v>
      </c>
      <c r="O33" s="8">
        <f t="shared" si="0"/>
        <v>0</v>
      </c>
      <c r="P33" s="7"/>
      <c r="Q33" s="2" t="s">
        <v>36</v>
      </c>
      <c r="R33" s="2">
        <v>4</v>
      </c>
      <c r="S33" s="2">
        <v>2</v>
      </c>
      <c r="T33" s="2">
        <v>2</v>
      </c>
      <c r="U33" s="2">
        <v>0</v>
      </c>
      <c r="V33" s="4">
        <v>0.5</v>
      </c>
      <c r="W33" s="4">
        <f t="shared" si="1"/>
        <v>0</v>
      </c>
      <c r="Y33" s="2" t="s">
        <v>36</v>
      </c>
      <c r="Z33" s="2">
        <v>4</v>
      </c>
      <c r="AA33" s="2">
        <v>2</v>
      </c>
      <c r="AB33" s="2">
        <v>2</v>
      </c>
      <c r="AC33" s="2">
        <v>0</v>
      </c>
      <c r="AD33" s="4">
        <v>0.5</v>
      </c>
      <c r="AE33" s="4">
        <f t="shared" si="2"/>
        <v>0</v>
      </c>
      <c r="AG33" s="2" t="s">
        <v>36</v>
      </c>
      <c r="AH33" s="2">
        <v>4</v>
      </c>
      <c r="AI33" s="2">
        <v>2</v>
      </c>
      <c r="AJ33" s="2">
        <v>2</v>
      </c>
      <c r="AK33" s="2">
        <v>0</v>
      </c>
      <c r="AL33" s="4">
        <v>0.5</v>
      </c>
      <c r="AN33" s="2" t="s">
        <v>36</v>
      </c>
      <c r="AO33" s="2">
        <v>4</v>
      </c>
      <c r="AP33" s="2">
        <v>2</v>
      </c>
      <c r="AQ33" s="2">
        <v>2</v>
      </c>
      <c r="AR33" s="2">
        <v>0</v>
      </c>
      <c r="AS33" s="4">
        <v>0.5</v>
      </c>
      <c r="AT33" s="4">
        <f t="shared" si="3"/>
        <v>0</v>
      </c>
      <c r="AV33" s="2" t="s">
        <v>36</v>
      </c>
      <c r="AW33" s="2">
        <v>4</v>
      </c>
      <c r="AX33" s="2">
        <v>2</v>
      </c>
      <c r="AY33" s="2">
        <v>2</v>
      </c>
      <c r="AZ33" s="2">
        <v>0</v>
      </c>
      <c r="BA33" s="4">
        <v>0.5</v>
      </c>
      <c r="BB33" s="4">
        <f t="shared" si="4"/>
        <v>0</v>
      </c>
      <c r="BD33" s="2" t="s">
        <v>36</v>
      </c>
      <c r="BE33" s="2">
        <v>4</v>
      </c>
      <c r="BF33" s="2">
        <v>2</v>
      </c>
      <c r="BG33" s="2">
        <v>2</v>
      </c>
      <c r="BH33" s="2">
        <v>0</v>
      </c>
      <c r="BI33" s="4">
        <v>0.5</v>
      </c>
      <c r="BJ33" s="4">
        <f t="shared" si="5"/>
        <v>0</v>
      </c>
      <c r="BL33" s="2" t="s">
        <v>36</v>
      </c>
      <c r="BM33" s="2">
        <v>4</v>
      </c>
      <c r="BN33" s="2">
        <v>2</v>
      </c>
      <c r="BO33" s="2">
        <v>2</v>
      </c>
      <c r="BP33" s="2">
        <v>0</v>
      </c>
      <c r="BQ33" s="4">
        <f t="shared" si="69"/>
        <v>0.5</v>
      </c>
      <c r="BR33" s="4">
        <f t="shared" si="6"/>
        <v>0</v>
      </c>
      <c r="BT33" s="2" t="s">
        <v>36</v>
      </c>
      <c r="BU33" s="2">
        <v>4</v>
      </c>
      <c r="BV33" s="2">
        <v>2</v>
      </c>
      <c r="BW33" s="2">
        <v>2</v>
      </c>
      <c r="BX33" s="2">
        <v>0</v>
      </c>
      <c r="BY33" s="4">
        <f t="shared" si="67"/>
        <v>0.5</v>
      </c>
      <c r="BZ33" s="4">
        <f t="shared" si="7"/>
        <v>0</v>
      </c>
      <c r="CB33" s="2" t="s">
        <v>36</v>
      </c>
      <c r="CC33" s="2">
        <v>4</v>
      </c>
      <c r="CD33" s="2">
        <v>2</v>
      </c>
      <c r="CE33" s="2">
        <v>2</v>
      </c>
      <c r="CF33" s="2">
        <v>0</v>
      </c>
      <c r="CG33" s="4">
        <v>0.5</v>
      </c>
      <c r="CH33" s="4">
        <f t="shared" si="8"/>
        <v>0</v>
      </c>
      <c r="CJ33" s="2" t="s">
        <v>36</v>
      </c>
      <c r="CK33" s="2">
        <v>4</v>
      </c>
      <c r="CL33" s="2">
        <v>2</v>
      </c>
      <c r="CM33" s="2">
        <v>2</v>
      </c>
      <c r="CN33" s="2">
        <v>0</v>
      </c>
      <c r="CO33" s="4">
        <v>0.5</v>
      </c>
      <c r="CP33" s="4">
        <f t="shared" si="9"/>
        <v>0</v>
      </c>
      <c r="CR33" s="2" t="s">
        <v>36</v>
      </c>
      <c r="CS33" s="2">
        <v>4</v>
      </c>
      <c r="CT33" s="2">
        <v>2</v>
      </c>
      <c r="CU33" s="2">
        <v>2</v>
      </c>
      <c r="CV33" s="2">
        <v>0</v>
      </c>
      <c r="CW33" s="4">
        <v>0.5</v>
      </c>
      <c r="CX33" s="4">
        <f t="shared" si="10"/>
        <v>0</v>
      </c>
      <c r="CZ33" s="2" t="s">
        <v>36</v>
      </c>
      <c r="DA33" s="2">
        <v>4</v>
      </c>
      <c r="DB33" s="2">
        <v>2</v>
      </c>
      <c r="DC33" s="2">
        <v>2</v>
      </c>
      <c r="DD33" s="2">
        <v>0</v>
      </c>
      <c r="DE33" s="4">
        <v>0.5</v>
      </c>
      <c r="DF33" s="4">
        <f t="shared" si="11"/>
        <v>0</v>
      </c>
      <c r="DH33" s="2" t="s">
        <v>36</v>
      </c>
      <c r="DI33" s="2">
        <v>4</v>
      </c>
      <c r="DJ33" s="2">
        <v>2</v>
      </c>
      <c r="DK33" s="2">
        <v>2</v>
      </c>
      <c r="DL33" s="2">
        <v>0</v>
      </c>
      <c r="DM33" s="4">
        <v>0.5</v>
      </c>
      <c r="DN33" s="4">
        <f t="shared" si="12"/>
        <v>0</v>
      </c>
      <c r="DP33" s="2" t="s">
        <v>36</v>
      </c>
      <c r="DQ33" s="2">
        <v>4</v>
      </c>
      <c r="DR33" s="2">
        <v>2</v>
      </c>
      <c r="DS33" s="2">
        <v>2</v>
      </c>
      <c r="DT33" s="2">
        <v>0</v>
      </c>
      <c r="DU33" s="4">
        <v>0.5</v>
      </c>
      <c r="DV33" s="4">
        <f t="shared" si="13"/>
        <v>0</v>
      </c>
      <c r="DX33" s="2" t="s">
        <v>36</v>
      </c>
      <c r="DY33" s="2">
        <v>4</v>
      </c>
      <c r="DZ33" s="2">
        <v>2</v>
      </c>
      <c r="EA33" s="2">
        <v>2</v>
      </c>
      <c r="EB33" s="2">
        <v>0</v>
      </c>
      <c r="EC33" s="4">
        <v>0.5</v>
      </c>
      <c r="ED33" s="4">
        <f t="shared" si="14"/>
        <v>0</v>
      </c>
      <c r="EF33" s="2" t="s">
        <v>36</v>
      </c>
      <c r="EG33" s="2">
        <v>4</v>
      </c>
      <c r="EH33" s="2">
        <v>2</v>
      </c>
      <c r="EI33" s="2">
        <v>2</v>
      </c>
      <c r="EJ33" s="2">
        <v>0</v>
      </c>
      <c r="EK33" s="4">
        <f t="shared" si="68"/>
        <v>0.5</v>
      </c>
      <c r="EL33" s="4">
        <f t="shared" si="15"/>
        <v>0</v>
      </c>
      <c r="EN33" s="73" t="s">
        <v>36</v>
      </c>
      <c r="EO33" s="73">
        <v>4</v>
      </c>
      <c r="EP33" s="73">
        <v>2</v>
      </c>
      <c r="EQ33" s="73">
        <v>2</v>
      </c>
      <c r="ER33" s="73">
        <v>0</v>
      </c>
      <c r="ES33" s="77">
        <v>0.5</v>
      </c>
      <c r="ET33" s="75">
        <f t="shared" si="16"/>
        <v>0.5</v>
      </c>
      <c r="EU33" s="74"/>
      <c r="EV33" s="73" t="s">
        <v>36</v>
      </c>
      <c r="EW33" s="73">
        <v>4</v>
      </c>
      <c r="EX33" s="73">
        <v>2</v>
      </c>
      <c r="EY33" s="73">
        <v>2</v>
      </c>
      <c r="EZ33" s="73">
        <v>0</v>
      </c>
      <c r="FA33" s="77">
        <v>0.5</v>
      </c>
      <c r="FB33" s="75">
        <f t="shared" si="17"/>
        <v>0</v>
      </c>
      <c r="FC33" s="74"/>
      <c r="FD33" s="73" t="s">
        <v>36</v>
      </c>
      <c r="FE33" s="73">
        <v>4</v>
      </c>
      <c r="FF33" s="73">
        <v>2</v>
      </c>
      <c r="FG33" s="73">
        <v>2</v>
      </c>
      <c r="FH33" s="73">
        <v>0</v>
      </c>
      <c r="FI33" s="77">
        <v>0.5</v>
      </c>
      <c r="FJ33" s="75">
        <f t="shared" si="18"/>
        <v>0</v>
      </c>
      <c r="FK33" s="74"/>
      <c r="FL33" s="73" t="s">
        <v>36</v>
      </c>
      <c r="FM33" s="73">
        <v>4</v>
      </c>
      <c r="FN33" s="73">
        <v>2</v>
      </c>
      <c r="FO33" s="73">
        <v>2</v>
      </c>
      <c r="FP33" s="73">
        <v>0</v>
      </c>
      <c r="FQ33" s="77">
        <v>0.5</v>
      </c>
      <c r="FR33" s="75">
        <f t="shared" si="19"/>
        <v>0</v>
      </c>
      <c r="FS33" s="74"/>
      <c r="FT33" s="73" t="s">
        <v>36</v>
      </c>
      <c r="FU33" s="73">
        <v>4</v>
      </c>
      <c r="FV33" s="73">
        <v>2</v>
      </c>
      <c r="FW33" s="73">
        <v>2</v>
      </c>
      <c r="FX33" s="73">
        <v>0</v>
      </c>
      <c r="FY33" s="77">
        <v>0.5</v>
      </c>
      <c r="FZ33" s="75">
        <f t="shared" si="20"/>
        <v>0</v>
      </c>
      <c r="GA33" s="74"/>
      <c r="GB33" s="73" t="s">
        <v>36</v>
      </c>
      <c r="GC33" s="73">
        <v>4</v>
      </c>
      <c r="GD33" s="73">
        <v>2</v>
      </c>
      <c r="GE33" s="73">
        <v>2</v>
      </c>
      <c r="GF33" s="73">
        <v>0</v>
      </c>
      <c r="GG33" s="77">
        <v>0.5</v>
      </c>
      <c r="GH33" s="77">
        <f t="shared" si="21"/>
        <v>0</v>
      </c>
      <c r="GI33" s="74"/>
      <c r="GJ33" s="73" t="s">
        <v>36</v>
      </c>
      <c r="GK33" s="73">
        <v>4</v>
      </c>
      <c r="GL33" s="73">
        <v>2</v>
      </c>
      <c r="GM33" s="73">
        <v>2</v>
      </c>
      <c r="GN33" s="73">
        <v>0</v>
      </c>
      <c r="GO33" s="77">
        <v>0.5</v>
      </c>
      <c r="GP33" s="75">
        <f t="shared" si="22"/>
        <v>0</v>
      </c>
      <c r="GQ33" s="74"/>
      <c r="GR33" s="73" t="s">
        <v>36</v>
      </c>
      <c r="GS33" s="73">
        <v>4</v>
      </c>
      <c r="GT33" s="73">
        <v>2</v>
      </c>
      <c r="GU33" s="73">
        <v>2</v>
      </c>
      <c r="GV33" s="73">
        <v>0</v>
      </c>
      <c r="GW33" s="77">
        <v>0.5</v>
      </c>
      <c r="GX33" s="75">
        <f t="shared" si="23"/>
        <v>0</v>
      </c>
      <c r="GY33" s="74"/>
      <c r="GZ33" s="73" t="s">
        <v>36</v>
      </c>
      <c r="HA33" s="73">
        <v>4</v>
      </c>
      <c r="HB33" s="73">
        <v>2</v>
      </c>
      <c r="HC33" s="73">
        <v>2</v>
      </c>
      <c r="HD33" s="73">
        <v>0</v>
      </c>
      <c r="HE33" s="77">
        <v>0.5</v>
      </c>
      <c r="HF33" s="75">
        <f t="shared" si="24"/>
        <v>0</v>
      </c>
      <c r="HG33" s="74"/>
      <c r="HH33" s="74" t="s">
        <v>36</v>
      </c>
      <c r="HI33" s="74">
        <v>4</v>
      </c>
      <c r="HJ33" s="74">
        <v>2</v>
      </c>
      <c r="HK33" s="74">
        <v>2</v>
      </c>
      <c r="HL33" s="74">
        <v>0</v>
      </c>
      <c r="HM33" s="75">
        <f t="shared" si="25"/>
        <v>0.5</v>
      </c>
      <c r="HN33" s="75">
        <f t="shared" si="26"/>
        <v>0</v>
      </c>
      <c r="HP33" s="74" t="s">
        <v>36</v>
      </c>
      <c r="HQ33" s="74">
        <v>4</v>
      </c>
      <c r="HR33" s="74">
        <v>2</v>
      </c>
      <c r="HS33" s="74">
        <v>2</v>
      </c>
      <c r="HT33" s="74">
        <v>0</v>
      </c>
      <c r="HU33" s="75">
        <f t="shared" si="27"/>
        <v>0.5</v>
      </c>
      <c r="HV33" s="75">
        <f t="shared" si="28"/>
        <v>0</v>
      </c>
      <c r="HX33" s="74" t="s">
        <v>36</v>
      </c>
      <c r="HY33" s="74">
        <v>4</v>
      </c>
      <c r="HZ33" s="74">
        <v>2</v>
      </c>
      <c r="IA33" s="74">
        <v>2</v>
      </c>
      <c r="IB33" s="74">
        <v>0</v>
      </c>
      <c r="IC33" s="75">
        <f t="shared" si="29"/>
        <v>0.5</v>
      </c>
      <c r="ID33" s="75">
        <f t="shared" si="30"/>
        <v>0</v>
      </c>
      <c r="IF33" s="74" t="s">
        <v>36</v>
      </c>
      <c r="IG33" s="74">
        <v>4</v>
      </c>
      <c r="IH33" s="74">
        <v>2</v>
      </c>
      <c r="II33" s="74">
        <v>2</v>
      </c>
      <c r="IJ33" s="74">
        <v>0</v>
      </c>
      <c r="IK33" s="75">
        <f t="shared" si="31"/>
        <v>0.5</v>
      </c>
      <c r="IL33" s="75">
        <f t="shared" si="32"/>
        <v>0</v>
      </c>
      <c r="IN33" s="74" t="s">
        <v>36</v>
      </c>
      <c r="IO33" s="74">
        <v>4</v>
      </c>
      <c r="IP33" s="74">
        <v>2</v>
      </c>
      <c r="IQ33" s="74">
        <v>2</v>
      </c>
      <c r="IR33" s="74">
        <v>0</v>
      </c>
      <c r="IS33" s="75">
        <f t="shared" si="33"/>
        <v>0.5</v>
      </c>
      <c r="IT33" s="75">
        <f t="shared" si="34"/>
        <v>0</v>
      </c>
      <c r="IV33" s="74" t="s">
        <v>36</v>
      </c>
      <c r="IW33" s="74">
        <v>4</v>
      </c>
      <c r="IX33" s="74">
        <v>2</v>
      </c>
      <c r="IY33" s="74">
        <v>2</v>
      </c>
      <c r="IZ33" s="74">
        <v>0</v>
      </c>
      <c r="JA33" s="75">
        <f t="shared" si="35"/>
        <v>0.5</v>
      </c>
      <c r="JB33" s="75">
        <f t="shared" si="36"/>
        <v>0</v>
      </c>
      <c r="JD33" s="74" t="s">
        <v>36</v>
      </c>
      <c r="JE33" s="74">
        <v>4</v>
      </c>
      <c r="JF33" s="74">
        <v>2</v>
      </c>
      <c r="JG33" s="74">
        <v>2</v>
      </c>
      <c r="JH33" s="74">
        <v>0</v>
      </c>
      <c r="JI33" s="75">
        <f t="shared" si="37"/>
        <v>0.5</v>
      </c>
      <c r="JJ33" s="75">
        <f t="shared" si="38"/>
        <v>0</v>
      </c>
      <c r="JL33" s="74" t="s">
        <v>36</v>
      </c>
      <c r="JM33" s="74">
        <v>4</v>
      </c>
      <c r="JN33" s="74">
        <v>2</v>
      </c>
      <c r="JO33" s="74">
        <v>2</v>
      </c>
      <c r="JP33" s="74">
        <v>0</v>
      </c>
      <c r="JQ33" s="75">
        <f t="shared" si="39"/>
        <v>0.5</v>
      </c>
      <c r="JR33" s="75">
        <f t="shared" si="40"/>
        <v>0</v>
      </c>
      <c r="JT33" s="74" t="s">
        <v>36</v>
      </c>
      <c r="JU33" s="74">
        <v>4</v>
      </c>
      <c r="JV33" s="74">
        <v>2</v>
      </c>
      <c r="JW33" s="74">
        <v>2</v>
      </c>
      <c r="JX33" s="74">
        <v>0</v>
      </c>
      <c r="JY33" s="75">
        <f t="shared" si="41"/>
        <v>0.5</v>
      </c>
      <c r="JZ33" s="75">
        <f t="shared" si="42"/>
        <v>0</v>
      </c>
      <c r="KB33" s="74" t="s">
        <v>36</v>
      </c>
      <c r="KC33" s="74">
        <v>4</v>
      </c>
      <c r="KD33" s="74">
        <v>2</v>
      </c>
      <c r="KE33" s="74">
        <v>2</v>
      </c>
      <c r="KF33" s="74">
        <v>0</v>
      </c>
      <c r="KG33" s="75">
        <f t="shared" si="43"/>
        <v>0.5</v>
      </c>
      <c r="KH33" s="75">
        <f t="shared" si="44"/>
        <v>0</v>
      </c>
      <c r="KJ33" s="74" t="s">
        <v>36</v>
      </c>
      <c r="KK33" s="74">
        <v>4</v>
      </c>
      <c r="KL33" s="74">
        <v>2</v>
      </c>
      <c r="KM33" s="74">
        <v>2</v>
      </c>
      <c r="KN33" s="74">
        <v>0</v>
      </c>
      <c r="KO33" s="75">
        <f t="shared" si="45"/>
        <v>0.5</v>
      </c>
      <c r="KP33" s="75">
        <f t="shared" si="46"/>
        <v>0</v>
      </c>
      <c r="KR33" s="74" t="s">
        <v>36</v>
      </c>
      <c r="KS33" s="74">
        <v>4</v>
      </c>
      <c r="KT33" s="74">
        <v>2</v>
      </c>
      <c r="KU33" s="74">
        <v>2</v>
      </c>
      <c r="KV33" s="74">
        <v>0</v>
      </c>
      <c r="KW33" s="75">
        <f t="shared" si="47"/>
        <v>0.5</v>
      </c>
      <c r="KX33" s="75">
        <f t="shared" si="48"/>
        <v>0</v>
      </c>
      <c r="KZ33" s="74" t="s">
        <v>36</v>
      </c>
      <c r="LA33" s="74">
        <v>4</v>
      </c>
      <c r="LB33" s="74">
        <v>2</v>
      </c>
      <c r="LC33" s="74">
        <v>2</v>
      </c>
      <c r="LD33" s="74">
        <v>0</v>
      </c>
      <c r="LE33" s="75">
        <f t="shared" si="49"/>
        <v>0.5</v>
      </c>
      <c r="LF33" s="75">
        <f t="shared" si="50"/>
        <v>0</v>
      </c>
      <c r="LH33" s="74" t="s">
        <v>36</v>
      </c>
      <c r="LI33" s="74">
        <v>4</v>
      </c>
      <c r="LJ33" s="74">
        <v>2</v>
      </c>
      <c r="LK33" s="74">
        <v>2</v>
      </c>
      <c r="LL33" s="74">
        <v>0</v>
      </c>
      <c r="LM33" s="75">
        <f t="shared" si="51"/>
        <v>0.5</v>
      </c>
      <c r="LN33" s="75">
        <f t="shared" si="52"/>
        <v>0</v>
      </c>
      <c r="LP33" s="74" t="s">
        <v>36</v>
      </c>
      <c r="LQ33" s="74">
        <v>4</v>
      </c>
      <c r="LR33" s="74">
        <v>2</v>
      </c>
      <c r="LS33" s="74">
        <v>2</v>
      </c>
      <c r="LT33" s="74">
        <v>0</v>
      </c>
      <c r="LU33" s="75">
        <f t="shared" si="53"/>
        <v>0.5</v>
      </c>
      <c r="LV33" s="75">
        <f t="shared" si="54"/>
        <v>0</v>
      </c>
      <c r="LX33" s="74" t="s">
        <v>36</v>
      </c>
      <c r="LY33" s="74">
        <v>4</v>
      </c>
      <c r="LZ33" s="74">
        <v>2</v>
      </c>
      <c r="MA33" s="74">
        <v>2</v>
      </c>
      <c r="MB33" s="74">
        <v>0</v>
      </c>
      <c r="MC33" s="75">
        <f t="shared" si="55"/>
        <v>0.5</v>
      </c>
      <c r="MD33" s="75">
        <f t="shared" si="56"/>
        <v>0</v>
      </c>
      <c r="MF33" s="74" t="s">
        <v>36</v>
      </c>
      <c r="MG33" s="74">
        <v>4</v>
      </c>
      <c r="MH33" s="74">
        <v>2</v>
      </c>
      <c r="MI33" s="74">
        <v>2</v>
      </c>
      <c r="MJ33" s="74">
        <v>0</v>
      </c>
      <c r="MK33" s="75">
        <f t="shared" si="57"/>
        <v>0.5</v>
      </c>
      <c r="ML33" s="75">
        <f t="shared" si="58"/>
        <v>0</v>
      </c>
      <c r="MN33" s="74" t="s">
        <v>36</v>
      </c>
      <c r="MO33" s="74">
        <v>4</v>
      </c>
      <c r="MP33" s="74">
        <v>2</v>
      </c>
      <c r="MQ33" s="74">
        <v>2</v>
      </c>
      <c r="MR33" s="74">
        <v>0</v>
      </c>
      <c r="MS33" s="75">
        <f t="shared" si="59"/>
        <v>0.5</v>
      </c>
      <c r="MT33" s="75">
        <f t="shared" si="60"/>
        <v>0</v>
      </c>
      <c r="MV33" s="74" t="s">
        <v>36</v>
      </c>
      <c r="MW33" s="74">
        <v>4</v>
      </c>
      <c r="MX33" s="74">
        <v>2</v>
      </c>
      <c r="MY33" s="74">
        <v>2</v>
      </c>
      <c r="MZ33" s="74">
        <v>0</v>
      </c>
      <c r="NA33" s="75">
        <f t="shared" si="61"/>
        <v>0.5</v>
      </c>
      <c r="NB33" s="75">
        <f t="shared" si="62"/>
        <v>0</v>
      </c>
      <c r="ND33" s="74" t="s">
        <v>36</v>
      </c>
      <c r="NE33" s="74">
        <v>4</v>
      </c>
      <c r="NF33" s="74">
        <v>2</v>
      </c>
      <c r="NG33" s="74">
        <v>2</v>
      </c>
      <c r="NH33" s="74">
        <v>0</v>
      </c>
      <c r="NI33" s="75">
        <f t="shared" si="63"/>
        <v>0.5</v>
      </c>
      <c r="NJ33" s="75">
        <f t="shared" si="64"/>
        <v>0</v>
      </c>
      <c r="NL33" s="74" t="s">
        <v>36</v>
      </c>
      <c r="NM33" s="74">
        <v>4</v>
      </c>
      <c r="NN33" s="74">
        <v>2</v>
      </c>
      <c r="NO33" s="74">
        <v>2</v>
      </c>
      <c r="NP33" s="74">
        <v>0</v>
      </c>
      <c r="NQ33" s="75">
        <f t="shared" si="65"/>
        <v>0.5</v>
      </c>
      <c r="NR33" s="75">
        <f t="shared" si="66"/>
        <v>0</v>
      </c>
      <c r="NT33" s="74" t="s">
        <v>36</v>
      </c>
      <c r="NU33" s="74">
        <v>4</v>
      </c>
      <c r="NV33" s="74">
        <v>2</v>
      </c>
      <c r="NW33" s="74">
        <v>2</v>
      </c>
      <c r="NX33" s="74">
        <v>0</v>
      </c>
      <c r="NY33" s="75">
        <v>0.5</v>
      </c>
      <c r="NZ33" s="75"/>
    </row>
    <row r="34" spans="1:390" ht="1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G34" s="8"/>
      <c r="H34" s="7"/>
      <c r="I34" s="2" t="s">
        <v>37</v>
      </c>
      <c r="J34" s="2">
        <v>15</v>
      </c>
      <c r="K34" s="2">
        <v>15</v>
      </c>
      <c r="L34" s="2">
        <v>0</v>
      </c>
      <c r="M34" s="2">
        <v>0</v>
      </c>
      <c r="N34" s="4">
        <v>1</v>
      </c>
      <c r="O34" s="8">
        <f t="shared" si="0"/>
        <v>0</v>
      </c>
      <c r="P34" s="7"/>
      <c r="Q34" s="2" t="s">
        <v>37</v>
      </c>
      <c r="R34" s="2">
        <v>15</v>
      </c>
      <c r="S34" s="2">
        <v>15</v>
      </c>
      <c r="T34" s="2">
        <v>0</v>
      </c>
      <c r="U34" s="2">
        <v>0</v>
      </c>
      <c r="V34" s="4">
        <v>1</v>
      </c>
      <c r="W34" s="4">
        <f t="shared" si="1"/>
        <v>0</v>
      </c>
      <c r="Y34" s="2" t="s">
        <v>37</v>
      </c>
      <c r="Z34" s="2">
        <v>15</v>
      </c>
      <c r="AA34" s="2">
        <v>15</v>
      </c>
      <c r="AB34" s="2">
        <v>0</v>
      </c>
      <c r="AC34" s="2">
        <v>0</v>
      </c>
      <c r="AD34" s="4">
        <v>1</v>
      </c>
      <c r="AE34" s="4">
        <f t="shared" si="2"/>
        <v>0</v>
      </c>
      <c r="AG34" s="2" t="s">
        <v>37</v>
      </c>
      <c r="AH34" s="2">
        <v>15</v>
      </c>
      <c r="AI34" s="2">
        <v>15</v>
      </c>
      <c r="AJ34" s="2">
        <v>0</v>
      </c>
      <c r="AK34" s="2">
        <v>0</v>
      </c>
      <c r="AL34" s="4">
        <v>1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3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4">
        <f t="shared" si="4"/>
        <v>0</v>
      </c>
      <c r="BD34" s="2" t="s">
        <v>37</v>
      </c>
      <c r="BE34" s="2">
        <v>15</v>
      </c>
      <c r="BF34" s="2">
        <v>15</v>
      </c>
      <c r="BG34" s="2">
        <v>0</v>
      </c>
      <c r="BH34" s="2">
        <v>0</v>
      </c>
      <c r="BI34" s="4">
        <v>1</v>
      </c>
      <c r="BJ34" s="4">
        <f t="shared" si="5"/>
        <v>0</v>
      </c>
      <c r="BL34" s="2" t="s">
        <v>37</v>
      </c>
      <c r="BM34" s="2">
        <v>15</v>
      </c>
      <c r="BN34" s="2">
        <v>15</v>
      </c>
      <c r="BO34" s="2">
        <v>0</v>
      </c>
      <c r="BP34" s="2">
        <v>0</v>
      </c>
      <c r="BQ34" s="4">
        <f t="shared" si="69"/>
        <v>1</v>
      </c>
      <c r="BR34" s="4">
        <f t="shared" si="6"/>
        <v>0</v>
      </c>
      <c r="BT34" s="2" t="s">
        <v>37</v>
      </c>
      <c r="BU34" s="2">
        <v>15</v>
      </c>
      <c r="BV34" s="2">
        <v>15</v>
      </c>
      <c r="BW34" s="2">
        <v>0</v>
      </c>
      <c r="BX34" s="2">
        <v>0</v>
      </c>
      <c r="BY34" s="4">
        <f t="shared" si="67"/>
        <v>1</v>
      </c>
      <c r="BZ34" s="4">
        <f t="shared" si="7"/>
        <v>0</v>
      </c>
      <c r="CB34" s="2" t="s">
        <v>37</v>
      </c>
      <c r="CC34" s="2">
        <v>15</v>
      </c>
      <c r="CD34" s="2">
        <v>15</v>
      </c>
      <c r="CE34" s="2">
        <v>0</v>
      </c>
      <c r="CF34" s="2">
        <v>0</v>
      </c>
      <c r="CG34" s="4">
        <v>1</v>
      </c>
      <c r="CH34" s="4">
        <f t="shared" si="8"/>
        <v>0</v>
      </c>
      <c r="CJ34" s="2" t="s">
        <v>37</v>
      </c>
      <c r="CK34" s="2">
        <v>15</v>
      </c>
      <c r="CL34" s="2">
        <v>15</v>
      </c>
      <c r="CM34" s="2">
        <v>0</v>
      </c>
      <c r="CN34" s="2">
        <v>0</v>
      </c>
      <c r="CO34" s="4">
        <v>1</v>
      </c>
      <c r="CP34" s="4">
        <f t="shared" si="9"/>
        <v>0</v>
      </c>
      <c r="CR34" s="2" t="s">
        <v>37</v>
      </c>
      <c r="CS34" s="2">
        <v>15</v>
      </c>
      <c r="CT34" s="2">
        <v>15</v>
      </c>
      <c r="CU34" s="2">
        <v>0</v>
      </c>
      <c r="CV34" s="2">
        <v>0</v>
      </c>
      <c r="CW34" s="4">
        <v>1</v>
      </c>
      <c r="CX34" s="4">
        <f t="shared" si="10"/>
        <v>0</v>
      </c>
      <c r="CZ34" s="2" t="s">
        <v>37</v>
      </c>
      <c r="DA34" s="2">
        <v>15</v>
      </c>
      <c r="DB34" s="2">
        <v>15</v>
      </c>
      <c r="DC34" s="2">
        <v>0</v>
      </c>
      <c r="DD34" s="2">
        <v>0</v>
      </c>
      <c r="DE34" s="4">
        <v>1</v>
      </c>
      <c r="DF34" s="4">
        <f t="shared" si="11"/>
        <v>0</v>
      </c>
      <c r="DH34" s="2" t="s">
        <v>37</v>
      </c>
      <c r="DI34" s="2">
        <v>15</v>
      </c>
      <c r="DJ34" s="2">
        <v>15</v>
      </c>
      <c r="DK34" s="2">
        <v>0</v>
      </c>
      <c r="DL34" s="2">
        <v>0</v>
      </c>
      <c r="DM34" s="4">
        <v>1</v>
      </c>
      <c r="DN34" s="4">
        <f t="shared" si="12"/>
        <v>0</v>
      </c>
      <c r="DP34" s="2" t="s">
        <v>37</v>
      </c>
      <c r="DQ34" s="2">
        <v>15</v>
      </c>
      <c r="DR34" s="2">
        <v>15</v>
      </c>
      <c r="DS34" s="2">
        <v>0</v>
      </c>
      <c r="DT34" s="2">
        <v>0</v>
      </c>
      <c r="DU34" s="4">
        <v>1</v>
      </c>
      <c r="DV34" s="4">
        <f t="shared" si="13"/>
        <v>0</v>
      </c>
      <c r="DX34" s="2" t="s">
        <v>37</v>
      </c>
      <c r="DY34" s="2">
        <v>15</v>
      </c>
      <c r="DZ34" s="2">
        <v>15</v>
      </c>
      <c r="EA34" s="2">
        <v>0</v>
      </c>
      <c r="EB34" s="2">
        <v>0</v>
      </c>
      <c r="EC34" s="4">
        <v>1</v>
      </c>
      <c r="ED34" s="4">
        <f t="shared" si="14"/>
        <v>0</v>
      </c>
      <c r="EF34" s="2" t="s">
        <v>37</v>
      </c>
      <c r="EG34" s="2">
        <v>15</v>
      </c>
      <c r="EH34" s="2">
        <v>15</v>
      </c>
      <c r="EI34" s="2">
        <v>0</v>
      </c>
      <c r="EJ34" s="2">
        <v>0</v>
      </c>
      <c r="EK34" s="4">
        <f t="shared" si="68"/>
        <v>1</v>
      </c>
      <c r="EL34" s="4">
        <f t="shared" si="15"/>
        <v>0</v>
      </c>
      <c r="EN34" s="73" t="s">
        <v>37</v>
      </c>
      <c r="EO34" s="73">
        <v>15</v>
      </c>
      <c r="EP34" s="73">
        <v>15</v>
      </c>
      <c r="EQ34" s="73">
        <v>0</v>
      </c>
      <c r="ER34" s="73">
        <v>0</v>
      </c>
      <c r="ES34" s="77">
        <v>1</v>
      </c>
      <c r="ET34" s="75">
        <f t="shared" si="16"/>
        <v>1</v>
      </c>
      <c r="EU34" s="74"/>
      <c r="EV34" s="73" t="s">
        <v>37</v>
      </c>
      <c r="EW34" s="73">
        <v>15</v>
      </c>
      <c r="EX34" s="73">
        <v>15</v>
      </c>
      <c r="EY34" s="73">
        <v>0</v>
      </c>
      <c r="EZ34" s="73">
        <v>0</v>
      </c>
      <c r="FA34" s="77">
        <v>1</v>
      </c>
      <c r="FB34" s="75">
        <f t="shared" si="17"/>
        <v>0</v>
      </c>
      <c r="FC34" s="74"/>
      <c r="FD34" s="73" t="s">
        <v>37</v>
      </c>
      <c r="FE34" s="73">
        <v>15</v>
      </c>
      <c r="FF34" s="73">
        <v>15</v>
      </c>
      <c r="FG34" s="73">
        <v>0</v>
      </c>
      <c r="FH34" s="73">
        <v>0</v>
      </c>
      <c r="FI34" s="77">
        <v>1</v>
      </c>
      <c r="FJ34" s="75">
        <f t="shared" si="18"/>
        <v>0</v>
      </c>
      <c r="FK34" s="74"/>
      <c r="FL34" s="73" t="s">
        <v>37</v>
      </c>
      <c r="FM34" s="73">
        <v>15</v>
      </c>
      <c r="FN34" s="73">
        <v>15</v>
      </c>
      <c r="FO34" s="73">
        <v>0</v>
      </c>
      <c r="FP34" s="73">
        <v>0</v>
      </c>
      <c r="FQ34" s="77">
        <v>1</v>
      </c>
      <c r="FR34" s="75">
        <f t="shared" si="19"/>
        <v>0</v>
      </c>
      <c r="FS34" s="74"/>
      <c r="FT34" s="73" t="s">
        <v>37</v>
      </c>
      <c r="FU34" s="73">
        <v>15</v>
      </c>
      <c r="FV34" s="73">
        <v>15</v>
      </c>
      <c r="FW34" s="73">
        <v>0</v>
      </c>
      <c r="FX34" s="73">
        <v>0</v>
      </c>
      <c r="FY34" s="77">
        <v>1</v>
      </c>
      <c r="FZ34" s="75">
        <f t="shared" si="20"/>
        <v>0</v>
      </c>
      <c r="GA34" s="74"/>
      <c r="GB34" s="73" t="s">
        <v>37</v>
      </c>
      <c r="GC34" s="73">
        <v>15</v>
      </c>
      <c r="GD34" s="73">
        <v>15</v>
      </c>
      <c r="GE34" s="73">
        <v>0</v>
      </c>
      <c r="GF34" s="73">
        <v>0</v>
      </c>
      <c r="GG34" s="77">
        <v>1</v>
      </c>
      <c r="GH34" s="77">
        <f t="shared" si="21"/>
        <v>0</v>
      </c>
      <c r="GI34" s="74"/>
      <c r="GJ34" s="73" t="s">
        <v>37</v>
      </c>
      <c r="GK34" s="73">
        <v>15</v>
      </c>
      <c r="GL34" s="73">
        <v>15</v>
      </c>
      <c r="GM34" s="73">
        <v>0</v>
      </c>
      <c r="GN34" s="73">
        <v>0</v>
      </c>
      <c r="GO34" s="77">
        <v>1</v>
      </c>
      <c r="GP34" s="75">
        <f t="shared" si="22"/>
        <v>0</v>
      </c>
      <c r="GQ34" s="74"/>
      <c r="GR34" s="73" t="s">
        <v>37</v>
      </c>
      <c r="GS34" s="73">
        <v>15</v>
      </c>
      <c r="GT34" s="73">
        <v>15</v>
      </c>
      <c r="GU34" s="73">
        <v>0</v>
      </c>
      <c r="GV34" s="73">
        <v>0</v>
      </c>
      <c r="GW34" s="77">
        <v>1</v>
      </c>
      <c r="GX34" s="75">
        <f t="shared" si="23"/>
        <v>0</v>
      </c>
      <c r="GY34" s="74"/>
      <c r="GZ34" s="73" t="s">
        <v>37</v>
      </c>
      <c r="HA34" s="73">
        <v>15</v>
      </c>
      <c r="HB34" s="73">
        <v>15</v>
      </c>
      <c r="HC34" s="73">
        <v>0</v>
      </c>
      <c r="HD34" s="73">
        <v>0</v>
      </c>
      <c r="HE34" s="77">
        <v>1</v>
      </c>
      <c r="HF34" s="75">
        <f t="shared" si="24"/>
        <v>0</v>
      </c>
      <c r="HG34" s="74"/>
      <c r="HH34" s="74" t="s">
        <v>37</v>
      </c>
      <c r="HI34" s="74">
        <v>15</v>
      </c>
      <c r="HJ34" s="74">
        <v>15</v>
      </c>
      <c r="HK34" s="74">
        <v>0</v>
      </c>
      <c r="HL34" s="74">
        <v>0</v>
      </c>
      <c r="HM34" s="75">
        <f t="shared" si="25"/>
        <v>1</v>
      </c>
      <c r="HN34" s="75">
        <f t="shared" si="26"/>
        <v>0</v>
      </c>
      <c r="HP34" s="74" t="s">
        <v>37</v>
      </c>
      <c r="HQ34" s="74">
        <v>15</v>
      </c>
      <c r="HR34" s="74">
        <v>15</v>
      </c>
      <c r="HS34" s="74">
        <v>0</v>
      </c>
      <c r="HT34" s="74">
        <v>0</v>
      </c>
      <c r="HU34" s="75">
        <f t="shared" si="27"/>
        <v>1</v>
      </c>
      <c r="HV34" s="75">
        <f t="shared" si="28"/>
        <v>0</v>
      </c>
      <c r="HX34" s="74" t="s">
        <v>37</v>
      </c>
      <c r="HY34" s="74">
        <v>15</v>
      </c>
      <c r="HZ34" s="74">
        <v>15</v>
      </c>
      <c r="IA34" s="74">
        <v>0</v>
      </c>
      <c r="IB34" s="74">
        <v>0</v>
      </c>
      <c r="IC34" s="75">
        <f t="shared" si="29"/>
        <v>1</v>
      </c>
      <c r="ID34" s="75">
        <f t="shared" si="30"/>
        <v>0</v>
      </c>
      <c r="IF34" s="74" t="s">
        <v>37</v>
      </c>
      <c r="IG34" s="74">
        <v>15</v>
      </c>
      <c r="IH34" s="74">
        <v>15</v>
      </c>
      <c r="II34" s="74">
        <v>0</v>
      </c>
      <c r="IJ34" s="74">
        <v>0</v>
      </c>
      <c r="IK34" s="75">
        <f t="shared" si="31"/>
        <v>1</v>
      </c>
      <c r="IL34" s="75">
        <f t="shared" si="32"/>
        <v>0</v>
      </c>
      <c r="IN34" s="74" t="s">
        <v>37</v>
      </c>
      <c r="IO34" s="74">
        <v>15</v>
      </c>
      <c r="IP34" s="74">
        <v>15</v>
      </c>
      <c r="IQ34" s="74">
        <v>0</v>
      </c>
      <c r="IR34" s="74">
        <v>0</v>
      </c>
      <c r="IS34" s="75">
        <f t="shared" si="33"/>
        <v>1</v>
      </c>
      <c r="IT34" s="75">
        <f t="shared" si="34"/>
        <v>0</v>
      </c>
      <c r="IV34" s="74" t="s">
        <v>37</v>
      </c>
      <c r="IW34" s="74">
        <v>15</v>
      </c>
      <c r="IX34" s="74">
        <v>15</v>
      </c>
      <c r="IY34" s="74">
        <v>0</v>
      </c>
      <c r="IZ34" s="74">
        <v>0</v>
      </c>
      <c r="JA34" s="75">
        <f t="shared" si="35"/>
        <v>1</v>
      </c>
      <c r="JB34" s="75">
        <f t="shared" si="36"/>
        <v>0</v>
      </c>
      <c r="JD34" s="74" t="s">
        <v>37</v>
      </c>
      <c r="JE34" s="74">
        <v>15</v>
      </c>
      <c r="JF34" s="74">
        <v>15</v>
      </c>
      <c r="JG34" s="74">
        <v>0</v>
      </c>
      <c r="JH34" s="74">
        <v>0</v>
      </c>
      <c r="JI34" s="75">
        <f t="shared" si="37"/>
        <v>1</v>
      </c>
      <c r="JJ34" s="75">
        <f t="shared" si="38"/>
        <v>0</v>
      </c>
      <c r="JL34" s="74" t="s">
        <v>37</v>
      </c>
      <c r="JM34" s="74">
        <v>15</v>
      </c>
      <c r="JN34" s="74">
        <v>15</v>
      </c>
      <c r="JO34" s="74">
        <v>0</v>
      </c>
      <c r="JP34" s="74">
        <v>0</v>
      </c>
      <c r="JQ34" s="75">
        <f t="shared" si="39"/>
        <v>1</v>
      </c>
      <c r="JR34" s="75">
        <f t="shared" si="40"/>
        <v>0</v>
      </c>
      <c r="JT34" s="74" t="s">
        <v>37</v>
      </c>
      <c r="JU34" s="74">
        <v>15</v>
      </c>
      <c r="JV34" s="74">
        <v>15</v>
      </c>
      <c r="JW34" s="74">
        <v>0</v>
      </c>
      <c r="JX34" s="74">
        <v>0</v>
      </c>
      <c r="JY34" s="75">
        <f t="shared" si="41"/>
        <v>1</v>
      </c>
      <c r="JZ34" s="75">
        <f t="shared" si="42"/>
        <v>0</v>
      </c>
      <c r="KB34" s="74" t="s">
        <v>37</v>
      </c>
      <c r="KC34" s="74">
        <v>15</v>
      </c>
      <c r="KD34" s="74">
        <v>15</v>
      </c>
      <c r="KE34" s="74">
        <v>0</v>
      </c>
      <c r="KF34" s="74">
        <v>0</v>
      </c>
      <c r="KG34" s="75">
        <f t="shared" si="43"/>
        <v>1</v>
      </c>
      <c r="KH34" s="75">
        <f t="shared" si="44"/>
        <v>0</v>
      </c>
      <c r="KJ34" s="74" t="s">
        <v>37</v>
      </c>
      <c r="KK34" s="74">
        <v>15</v>
      </c>
      <c r="KL34" s="74">
        <v>15</v>
      </c>
      <c r="KM34" s="74">
        <v>0</v>
      </c>
      <c r="KN34" s="74">
        <v>0</v>
      </c>
      <c r="KO34" s="75">
        <f t="shared" si="45"/>
        <v>1</v>
      </c>
      <c r="KP34" s="75">
        <f t="shared" si="46"/>
        <v>0</v>
      </c>
      <c r="KR34" s="74" t="s">
        <v>37</v>
      </c>
      <c r="KS34" s="74">
        <v>15</v>
      </c>
      <c r="KT34" s="74">
        <v>15</v>
      </c>
      <c r="KU34" s="74">
        <v>0</v>
      </c>
      <c r="KV34" s="74">
        <v>0</v>
      </c>
      <c r="KW34" s="75">
        <f t="shared" si="47"/>
        <v>1</v>
      </c>
      <c r="KX34" s="75">
        <f t="shared" si="48"/>
        <v>0</v>
      </c>
      <c r="KZ34" s="74" t="s">
        <v>37</v>
      </c>
      <c r="LA34" s="74">
        <v>15</v>
      </c>
      <c r="LB34" s="74">
        <v>15</v>
      </c>
      <c r="LC34" s="74">
        <v>0</v>
      </c>
      <c r="LD34" s="74">
        <v>0</v>
      </c>
      <c r="LE34" s="75">
        <f t="shared" si="49"/>
        <v>1</v>
      </c>
      <c r="LF34" s="75">
        <f t="shared" si="50"/>
        <v>0</v>
      </c>
      <c r="LH34" s="74" t="s">
        <v>37</v>
      </c>
      <c r="LI34" s="74">
        <v>15</v>
      </c>
      <c r="LJ34" s="74">
        <v>15</v>
      </c>
      <c r="LK34" s="74">
        <v>0</v>
      </c>
      <c r="LL34" s="74">
        <v>0</v>
      </c>
      <c r="LM34" s="75">
        <f t="shared" si="51"/>
        <v>1</v>
      </c>
      <c r="LN34" s="75">
        <f t="shared" si="52"/>
        <v>0</v>
      </c>
      <c r="LP34" s="74" t="s">
        <v>37</v>
      </c>
      <c r="LQ34" s="74">
        <v>15</v>
      </c>
      <c r="LR34" s="74">
        <v>15</v>
      </c>
      <c r="LS34" s="74">
        <v>0</v>
      </c>
      <c r="LT34" s="74">
        <v>0</v>
      </c>
      <c r="LU34" s="75">
        <f t="shared" si="53"/>
        <v>1</v>
      </c>
      <c r="LV34" s="75">
        <f t="shared" si="54"/>
        <v>0</v>
      </c>
      <c r="LX34" s="74" t="s">
        <v>37</v>
      </c>
      <c r="LY34" s="74">
        <v>15</v>
      </c>
      <c r="LZ34" s="74">
        <v>15</v>
      </c>
      <c r="MA34" s="74">
        <v>0</v>
      </c>
      <c r="MB34" s="74">
        <v>0</v>
      </c>
      <c r="MC34" s="75">
        <f t="shared" si="55"/>
        <v>1</v>
      </c>
      <c r="MD34" s="75">
        <f t="shared" si="56"/>
        <v>0</v>
      </c>
      <c r="MF34" s="74" t="s">
        <v>37</v>
      </c>
      <c r="MG34" s="74">
        <v>15</v>
      </c>
      <c r="MH34" s="74">
        <v>15</v>
      </c>
      <c r="MI34" s="74">
        <v>0</v>
      </c>
      <c r="MJ34" s="74">
        <v>0</v>
      </c>
      <c r="MK34" s="75">
        <f t="shared" si="57"/>
        <v>1</v>
      </c>
      <c r="ML34" s="75">
        <f t="shared" si="58"/>
        <v>0</v>
      </c>
      <c r="MN34" s="74" t="s">
        <v>37</v>
      </c>
      <c r="MO34" s="74">
        <v>15</v>
      </c>
      <c r="MP34" s="74">
        <v>15</v>
      </c>
      <c r="MQ34" s="74">
        <v>0</v>
      </c>
      <c r="MR34" s="74">
        <v>0</v>
      </c>
      <c r="MS34" s="75">
        <f t="shared" si="59"/>
        <v>1</v>
      </c>
      <c r="MT34" s="75">
        <f t="shared" si="60"/>
        <v>0</v>
      </c>
      <c r="MV34" s="74" t="s">
        <v>37</v>
      </c>
      <c r="MW34" s="74">
        <v>15</v>
      </c>
      <c r="MX34" s="74">
        <v>15</v>
      </c>
      <c r="MY34" s="74">
        <v>0</v>
      </c>
      <c r="MZ34" s="74">
        <v>0</v>
      </c>
      <c r="NA34" s="75">
        <f t="shared" si="61"/>
        <v>1</v>
      </c>
      <c r="NB34" s="75">
        <f t="shared" si="62"/>
        <v>0</v>
      </c>
      <c r="ND34" s="74" t="s">
        <v>37</v>
      </c>
      <c r="NE34" s="74">
        <v>15</v>
      </c>
      <c r="NF34" s="74">
        <v>15</v>
      </c>
      <c r="NG34" s="74">
        <v>0</v>
      </c>
      <c r="NH34" s="74">
        <v>0</v>
      </c>
      <c r="NI34" s="75">
        <f t="shared" si="63"/>
        <v>1</v>
      </c>
      <c r="NJ34" s="75">
        <f t="shared" si="64"/>
        <v>0</v>
      </c>
      <c r="NL34" s="74" t="s">
        <v>37</v>
      </c>
      <c r="NM34" s="74">
        <v>15</v>
      </c>
      <c r="NN34" s="74">
        <v>15</v>
      </c>
      <c r="NO34" s="74">
        <v>0</v>
      </c>
      <c r="NP34" s="74">
        <v>0</v>
      </c>
      <c r="NQ34" s="75">
        <f t="shared" si="65"/>
        <v>1</v>
      </c>
      <c r="NR34" s="75">
        <f t="shared" si="66"/>
        <v>0</v>
      </c>
      <c r="NT34" s="74" t="s">
        <v>37</v>
      </c>
      <c r="NU34" s="74">
        <v>15</v>
      </c>
      <c r="NV34" s="74">
        <v>15</v>
      </c>
      <c r="NW34" s="74">
        <v>0</v>
      </c>
      <c r="NX34" s="74">
        <v>0</v>
      </c>
      <c r="NY34" s="75">
        <v>1</v>
      </c>
      <c r="NZ34" s="75"/>
    </row>
    <row r="35" spans="1:390" ht="1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G35" s="8"/>
      <c r="H35" s="7"/>
      <c r="I35" s="2" t="s">
        <v>38</v>
      </c>
      <c r="J35" s="2">
        <v>18</v>
      </c>
      <c r="K35" s="2">
        <v>18</v>
      </c>
      <c r="L35" s="2">
        <v>0</v>
      </c>
      <c r="M35" s="2">
        <v>0</v>
      </c>
      <c r="N35" s="4">
        <v>1</v>
      </c>
      <c r="O35" s="8">
        <f t="shared" si="0"/>
        <v>0</v>
      </c>
      <c r="P35" s="7"/>
      <c r="Q35" s="2" t="s">
        <v>38</v>
      </c>
      <c r="R35" s="2">
        <v>18</v>
      </c>
      <c r="S35" s="2">
        <v>18</v>
      </c>
      <c r="T35" s="2">
        <v>0</v>
      </c>
      <c r="U35" s="2">
        <v>0</v>
      </c>
      <c r="V35" s="4">
        <v>1</v>
      </c>
      <c r="W35" s="4">
        <f t="shared" si="1"/>
        <v>0</v>
      </c>
      <c r="Y35" s="2" t="s">
        <v>38</v>
      </c>
      <c r="Z35" s="2">
        <v>18</v>
      </c>
      <c r="AA35" s="2">
        <v>18</v>
      </c>
      <c r="AB35" s="2">
        <v>0</v>
      </c>
      <c r="AC35" s="2">
        <v>0</v>
      </c>
      <c r="AD35" s="4">
        <v>1</v>
      </c>
      <c r="AE35" s="4">
        <f t="shared" si="2"/>
        <v>0</v>
      </c>
      <c r="AG35" s="2" t="s">
        <v>38</v>
      </c>
      <c r="AH35" s="2">
        <v>18</v>
      </c>
      <c r="AI35" s="2">
        <v>18</v>
      </c>
      <c r="AJ35" s="2">
        <v>0</v>
      </c>
      <c r="AK35" s="2">
        <v>0</v>
      </c>
      <c r="AL35" s="4">
        <v>1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3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4">
        <f t="shared" si="4"/>
        <v>0</v>
      </c>
      <c r="BD35" s="2" t="s">
        <v>38</v>
      </c>
      <c r="BE35" s="2">
        <v>18</v>
      </c>
      <c r="BF35" s="2">
        <v>18</v>
      </c>
      <c r="BG35" s="2">
        <v>0</v>
      </c>
      <c r="BH35" s="2">
        <v>0</v>
      </c>
      <c r="BI35" s="4">
        <v>1</v>
      </c>
      <c r="BJ35" s="4">
        <f t="shared" si="5"/>
        <v>0</v>
      </c>
      <c r="BL35" s="2" t="s">
        <v>38</v>
      </c>
      <c r="BM35" s="2">
        <v>18</v>
      </c>
      <c r="BN35" s="2">
        <v>18</v>
      </c>
      <c r="BO35" s="2">
        <v>0</v>
      </c>
      <c r="BP35" s="2">
        <v>0</v>
      </c>
      <c r="BQ35" s="4">
        <f t="shared" si="69"/>
        <v>1</v>
      </c>
      <c r="BR35" s="4">
        <f t="shared" si="6"/>
        <v>0</v>
      </c>
      <c r="BT35" s="2" t="s">
        <v>38</v>
      </c>
      <c r="BU35" s="2">
        <v>18</v>
      </c>
      <c r="BV35" s="2">
        <v>18</v>
      </c>
      <c r="BW35" s="2">
        <v>0</v>
      </c>
      <c r="BX35" s="2">
        <v>0</v>
      </c>
      <c r="BY35" s="4">
        <f t="shared" si="67"/>
        <v>1</v>
      </c>
      <c r="BZ35" s="4">
        <f t="shared" si="7"/>
        <v>0</v>
      </c>
      <c r="CB35" s="2" t="s">
        <v>38</v>
      </c>
      <c r="CC35" s="2">
        <v>18</v>
      </c>
      <c r="CD35" s="2">
        <v>18</v>
      </c>
      <c r="CE35" s="2">
        <v>0</v>
      </c>
      <c r="CF35" s="2">
        <v>0</v>
      </c>
      <c r="CG35" s="4">
        <v>1</v>
      </c>
      <c r="CH35" s="4">
        <f t="shared" si="8"/>
        <v>0</v>
      </c>
      <c r="CJ35" s="2" t="s">
        <v>38</v>
      </c>
      <c r="CK35" s="2">
        <v>18</v>
      </c>
      <c r="CL35" s="2">
        <v>18</v>
      </c>
      <c r="CM35" s="2">
        <v>0</v>
      </c>
      <c r="CN35" s="2">
        <v>0</v>
      </c>
      <c r="CO35" s="4">
        <v>1</v>
      </c>
      <c r="CP35" s="4">
        <f t="shared" si="9"/>
        <v>0</v>
      </c>
      <c r="CR35" s="2" t="s">
        <v>38</v>
      </c>
      <c r="CS35" s="2">
        <v>18</v>
      </c>
      <c r="CT35" s="2">
        <v>18</v>
      </c>
      <c r="CU35" s="2">
        <v>0</v>
      </c>
      <c r="CV35" s="2">
        <v>0</v>
      </c>
      <c r="CW35" s="4">
        <v>1</v>
      </c>
      <c r="CX35" s="4">
        <f t="shared" si="10"/>
        <v>0</v>
      </c>
      <c r="CZ35" s="2" t="s">
        <v>38</v>
      </c>
      <c r="DA35" s="2">
        <v>18</v>
      </c>
      <c r="DB35" s="2">
        <v>18</v>
      </c>
      <c r="DC35" s="2">
        <v>0</v>
      </c>
      <c r="DD35" s="2">
        <v>0</v>
      </c>
      <c r="DE35" s="4">
        <v>1</v>
      </c>
      <c r="DF35" s="4">
        <f t="shared" si="11"/>
        <v>0</v>
      </c>
      <c r="DH35" s="2" t="s">
        <v>38</v>
      </c>
      <c r="DI35" s="2">
        <v>18</v>
      </c>
      <c r="DJ35" s="2">
        <v>18</v>
      </c>
      <c r="DK35" s="2">
        <v>0</v>
      </c>
      <c r="DL35" s="2">
        <v>0</v>
      </c>
      <c r="DM35" s="4">
        <v>1</v>
      </c>
      <c r="DN35" s="4">
        <f t="shared" si="12"/>
        <v>0</v>
      </c>
      <c r="DP35" s="2" t="s">
        <v>38</v>
      </c>
      <c r="DQ35" s="2">
        <v>18</v>
      </c>
      <c r="DR35" s="2">
        <v>18</v>
      </c>
      <c r="DS35" s="2">
        <v>0</v>
      </c>
      <c r="DT35" s="2">
        <v>0</v>
      </c>
      <c r="DU35" s="4">
        <v>1</v>
      </c>
      <c r="DV35" s="4">
        <f t="shared" si="13"/>
        <v>0</v>
      </c>
      <c r="DX35" s="2" t="s">
        <v>38</v>
      </c>
      <c r="DY35" s="2">
        <v>18</v>
      </c>
      <c r="DZ35" s="2">
        <v>18</v>
      </c>
      <c r="EA35" s="2">
        <v>0</v>
      </c>
      <c r="EB35" s="2">
        <v>0</v>
      </c>
      <c r="EC35" s="4">
        <v>1</v>
      </c>
      <c r="ED35" s="4">
        <f t="shared" si="14"/>
        <v>0</v>
      </c>
      <c r="EF35" s="2" t="s">
        <v>38</v>
      </c>
      <c r="EG35" s="2">
        <v>18</v>
      </c>
      <c r="EH35" s="2">
        <v>18</v>
      </c>
      <c r="EI35" s="2">
        <v>0</v>
      </c>
      <c r="EJ35" s="2">
        <v>0</v>
      </c>
      <c r="EK35" s="4">
        <f t="shared" si="68"/>
        <v>1</v>
      </c>
      <c r="EL35" s="4">
        <f t="shared" si="15"/>
        <v>0</v>
      </c>
      <c r="EN35" s="73" t="s">
        <v>38</v>
      </c>
      <c r="EO35" s="73">
        <v>18</v>
      </c>
      <c r="EP35" s="73">
        <v>18</v>
      </c>
      <c r="EQ35" s="73">
        <v>0</v>
      </c>
      <c r="ER35" s="73">
        <v>0</v>
      </c>
      <c r="ES35" s="77">
        <v>1</v>
      </c>
      <c r="ET35" s="75">
        <f t="shared" si="16"/>
        <v>1</v>
      </c>
      <c r="EU35" s="74"/>
      <c r="EV35" s="73" t="s">
        <v>38</v>
      </c>
      <c r="EW35" s="73">
        <v>18</v>
      </c>
      <c r="EX35" s="73">
        <v>18</v>
      </c>
      <c r="EY35" s="73">
        <v>0</v>
      </c>
      <c r="EZ35" s="73">
        <v>0</v>
      </c>
      <c r="FA35" s="77">
        <v>1</v>
      </c>
      <c r="FB35" s="75">
        <f t="shared" si="17"/>
        <v>0</v>
      </c>
      <c r="FC35" s="74"/>
      <c r="FD35" s="73" t="s">
        <v>38</v>
      </c>
      <c r="FE35" s="73">
        <v>18</v>
      </c>
      <c r="FF35" s="73">
        <v>18</v>
      </c>
      <c r="FG35" s="73">
        <v>0</v>
      </c>
      <c r="FH35" s="73">
        <v>0</v>
      </c>
      <c r="FI35" s="77">
        <v>1</v>
      </c>
      <c r="FJ35" s="75">
        <f t="shared" si="18"/>
        <v>0</v>
      </c>
      <c r="FK35" s="74"/>
      <c r="FL35" s="73" t="s">
        <v>38</v>
      </c>
      <c r="FM35" s="73">
        <v>18</v>
      </c>
      <c r="FN35" s="73">
        <v>18</v>
      </c>
      <c r="FO35" s="73">
        <v>0</v>
      </c>
      <c r="FP35" s="73">
        <v>0</v>
      </c>
      <c r="FQ35" s="77">
        <v>1</v>
      </c>
      <c r="FR35" s="75">
        <f t="shared" si="19"/>
        <v>0</v>
      </c>
      <c r="FS35" s="74"/>
      <c r="FT35" s="73" t="s">
        <v>38</v>
      </c>
      <c r="FU35" s="73">
        <v>18</v>
      </c>
      <c r="FV35" s="73">
        <v>18</v>
      </c>
      <c r="FW35" s="73">
        <v>0</v>
      </c>
      <c r="FX35" s="73">
        <v>0</v>
      </c>
      <c r="FY35" s="77">
        <v>1</v>
      </c>
      <c r="FZ35" s="75">
        <f t="shared" si="20"/>
        <v>0</v>
      </c>
      <c r="GA35" s="74"/>
      <c r="GB35" s="73" t="s">
        <v>38</v>
      </c>
      <c r="GC35" s="73">
        <v>18</v>
      </c>
      <c r="GD35" s="73">
        <v>18</v>
      </c>
      <c r="GE35" s="73">
        <v>0</v>
      </c>
      <c r="GF35" s="73">
        <v>0</v>
      </c>
      <c r="GG35" s="77">
        <v>1</v>
      </c>
      <c r="GH35" s="77">
        <f t="shared" si="21"/>
        <v>0</v>
      </c>
      <c r="GI35" s="74"/>
      <c r="GJ35" s="73" t="s">
        <v>38</v>
      </c>
      <c r="GK35" s="73">
        <v>18</v>
      </c>
      <c r="GL35" s="73">
        <v>18</v>
      </c>
      <c r="GM35" s="73">
        <v>0</v>
      </c>
      <c r="GN35" s="73">
        <v>0</v>
      </c>
      <c r="GO35" s="77">
        <v>1</v>
      </c>
      <c r="GP35" s="75">
        <f t="shared" si="22"/>
        <v>0</v>
      </c>
      <c r="GQ35" s="74"/>
      <c r="GR35" s="73" t="s">
        <v>38</v>
      </c>
      <c r="GS35" s="73">
        <v>18</v>
      </c>
      <c r="GT35" s="73">
        <v>18</v>
      </c>
      <c r="GU35" s="73">
        <v>0</v>
      </c>
      <c r="GV35" s="73">
        <v>0</v>
      </c>
      <c r="GW35" s="77">
        <v>1</v>
      </c>
      <c r="GX35" s="75">
        <f t="shared" si="23"/>
        <v>0</v>
      </c>
      <c r="GY35" s="74"/>
      <c r="GZ35" s="73" t="s">
        <v>38</v>
      </c>
      <c r="HA35" s="73">
        <v>18</v>
      </c>
      <c r="HB35" s="73">
        <v>18</v>
      </c>
      <c r="HC35" s="73">
        <v>0</v>
      </c>
      <c r="HD35" s="73">
        <v>0</v>
      </c>
      <c r="HE35" s="77">
        <v>1</v>
      </c>
      <c r="HF35" s="75">
        <f t="shared" si="24"/>
        <v>0</v>
      </c>
      <c r="HG35" s="74"/>
      <c r="HH35" s="74" t="s">
        <v>38</v>
      </c>
      <c r="HI35" s="74">
        <v>18</v>
      </c>
      <c r="HJ35" s="74">
        <v>18</v>
      </c>
      <c r="HK35" s="74">
        <v>0</v>
      </c>
      <c r="HL35" s="74">
        <v>0</v>
      </c>
      <c r="HM35" s="75">
        <f t="shared" si="25"/>
        <v>1</v>
      </c>
      <c r="HN35" s="75">
        <f t="shared" si="26"/>
        <v>0</v>
      </c>
      <c r="HP35" s="74" t="s">
        <v>38</v>
      </c>
      <c r="HQ35" s="74">
        <v>18</v>
      </c>
      <c r="HR35" s="74">
        <v>18</v>
      </c>
      <c r="HS35" s="74">
        <v>0</v>
      </c>
      <c r="HT35" s="74">
        <v>0</v>
      </c>
      <c r="HU35" s="75">
        <f t="shared" si="27"/>
        <v>1</v>
      </c>
      <c r="HV35" s="75">
        <f t="shared" si="28"/>
        <v>0</v>
      </c>
      <c r="HX35" s="74" t="s">
        <v>38</v>
      </c>
      <c r="HY35" s="74">
        <v>18</v>
      </c>
      <c r="HZ35" s="74">
        <v>18</v>
      </c>
      <c r="IA35" s="74">
        <v>0</v>
      </c>
      <c r="IB35" s="74">
        <v>0</v>
      </c>
      <c r="IC35" s="75">
        <f t="shared" si="29"/>
        <v>1</v>
      </c>
      <c r="ID35" s="75">
        <f t="shared" si="30"/>
        <v>0</v>
      </c>
      <c r="IF35" s="74" t="s">
        <v>38</v>
      </c>
      <c r="IG35" s="74">
        <v>18</v>
      </c>
      <c r="IH35" s="74">
        <v>18</v>
      </c>
      <c r="II35" s="74">
        <v>0</v>
      </c>
      <c r="IJ35" s="74">
        <v>0</v>
      </c>
      <c r="IK35" s="75">
        <f t="shared" si="31"/>
        <v>1</v>
      </c>
      <c r="IL35" s="75">
        <f t="shared" si="32"/>
        <v>0</v>
      </c>
      <c r="IN35" s="74" t="s">
        <v>38</v>
      </c>
      <c r="IO35" s="74">
        <v>18</v>
      </c>
      <c r="IP35" s="74">
        <v>18</v>
      </c>
      <c r="IQ35" s="74">
        <v>0</v>
      </c>
      <c r="IR35" s="74">
        <v>0</v>
      </c>
      <c r="IS35" s="75">
        <f t="shared" si="33"/>
        <v>1</v>
      </c>
      <c r="IT35" s="75">
        <f t="shared" si="34"/>
        <v>0</v>
      </c>
      <c r="IV35" s="74" t="s">
        <v>38</v>
      </c>
      <c r="IW35" s="74">
        <v>18</v>
      </c>
      <c r="IX35" s="74">
        <v>18</v>
      </c>
      <c r="IY35" s="74">
        <v>0</v>
      </c>
      <c r="IZ35" s="74">
        <v>0</v>
      </c>
      <c r="JA35" s="75">
        <f t="shared" si="35"/>
        <v>1</v>
      </c>
      <c r="JB35" s="75">
        <f t="shared" si="36"/>
        <v>0</v>
      </c>
      <c r="JD35" s="74" t="s">
        <v>38</v>
      </c>
      <c r="JE35" s="74">
        <v>18</v>
      </c>
      <c r="JF35" s="74">
        <v>18</v>
      </c>
      <c r="JG35" s="74">
        <v>0</v>
      </c>
      <c r="JH35" s="74">
        <v>0</v>
      </c>
      <c r="JI35" s="75">
        <f t="shared" si="37"/>
        <v>1</v>
      </c>
      <c r="JJ35" s="75">
        <f t="shared" si="38"/>
        <v>0</v>
      </c>
      <c r="JL35" s="74" t="s">
        <v>38</v>
      </c>
      <c r="JM35" s="74">
        <v>18</v>
      </c>
      <c r="JN35" s="74">
        <v>18</v>
      </c>
      <c r="JO35" s="74">
        <v>0</v>
      </c>
      <c r="JP35" s="74">
        <v>0</v>
      </c>
      <c r="JQ35" s="75">
        <f t="shared" si="39"/>
        <v>1</v>
      </c>
      <c r="JR35" s="75">
        <f t="shared" si="40"/>
        <v>0</v>
      </c>
      <c r="JT35" s="74" t="s">
        <v>38</v>
      </c>
      <c r="JU35" s="74">
        <v>18</v>
      </c>
      <c r="JV35" s="74">
        <v>18</v>
      </c>
      <c r="JW35" s="74">
        <v>0</v>
      </c>
      <c r="JX35" s="74">
        <v>0</v>
      </c>
      <c r="JY35" s="75">
        <f t="shared" si="41"/>
        <v>1</v>
      </c>
      <c r="JZ35" s="75">
        <f t="shared" si="42"/>
        <v>0</v>
      </c>
      <c r="KB35" s="74" t="s">
        <v>38</v>
      </c>
      <c r="KC35" s="74">
        <v>18</v>
      </c>
      <c r="KD35" s="74">
        <v>18</v>
      </c>
      <c r="KE35" s="74">
        <v>0</v>
      </c>
      <c r="KF35" s="74">
        <v>0</v>
      </c>
      <c r="KG35" s="75">
        <f t="shared" si="43"/>
        <v>1</v>
      </c>
      <c r="KH35" s="75">
        <f t="shared" si="44"/>
        <v>0</v>
      </c>
      <c r="KJ35" s="74" t="s">
        <v>38</v>
      </c>
      <c r="KK35" s="74">
        <v>18</v>
      </c>
      <c r="KL35" s="74">
        <v>18</v>
      </c>
      <c r="KM35" s="74">
        <v>0</v>
      </c>
      <c r="KN35" s="74">
        <v>0</v>
      </c>
      <c r="KO35" s="75">
        <f t="shared" si="45"/>
        <v>1</v>
      </c>
      <c r="KP35" s="75">
        <f t="shared" si="46"/>
        <v>0</v>
      </c>
      <c r="KR35" s="74" t="s">
        <v>38</v>
      </c>
      <c r="KS35" s="74">
        <v>18</v>
      </c>
      <c r="KT35" s="74">
        <v>18</v>
      </c>
      <c r="KU35" s="74">
        <v>0</v>
      </c>
      <c r="KV35" s="74">
        <v>0</v>
      </c>
      <c r="KW35" s="75">
        <f t="shared" si="47"/>
        <v>1</v>
      </c>
      <c r="KX35" s="75">
        <f t="shared" si="48"/>
        <v>0</v>
      </c>
      <c r="KZ35" s="74" t="s">
        <v>38</v>
      </c>
      <c r="LA35" s="74">
        <v>18</v>
      </c>
      <c r="LB35" s="74">
        <v>18</v>
      </c>
      <c r="LC35" s="74">
        <v>0</v>
      </c>
      <c r="LD35" s="74">
        <v>0</v>
      </c>
      <c r="LE35" s="75">
        <f t="shared" si="49"/>
        <v>1</v>
      </c>
      <c r="LF35" s="75">
        <f t="shared" si="50"/>
        <v>0</v>
      </c>
      <c r="LH35" s="74" t="s">
        <v>38</v>
      </c>
      <c r="LI35" s="74">
        <v>18</v>
      </c>
      <c r="LJ35" s="74">
        <v>18</v>
      </c>
      <c r="LK35" s="74">
        <v>0</v>
      </c>
      <c r="LL35" s="74">
        <v>0</v>
      </c>
      <c r="LM35" s="75">
        <f t="shared" si="51"/>
        <v>1</v>
      </c>
      <c r="LN35" s="75">
        <f t="shared" si="52"/>
        <v>0</v>
      </c>
      <c r="LP35" s="74" t="s">
        <v>38</v>
      </c>
      <c r="LQ35" s="74">
        <v>18</v>
      </c>
      <c r="LR35" s="74">
        <v>18</v>
      </c>
      <c r="LS35" s="74">
        <v>0</v>
      </c>
      <c r="LT35" s="74">
        <v>0</v>
      </c>
      <c r="LU35" s="75">
        <f t="shared" si="53"/>
        <v>1</v>
      </c>
      <c r="LV35" s="75">
        <f t="shared" si="54"/>
        <v>0</v>
      </c>
      <c r="LX35" s="74" t="s">
        <v>38</v>
      </c>
      <c r="LY35" s="74">
        <v>18</v>
      </c>
      <c r="LZ35" s="74">
        <v>18</v>
      </c>
      <c r="MA35" s="74">
        <v>0</v>
      </c>
      <c r="MB35" s="74">
        <v>0</v>
      </c>
      <c r="MC35" s="75">
        <f t="shared" si="55"/>
        <v>1</v>
      </c>
      <c r="MD35" s="75">
        <f t="shared" si="56"/>
        <v>0</v>
      </c>
      <c r="MF35" s="74" t="s">
        <v>38</v>
      </c>
      <c r="MG35" s="74">
        <v>18</v>
      </c>
      <c r="MH35" s="74">
        <v>18</v>
      </c>
      <c r="MI35" s="74">
        <v>0</v>
      </c>
      <c r="MJ35" s="74">
        <v>0</v>
      </c>
      <c r="MK35" s="75">
        <f t="shared" si="57"/>
        <v>1</v>
      </c>
      <c r="ML35" s="75">
        <f t="shared" si="58"/>
        <v>0</v>
      </c>
      <c r="MN35" s="74" t="s">
        <v>38</v>
      </c>
      <c r="MO35" s="74">
        <v>18</v>
      </c>
      <c r="MP35" s="74">
        <v>18</v>
      </c>
      <c r="MQ35" s="74">
        <v>0</v>
      </c>
      <c r="MR35" s="74">
        <v>0</v>
      </c>
      <c r="MS35" s="75">
        <f t="shared" si="59"/>
        <v>1</v>
      </c>
      <c r="MT35" s="75">
        <f t="shared" si="60"/>
        <v>0</v>
      </c>
      <c r="MV35" s="74" t="s">
        <v>38</v>
      </c>
      <c r="MW35" s="74">
        <v>18</v>
      </c>
      <c r="MX35" s="74">
        <v>18</v>
      </c>
      <c r="MY35" s="74">
        <v>0</v>
      </c>
      <c r="MZ35" s="74">
        <v>0</v>
      </c>
      <c r="NA35" s="75">
        <f t="shared" si="61"/>
        <v>1</v>
      </c>
      <c r="NB35" s="75">
        <f t="shared" si="62"/>
        <v>0</v>
      </c>
      <c r="ND35" s="74" t="s">
        <v>38</v>
      </c>
      <c r="NE35" s="74">
        <v>18</v>
      </c>
      <c r="NF35" s="74">
        <v>18</v>
      </c>
      <c r="NG35" s="74">
        <v>0</v>
      </c>
      <c r="NH35" s="74">
        <v>0</v>
      </c>
      <c r="NI35" s="75">
        <f t="shared" si="63"/>
        <v>1</v>
      </c>
      <c r="NJ35" s="75">
        <f t="shared" si="64"/>
        <v>0</v>
      </c>
      <c r="NL35" s="74" t="s">
        <v>38</v>
      </c>
      <c r="NM35" s="74">
        <v>18</v>
      </c>
      <c r="NN35" s="74">
        <v>18</v>
      </c>
      <c r="NO35" s="74">
        <v>0</v>
      </c>
      <c r="NP35" s="74">
        <v>0</v>
      </c>
      <c r="NQ35" s="75">
        <f t="shared" si="65"/>
        <v>1</v>
      </c>
      <c r="NR35" s="75">
        <f t="shared" si="66"/>
        <v>0</v>
      </c>
      <c r="NT35" s="74" t="s">
        <v>38</v>
      </c>
      <c r="NU35" s="74">
        <v>18</v>
      </c>
      <c r="NV35" s="74">
        <v>18</v>
      </c>
      <c r="NW35" s="74">
        <v>0</v>
      </c>
      <c r="NX35" s="74">
        <v>0</v>
      </c>
      <c r="NY35" s="75">
        <v>1</v>
      </c>
      <c r="NZ35" s="75"/>
    </row>
    <row r="36" spans="1:390" ht="1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G36" s="8"/>
      <c r="H36" s="7"/>
      <c r="I36" s="2" t="s">
        <v>39</v>
      </c>
      <c r="J36" s="2">
        <v>45</v>
      </c>
      <c r="K36" s="2">
        <v>40</v>
      </c>
      <c r="L36" s="2">
        <v>5</v>
      </c>
      <c r="M36" s="2">
        <v>0</v>
      </c>
      <c r="N36" s="4">
        <v>0.89</v>
      </c>
      <c r="O36" s="8">
        <f t="shared" si="0"/>
        <v>0</v>
      </c>
      <c r="P36" s="7"/>
      <c r="Q36" s="2" t="s">
        <v>39</v>
      </c>
      <c r="R36" s="2">
        <v>45</v>
      </c>
      <c r="S36" s="2">
        <v>40</v>
      </c>
      <c r="T36" s="2">
        <v>5</v>
      </c>
      <c r="U36" s="2">
        <v>0</v>
      </c>
      <c r="V36" s="4">
        <v>0.89</v>
      </c>
      <c r="W36" s="4">
        <f t="shared" si="1"/>
        <v>0</v>
      </c>
      <c r="Y36" s="2" t="s">
        <v>39</v>
      </c>
      <c r="Z36" s="2">
        <v>45</v>
      </c>
      <c r="AA36" s="2">
        <v>40</v>
      </c>
      <c r="AB36" s="2">
        <v>5</v>
      </c>
      <c r="AC36" s="2">
        <v>0</v>
      </c>
      <c r="AD36" s="4">
        <v>0.89</v>
      </c>
      <c r="AE36" s="4">
        <f t="shared" si="2"/>
        <v>0</v>
      </c>
      <c r="AG36" s="2" t="s">
        <v>40</v>
      </c>
      <c r="AH36" s="2">
        <v>14</v>
      </c>
      <c r="AI36" s="2">
        <v>10</v>
      </c>
      <c r="AJ36" s="2">
        <v>3</v>
      </c>
      <c r="AK36" s="2">
        <v>1</v>
      </c>
      <c r="AL36" s="4">
        <v>0.71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3"/>
        <v>0.18000000000000005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4">
        <f t="shared" si="4"/>
        <v>0</v>
      </c>
      <c r="BJ36" s="4"/>
      <c r="BL36" s="2" t="s">
        <v>39</v>
      </c>
      <c r="BM36" s="2">
        <v>59</v>
      </c>
      <c r="BN36" s="2">
        <v>59</v>
      </c>
      <c r="BO36" s="2">
        <v>0</v>
      </c>
      <c r="BP36" s="2">
        <v>0</v>
      </c>
      <c r="BQ36" s="4">
        <f t="shared" si="69"/>
        <v>1</v>
      </c>
      <c r="BR36" s="4">
        <f t="shared" si="6"/>
        <v>1</v>
      </c>
      <c r="BT36" s="2" t="s">
        <v>39</v>
      </c>
      <c r="BU36" s="2">
        <v>59</v>
      </c>
      <c r="BV36" s="2">
        <v>59</v>
      </c>
      <c r="BW36" s="2">
        <v>0</v>
      </c>
      <c r="BX36" s="2">
        <v>0</v>
      </c>
      <c r="BY36" s="4">
        <f t="shared" si="67"/>
        <v>1</v>
      </c>
      <c r="BZ36" s="4">
        <f t="shared" si="7"/>
        <v>0</v>
      </c>
      <c r="CB36" s="2" t="s">
        <v>39</v>
      </c>
      <c r="CC36" s="2">
        <v>59</v>
      </c>
      <c r="CD36" s="2">
        <v>59</v>
      </c>
      <c r="CE36" s="2">
        <v>0</v>
      </c>
      <c r="CF36" s="2">
        <v>0</v>
      </c>
      <c r="CG36" s="4">
        <v>1</v>
      </c>
      <c r="CH36" s="4">
        <f t="shared" si="8"/>
        <v>0</v>
      </c>
      <c r="CJ36" s="2" t="s">
        <v>39</v>
      </c>
      <c r="CK36" s="2">
        <v>59</v>
      </c>
      <c r="CL36" s="2">
        <v>59</v>
      </c>
      <c r="CM36" s="2">
        <v>0</v>
      </c>
      <c r="CN36" s="2">
        <v>0</v>
      </c>
      <c r="CO36" s="4">
        <v>1</v>
      </c>
      <c r="CP36" s="4">
        <f t="shared" si="9"/>
        <v>0</v>
      </c>
      <c r="CR36" s="2" t="s">
        <v>39</v>
      </c>
      <c r="CS36" s="2">
        <v>59</v>
      </c>
      <c r="CT36" s="2">
        <v>59</v>
      </c>
      <c r="CU36" s="2">
        <v>0</v>
      </c>
      <c r="CV36" s="2">
        <v>0</v>
      </c>
      <c r="CW36" s="4">
        <v>1</v>
      </c>
      <c r="CX36" s="4">
        <f t="shared" si="10"/>
        <v>0</v>
      </c>
      <c r="CZ36" s="2" t="s">
        <v>39</v>
      </c>
      <c r="DA36" s="2">
        <v>59</v>
      </c>
      <c r="DB36" s="2">
        <v>59</v>
      </c>
      <c r="DC36" s="2">
        <v>0</v>
      </c>
      <c r="DD36" s="2">
        <v>0</v>
      </c>
      <c r="DE36" s="4">
        <v>1</v>
      </c>
      <c r="DF36" s="4">
        <f t="shared" si="11"/>
        <v>0</v>
      </c>
      <c r="DH36" s="2" t="s">
        <v>39</v>
      </c>
      <c r="DI36" s="2">
        <v>59</v>
      </c>
      <c r="DJ36" s="2">
        <v>59</v>
      </c>
      <c r="DK36" s="2">
        <v>0</v>
      </c>
      <c r="DL36" s="2">
        <v>0</v>
      </c>
      <c r="DM36" s="4">
        <v>1</v>
      </c>
      <c r="DN36" s="4">
        <f t="shared" si="12"/>
        <v>0</v>
      </c>
      <c r="DP36" s="2" t="s">
        <v>39</v>
      </c>
      <c r="DQ36" s="2">
        <v>59</v>
      </c>
      <c r="DR36" s="2">
        <v>59</v>
      </c>
      <c r="DS36" s="2">
        <v>0</v>
      </c>
      <c r="DT36" s="2">
        <v>0</v>
      </c>
      <c r="DU36" s="4">
        <v>1</v>
      </c>
      <c r="DV36" s="4">
        <f t="shared" si="13"/>
        <v>0</v>
      </c>
      <c r="DX36" s="2" t="s">
        <v>39</v>
      </c>
      <c r="DY36" s="2">
        <v>59</v>
      </c>
      <c r="DZ36" s="2">
        <v>59</v>
      </c>
      <c r="EA36" s="2">
        <v>0</v>
      </c>
      <c r="EB36" s="2">
        <v>0</v>
      </c>
      <c r="EC36" s="4">
        <v>1</v>
      </c>
      <c r="ED36" s="4">
        <f t="shared" si="14"/>
        <v>0</v>
      </c>
      <c r="EF36" s="2" t="s">
        <v>39</v>
      </c>
      <c r="EG36" s="2">
        <v>59</v>
      </c>
      <c r="EH36" s="2">
        <v>59</v>
      </c>
      <c r="EI36" s="2">
        <v>0</v>
      </c>
      <c r="EJ36" s="2">
        <v>0</v>
      </c>
      <c r="EK36" s="4">
        <f t="shared" si="68"/>
        <v>1</v>
      </c>
      <c r="EL36" s="4">
        <f t="shared" si="15"/>
        <v>0</v>
      </c>
      <c r="EN36" s="73" t="s">
        <v>39</v>
      </c>
      <c r="EO36" s="73">
        <v>59</v>
      </c>
      <c r="EP36" s="73">
        <v>59</v>
      </c>
      <c r="EQ36" s="73">
        <v>0</v>
      </c>
      <c r="ER36" s="73">
        <v>0</v>
      </c>
      <c r="ES36" s="77">
        <v>1</v>
      </c>
      <c r="ET36" s="75">
        <f t="shared" si="16"/>
        <v>1</v>
      </c>
      <c r="EU36" s="74"/>
      <c r="EV36" s="73" t="s">
        <v>39</v>
      </c>
      <c r="EW36" s="73">
        <v>59</v>
      </c>
      <c r="EX36" s="73">
        <v>59</v>
      </c>
      <c r="EY36" s="73">
        <v>0</v>
      </c>
      <c r="EZ36" s="73">
        <v>0</v>
      </c>
      <c r="FA36" s="77">
        <v>1</v>
      </c>
      <c r="FB36" s="75">
        <f t="shared" si="17"/>
        <v>0</v>
      </c>
      <c r="FC36" s="74"/>
      <c r="FD36" s="73" t="s">
        <v>39</v>
      </c>
      <c r="FE36" s="73">
        <v>59</v>
      </c>
      <c r="FF36" s="73">
        <v>59</v>
      </c>
      <c r="FG36" s="73">
        <v>0</v>
      </c>
      <c r="FH36" s="73">
        <v>0</v>
      </c>
      <c r="FI36" s="77">
        <v>1</v>
      </c>
      <c r="FJ36" s="75">
        <f t="shared" si="18"/>
        <v>0</v>
      </c>
      <c r="FK36" s="74"/>
      <c r="FL36" s="73" t="s">
        <v>39</v>
      </c>
      <c r="FM36" s="73">
        <v>59</v>
      </c>
      <c r="FN36" s="73">
        <v>59</v>
      </c>
      <c r="FO36" s="73">
        <v>0</v>
      </c>
      <c r="FP36" s="73">
        <v>0</v>
      </c>
      <c r="FQ36" s="77">
        <v>1</v>
      </c>
      <c r="FR36" s="75">
        <f t="shared" si="19"/>
        <v>0</v>
      </c>
      <c r="FS36" s="74"/>
      <c r="FT36" s="73" t="s">
        <v>39</v>
      </c>
      <c r="FU36" s="73">
        <v>59</v>
      </c>
      <c r="FV36" s="73">
        <v>59</v>
      </c>
      <c r="FW36" s="73">
        <v>0</v>
      </c>
      <c r="FX36" s="73">
        <v>0</v>
      </c>
      <c r="FY36" s="77">
        <v>1</v>
      </c>
      <c r="FZ36" s="75">
        <f t="shared" si="20"/>
        <v>0</v>
      </c>
      <c r="GA36" s="74"/>
      <c r="GB36" s="73" t="s">
        <v>39</v>
      </c>
      <c r="GC36" s="73">
        <v>59</v>
      </c>
      <c r="GD36" s="73">
        <v>59</v>
      </c>
      <c r="GE36" s="73">
        <v>0</v>
      </c>
      <c r="GF36" s="73">
        <v>0</v>
      </c>
      <c r="GG36" s="77">
        <v>1</v>
      </c>
      <c r="GH36" s="77">
        <f t="shared" si="21"/>
        <v>0</v>
      </c>
      <c r="GI36" s="74"/>
      <c r="GJ36" s="73" t="s">
        <v>39</v>
      </c>
      <c r="GK36" s="73">
        <v>59</v>
      </c>
      <c r="GL36" s="73">
        <v>59</v>
      </c>
      <c r="GM36" s="73">
        <v>0</v>
      </c>
      <c r="GN36" s="73">
        <v>0</v>
      </c>
      <c r="GO36" s="77">
        <v>1</v>
      </c>
      <c r="GP36" s="75">
        <f t="shared" si="22"/>
        <v>0</v>
      </c>
      <c r="GQ36" s="74"/>
      <c r="GR36" s="73" t="s">
        <v>39</v>
      </c>
      <c r="GS36" s="73">
        <v>59</v>
      </c>
      <c r="GT36" s="73">
        <v>59</v>
      </c>
      <c r="GU36" s="73">
        <v>0</v>
      </c>
      <c r="GV36" s="73">
        <v>0</v>
      </c>
      <c r="GW36" s="77">
        <v>1</v>
      </c>
      <c r="GX36" s="75">
        <f t="shared" si="23"/>
        <v>0</v>
      </c>
      <c r="GY36" s="74"/>
      <c r="GZ36" s="73" t="s">
        <v>39</v>
      </c>
      <c r="HA36" s="73">
        <v>59</v>
      </c>
      <c r="HB36" s="73">
        <v>59</v>
      </c>
      <c r="HC36" s="73">
        <v>0</v>
      </c>
      <c r="HD36" s="73">
        <v>0</v>
      </c>
      <c r="HE36" s="77">
        <v>1</v>
      </c>
      <c r="HF36" s="75">
        <f t="shared" si="24"/>
        <v>0</v>
      </c>
      <c r="HG36" s="74"/>
      <c r="HH36" s="74" t="s">
        <v>39</v>
      </c>
      <c r="HI36" s="74">
        <v>59</v>
      </c>
      <c r="HJ36" s="74">
        <v>59</v>
      </c>
      <c r="HK36" s="74">
        <v>0</v>
      </c>
      <c r="HL36" s="74">
        <v>0</v>
      </c>
      <c r="HM36" s="75">
        <f t="shared" si="25"/>
        <v>1</v>
      </c>
      <c r="HN36" s="75">
        <f t="shared" si="26"/>
        <v>0</v>
      </c>
      <c r="HP36" s="74" t="s">
        <v>39</v>
      </c>
      <c r="HQ36" s="74">
        <v>59</v>
      </c>
      <c r="HR36" s="74">
        <v>59</v>
      </c>
      <c r="HS36" s="74">
        <v>0</v>
      </c>
      <c r="HT36" s="74">
        <v>0</v>
      </c>
      <c r="HU36" s="75">
        <f t="shared" si="27"/>
        <v>1</v>
      </c>
      <c r="HV36" s="75">
        <f t="shared" si="28"/>
        <v>0</v>
      </c>
      <c r="HX36" s="74" t="s">
        <v>39</v>
      </c>
      <c r="HY36" s="74">
        <v>59</v>
      </c>
      <c r="HZ36" s="74">
        <v>59</v>
      </c>
      <c r="IA36" s="74">
        <v>0</v>
      </c>
      <c r="IB36" s="74">
        <v>0</v>
      </c>
      <c r="IC36" s="75">
        <f t="shared" si="29"/>
        <v>1</v>
      </c>
      <c r="ID36" s="75">
        <f t="shared" si="30"/>
        <v>0</v>
      </c>
      <c r="IF36" s="74" t="s">
        <v>39</v>
      </c>
      <c r="IG36" s="74">
        <v>59</v>
      </c>
      <c r="IH36" s="74">
        <v>59</v>
      </c>
      <c r="II36" s="74">
        <v>0</v>
      </c>
      <c r="IJ36" s="74">
        <v>0</v>
      </c>
      <c r="IK36" s="75">
        <f t="shared" si="31"/>
        <v>1</v>
      </c>
      <c r="IL36" s="75">
        <f t="shared" si="32"/>
        <v>0</v>
      </c>
      <c r="IN36" s="74" t="s">
        <v>39</v>
      </c>
      <c r="IO36" s="74">
        <v>59</v>
      </c>
      <c r="IP36" s="74">
        <v>59</v>
      </c>
      <c r="IQ36" s="74">
        <v>0</v>
      </c>
      <c r="IR36" s="74">
        <v>0</v>
      </c>
      <c r="IS36" s="75">
        <f t="shared" si="33"/>
        <v>1</v>
      </c>
      <c r="IT36" s="75">
        <f t="shared" si="34"/>
        <v>0</v>
      </c>
      <c r="IV36" s="74" t="s">
        <v>39</v>
      </c>
      <c r="IW36" s="74">
        <v>59</v>
      </c>
      <c r="IX36" s="74">
        <v>59</v>
      </c>
      <c r="IY36" s="74">
        <v>0</v>
      </c>
      <c r="IZ36" s="74">
        <v>0</v>
      </c>
      <c r="JA36" s="75">
        <f t="shared" si="35"/>
        <v>1</v>
      </c>
      <c r="JB36" s="75">
        <f t="shared" si="36"/>
        <v>0</v>
      </c>
      <c r="JD36" s="74" t="s">
        <v>39</v>
      </c>
      <c r="JE36" s="74">
        <v>59</v>
      </c>
      <c r="JF36" s="74">
        <v>59</v>
      </c>
      <c r="JG36" s="74">
        <v>0</v>
      </c>
      <c r="JH36" s="74">
        <v>0</v>
      </c>
      <c r="JI36" s="75">
        <f t="shared" si="37"/>
        <v>1</v>
      </c>
      <c r="JJ36" s="75">
        <f t="shared" si="38"/>
        <v>0</v>
      </c>
      <c r="JL36" s="74" t="s">
        <v>39</v>
      </c>
      <c r="JM36" s="74">
        <v>59</v>
      </c>
      <c r="JN36" s="74">
        <v>59</v>
      </c>
      <c r="JO36" s="74">
        <v>0</v>
      </c>
      <c r="JP36" s="74">
        <v>0</v>
      </c>
      <c r="JQ36" s="75">
        <f t="shared" si="39"/>
        <v>1</v>
      </c>
      <c r="JR36" s="75">
        <f t="shared" si="40"/>
        <v>0</v>
      </c>
      <c r="JT36" s="74" t="s">
        <v>39</v>
      </c>
      <c r="JU36" s="74">
        <v>59</v>
      </c>
      <c r="JV36" s="74">
        <v>59</v>
      </c>
      <c r="JW36" s="74">
        <v>0</v>
      </c>
      <c r="JX36" s="74">
        <v>0</v>
      </c>
      <c r="JY36" s="75">
        <f t="shared" si="41"/>
        <v>1</v>
      </c>
      <c r="JZ36" s="75">
        <f t="shared" si="42"/>
        <v>0</v>
      </c>
      <c r="KB36" s="74" t="s">
        <v>39</v>
      </c>
      <c r="KC36" s="74">
        <v>59</v>
      </c>
      <c r="KD36" s="74">
        <v>59</v>
      </c>
      <c r="KE36" s="74">
        <v>0</v>
      </c>
      <c r="KF36" s="74">
        <v>0</v>
      </c>
      <c r="KG36" s="75">
        <f t="shared" si="43"/>
        <v>1</v>
      </c>
      <c r="KH36" s="75">
        <f t="shared" si="44"/>
        <v>0</v>
      </c>
      <c r="KJ36" s="74" t="s">
        <v>39</v>
      </c>
      <c r="KK36" s="74">
        <v>59</v>
      </c>
      <c r="KL36" s="74">
        <v>59</v>
      </c>
      <c r="KM36" s="74">
        <v>0</v>
      </c>
      <c r="KN36" s="74">
        <v>0</v>
      </c>
      <c r="KO36" s="75">
        <f t="shared" si="45"/>
        <v>1</v>
      </c>
      <c r="KP36" s="75">
        <f t="shared" si="46"/>
        <v>0</v>
      </c>
      <c r="KR36" s="74" t="s">
        <v>39</v>
      </c>
      <c r="KS36" s="74">
        <v>59</v>
      </c>
      <c r="KT36" s="74">
        <v>59</v>
      </c>
      <c r="KU36" s="74">
        <v>0</v>
      </c>
      <c r="KV36" s="74">
        <v>0</v>
      </c>
      <c r="KW36" s="75">
        <f t="shared" si="47"/>
        <v>1</v>
      </c>
      <c r="KX36" s="75">
        <f t="shared" si="48"/>
        <v>0</v>
      </c>
      <c r="KZ36" s="74" t="s">
        <v>39</v>
      </c>
      <c r="LA36" s="74">
        <v>59</v>
      </c>
      <c r="LB36" s="74">
        <v>59</v>
      </c>
      <c r="LC36" s="74">
        <v>0</v>
      </c>
      <c r="LD36" s="74">
        <v>0</v>
      </c>
      <c r="LE36" s="75">
        <f t="shared" si="49"/>
        <v>1</v>
      </c>
      <c r="LF36" s="75">
        <f t="shared" si="50"/>
        <v>0</v>
      </c>
      <c r="LH36" s="74" t="s">
        <v>39</v>
      </c>
      <c r="LI36" s="74">
        <v>59</v>
      </c>
      <c r="LJ36" s="74">
        <v>59</v>
      </c>
      <c r="LK36" s="74">
        <v>0</v>
      </c>
      <c r="LL36" s="74">
        <v>0</v>
      </c>
      <c r="LM36" s="75">
        <f t="shared" si="51"/>
        <v>1</v>
      </c>
      <c r="LN36" s="75">
        <f t="shared" si="52"/>
        <v>0</v>
      </c>
      <c r="LP36" s="74" t="s">
        <v>39</v>
      </c>
      <c r="LQ36" s="74">
        <v>59</v>
      </c>
      <c r="LR36" s="74">
        <v>59</v>
      </c>
      <c r="LS36" s="74">
        <v>0</v>
      </c>
      <c r="LT36" s="74">
        <v>0</v>
      </c>
      <c r="LU36" s="75">
        <f t="shared" si="53"/>
        <v>1</v>
      </c>
      <c r="LV36" s="75">
        <f t="shared" si="54"/>
        <v>0</v>
      </c>
      <c r="LX36" s="74" t="s">
        <v>39</v>
      </c>
      <c r="LY36" s="74">
        <v>59</v>
      </c>
      <c r="LZ36" s="74">
        <v>59</v>
      </c>
      <c r="MA36" s="74">
        <v>0</v>
      </c>
      <c r="MB36" s="74">
        <v>0</v>
      </c>
      <c r="MC36" s="75">
        <f t="shared" si="55"/>
        <v>1</v>
      </c>
      <c r="MD36" s="75">
        <f t="shared" si="56"/>
        <v>0</v>
      </c>
      <c r="MF36" s="74" t="s">
        <v>39</v>
      </c>
      <c r="MG36" s="74">
        <v>59</v>
      </c>
      <c r="MH36" s="74">
        <v>59</v>
      </c>
      <c r="MI36" s="74">
        <v>0</v>
      </c>
      <c r="MJ36" s="74">
        <v>0</v>
      </c>
      <c r="MK36" s="75">
        <f t="shared" si="57"/>
        <v>1</v>
      </c>
      <c r="ML36" s="75">
        <f t="shared" si="58"/>
        <v>0</v>
      </c>
      <c r="MN36" s="74" t="s">
        <v>39</v>
      </c>
      <c r="MO36" s="74">
        <v>59</v>
      </c>
      <c r="MP36" s="74">
        <v>59</v>
      </c>
      <c r="MQ36" s="74">
        <v>0</v>
      </c>
      <c r="MR36" s="74">
        <v>0</v>
      </c>
      <c r="MS36" s="75">
        <f t="shared" si="59"/>
        <v>1</v>
      </c>
      <c r="MT36" s="75">
        <f t="shared" si="60"/>
        <v>0</v>
      </c>
      <c r="MV36" s="74" t="s">
        <v>39</v>
      </c>
      <c r="MW36" s="74">
        <v>59</v>
      </c>
      <c r="MX36" s="74">
        <v>59</v>
      </c>
      <c r="MY36" s="74">
        <v>0</v>
      </c>
      <c r="MZ36" s="74">
        <v>0</v>
      </c>
      <c r="NA36" s="75">
        <f t="shared" si="61"/>
        <v>1</v>
      </c>
      <c r="NB36" s="75">
        <f t="shared" si="62"/>
        <v>0</v>
      </c>
      <c r="ND36" s="74" t="s">
        <v>39</v>
      </c>
      <c r="NE36" s="74">
        <v>59</v>
      </c>
      <c r="NF36" s="74">
        <v>59</v>
      </c>
      <c r="NG36" s="74">
        <v>0</v>
      </c>
      <c r="NH36" s="74">
        <v>0</v>
      </c>
      <c r="NI36" s="75">
        <f t="shared" si="63"/>
        <v>1</v>
      </c>
      <c r="NJ36" s="75">
        <f t="shared" si="64"/>
        <v>0</v>
      </c>
      <c r="NL36" s="74" t="s">
        <v>39</v>
      </c>
      <c r="NM36" s="74">
        <v>58</v>
      </c>
      <c r="NN36" s="74">
        <v>58</v>
      </c>
      <c r="NO36" s="74">
        <v>0</v>
      </c>
      <c r="NP36" s="74">
        <v>0</v>
      </c>
      <c r="NQ36" s="75">
        <f t="shared" si="65"/>
        <v>1</v>
      </c>
      <c r="NR36" s="75">
        <f t="shared" si="66"/>
        <v>0</v>
      </c>
      <c r="NT36" s="74" t="s">
        <v>39</v>
      </c>
      <c r="NU36" s="74">
        <v>58</v>
      </c>
      <c r="NV36" s="74">
        <v>58</v>
      </c>
      <c r="NW36" s="74">
        <v>0</v>
      </c>
      <c r="NX36" s="74">
        <v>0</v>
      </c>
      <c r="NY36" s="75">
        <v>1</v>
      </c>
      <c r="NZ36" s="75"/>
    </row>
    <row r="37" spans="1:390" ht="1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G37" s="8"/>
      <c r="H37" s="7"/>
      <c r="I37" s="2" t="s">
        <v>40</v>
      </c>
      <c r="J37" s="2">
        <v>14</v>
      </c>
      <c r="K37" s="2">
        <v>10</v>
      </c>
      <c r="L37" s="2">
        <v>3</v>
      </c>
      <c r="M37" s="2">
        <v>1</v>
      </c>
      <c r="N37" s="4">
        <v>0.71</v>
      </c>
      <c r="O37" s="8">
        <f t="shared" si="0"/>
        <v>0</v>
      </c>
      <c r="P37" s="7"/>
      <c r="Q37" s="2" t="s">
        <v>40</v>
      </c>
      <c r="R37" s="2">
        <v>14</v>
      </c>
      <c r="S37" s="2">
        <v>10</v>
      </c>
      <c r="T37" s="2">
        <v>3</v>
      </c>
      <c r="U37" s="2">
        <v>1</v>
      </c>
      <c r="V37" s="4">
        <v>0.71</v>
      </c>
      <c r="W37" s="4">
        <f t="shared" si="1"/>
        <v>0</v>
      </c>
      <c r="Y37" s="2" t="s">
        <v>40</v>
      </c>
      <c r="Z37" s="2">
        <v>14</v>
      </c>
      <c r="AA37" s="2">
        <v>10</v>
      </c>
      <c r="AB37" s="2">
        <v>3</v>
      </c>
      <c r="AC37" s="2">
        <v>1</v>
      </c>
      <c r="AD37" s="4">
        <v>0.71</v>
      </c>
      <c r="AE37" s="4">
        <f t="shared" si="2"/>
        <v>0</v>
      </c>
      <c r="AG37" s="2" t="s">
        <v>41</v>
      </c>
      <c r="AH37" s="2">
        <v>36</v>
      </c>
      <c r="AI37" s="2">
        <v>36</v>
      </c>
      <c r="AJ37" s="2">
        <v>0</v>
      </c>
      <c r="AK37" s="2">
        <v>0</v>
      </c>
      <c r="AL37" s="4">
        <v>1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3"/>
        <v>-0.29000000000000004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4">
        <f t="shared" si="4"/>
        <v>0</v>
      </c>
      <c r="BD37" s="2" t="s">
        <v>40</v>
      </c>
      <c r="BE37" s="2">
        <v>14</v>
      </c>
      <c r="BF37" s="2">
        <v>10</v>
      </c>
      <c r="BG37" s="2">
        <v>3</v>
      </c>
      <c r="BH37" s="2">
        <v>1</v>
      </c>
      <c r="BI37" s="4">
        <v>0.71</v>
      </c>
      <c r="BJ37" s="4">
        <f t="shared" si="5"/>
        <v>0</v>
      </c>
      <c r="BL37" s="2" t="s">
        <v>40</v>
      </c>
      <c r="BM37" s="2">
        <v>14</v>
      </c>
      <c r="BN37" s="2">
        <v>12</v>
      </c>
      <c r="BO37" s="2">
        <v>0</v>
      </c>
      <c r="BP37" s="2">
        <v>2</v>
      </c>
      <c r="BQ37" s="4">
        <f t="shared" si="69"/>
        <v>0.8571428571428571</v>
      </c>
      <c r="BR37" s="4">
        <f t="shared" si="6"/>
        <v>0.14714285714285713</v>
      </c>
      <c r="BT37" s="2" t="s">
        <v>40</v>
      </c>
      <c r="BU37" s="2">
        <v>14</v>
      </c>
      <c r="BV37" s="2">
        <v>12</v>
      </c>
      <c r="BW37" s="2">
        <v>0</v>
      </c>
      <c r="BX37" s="2">
        <v>2</v>
      </c>
      <c r="BY37" s="4">
        <f t="shared" si="67"/>
        <v>0.8571428571428571</v>
      </c>
      <c r="BZ37" s="4">
        <f t="shared" si="7"/>
        <v>0</v>
      </c>
      <c r="CB37" s="2" t="s">
        <v>40</v>
      </c>
      <c r="CC37" s="2">
        <v>14</v>
      </c>
      <c r="CD37" s="2">
        <v>12</v>
      </c>
      <c r="CE37" s="2">
        <v>0</v>
      </c>
      <c r="CF37" s="2">
        <v>2</v>
      </c>
      <c r="CG37" s="4">
        <v>0.86</v>
      </c>
      <c r="CH37" s="4">
        <f t="shared" si="8"/>
        <v>2.8571428571428914E-3</v>
      </c>
      <c r="CJ37" s="2" t="s">
        <v>40</v>
      </c>
      <c r="CK37" s="2">
        <v>14</v>
      </c>
      <c r="CL37" s="2">
        <v>12</v>
      </c>
      <c r="CM37" s="2">
        <v>0</v>
      </c>
      <c r="CN37" s="2">
        <v>2</v>
      </c>
      <c r="CO37" s="4">
        <v>0.86</v>
      </c>
      <c r="CP37" s="4">
        <f t="shared" si="9"/>
        <v>0</v>
      </c>
      <c r="CR37" s="2" t="s">
        <v>40</v>
      </c>
      <c r="CS37" s="2">
        <v>14</v>
      </c>
      <c r="CT37" s="2">
        <v>12</v>
      </c>
      <c r="CU37" s="2">
        <v>0</v>
      </c>
      <c r="CV37" s="2">
        <v>2</v>
      </c>
      <c r="CW37" s="4">
        <v>0.86</v>
      </c>
      <c r="CX37" s="4">
        <f t="shared" si="10"/>
        <v>0</v>
      </c>
      <c r="CZ37" s="2" t="s">
        <v>40</v>
      </c>
      <c r="DA37" s="2">
        <v>14</v>
      </c>
      <c r="DB37" s="2">
        <v>12</v>
      </c>
      <c r="DC37" s="2">
        <v>0</v>
      </c>
      <c r="DD37" s="2">
        <v>2</v>
      </c>
      <c r="DE37" s="4">
        <v>0.86</v>
      </c>
      <c r="DF37" s="4">
        <f t="shared" si="11"/>
        <v>0</v>
      </c>
      <c r="DH37" s="2" t="s">
        <v>40</v>
      </c>
      <c r="DI37" s="2">
        <v>14</v>
      </c>
      <c r="DJ37" s="2">
        <v>12</v>
      </c>
      <c r="DK37" s="2">
        <v>0</v>
      </c>
      <c r="DL37" s="2">
        <v>2</v>
      </c>
      <c r="DM37" s="4">
        <v>0.86</v>
      </c>
      <c r="DN37" s="4">
        <f t="shared" si="12"/>
        <v>0</v>
      </c>
      <c r="DP37" s="2" t="s">
        <v>40</v>
      </c>
      <c r="DQ37" s="2">
        <v>14</v>
      </c>
      <c r="DR37" s="2">
        <v>12</v>
      </c>
      <c r="DS37" s="2">
        <v>0</v>
      </c>
      <c r="DT37" s="2">
        <v>2</v>
      </c>
      <c r="DU37" s="4">
        <v>0.86</v>
      </c>
      <c r="DV37" s="4">
        <f t="shared" si="13"/>
        <v>0</v>
      </c>
      <c r="DX37" s="2" t="s">
        <v>40</v>
      </c>
      <c r="DY37" s="2">
        <v>14</v>
      </c>
      <c r="DZ37" s="2">
        <v>12</v>
      </c>
      <c r="EA37" s="2">
        <v>0</v>
      </c>
      <c r="EB37" s="2">
        <v>2</v>
      </c>
      <c r="EC37" s="4">
        <v>0.86</v>
      </c>
      <c r="ED37" s="4">
        <f t="shared" si="14"/>
        <v>0</v>
      </c>
      <c r="EF37" s="2" t="s">
        <v>40</v>
      </c>
      <c r="EG37" s="2">
        <v>14</v>
      </c>
      <c r="EH37" s="2">
        <v>12</v>
      </c>
      <c r="EI37" s="2">
        <v>0</v>
      </c>
      <c r="EJ37" s="2">
        <v>2</v>
      </c>
      <c r="EK37" s="4">
        <f t="shared" si="68"/>
        <v>0.8571428571428571</v>
      </c>
      <c r="EL37" s="4">
        <f t="shared" si="15"/>
        <v>-2.8571428571428914E-3</v>
      </c>
      <c r="EN37" s="73" t="s">
        <v>40</v>
      </c>
      <c r="EO37" s="73">
        <v>14</v>
      </c>
      <c r="EP37" s="73">
        <v>12</v>
      </c>
      <c r="EQ37" s="73">
        <v>0</v>
      </c>
      <c r="ER37" s="73">
        <v>2</v>
      </c>
      <c r="ES37" s="77">
        <v>0.86</v>
      </c>
      <c r="ET37" s="75">
        <f t="shared" si="16"/>
        <v>-1.1400000000000001</v>
      </c>
      <c r="EU37" s="74"/>
      <c r="EV37" s="73" t="s">
        <v>40</v>
      </c>
      <c r="EW37" s="73">
        <v>14</v>
      </c>
      <c r="EX37" s="73">
        <v>12</v>
      </c>
      <c r="EY37" s="73">
        <v>0</v>
      </c>
      <c r="EZ37" s="73">
        <v>2</v>
      </c>
      <c r="FA37" s="77">
        <v>0.86</v>
      </c>
      <c r="FB37" s="75">
        <f t="shared" si="17"/>
        <v>0</v>
      </c>
      <c r="FC37" s="74"/>
      <c r="FD37" s="73" t="s">
        <v>40</v>
      </c>
      <c r="FE37" s="73">
        <v>14</v>
      </c>
      <c r="FF37" s="73">
        <v>12</v>
      </c>
      <c r="FG37" s="73">
        <v>0</v>
      </c>
      <c r="FH37" s="73">
        <v>2</v>
      </c>
      <c r="FI37" s="77">
        <v>0.86</v>
      </c>
      <c r="FJ37" s="75">
        <f t="shared" si="18"/>
        <v>0</v>
      </c>
      <c r="FK37" s="74"/>
      <c r="FL37" s="73" t="s">
        <v>40</v>
      </c>
      <c r="FM37" s="73">
        <v>14</v>
      </c>
      <c r="FN37" s="73">
        <v>12</v>
      </c>
      <c r="FO37" s="73">
        <v>0</v>
      </c>
      <c r="FP37" s="73">
        <v>2</v>
      </c>
      <c r="FQ37" s="77">
        <v>0.86</v>
      </c>
      <c r="FR37" s="75">
        <f t="shared" si="19"/>
        <v>0</v>
      </c>
      <c r="FS37" s="74"/>
      <c r="FT37" s="73" t="s">
        <v>40</v>
      </c>
      <c r="FU37" s="73">
        <v>14</v>
      </c>
      <c r="FV37" s="73">
        <v>12</v>
      </c>
      <c r="FW37" s="73">
        <v>0</v>
      </c>
      <c r="FX37" s="73">
        <v>2</v>
      </c>
      <c r="FY37" s="77">
        <v>0.86</v>
      </c>
      <c r="FZ37" s="75">
        <f t="shared" si="20"/>
        <v>0</v>
      </c>
      <c r="GA37" s="74"/>
      <c r="GB37" s="73" t="s">
        <v>40</v>
      </c>
      <c r="GC37" s="73">
        <v>14</v>
      </c>
      <c r="GD37" s="73">
        <v>12</v>
      </c>
      <c r="GE37" s="73">
        <v>0</v>
      </c>
      <c r="GF37" s="73">
        <v>2</v>
      </c>
      <c r="GG37" s="77">
        <v>0.86</v>
      </c>
      <c r="GH37" s="75">
        <f t="shared" si="21"/>
        <v>0</v>
      </c>
      <c r="GI37" s="74"/>
      <c r="GJ37" s="73" t="s">
        <v>40</v>
      </c>
      <c r="GK37" s="73">
        <v>14</v>
      </c>
      <c r="GL37" s="73">
        <v>12</v>
      </c>
      <c r="GM37" s="73">
        <v>0</v>
      </c>
      <c r="GN37" s="73">
        <v>2</v>
      </c>
      <c r="GO37" s="77">
        <v>0.86</v>
      </c>
      <c r="GP37" s="75">
        <f t="shared" si="22"/>
        <v>0</v>
      </c>
      <c r="GQ37" s="74"/>
      <c r="GR37" s="73" t="s">
        <v>40</v>
      </c>
      <c r="GS37" s="73">
        <v>14</v>
      </c>
      <c r="GT37" s="73">
        <v>12</v>
      </c>
      <c r="GU37" s="73">
        <v>0</v>
      </c>
      <c r="GV37" s="73">
        <v>2</v>
      </c>
      <c r="GW37" s="77">
        <v>0.86</v>
      </c>
      <c r="GX37" s="75">
        <f t="shared" si="23"/>
        <v>0</v>
      </c>
      <c r="GY37" s="74"/>
      <c r="GZ37" s="73" t="s">
        <v>40</v>
      </c>
      <c r="HA37" s="73">
        <v>14</v>
      </c>
      <c r="HB37" s="73">
        <v>12</v>
      </c>
      <c r="HC37" s="73">
        <v>0</v>
      </c>
      <c r="HD37" s="73">
        <v>2</v>
      </c>
      <c r="HE37" s="77">
        <v>0.86</v>
      </c>
      <c r="HF37" s="75">
        <f t="shared" si="24"/>
        <v>0</v>
      </c>
      <c r="HG37" s="74"/>
      <c r="HH37" s="74" t="s">
        <v>40</v>
      </c>
      <c r="HI37" s="74">
        <v>14</v>
      </c>
      <c r="HJ37" s="74">
        <v>12</v>
      </c>
      <c r="HK37" s="74">
        <v>0</v>
      </c>
      <c r="HL37" s="74">
        <v>2</v>
      </c>
      <c r="HM37" s="75">
        <f t="shared" si="25"/>
        <v>0.8571428571428571</v>
      </c>
      <c r="HN37" s="75">
        <f t="shared" si="26"/>
        <v>-2.8571428571428914E-3</v>
      </c>
      <c r="HP37" s="74" t="s">
        <v>40</v>
      </c>
      <c r="HQ37" s="74">
        <v>14</v>
      </c>
      <c r="HR37" s="74">
        <v>12</v>
      </c>
      <c r="HS37" s="74">
        <v>0</v>
      </c>
      <c r="HT37" s="74">
        <v>2</v>
      </c>
      <c r="HU37" s="75">
        <f t="shared" si="27"/>
        <v>0.8571428571428571</v>
      </c>
      <c r="HV37" s="75">
        <f t="shared" si="28"/>
        <v>0</v>
      </c>
      <c r="HX37" s="74" t="s">
        <v>40</v>
      </c>
      <c r="HY37" s="74">
        <v>14</v>
      </c>
      <c r="HZ37" s="74">
        <v>12</v>
      </c>
      <c r="IA37" s="74">
        <v>0</v>
      </c>
      <c r="IB37" s="74">
        <v>2</v>
      </c>
      <c r="IC37" s="75">
        <f t="shared" si="29"/>
        <v>0.8571428571428571</v>
      </c>
      <c r="ID37" s="75">
        <f t="shared" si="30"/>
        <v>0</v>
      </c>
      <c r="IF37" s="74" t="s">
        <v>40</v>
      </c>
      <c r="IG37" s="74">
        <v>14</v>
      </c>
      <c r="IH37" s="74">
        <v>12</v>
      </c>
      <c r="II37" s="74">
        <v>0</v>
      </c>
      <c r="IJ37" s="74">
        <v>2</v>
      </c>
      <c r="IK37" s="75">
        <f t="shared" si="31"/>
        <v>0.8571428571428571</v>
      </c>
      <c r="IL37" s="75">
        <f t="shared" si="32"/>
        <v>0</v>
      </c>
      <c r="IN37" s="74" t="s">
        <v>40</v>
      </c>
      <c r="IO37" s="74">
        <v>14</v>
      </c>
      <c r="IP37" s="74">
        <v>12</v>
      </c>
      <c r="IQ37" s="74">
        <v>0</v>
      </c>
      <c r="IR37" s="74">
        <v>2</v>
      </c>
      <c r="IS37" s="75">
        <f t="shared" si="33"/>
        <v>0.8571428571428571</v>
      </c>
      <c r="IT37" s="75">
        <f t="shared" si="34"/>
        <v>0</v>
      </c>
      <c r="IV37" s="74" t="s">
        <v>40</v>
      </c>
      <c r="IW37" s="74">
        <v>14</v>
      </c>
      <c r="IX37" s="74">
        <v>12</v>
      </c>
      <c r="IY37" s="74">
        <v>0</v>
      </c>
      <c r="IZ37" s="74">
        <v>2</v>
      </c>
      <c r="JA37" s="75">
        <f t="shared" si="35"/>
        <v>0.8571428571428571</v>
      </c>
      <c r="JB37" s="75">
        <f t="shared" si="36"/>
        <v>0</v>
      </c>
      <c r="JD37" s="74" t="s">
        <v>40</v>
      </c>
      <c r="JE37" s="74">
        <v>14</v>
      </c>
      <c r="JF37" s="74">
        <v>12</v>
      </c>
      <c r="JG37" s="74">
        <v>0</v>
      </c>
      <c r="JH37" s="74">
        <v>2</v>
      </c>
      <c r="JI37" s="75">
        <f t="shared" si="37"/>
        <v>0.8571428571428571</v>
      </c>
      <c r="JJ37" s="75">
        <f t="shared" si="38"/>
        <v>0</v>
      </c>
      <c r="JL37" s="74" t="s">
        <v>40</v>
      </c>
      <c r="JM37" s="74">
        <v>14</v>
      </c>
      <c r="JN37" s="74">
        <v>12</v>
      </c>
      <c r="JO37" s="74">
        <v>0</v>
      </c>
      <c r="JP37" s="74">
        <v>2</v>
      </c>
      <c r="JQ37" s="75">
        <f t="shared" si="39"/>
        <v>0.8571428571428571</v>
      </c>
      <c r="JR37" s="75">
        <f t="shared" si="40"/>
        <v>0</v>
      </c>
      <c r="JT37" s="74" t="s">
        <v>40</v>
      </c>
      <c r="JU37" s="74">
        <v>14</v>
      </c>
      <c r="JV37" s="74">
        <v>12</v>
      </c>
      <c r="JW37" s="74">
        <v>0</v>
      </c>
      <c r="JX37" s="74">
        <v>2</v>
      </c>
      <c r="JY37" s="75">
        <f t="shared" si="41"/>
        <v>0.8571428571428571</v>
      </c>
      <c r="JZ37" s="75">
        <f t="shared" si="42"/>
        <v>0</v>
      </c>
      <c r="KB37" s="74" t="s">
        <v>40</v>
      </c>
      <c r="KC37" s="74">
        <v>14</v>
      </c>
      <c r="KD37" s="74">
        <v>12</v>
      </c>
      <c r="KE37" s="74">
        <v>0</v>
      </c>
      <c r="KF37" s="74">
        <v>2</v>
      </c>
      <c r="KG37" s="75">
        <f t="shared" si="43"/>
        <v>0.8571428571428571</v>
      </c>
      <c r="KH37" s="75">
        <f t="shared" si="44"/>
        <v>0</v>
      </c>
      <c r="KJ37" s="74" t="s">
        <v>40</v>
      </c>
      <c r="KK37" s="74">
        <v>14</v>
      </c>
      <c r="KL37" s="74">
        <v>12</v>
      </c>
      <c r="KM37" s="74">
        <v>0</v>
      </c>
      <c r="KN37" s="74">
        <v>2</v>
      </c>
      <c r="KO37" s="75">
        <f t="shared" si="45"/>
        <v>0.8571428571428571</v>
      </c>
      <c r="KP37" s="75">
        <f t="shared" si="46"/>
        <v>0</v>
      </c>
      <c r="KR37" s="74" t="s">
        <v>40</v>
      </c>
      <c r="KS37" s="74">
        <v>14</v>
      </c>
      <c r="KT37" s="74">
        <v>12</v>
      </c>
      <c r="KU37" s="74">
        <v>0</v>
      </c>
      <c r="KV37" s="74">
        <v>2</v>
      </c>
      <c r="KW37" s="75">
        <f t="shared" si="47"/>
        <v>0.8571428571428571</v>
      </c>
      <c r="KX37" s="75">
        <f t="shared" si="48"/>
        <v>0</v>
      </c>
      <c r="KZ37" s="74" t="s">
        <v>40</v>
      </c>
      <c r="LA37" s="74">
        <v>14</v>
      </c>
      <c r="LB37" s="74">
        <v>12</v>
      </c>
      <c r="LC37" s="74">
        <v>0</v>
      </c>
      <c r="LD37" s="74">
        <v>2</v>
      </c>
      <c r="LE37" s="75">
        <f t="shared" si="49"/>
        <v>0.8571428571428571</v>
      </c>
      <c r="LF37" s="75">
        <f t="shared" si="50"/>
        <v>0</v>
      </c>
      <c r="LH37" s="74" t="s">
        <v>40</v>
      </c>
      <c r="LI37" s="74">
        <v>14</v>
      </c>
      <c r="LJ37" s="74">
        <v>12</v>
      </c>
      <c r="LK37" s="74">
        <v>0</v>
      </c>
      <c r="LL37" s="74">
        <v>2</v>
      </c>
      <c r="LM37" s="75">
        <f t="shared" si="51"/>
        <v>0.8571428571428571</v>
      </c>
      <c r="LN37" s="75">
        <f t="shared" si="52"/>
        <v>0</v>
      </c>
      <c r="LP37" s="74" t="s">
        <v>40</v>
      </c>
      <c r="LQ37" s="74">
        <v>14</v>
      </c>
      <c r="LR37" s="74">
        <v>12</v>
      </c>
      <c r="LS37" s="74">
        <v>0</v>
      </c>
      <c r="LT37" s="74">
        <v>2</v>
      </c>
      <c r="LU37" s="75">
        <f t="shared" si="53"/>
        <v>0.8571428571428571</v>
      </c>
      <c r="LV37" s="75">
        <f t="shared" si="54"/>
        <v>0</v>
      </c>
      <c r="LX37" s="74" t="s">
        <v>40</v>
      </c>
      <c r="LY37" s="74">
        <v>14</v>
      </c>
      <c r="LZ37" s="74">
        <v>12</v>
      </c>
      <c r="MA37" s="74">
        <v>0</v>
      </c>
      <c r="MB37" s="74">
        <v>2</v>
      </c>
      <c r="MC37" s="75">
        <f t="shared" si="55"/>
        <v>0.8571428571428571</v>
      </c>
      <c r="MD37" s="75">
        <f t="shared" si="56"/>
        <v>0</v>
      </c>
      <c r="MF37" s="74" t="s">
        <v>40</v>
      </c>
      <c r="MG37" s="74">
        <v>14</v>
      </c>
      <c r="MH37" s="74">
        <v>12</v>
      </c>
      <c r="MI37" s="74">
        <v>0</v>
      </c>
      <c r="MJ37" s="74">
        <v>2</v>
      </c>
      <c r="MK37" s="75">
        <f t="shared" si="57"/>
        <v>0.8571428571428571</v>
      </c>
      <c r="ML37" s="75">
        <f t="shared" si="58"/>
        <v>0</v>
      </c>
      <c r="MN37" s="74" t="s">
        <v>40</v>
      </c>
      <c r="MO37" s="74">
        <v>14</v>
      </c>
      <c r="MP37" s="74">
        <v>12</v>
      </c>
      <c r="MQ37" s="74">
        <v>0</v>
      </c>
      <c r="MR37" s="74">
        <v>2</v>
      </c>
      <c r="MS37" s="75">
        <f t="shared" si="59"/>
        <v>0.8571428571428571</v>
      </c>
      <c r="MT37" s="75">
        <f t="shared" si="60"/>
        <v>0</v>
      </c>
      <c r="MV37" s="74" t="s">
        <v>40</v>
      </c>
      <c r="MW37" s="74">
        <v>14</v>
      </c>
      <c r="MX37" s="74">
        <v>12</v>
      </c>
      <c r="MY37" s="74">
        <v>0</v>
      </c>
      <c r="MZ37" s="74">
        <v>2</v>
      </c>
      <c r="NA37" s="75">
        <f t="shared" si="61"/>
        <v>0.8571428571428571</v>
      </c>
      <c r="NB37" s="75">
        <f t="shared" si="62"/>
        <v>0</v>
      </c>
      <c r="ND37" s="74" t="s">
        <v>40</v>
      </c>
      <c r="NE37" s="74">
        <v>14</v>
      </c>
      <c r="NF37" s="74">
        <v>12</v>
      </c>
      <c r="NG37" s="74">
        <v>0</v>
      </c>
      <c r="NH37" s="74">
        <v>2</v>
      </c>
      <c r="NI37" s="75">
        <f t="shared" si="63"/>
        <v>0.8571428571428571</v>
      </c>
      <c r="NJ37" s="75">
        <f t="shared" si="64"/>
        <v>0</v>
      </c>
      <c r="NL37" s="74" t="s">
        <v>40</v>
      </c>
      <c r="NM37" s="74">
        <v>14</v>
      </c>
      <c r="NN37" s="74">
        <v>12</v>
      </c>
      <c r="NO37" s="74">
        <v>0</v>
      </c>
      <c r="NP37" s="74">
        <v>2</v>
      </c>
      <c r="NQ37" s="75">
        <f t="shared" si="65"/>
        <v>0.8571428571428571</v>
      </c>
      <c r="NR37" s="75">
        <f t="shared" si="66"/>
        <v>0</v>
      </c>
      <c r="NT37" s="74" t="s">
        <v>40</v>
      </c>
      <c r="NU37" s="74">
        <v>14</v>
      </c>
      <c r="NV37" s="74">
        <v>12</v>
      </c>
      <c r="NW37" s="74">
        <v>0</v>
      </c>
      <c r="NX37" s="74">
        <v>2</v>
      </c>
      <c r="NY37" s="75">
        <v>0.86</v>
      </c>
      <c r="NZ37" s="75"/>
    </row>
    <row r="38" spans="1:390" ht="1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G38" s="8"/>
      <c r="H38" s="7"/>
      <c r="I38" s="2" t="s">
        <v>41</v>
      </c>
      <c r="J38" s="2">
        <v>36</v>
      </c>
      <c r="K38" s="2">
        <v>36</v>
      </c>
      <c r="L38" s="2">
        <v>0</v>
      </c>
      <c r="M38" s="2">
        <v>0</v>
      </c>
      <c r="N38" s="4">
        <v>1</v>
      </c>
      <c r="O38" s="8">
        <f t="shared" si="0"/>
        <v>0</v>
      </c>
      <c r="P38" s="7"/>
      <c r="Q38" s="2" t="s">
        <v>41</v>
      </c>
      <c r="R38" s="2">
        <v>36</v>
      </c>
      <c r="S38" s="2">
        <v>36</v>
      </c>
      <c r="T38" s="2">
        <v>0</v>
      </c>
      <c r="U38" s="2">
        <v>0</v>
      </c>
      <c r="V38" s="4">
        <v>1</v>
      </c>
      <c r="W38" s="4">
        <f t="shared" si="1"/>
        <v>0</v>
      </c>
      <c r="Y38" s="2" t="s">
        <v>41</v>
      </c>
      <c r="Z38" s="2">
        <v>36</v>
      </c>
      <c r="AA38" s="2">
        <v>36</v>
      </c>
      <c r="AB38" s="2">
        <v>0</v>
      </c>
      <c r="AC38" s="2">
        <v>0</v>
      </c>
      <c r="AD38" s="4">
        <v>1</v>
      </c>
      <c r="AE38" s="4">
        <f t="shared" si="2"/>
        <v>0</v>
      </c>
      <c r="AG38" s="2" t="s">
        <v>42</v>
      </c>
      <c r="AH38" s="2">
        <v>85</v>
      </c>
      <c r="AI38" s="2">
        <v>35</v>
      </c>
      <c r="AJ38" s="2">
        <v>50</v>
      </c>
      <c r="AK38" s="2">
        <v>0</v>
      </c>
      <c r="AL38" s="4">
        <v>0.41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3"/>
        <v>0.59000000000000008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4">
        <f t="shared" si="4"/>
        <v>0</v>
      </c>
      <c r="BD38" s="2" t="s">
        <v>41</v>
      </c>
      <c r="BE38" s="2">
        <v>36</v>
      </c>
      <c r="BF38" s="2">
        <v>36</v>
      </c>
      <c r="BG38" s="2">
        <v>0</v>
      </c>
      <c r="BH38" s="2">
        <v>0</v>
      </c>
      <c r="BI38" s="4">
        <v>1</v>
      </c>
      <c r="BJ38" s="4">
        <f t="shared" si="5"/>
        <v>0</v>
      </c>
      <c r="BL38" s="2" t="s">
        <v>41</v>
      </c>
      <c r="BM38" s="2">
        <v>72</v>
      </c>
      <c r="BN38" s="2">
        <v>72</v>
      </c>
      <c r="BO38" s="2">
        <v>0</v>
      </c>
      <c r="BP38" s="2">
        <v>0</v>
      </c>
      <c r="BQ38" s="4">
        <f t="shared" si="69"/>
        <v>1</v>
      </c>
      <c r="BR38" s="4">
        <f t="shared" si="6"/>
        <v>0</v>
      </c>
      <c r="BT38" s="2" t="s">
        <v>41</v>
      </c>
      <c r="BU38" s="2">
        <v>72</v>
      </c>
      <c r="BV38" s="2">
        <v>72</v>
      </c>
      <c r="BW38" s="2">
        <v>0</v>
      </c>
      <c r="BX38" s="2">
        <v>0</v>
      </c>
      <c r="BY38" s="4">
        <f t="shared" si="67"/>
        <v>1</v>
      </c>
      <c r="BZ38" s="4">
        <f t="shared" si="7"/>
        <v>0</v>
      </c>
      <c r="CB38" s="2" t="s">
        <v>41</v>
      </c>
      <c r="CC38" s="2">
        <v>72</v>
      </c>
      <c r="CD38" s="2">
        <v>72</v>
      </c>
      <c r="CE38" s="2">
        <v>0</v>
      </c>
      <c r="CF38" s="2">
        <v>0</v>
      </c>
      <c r="CG38" s="4">
        <v>1</v>
      </c>
      <c r="CH38" s="4">
        <f t="shared" si="8"/>
        <v>0</v>
      </c>
      <c r="CJ38" s="2" t="s">
        <v>41</v>
      </c>
      <c r="CK38" s="2">
        <v>72</v>
      </c>
      <c r="CL38" s="2">
        <v>72</v>
      </c>
      <c r="CM38" s="2">
        <v>0</v>
      </c>
      <c r="CN38" s="2">
        <v>0</v>
      </c>
      <c r="CO38" s="4">
        <v>1</v>
      </c>
      <c r="CP38" s="4">
        <f t="shared" si="9"/>
        <v>0</v>
      </c>
      <c r="CR38" s="2" t="s">
        <v>41</v>
      </c>
      <c r="CS38" s="2">
        <v>72</v>
      </c>
      <c r="CT38" s="2">
        <v>72</v>
      </c>
      <c r="CU38" s="2">
        <v>0</v>
      </c>
      <c r="CV38" s="2">
        <v>0</v>
      </c>
      <c r="CW38" s="4">
        <v>1</v>
      </c>
      <c r="CX38" s="4">
        <f t="shared" si="10"/>
        <v>0</v>
      </c>
      <c r="CZ38" s="2" t="s">
        <v>41</v>
      </c>
      <c r="DA38" s="2">
        <v>72</v>
      </c>
      <c r="DB38" s="2">
        <v>72</v>
      </c>
      <c r="DC38" s="2">
        <v>0</v>
      </c>
      <c r="DD38" s="2">
        <v>0</v>
      </c>
      <c r="DE38" s="4">
        <v>1</v>
      </c>
      <c r="DF38" s="4">
        <f t="shared" si="11"/>
        <v>0</v>
      </c>
      <c r="DH38" s="2" t="s">
        <v>41</v>
      </c>
      <c r="DI38" s="2">
        <v>72</v>
      </c>
      <c r="DJ38" s="2">
        <v>72</v>
      </c>
      <c r="DK38" s="2">
        <v>0</v>
      </c>
      <c r="DL38" s="2">
        <v>0</v>
      </c>
      <c r="DM38" s="4">
        <v>1</v>
      </c>
      <c r="DN38" s="4">
        <f t="shared" si="12"/>
        <v>0</v>
      </c>
      <c r="DP38" s="2" t="s">
        <v>41</v>
      </c>
      <c r="DQ38" s="2">
        <v>72</v>
      </c>
      <c r="DR38" s="2">
        <v>72</v>
      </c>
      <c r="DS38" s="2">
        <v>0</v>
      </c>
      <c r="DT38" s="2">
        <v>0</v>
      </c>
      <c r="DU38" s="4">
        <v>1</v>
      </c>
      <c r="DV38" s="4">
        <f t="shared" si="13"/>
        <v>0</v>
      </c>
      <c r="DX38" s="2" t="s">
        <v>41</v>
      </c>
      <c r="DY38" s="2">
        <v>72</v>
      </c>
      <c r="DZ38" s="2">
        <v>72</v>
      </c>
      <c r="EA38" s="2">
        <v>0</v>
      </c>
      <c r="EB38" s="2">
        <v>0</v>
      </c>
      <c r="EC38" s="4">
        <v>1</v>
      </c>
      <c r="ED38" s="4">
        <f t="shared" si="14"/>
        <v>0</v>
      </c>
      <c r="EF38" s="2" t="s">
        <v>41</v>
      </c>
      <c r="EG38" s="2">
        <v>72</v>
      </c>
      <c r="EH38" s="2">
        <v>72</v>
      </c>
      <c r="EI38" s="2">
        <v>0</v>
      </c>
      <c r="EJ38" s="2">
        <v>0</v>
      </c>
      <c r="EK38" s="4">
        <f t="shared" si="68"/>
        <v>1</v>
      </c>
      <c r="EL38" s="4">
        <f t="shared" si="15"/>
        <v>0</v>
      </c>
      <c r="EN38" s="73" t="s">
        <v>41</v>
      </c>
      <c r="EO38" s="73">
        <v>72</v>
      </c>
      <c r="EP38" s="73">
        <v>72</v>
      </c>
      <c r="EQ38" s="73">
        <v>0</v>
      </c>
      <c r="ER38" s="73">
        <v>0</v>
      </c>
      <c r="ES38" s="77">
        <v>1</v>
      </c>
      <c r="ET38" s="75">
        <f t="shared" si="16"/>
        <v>1</v>
      </c>
      <c r="EU38" s="74"/>
      <c r="EV38" s="73" t="s">
        <v>41</v>
      </c>
      <c r="EW38" s="73">
        <v>72</v>
      </c>
      <c r="EX38" s="73">
        <v>72</v>
      </c>
      <c r="EY38" s="73">
        <v>0</v>
      </c>
      <c r="EZ38" s="73">
        <v>0</v>
      </c>
      <c r="FA38" s="77">
        <v>1</v>
      </c>
      <c r="FB38" s="75">
        <f t="shared" si="17"/>
        <v>0</v>
      </c>
      <c r="FC38" s="74"/>
      <c r="FD38" s="73" t="s">
        <v>41</v>
      </c>
      <c r="FE38" s="73">
        <v>72</v>
      </c>
      <c r="FF38" s="73">
        <v>72</v>
      </c>
      <c r="FG38" s="73">
        <v>0</v>
      </c>
      <c r="FH38" s="73">
        <v>0</v>
      </c>
      <c r="FI38" s="77">
        <v>1</v>
      </c>
      <c r="FJ38" s="75">
        <f t="shared" si="18"/>
        <v>0</v>
      </c>
      <c r="FK38" s="74"/>
      <c r="FL38" s="73" t="s">
        <v>41</v>
      </c>
      <c r="FM38" s="73">
        <v>72</v>
      </c>
      <c r="FN38" s="73">
        <v>72</v>
      </c>
      <c r="FO38" s="73">
        <v>0</v>
      </c>
      <c r="FP38" s="73">
        <v>0</v>
      </c>
      <c r="FQ38" s="77">
        <v>1</v>
      </c>
      <c r="FR38" s="75">
        <f t="shared" si="19"/>
        <v>0</v>
      </c>
      <c r="FS38" s="74"/>
      <c r="FT38" s="73" t="s">
        <v>41</v>
      </c>
      <c r="FU38" s="73">
        <v>72</v>
      </c>
      <c r="FV38" s="73">
        <v>72</v>
      </c>
      <c r="FW38" s="73">
        <v>0</v>
      </c>
      <c r="FX38" s="73">
        <v>0</v>
      </c>
      <c r="FY38" s="77">
        <v>1</v>
      </c>
      <c r="FZ38" s="75">
        <f t="shared" si="20"/>
        <v>0</v>
      </c>
      <c r="GA38" s="74"/>
      <c r="GB38" s="73" t="s">
        <v>41</v>
      </c>
      <c r="GC38" s="73">
        <v>72</v>
      </c>
      <c r="GD38" s="73">
        <v>72</v>
      </c>
      <c r="GE38" s="73">
        <v>0</v>
      </c>
      <c r="GF38" s="73">
        <v>0</v>
      </c>
      <c r="GG38" s="77">
        <v>1</v>
      </c>
      <c r="GH38" s="75">
        <f t="shared" si="21"/>
        <v>0</v>
      </c>
      <c r="GI38" s="74"/>
      <c r="GJ38" s="73" t="s">
        <v>41</v>
      </c>
      <c r="GK38" s="73">
        <v>72</v>
      </c>
      <c r="GL38" s="73">
        <v>72</v>
      </c>
      <c r="GM38" s="73">
        <v>0</v>
      </c>
      <c r="GN38" s="73">
        <v>0</v>
      </c>
      <c r="GO38" s="77">
        <v>1</v>
      </c>
      <c r="GP38" s="75">
        <f t="shared" si="22"/>
        <v>0</v>
      </c>
      <c r="GQ38" s="74"/>
      <c r="GR38" s="73" t="s">
        <v>41</v>
      </c>
      <c r="GS38" s="73">
        <v>72</v>
      </c>
      <c r="GT38" s="73">
        <v>72</v>
      </c>
      <c r="GU38" s="73">
        <v>0</v>
      </c>
      <c r="GV38" s="73">
        <v>0</v>
      </c>
      <c r="GW38" s="77">
        <v>1</v>
      </c>
      <c r="GX38" s="75">
        <f t="shared" si="23"/>
        <v>0</v>
      </c>
      <c r="GY38" s="74"/>
      <c r="GZ38" s="73" t="s">
        <v>41</v>
      </c>
      <c r="HA38" s="73">
        <v>72</v>
      </c>
      <c r="HB38" s="73">
        <v>72</v>
      </c>
      <c r="HC38" s="73">
        <v>0</v>
      </c>
      <c r="HD38" s="73">
        <v>0</v>
      </c>
      <c r="HE38" s="77">
        <v>1</v>
      </c>
      <c r="HF38" s="75">
        <f t="shared" si="24"/>
        <v>0</v>
      </c>
      <c r="HG38" s="74"/>
      <c r="HH38" s="74" t="s">
        <v>41</v>
      </c>
      <c r="HI38" s="74">
        <v>72</v>
      </c>
      <c r="HJ38" s="74">
        <v>72</v>
      </c>
      <c r="HK38" s="74">
        <v>0</v>
      </c>
      <c r="HL38" s="74">
        <v>0</v>
      </c>
      <c r="HM38" s="75">
        <f t="shared" si="25"/>
        <v>1</v>
      </c>
      <c r="HN38" s="75">
        <f t="shared" si="26"/>
        <v>0</v>
      </c>
      <c r="HP38" s="74" t="s">
        <v>41</v>
      </c>
      <c r="HQ38" s="74">
        <v>72</v>
      </c>
      <c r="HR38" s="74">
        <v>72</v>
      </c>
      <c r="HS38" s="74">
        <v>0</v>
      </c>
      <c r="HT38" s="74">
        <v>0</v>
      </c>
      <c r="HU38" s="75">
        <f t="shared" si="27"/>
        <v>1</v>
      </c>
      <c r="HV38" s="75">
        <f t="shared" si="28"/>
        <v>0</v>
      </c>
      <c r="HX38" s="74" t="s">
        <v>41</v>
      </c>
      <c r="HY38" s="74">
        <v>72</v>
      </c>
      <c r="HZ38" s="74">
        <v>72</v>
      </c>
      <c r="IA38" s="74">
        <v>0</v>
      </c>
      <c r="IB38" s="74">
        <v>0</v>
      </c>
      <c r="IC38" s="75">
        <f t="shared" si="29"/>
        <v>1</v>
      </c>
      <c r="ID38" s="75">
        <f t="shared" si="30"/>
        <v>0</v>
      </c>
      <c r="IF38" s="74" t="s">
        <v>41</v>
      </c>
      <c r="IG38" s="74">
        <v>72</v>
      </c>
      <c r="IH38" s="74">
        <v>72</v>
      </c>
      <c r="II38" s="74">
        <v>0</v>
      </c>
      <c r="IJ38" s="74">
        <v>0</v>
      </c>
      <c r="IK38" s="75">
        <f t="shared" si="31"/>
        <v>1</v>
      </c>
      <c r="IL38" s="75">
        <f t="shared" si="32"/>
        <v>0</v>
      </c>
      <c r="IN38" s="74" t="s">
        <v>41</v>
      </c>
      <c r="IO38" s="74">
        <v>72</v>
      </c>
      <c r="IP38" s="74">
        <v>72</v>
      </c>
      <c r="IQ38" s="74">
        <v>0</v>
      </c>
      <c r="IR38" s="74">
        <v>0</v>
      </c>
      <c r="IS38" s="75">
        <f t="shared" si="33"/>
        <v>1</v>
      </c>
      <c r="IT38" s="75">
        <f t="shared" si="34"/>
        <v>0</v>
      </c>
      <c r="IV38" s="74" t="s">
        <v>41</v>
      </c>
      <c r="IW38" s="74">
        <v>72</v>
      </c>
      <c r="IX38" s="74">
        <v>72</v>
      </c>
      <c r="IY38" s="74">
        <v>0</v>
      </c>
      <c r="IZ38" s="74">
        <v>0</v>
      </c>
      <c r="JA38" s="75">
        <f t="shared" si="35"/>
        <v>1</v>
      </c>
      <c r="JB38" s="75">
        <f t="shared" si="36"/>
        <v>0</v>
      </c>
      <c r="JD38" s="74" t="s">
        <v>41</v>
      </c>
      <c r="JE38" s="74">
        <v>72</v>
      </c>
      <c r="JF38" s="74">
        <v>72</v>
      </c>
      <c r="JG38" s="74">
        <v>0</v>
      </c>
      <c r="JH38" s="74">
        <v>0</v>
      </c>
      <c r="JI38" s="75">
        <f t="shared" si="37"/>
        <v>1</v>
      </c>
      <c r="JJ38" s="75">
        <f t="shared" si="38"/>
        <v>0</v>
      </c>
      <c r="JL38" s="74" t="s">
        <v>41</v>
      </c>
      <c r="JM38" s="74">
        <v>72</v>
      </c>
      <c r="JN38" s="74">
        <v>72</v>
      </c>
      <c r="JO38" s="74">
        <v>0</v>
      </c>
      <c r="JP38" s="74">
        <v>0</v>
      </c>
      <c r="JQ38" s="75">
        <f t="shared" si="39"/>
        <v>1</v>
      </c>
      <c r="JR38" s="75">
        <f t="shared" si="40"/>
        <v>0</v>
      </c>
      <c r="JT38" s="74" t="s">
        <v>41</v>
      </c>
      <c r="JU38" s="74">
        <v>72</v>
      </c>
      <c r="JV38" s="74">
        <v>72</v>
      </c>
      <c r="JW38" s="74">
        <v>0</v>
      </c>
      <c r="JX38" s="74">
        <v>0</v>
      </c>
      <c r="JY38" s="75">
        <f t="shared" si="41"/>
        <v>1</v>
      </c>
      <c r="JZ38" s="75">
        <f t="shared" si="42"/>
        <v>0</v>
      </c>
      <c r="KB38" s="74" t="s">
        <v>41</v>
      </c>
      <c r="KC38" s="74">
        <v>72</v>
      </c>
      <c r="KD38" s="74">
        <v>72</v>
      </c>
      <c r="KE38" s="74">
        <v>0</v>
      </c>
      <c r="KF38" s="74">
        <v>0</v>
      </c>
      <c r="KG38" s="75">
        <f t="shared" si="43"/>
        <v>1</v>
      </c>
      <c r="KH38" s="75">
        <f t="shared" si="44"/>
        <v>0</v>
      </c>
      <c r="KJ38" s="74" t="s">
        <v>41</v>
      </c>
      <c r="KK38" s="74">
        <v>72</v>
      </c>
      <c r="KL38" s="74">
        <v>72</v>
      </c>
      <c r="KM38" s="74">
        <v>0</v>
      </c>
      <c r="KN38" s="74">
        <v>0</v>
      </c>
      <c r="KO38" s="75">
        <f t="shared" si="45"/>
        <v>1</v>
      </c>
      <c r="KP38" s="75">
        <f t="shared" si="46"/>
        <v>0</v>
      </c>
      <c r="KR38" s="74" t="s">
        <v>41</v>
      </c>
      <c r="KS38" s="74">
        <v>72</v>
      </c>
      <c r="KT38" s="74">
        <v>72</v>
      </c>
      <c r="KU38" s="74">
        <v>0</v>
      </c>
      <c r="KV38" s="74">
        <v>0</v>
      </c>
      <c r="KW38" s="75">
        <f t="shared" si="47"/>
        <v>1</v>
      </c>
      <c r="KX38" s="75">
        <f t="shared" si="48"/>
        <v>0</v>
      </c>
      <c r="KZ38" s="74" t="s">
        <v>41</v>
      </c>
      <c r="LA38" s="74">
        <v>72</v>
      </c>
      <c r="LB38" s="74">
        <v>72</v>
      </c>
      <c r="LC38" s="74">
        <v>0</v>
      </c>
      <c r="LD38" s="74">
        <v>0</v>
      </c>
      <c r="LE38" s="75">
        <f t="shared" si="49"/>
        <v>1</v>
      </c>
      <c r="LF38" s="75">
        <f t="shared" si="50"/>
        <v>0</v>
      </c>
      <c r="LH38" s="74" t="s">
        <v>41</v>
      </c>
      <c r="LI38" s="74">
        <v>72</v>
      </c>
      <c r="LJ38" s="74">
        <v>72</v>
      </c>
      <c r="LK38" s="74">
        <v>0</v>
      </c>
      <c r="LL38" s="74">
        <v>0</v>
      </c>
      <c r="LM38" s="75">
        <f t="shared" si="51"/>
        <v>1</v>
      </c>
      <c r="LN38" s="75">
        <f t="shared" si="52"/>
        <v>0</v>
      </c>
      <c r="LP38" s="74" t="s">
        <v>41</v>
      </c>
      <c r="LQ38" s="74">
        <v>72</v>
      </c>
      <c r="LR38" s="74">
        <v>72</v>
      </c>
      <c r="LS38" s="74">
        <v>0</v>
      </c>
      <c r="LT38" s="74">
        <v>0</v>
      </c>
      <c r="LU38" s="75">
        <f t="shared" si="53"/>
        <v>1</v>
      </c>
      <c r="LV38" s="75">
        <f t="shared" si="54"/>
        <v>0</v>
      </c>
      <c r="LX38" s="74" t="s">
        <v>41</v>
      </c>
      <c r="LY38" s="74">
        <v>72</v>
      </c>
      <c r="LZ38" s="74">
        <v>72</v>
      </c>
      <c r="MA38" s="74">
        <v>0</v>
      </c>
      <c r="MB38" s="74">
        <v>0</v>
      </c>
      <c r="MC38" s="75">
        <f t="shared" si="55"/>
        <v>1</v>
      </c>
      <c r="MD38" s="75">
        <f t="shared" si="56"/>
        <v>0</v>
      </c>
      <c r="MF38" s="74" t="s">
        <v>41</v>
      </c>
      <c r="MG38" s="74">
        <v>72</v>
      </c>
      <c r="MH38" s="74">
        <v>72</v>
      </c>
      <c r="MI38" s="74">
        <v>0</v>
      </c>
      <c r="MJ38" s="74">
        <v>0</v>
      </c>
      <c r="MK38" s="75">
        <f t="shared" si="57"/>
        <v>1</v>
      </c>
      <c r="ML38" s="75">
        <f t="shared" si="58"/>
        <v>0</v>
      </c>
      <c r="MN38" s="74" t="s">
        <v>41</v>
      </c>
      <c r="MO38" s="74">
        <v>72</v>
      </c>
      <c r="MP38" s="74">
        <v>72</v>
      </c>
      <c r="MQ38" s="74">
        <v>0</v>
      </c>
      <c r="MR38" s="74">
        <v>0</v>
      </c>
      <c r="MS38" s="75">
        <f t="shared" si="59"/>
        <v>1</v>
      </c>
      <c r="MT38" s="75">
        <f t="shared" si="60"/>
        <v>0</v>
      </c>
      <c r="MV38" s="74" t="s">
        <v>41</v>
      </c>
      <c r="MW38" s="74">
        <v>72</v>
      </c>
      <c r="MX38" s="74">
        <v>72</v>
      </c>
      <c r="MY38" s="74">
        <v>0</v>
      </c>
      <c r="MZ38" s="74">
        <v>0</v>
      </c>
      <c r="NA38" s="75">
        <f t="shared" si="61"/>
        <v>1</v>
      </c>
      <c r="NB38" s="75">
        <f t="shared" si="62"/>
        <v>0</v>
      </c>
      <c r="ND38" s="74" t="s">
        <v>41</v>
      </c>
      <c r="NE38" s="74">
        <v>72</v>
      </c>
      <c r="NF38" s="74">
        <v>72</v>
      </c>
      <c r="NG38" s="74">
        <v>0</v>
      </c>
      <c r="NH38" s="74">
        <v>0</v>
      </c>
      <c r="NI38" s="75">
        <f t="shared" si="63"/>
        <v>1</v>
      </c>
      <c r="NJ38" s="75">
        <f t="shared" si="64"/>
        <v>0</v>
      </c>
      <c r="NL38" s="74" t="s">
        <v>41</v>
      </c>
      <c r="NM38" s="74">
        <v>72</v>
      </c>
      <c r="NN38" s="74">
        <v>72</v>
      </c>
      <c r="NO38" s="74">
        <v>0</v>
      </c>
      <c r="NP38" s="74">
        <v>0</v>
      </c>
      <c r="NQ38" s="75">
        <f t="shared" si="65"/>
        <v>1</v>
      </c>
      <c r="NR38" s="75">
        <f t="shared" si="66"/>
        <v>0</v>
      </c>
      <c r="NT38" s="74" t="s">
        <v>41</v>
      </c>
      <c r="NU38" s="74">
        <v>72</v>
      </c>
      <c r="NV38" s="74">
        <v>72</v>
      </c>
      <c r="NW38" s="74">
        <v>0</v>
      </c>
      <c r="NX38" s="74">
        <v>0</v>
      </c>
      <c r="NY38" s="75">
        <v>1</v>
      </c>
      <c r="NZ38" s="75"/>
    </row>
    <row r="39" spans="1:390" ht="1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G39" s="8"/>
      <c r="H39" s="7"/>
      <c r="I39" s="2" t="s">
        <v>42</v>
      </c>
      <c r="J39" s="2">
        <v>74</v>
      </c>
      <c r="K39" s="2">
        <v>24</v>
      </c>
      <c r="L39" s="2">
        <v>50</v>
      </c>
      <c r="M39" s="2">
        <v>0</v>
      </c>
      <c r="N39" s="4">
        <v>0.32</v>
      </c>
      <c r="O39" s="8">
        <f t="shared" si="0"/>
        <v>0</v>
      </c>
      <c r="P39" s="7"/>
      <c r="Q39" s="2" t="s">
        <v>42</v>
      </c>
      <c r="R39" s="2">
        <v>74</v>
      </c>
      <c r="S39" s="2">
        <v>24</v>
      </c>
      <c r="T39" s="2">
        <v>50</v>
      </c>
      <c r="U39" s="2">
        <v>0</v>
      </c>
      <c r="V39" s="4">
        <v>0.32</v>
      </c>
      <c r="W39" s="4">
        <f t="shared" si="1"/>
        <v>0</v>
      </c>
      <c r="Y39" s="2" t="s">
        <v>42</v>
      </c>
      <c r="Z39" s="2">
        <v>74</v>
      </c>
      <c r="AA39" s="2">
        <v>24</v>
      </c>
      <c r="AB39" s="2">
        <v>50</v>
      </c>
      <c r="AC39" s="2">
        <v>0</v>
      </c>
      <c r="AD39" s="4">
        <v>0.32</v>
      </c>
      <c r="AE39" s="4">
        <f t="shared" si="2"/>
        <v>0</v>
      </c>
      <c r="AN39" s="2" t="s">
        <v>42</v>
      </c>
      <c r="AO39" s="2">
        <v>85</v>
      </c>
      <c r="AP39" s="2">
        <v>35</v>
      </c>
      <c r="AQ39" s="2">
        <v>50</v>
      </c>
      <c r="AR39" s="2">
        <v>0</v>
      </c>
      <c r="AS39" s="4">
        <v>0.41</v>
      </c>
      <c r="AT39" s="4">
        <f t="shared" si="3"/>
        <v>0.41</v>
      </c>
      <c r="AV39" s="2" t="s">
        <v>42</v>
      </c>
      <c r="AW39" s="2">
        <v>85</v>
      </c>
      <c r="AX39" s="2">
        <v>35</v>
      </c>
      <c r="AY39" s="2">
        <v>50</v>
      </c>
      <c r="AZ39" s="2">
        <v>0</v>
      </c>
      <c r="BA39" s="4">
        <v>0.41</v>
      </c>
      <c r="BB39" s="4">
        <f t="shared" si="4"/>
        <v>0</v>
      </c>
      <c r="BD39" s="2" t="s">
        <v>42</v>
      </c>
      <c r="BE39" s="2">
        <v>85</v>
      </c>
      <c r="BF39" s="2">
        <v>35</v>
      </c>
      <c r="BG39" s="2">
        <v>50</v>
      </c>
      <c r="BH39" s="2">
        <v>0</v>
      </c>
      <c r="BI39" s="4">
        <v>0.41</v>
      </c>
      <c r="BJ39" s="4">
        <f t="shared" si="5"/>
        <v>0</v>
      </c>
      <c r="BL39" s="2" t="s">
        <v>42</v>
      </c>
      <c r="BM39" s="2">
        <v>85</v>
      </c>
      <c r="BN39" s="2">
        <v>35</v>
      </c>
      <c r="BO39" s="2">
        <v>50</v>
      </c>
      <c r="BP39" s="2">
        <v>0</v>
      </c>
      <c r="BQ39" s="4">
        <f t="shared" si="69"/>
        <v>0.41176470588235292</v>
      </c>
      <c r="BR39" s="4">
        <f t="shared" si="6"/>
        <v>1.764705882352946E-3</v>
      </c>
      <c r="BT39" s="2" t="s">
        <v>42</v>
      </c>
      <c r="BU39" s="2">
        <v>85</v>
      </c>
      <c r="BV39" s="2">
        <v>35</v>
      </c>
      <c r="BW39" s="2">
        <v>50</v>
      </c>
      <c r="BX39" s="2">
        <v>0</v>
      </c>
      <c r="BY39" s="4">
        <f t="shared" si="67"/>
        <v>0.41176470588235292</v>
      </c>
      <c r="BZ39" s="4">
        <f t="shared" si="7"/>
        <v>0</v>
      </c>
      <c r="CB39" s="2" t="s">
        <v>42</v>
      </c>
      <c r="CC39" s="2">
        <v>85</v>
      </c>
      <c r="CD39" s="2">
        <v>35</v>
      </c>
      <c r="CE39" s="2">
        <v>50</v>
      </c>
      <c r="CF39" s="2">
        <v>0</v>
      </c>
      <c r="CG39" s="4">
        <v>0.41</v>
      </c>
      <c r="CH39" s="4">
        <f t="shared" si="8"/>
        <v>-1.764705882352946E-3</v>
      </c>
      <c r="CJ39" s="2" t="s">
        <v>42</v>
      </c>
      <c r="CK39" s="2">
        <v>85</v>
      </c>
      <c r="CL39" s="2">
        <v>35</v>
      </c>
      <c r="CM39" s="2">
        <v>50</v>
      </c>
      <c r="CN39" s="2">
        <v>0</v>
      </c>
      <c r="CO39" s="4">
        <v>0.41</v>
      </c>
      <c r="CP39" s="4">
        <f t="shared" si="9"/>
        <v>0</v>
      </c>
      <c r="CR39" s="2" t="s">
        <v>42</v>
      </c>
      <c r="CS39" s="2">
        <v>85</v>
      </c>
      <c r="CT39" s="2">
        <v>35</v>
      </c>
      <c r="CU39" s="2">
        <v>50</v>
      </c>
      <c r="CV39" s="2">
        <v>0</v>
      </c>
      <c r="CW39" s="4">
        <v>0.41</v>
      </c>
      <c r="CX39" s="4">
        <f t="shared" si="10"/>
        <v>0</v>
      </c>
      <c r="CZ39" s="2" t="s">
        <v>42</v>
      </c>
      <c r="DA39" s="2">
        <v>85</v>
      </c>
      <c r="DB39" s="2">
        <v>35</v>
      </c>
      <c r="DC39" s="2">
        <v>50</v>
      </c>
      <c r="DD39" s="2">
        <v>0</v>
      </c>
      <c r="DE39" s="4">
        <v>0.41</v>
      </c>
      <c r="DF39" s="4">
        <f t="shared" si="11"/>
        <v>0</v>
      </c>
      <c r="DH39" s="2" t="s">
        <v>42</v>
      </c>
      <c r="DI39" s="2">
        <v>85</v>
      </c>
      <c r="DJ39" s="2">
        <v>35</v>
      </c>
      <c r="DK39" s="2">
        <v>50</v>
      </c>
      <c r="DL39" s="2">
        <v>0</v>
      </c>
      <c r="DM39" s="4">
        <v>0.41</v>
      </c>
      <c r="DN39" s="4">
        <f t="shared" si="12"/>
        <v>0</v>
      </c>
      <c r="DP39" s="2" t="s">
        <v>42</v>
      </c>
      <c r="DQ39" s="2">
        <v>85</v>
      </c>
      <c r="DR39" s="2">
        <v>35</v>
      </c>
      <c r="DS39" s="2">
        <v>50</v>
      </c>
      <c r="DT39" s="2">
        <v>0</v>
      </c>
      <c r="DU39" s="4">
        <v>0.41</v>
      </c>
      <c r="DV39" s="4">
        <f t="shared" si="13"/>
        <v>0</v>
      </c>
      <c r="DX39" s="2" t="s">
        <v>42</v>
      </c>
      <c r="DY39" s="2">
        <v>85</v>
      </c>
      <c r="DZ39" s="2">
        <v>35</v>
      </c>
      <c r="EA39" s="2">
        <v>50</v>
      </c>
      <c r="EB39" s="2">
        <v>0</v>
      </c>
      <c r="EC39" s="4">
        <v>0.41</v>
      </c>
      <c r="ED39" s="4">
        <f t="shared" si="14"/>
        <v>0</v>
      </c>
      <c r="EF39" s="2" t="s">
        <v>42</v>
      </c>
      <c r="EG39" s="2">
        <v>85</v>
      </c>
      <c r="EH39" s="2">
        <v>35</v>
      </c>
      <c r="EI39" s="2">
        <v>50</v>
      </c>
      <c r="EJ39" s="2">
        <v>0</v>
      </c>
      <c r="EK39" s="4">
        <f t="shared" si="68"/>
        <v>0.41176470588235292</v>
      </c>
      <c r="EL39" s="4">
        <f t="shared" si="15"/>
        <v>1.764705882352946E-3</v>
      </c>
      <c r="EN39" s="73" t="s">
        <v>42</v>
      </c>
      <c r="EO39" s="73">
        <v>85</v>
      </c>
      <c r="EP39" s="73">
        <v>35</v>
      </c>
      <c r="EQ39" s="73">
        <v>50</v>
      </c>
      <c r="ER39" s="73">
        <v>0</v>
      </c>
      <c r="ES39" s="77">
        <v>0.41</v>
      </c>
      <c r="ET39" s="75">
        <f t="shared" si="16"/>
        <v>0.41</v>
      </c>
      <c r="EU39" s="74"/>
      <c r="EV39" s="73" t="s">
        <v>42</v>
      </c>
      <c r="EW39" s="73">
        <v>85</v>
      </c>
      <c r="EX39" s="73">
        <v>35</v>
      </c>
      <c r="EY39" s="73">
        <v>50</v>
      </c>
      <c r="EZ39" s="73">
        <v>0</v>
      </c>
      <c r="FA39" s="77">
        <v>0.41</v>
      </c>
      <c r="FB39" s="75">
        <f t="shared" si="17"/>
        <v>0</v>
      </c>
      <c r="FC39" s="74"/>
      <c r="FD39" s="73" t="s">
        <v>42</v>
      </c>
      <c r="FE39" s="73">
        <v>85</v>
      </c>
      <c r="FF39" s="73">
        <v>35</v>
      </c>
      <c r="FG39" s="73">
        <v>50</v>
      </c>
      <c r="FH39" s="73">
        <v>0</v>
      </c>
      <c r="FI39" s="77">
        <v>0.41</v>
      </c>
      <c r="FJ39" s="75">
        <f t="shared" si="18"/>
        <v>0</v>
      </c>
      <c r="FK39" s="74"/>
      <c r="FL39" s="73" t="s">
        <v>42</v>
      </c>
      <c r="FM39" s="73">
        <v>85</v>
      </c>
      <c r="FN39" s="73">
        <v>35</v>
      </c>
      <c r="FO39" s="73">
        <v>50</v>
      </c>
      <c r="FP39" s="73">
        <v>0</v>
      </c>
      <c r="FQ39" s="77">
        <v>0.41</v>
      </c>
      <c r="FR39" s="75">
        <f t="shared" si="19"/>
        <v>0</v>
      </c>
      <c r="FS39" s="74"/>
      <c r="FT39" s="73" t="s">
        <v>42</v>
      </c>
      <c r="FU39" s="73">
        <v>85</v>
      </c>
      <c r="FV39" s="73">
        <v>35</v>
      </c>
      <c r="FW39" s="73">
        <v>50</v>
      </c>
      <c r="FX39" s="73">
        <v>0</v>
      </c>
      <c r="FY39" s="77">
        <v>0.41</v>
      </c>
      <c r="FZ39" s="75">
        <f t="shared" si="20"/>
        <v>0</v>
      </c>
      <c r="GA39" s="74"/>
      <c r="GB39" s="73" t="s">
        <v>42</v>
      </c>
      <c r="GC39" s="73">
        <v>85</v>
      </c>
      <c r="GD39" s="73">
        <v>35</v>
      </c>
      <c r="GE39" s="73">
        <v>50</v>
      </c>
      <c r="GF39" s="73">
        <v>0</v>
      </c>
      <c r="GG39" s="77">
        <v>0.41</v>
      </c>
      <c r="GH39" s="75">
        <f t="shared" si="21"/>
        <v>0</v>
      </c>
      <c r="GI39" s="74"/>
      <c r="GJ39" s="73" t="s">
        <v>42</v>
      </c>
      <c r="GK39" s="73">
        <v>85</v>
      </c>
      <c r="GL39" s="73">
        <v>35</v>
      </c>
      <c r="GM39" s="73">
        <v>50</v>
      </c>
      <c r="GN39" s="73">
        <v>0</v>
      </c>
      <c r="GO39" s="77">
        <v>0.41</v>
      </c>
      <c r="GP39" s="75">
        <f t="shared" si="22"/>
        <v>0</v>
      </c>
      <c r="GQ39" s="74"/>
      <c r="GR39" s="73" t="s">
        <v>42</v>
      </c>
      <c r="GS39" s="73">
        <v>85</v>
      </c>
      <c r="GT39" s="73">
        <v>35</v>
      </c>
      <c r="GU39" s="73">
        <v>50</v>
      </c>
      <c r="GV39" s="73">
        <v>0</v>
      </c>
      <c r="GW39" s="77">
        <v>0.41</v>
      </c>
      <c r="GX39" s="75">
        <f t="shared" si="23"/>
        <v>0</v>
      </c>
      <c r="GY39" s="74"/>
      <c r="GZ39" s="73" t="s">
        <v>42</v>
      </c>
      <c r="HA39" s="73">
        <v>85</v>
      </c>
      <c r="HB39" s="73">
        <v>35</v>
      </c>
      <c r="HC39" s="73">
        <v>50</v>
      </c>
      <c r="HD39" s="73">
        <v>0</v>
      </c>
      <c r="HE39" s="77">
        <v>0.41</v>
      </c>
      <c r="HF39" s="75">
        <f t="shared" si="24"/>
        <v>0</v>
      </c>
      <c r="HG39" s="74"/>
      <c r="HH39" s="74" t="s">
        <v>42</v>
      </c>
      <c r="HI39" s="74">
        <v>85</v>
      </c>
      <c r="HJ39" s="74">
        <v>35</v>
      </c>
      <c r="HK39" s="74">
        <v>50</v>
      </c>
      <c r="HL39" s="74">
        <v>0</v>
      </c>
      <c r="HM39" s="75">
        <f t="shared" si="25"/>
        <v>0.41176470588235292</v>
      </c>
      <c r="HN39" s="75">
        <f t="shared" si="26"/>
        <v>1.764705882352946E-3</v>
      </c>
      <c r="HP39" s="74" t="s">
        <v>42</v>
      </c>
      <c r="HQ39" s="74">
        <v>85</v>
      </c>
      <c r="HR39" s="74">
        <v>35</v>
      </c>
      <c r="HS39" s="74">
        <v>50</v>
      </c>
      <c r="HT39" s="74">
        <v>0</v>
      </c>
      <c r="HU39" s="75">
        <f t="shared" si="27"/>
        <v>0.41176470588235292</v>
      </c>
      <c r="HV39" s="75">
        <f t="shared" si="28"/>
        <v>0</v>
      </c>
      <c r="HX39" s="74" t="s">
        <v>42</v>
      </c>
      <c r="HY39" s="74">
        <v>85</v>
      </c>
      <c r="HZ39" s="74">
        <v>35</v>
      </c>
      <c r="IA39" s="74">
        <v>50</v>
      </c>
      <c r="IB39" s="74">
        <v>0</v>
      </c>
      <c r="IC39" s="75">
        <f t="shared" si="29"/>
        <v>0.41176470588235292</v>
      </c>
      <c r="ID39" s="75">
        <f t="shared" si="30"/>
        <v>0</v>
      </c>
      <c r="IF39" s="74" t="s">
        <v>42</v>
      </c>
      <c r="IG39" s="74">
        <v>85</v>
      </c>
      <c r="IH39" s="74">
        <v>35</v>
      </c>
      <c r="II39" s="74">
        <v>50</v>
      </c>
      <c r="IJ39" s="74">
        <v>0</v>
      </c>
      <c r="IK39" s="75">
        <f t="shared" si="31"/>
        <v>0.41176470588235292</v>
      </c>
      <c r="IL39" s="75">
        <f t="shared" si="32"/>
        <v>0</v>
      </c>
      <c r="IN39" s="74" t="s">
        <v>42</v>
      </c>
      <c r="IO39" s="74">
        <v>85</v>
      </c>
      <c r="IP39" s="74">
        <v>35</v>
      </c>
      <c r="IQ39" s="74">
        <v>50</v>
      </c>
      <c r="IR39" s="74">
        <v>0</v>
      </c>
      <c r="IS39" s="75">
        <f t="shared" si="33"/>
        <v>0.41176470588235292</v>
      </c>
      <c r="IT39" s="75">
        <f t="shared" si="34"/>
        <v>0</v>
      </c>
      <c r="IV39" s="74" t="s">
        <v>42</v>
      </c>
      <c r="IW39" s="74">
        <v>85</v>
      </c>
      <c r="IX39" s="74">
        <v>35</v>
      </c>
      <c r="IY39" s="74">
        <v>50</v>
      </c>
      <c r="IZ39" s="74">
        <v>0</v>
      </c>
      <c r="JA39" s="75">
        <f t="shared" si="35"/>
        <v>0.41176470588235292</v>
      </c>
      <c r="JB39" s="75">
        <f t="shared" si="36"/>
        <v>0</v>
      </c>
      <c r="JD39" s="74" t="s">
        <v>42</v>
      </c>
      <c r="JE39" s="74">
        <v>85</v>
      </c>
      <c r="JF39" s="74">
        <v>35</v>
      </c>
      <c r="JG39" s="74">
        <v>50</v>
      </c>
      <c r="JH39" s="74">
        <v>0</v>
      </c>
      <c r="JI39" s="75">
        <f t="shared" si="37"/>
        <v>0.41176470588235292</v>
      </c>
      <c r="JJ39" s="75">
        <f t="shared" si="38"/>
        <v>0</v>
      </c>
      <c r="JL39" s="74" t="s">
        <v>42</v>
      </c>
      <c r="JM39" s="74">
        <v>85</v>
      </c>
      <c r="JN39" s="74">
        <v>35</v>
      </c>
      <c r="JO39" s="74">
        <v>50</v>
      </c>
      <c r="JP39" s="74">
        <v>0</v>
      </c>
      <c r="JQ39" s="75">
        <f t="shared" si="39"/>
        <v>0.41176470588235292</v>
      </c>
      <c r="JR39" s="75">
        <f t="shared" si="40"/>
        <v>0</v>
      </c>
      <c r="JT39" s="74" t="s">
        <v>42</v>
      </c>
      <c r="JU39" s="74">
        <v>85</v>
      </c>
      <c r="JV39" s="74">
        <v>35</v>
      </c>
      <c r="JW39" s="74">
        <v>50</v>
      </c>
      <c r="JX39" s="74">
        <v>0</v>
      </c>
      <c r="JY39" s="75">
        <f t="shared" si="41"/>
        <v>0.41176470588235292</v>
      </c>
      <c r="JZ39" s="75">
        <f t="shared" si="42"/>
        <v>0</v>
      </c>
      <c r="KB39" s="74" t="s">
        <v>42</v>
      </c>
      <c r="KC39" s="74">
        <v>85</v>
      </c>
      <c r="KD39" s="74">
        <v>35</v>
      </c>
      <c r="KE39" s="74">
        <v>50</v>
      </c>
      <c r="KF39" s="74">
        <v>0</v>
      </c>
      <c r="KG39" s="75">
        <f t="shared" si="43"/>
        <v>0.41176470588235292</v>
      </c>
      <c r="KH39" s="75">
        <f t="shared" si="44"/>
        <v>0</v>
      </c>
      <c r="KJ39" s="74" t="s">
        <v>42</v>
      </c>
      <c r="KK39" s="74">
        <v>85</v>
      </c>
      <c r="KL39" s="74">
        <v>35</v>
      </c>
      <c r="KM39" s="74">
        <v>50</v>
      </c>
      <c r="KN39" s="74">
        <v>0</v>
      </c>
      <c r="KO39" s="75">
        <f t="shared" si="45"/>
        <v>0.41176470588235292</v>
      </c>
      <c r="KP39" s="75">
        <f t="shared" si="46"/>
        <v>0</v>
      </c>
      <c r="KR39" s="74" t="s">
        <v>42</v>
      </c>
      <c r="KS39" s="74">
        <v>85</v>
      </c>
      <c r="KT39" s="74">
        <v>35</v>
      </c>
      <c r="KU39" s="74">
        <v>50</v>
      </c>
      <c r="KV39" s="74">
        <v>0</v>
      </c>
      <c r="KW39" s="75">
        <f t="shared" si="47"/>
        <v>0.41176470588235292</v>
      </c>
      <c r="KX39" s="75">
        <f t="shared" si="48"/>
        <v>0</v>
      </c>
      <c r="KZ39" s="74" t="s">
        <v>42</v>
      </c>
      <c r="LA39" s="74">
        <v>85</v>
      </c>
      <c r="LB39" s="74">
        <v>35</v>
      </c>
      <c r="LC39" s="74">
        <v>50</v>
      </c>
      <c r="LD39" s="74">
        <v>0</v>
      </c>
      <c r="LE39" s="75">
        <f t="shared" si="49"/>
        <v>0.41176470588235292</v>
      </c>
      <c r="LF39" s="75">
        <f t="shared" si="50"/>
        <v>0</v>
      </c>
      <c r="LH39" s="74" t="s">
        <v>42</v>
      </c>
      <c r="LI39" s="74">
        <v>85</v>
      </c>
      <c r="LJ39" s="74">
        <v>35</v>
      </c>
      <c r="LK39" s="74">
        <v>50</v>
      </c>
      <c r="LL39" s="74">
        <v>0</v>
      </c>
      <c r="LM39" s="75">
        <f t="shared" si="51"/>
        <v>0.41176470588235292</v>
      </c>
      <c r="LN39" s="75">
        <f t="shared" si="52"/>
        <v>0</v>
      </c>
      <c r="LP39" s="74" t="s">
        <v>42</v>
      </c>
      <c r="LQ39" s="74">
        <v>85</v>
      </c>
      <c r="LR39" s="74">
        <v>35</v>
      </c>
      <c r="LS39" s="74">
        <v>50</v>
      </c>
      <c r="LT39" s="74">
        <v>0</v>
      </c>
      <c r="LU39" s="75">
        <f t="shared" si="53"/>
        <v>0.41176470588235292</v>
      </c>
      <c r="LV39" s="75">
        <f t="shared" si="54"/>
        <v>0</v>
      </c>
      <c r="LX39" s="74" t="s">
        <v>42</v>
      </c>
      <c r="LY39" s="74">
        <v>85</v>
      </c>
      <c r="LZ39" s="74">
        <v>35</v>
      </c>
      <c r="MA39" s="74">
        <v>50</v>
      </c>
      <c r="MB39" s="74">
        <v>0</v>
      </c>
      <c r="MC39" s="75">
        <f t="shared" si="55"/>
        <v>0.41176470588235292</v>
      </c>
      <c r="MD39" s="75">
        <f t="shared" si="56"/>
        <v>0</v>
      </c>
      <c r="MF39" s="74" t="s">
        <v>42</v>
      </c>
      <c r="MG39" s="74">
        <v>85</v>
      </c>
      <c r="MH39" s="74">
        <v>35</v>
      </c>
      <c r="MI39" s="74">
        <v>50</v>
      </c>
      <c r="MJ39" s="74">
        <v>0</v>
      </c>
      <c r="MK39" s="75">
        <f t="shared" si="57"/>
        <v>0.41176470588235292</v>
      </c>
      <c r="ML39" s="75">
        <f t="shared" si="58"/>
        <v>0</v>
      </c>
      <c r="MN39" s="74" t="s">
        <v>42</v>
      </c>
      <c r="MO39" s="74">
        <v>85</v>
      </c>
      <c r="MP39" s="74">
        <v>35</v>
      </c>
      <c r="MQ39" s="74">
        <v>50</v>
      </c>
      <c r="MR39" s="74">
        <v>0</v>
      </c>
      <c r="MS39" s="75">
        <f t="shared" si="59"/>
        <v>0.41176470588235292</v>
      </c>
      <c r="MT39" s="75">
        <f t="shared" si="60"/>
        <v>0</v>
      </c>
      <c r="MV39" s="74" t="s">
        <v>42</v>
      </c>
      <c r="MW39" s="74">
        <v>85</v>
      </c>
      <c r="MX39" s="74">
        <v>35</v>
      </c>
      <c r="MY39" s="74">
        <v>50</v>
      </c>
      <c r="MZ39" s="74">
        <v>0</v>
      </c>
      <c r="NA39" s="75">
        <f t="shared" si="61"/>
        <v>0.41176470588235292</v>
      </c>
      <c r="NB39" s="75">
        <f t="shared" si="62"/>
        <v>0</v>
      </c>
      <c r="ND39" s="74" t="s">
        <v>42</v>
      </c>
      <c r="NE39" s="74">
        <v>85</v>
      </c>
      <c r="NF39" s="74">
        <v>35</v>
      </c>
      <c r="NG39" s="74">
        <v>50</v>
      </c>
      <c r="NH39" s="74">
        <v>0</v>
      </c>
      <c r="NI39" s="75">
        <f t="shared" si="63"/>
        <v>0.41176470588235292</v>
      </c>
      <c r="NJ39" s="75">
        <f t="shared" si="64"/>
        <v>0</v>
      </c>
      <c r="NL39" s="74" t="s">
        <v>42</v>
      </c>
      <c r="NM39" s="74">
        <v>85</v>
      </c>
      <c r="NN39" s="74">
        <v>35</v>
      </c>
      <c r="NO39" s="74">
        <v>50</v>
      </c>
      <c r="NP39" s="74">
        <v>0</v>
      </c>
      <c r="NQ39" s="75">
        <f t="shared" si="65"/>
        <v>0.41176470588235292</v>
      </c>
      <c r="NR39" s="75">
        <f t="shared" si="66"/>
        <v>0</v>
      </c>
      <c r="NT39" s="74" t="s">
        <v>42</v>
      </c>
      <c r="NU39" s="74">
        <v>85</v>
      </c>
      <c r="NV39" s="74">
        <v>35</v>
      </c>
      <c r="NW39" s="74">
        <v>50</v>
      </c>
      <c r="NX39" s="74">
        <v>0</v>
      </c>
      <c r="NY39" s="75">
        <v>0.41</v>
      </c>
      <c r="NZ39" s="75"/>
    </row>
    <row r="40" spans="1:390" ht="1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G40" s="8"/>
      <c r="H40" s="7"/>
      <c r="I40" s="2" t="s">
        <v>43</v>
      </c>
      <c r="J40" s="2">
        <v>110</v>
      </c>
      <c r="K40" s="2">
        <v>110</v>
      </c>
      <c r="L40" s="2">
        <v>0</v>
      </c>
      <c r="M40" s="2">
        <v>0</v>
      </c>
      <c r="N40" s="4">
        <v>1</v>
      </c>
      <c r="O40" s="8">
        <f t="shared" si="0"/>
        <v>0</v>
      </c>
      <c r="P40" s="7"/>
      <c r="Q40" s="2" t="s">
        <v>43</v>
      </c>
      <c r="R40" s="2">
        <v>110</v>
      </c>
      <c r="S40" s="2">
        <v>110</v>
      </c>
      <c r="T40" s="2">
        <v>0</v>
      </c>
      <c r="U40" s="2">
        <v>0</v>
      </c>
      <c r="V40" s="4">
        <v>1</v>
      </c>
      <c r="W40" s="4">
        <f t="shared" si="1"/>
        <v>0</v>
      </c>
      <c r="Y40" s="2" t="s">
        <v>43</v>
      </c>
      <c r="Z40" s="2">
        <v>110</v>
      </c>
      <c r="AA40" s="2">
        <v>110</v>
      </c>
      <c r="AB40" s="2">
        <v>0</v>
      </c>
      <c r="AC40" s="2">
        <v>0</v>
      </c>
      <c r="AD40" s="4">
        <v>1</v>
      </c>
      <c r="AE40" s="4">
        <f t="shared" si="2"/>
        <v>0</v>
      </c>
      <c r="AN40" s="2" t="s">
        <v>43</v>
      </c>
      <c r="AO40" s="2">
        <v>152</v>
      </c>
      <c r="AP40" s="2">
        <v>110</v>
      </c>
      <c r="AQ40" s="2">
        <v>0</v>
      </c>
      <c r="AR40" s="2">
        <v>42</v>
      </c>
      <c r="AS40" s="4">
        <v>0.72</v>
      </c>
      <c r="AT40" s="4">
        <f t="shared" si="3"/>
        <v>0.72</v>
      </c>
      <c r="AV40" s="2" t="s">
        <v>43</v>
      </c>
      <c r="AW40" s="2">
        <v>152</v>
      </c>
      <c r="AX40" s="2">
        <v>110</v>
      </c>
      <c r="AY40" s="2">
        <v>0</v>
      </c>
      <c r="AZ40" s="2">
        <v>42</v>
      </c>
      <c r="BA40" s="4">
        <v>0.72</v>
      </c>
      <c r="BB40" s="4">
        <f t="shared" si="4"/>
        <v>0</v>
      </c>
      <c r="BD40" s="2" t="s">
        <v>43</v>
      </c>
      <c r="BE40" s="2">
        <v>152</v>
      </c>
      <c r="BF40" s="2">
        <v>151</v>
      </c>
      <c r="BG40" s="2">
        <v>1</v>
      </c>
      <c r="BH40" s="2">
        <v>0</v>
      </c>
      <c r="BI40" s="4">
        <v>0.99</v>
      </c>
      <c r="BJ40" s="4">
        <f t="shared" si="5"/>
        <v>0.27</v>
      </c>
      <c r="BL40" s="2" t="s">
        <v>43</v>
      </c>
      <c r="BM40" s="2">
        <v>152</v>
      </c>
      <c r="BN40" s="2">
        <v>151</v>
      </c>
      <c r="BO40" s="2">
        <v>1</v>
      </c>
      <c r="BP40" s="2">
        <v>0</v>
      </c>
      <c r="BQ40" s="4">
        <f t="shared" si="69"/>
        <v>0.99342105263157898</v>
      </c>
      <c r="BR40" s="4">
        <f t="shared" si="6"/>
        <v>3.4210526315789913E-3</v>
      </c>
      <c r="BT40" s="2" t="s">
        <v>43</v>
      </c>
      <c r="BU40" s="2">
        <v>152</v>
      </c>
      <c r="BV40" s="2">
        <v>151</v>
      </c>
      <c r="BW40" s="2">
        <v>1</v>
      </c>
      <c r="BX40" s="2">
        <v>0</v>
      </c>
      <c r="BY40" s="4">
        <f t="shared" si="67"/>
        <v>0.99342105263157898</v>
      </c>
      <c r="BZ40" s="4">
        <f t="shared" si="7"/>
        <v>0</v>
      </c>
      <c r="CB40" s="2" t="s">
        <v>43</v>
      </c>
      <c r="CC40" s="2">
        <v>152</v>
      </c>
      <c r="CD40" s="2">
        <v>151</v>
      </c>
      <c r="CE40" s="2">
        <v>1</v>
      </c>
      <c r="CF40" s="2">
        <v>0</v>
      </c>
      <c r="CG40" s="4">
        <v>0.99</v>
      </c>
      <c r="CH40" s="4">
        <f t="shared" si="8"/>
        <v>-3.4210526315789913E-3</v>
      </c>
      <c r="CJ40" s="2" t="s">
        <v>43</v>
      </c>
      <c r="CK40" s="2">
        <v>152</v>
      </c>
      <c r="CL40" s="2">
        <v>151</v>
      </c>
      <c r="CM40" s="2">
        <v>1</v>
      </c>
      <c r="CN40" s="2">
        <v>0</v>
      </c>
      <c r="CO40" s="4">
        <v>0.99</v>
      </c>
      <c r="CP40" s="4">
        <f t="shared" si="9"/>
        <v>0</v>
      </c>
      <c r="CR40" s="2" t="s">
        <v>43</v>
      </c>
      <c r="CS40" s="2">
        <v>152</v>
      </c>
      <c r="CT40" s="2">
        <v>151</v>
      </c>
      <c r="CU40" s="2">
        <v>1</v>
      </c>
      <c r="CV40" s="2">
        <v>0</v>
      </c>
      <c r="CW40" s="4">
        <v>0.99</v>
      </c>
      <c r="CX40" s="4">
        <f t="shared" si="10"/>
        <v>0</v>
      </c>
      <c r="CZ40" s="2" t="s">
        <v>43</v>
      </c>
      <c r="DA40" s="2">
        <v>152</v>
      </c>
      <c r="DB40" s="2">
        <v>151</v>
      </c>
      <c r="DC40" s="2">
        <v>1</v>
      </c>
      <c r="DD40" s="2">
        <v>0</v>
      </c>
      <c r="DE40" s="4">
        <v>0.99</v>
      </c>
      <c r="DF40" s="4">
        <f t="shared" si="11"/>
        <v>0</v>
      </c>
      <c r="DH40" s="2" t="s">
        <v>43</v>
      </c>
      <c r="DI40" s="2">
        <v>152</v>
      </c>
      <c r="DJ40" s="2">
        <v>151</v>
      </c>
      <c r="DK40" s="2">
        <v>1</v>
      </c>
      <c r="DL40" s="2">
        <v>0</v>
      </c>
      <c r="DM40" s="4">
        <v>0.99</v>
      </c>
      <c r="DN40" s="4">
        <f t="shared" si="12"/>
        <v>0</v>
      </c>
      <c r="DP40" s="2" t="s">
        <v>43</v>
      </c>
      <c r="DQ40" s="2">
        <v>152</v>
      </c>
      <c r="DR40" s="2">
        <v>151</v>
      </c>
      <c r="DS40" s="2">
        <v>1</v>
      </c>
      <c r="DT40" s="2">
        <v>0</v>
      </c>
      <c r="DU40" s="4">
        <v>0.99</v>
      </c>
      <c r="DV40" s="4">
        <f t="shared" si="13"/>
        <v>0</v>
      </c>
      <c r="DX40" s="2" t="s">
        <v>43</v>
      </c>
      <c r="DY40" s="2">
        <v>152</v>
      </c>
      <c r="DZ40" s="2">
        <v>151</v>
      </c>
      <c r="EA40" s="2">
        <v>1</v>
      </c>
      <c r="EB40" s="2">
        <v>0</v>
      </c>
      <c r="EC40" s="4">
        <v>0.99</v>
      </c>
      <c r="ED40" s="4">
        <f t="shared" si="14"/>
        <v>0</v>
      </c>
      <c r="EF40" s="2" t="s">
        <v>43</v>
      </c>
      <c r="EG40" s="2">
        <v>152</v>
      </c>
      <c r="EH40" s="2">
        <v>151</v>
      </c>
      <c r="EI40" s="2">
        <v>1</v>
      </c>
      <c r="EJ40" s="2">
        <v>0</v>
      </c>
      <c r="EK40" s="4">
        <f t="shared" si="68"/>
        <v>0.99342105263157898</v>
      </c>
      <c r="EL40" s="4">
        <f t="shared" si="15"/>
        <v>3.4210526315789913E-3</v>
      </c>
      <c r="EN40" s="73" t="s">
        <v>43</v>
      </c>
      <c r="EO40" s="73">
        <v>152</v>
      </c>
      <c r="EP40" s="73">
        <v>151</v>
      </c>
      <c r="EQ40" s="73">
        <v>1</v>
      </c>
      <c r="ER40" s="73">
        <v>0</v>
      </c>
      <c r="ES40" s="77">
        <v>0.99</v>
      </c>
      <c r="ET40" s="75">
        <f t="shared" si="16"/>
        <v>0.99</v>
      </c>
      <c r="EU40" s="74"/>
      <c r="EV40" s="73" t="s">
        <v>43</v>
      </c>
      <c r="EW40" s="73">
        <v>152</v>
      </c>
      <c r="EX40" s="73">
        <v>151</v>
      </c>
      <c r="EY40" s="73">
        <v>1</v>
      </c>
      <c r="EZ40" s="73">
        <v>0</v>
      </c>
      <c r="FA40" s="77">
        <v>0.99</v>
      </c>
      <c r="FB40" s="75">
        <f t="shared" si="17"/>
        <v>0</v>
      </c>
      <c r="FC40" s="74"/>
      <c r="FD40" s="73" t="s">
        <v>43</v>
      </c>
      <c r="FE40" s="73">
        <v>152</v>
      </c>
      <c r="FF40" s="73">
        <v>151</v>
      </c>
      <c r="FG40" s="73">
        <v>1</v>
      </c>
      <c r="FH40" s="73">
        <v>0</v>
      </c>
      <c r="FI40" s="77">
        <v>0.99</v>
      </c>
      <c r="FJ40" s="75">
        <f t="shared" si="18"/>
        <v>0</v>
      </c>
      <c r="FK40" s="74"/>
      <c r="FL40" s="73" t="s">
        <v>43</v>
      </c>
      <c r="FM40" s="73">
        <v>152</v>
      </c>
      <c r="FN40" s="73">
        <v>151</v>
      </c>
      <c r="FO40" s="73">
        <v>1</v>
      </c>
      <c r="FP40" s="73">
        <v>0</v>
      </c>
      <c r="FQ40" s="77">
        <v>0.99</v>
      </c>
      <c r="FR40" s="75">
        <f t="shared" si="19"/>
        <v>0</v>
      </c>
      <c r="FS40" s="74"/>
      <c r="FT40" s="73" t="s">
        <v>43</v>
      </c>
      <c r="FU40" s="73">
        <v>152</v>
      </c>
      <c r="FV40" s="73">
        <v>151</v>
      </c>
      <c r="FW40" s="73">
        <v>1</v>
      </c>
      <c r="FX40" s="73">
        <v>0</v>
      </c>
      <c r="FY40" s="77">
        <v>0.99</v>
      </c>
      <c r="FZ40" s="75">
        <f t="shared" si="20"/>
        <v>0</v>
      </c>
      <c r="GA40" s="74"/>
      <c r="GB40" s="73" t="s">
        <v>43</v>
      </c>
      <c r="GC40" s="73">
        <v>152</v>
      </c>
      <c r="GD40" s="73">
        <v>151</v>
      </c>
      <c r="GE40" s="73">
        <v>1</v>
      </c>
      <c r="GF40" s="73">
        <v>0</v>
      </c>
      <c r="GG40" s="77">
        <v>0.99</v>
      </c>
      <c r="GH40" s="75">
        <f t="shared" si="21"/>
        <v>0</v>
      </c>
      <c r="GI40" s="73" t="s">
        <v>39</v>
      </c>
      <c r="GJ40" s="73" t="s">
        <v>43</v>
      </c>
      <c r="GK40" s="73">
        <v>153</v>
      </c>
      <c r="GL40" s="73">
        <v>152</v>
      </c>
      <c r="GM40" s="73">
        <v>1</v>
      </c>
      <c r="GN40" s="73">
        <v>0</v>
      </c>
      <c r="GO40" s="77">
        <v>0.99</v>
      </c>
      <c r="GP40" s="75">
        <f t="shared" si="22"/>
        <v>0</v>
      </c>
      <c r="GQ40" s="74"/>
      <c r="GR40" s="73" t="s">
        <v>43</v>
      </c>
      <c r="GS40" s="73">
        <v>153</v>
      </c>
      <c r="GT40" s="73">
        <v>152</v>
      </c>
      <c r="GU40" s="73">
        <v>1</v>
      </c>
      <c r="GV40" s="73">
        <v>0</v>
      </c>
      <c r="GW40" s="77">
        <v>0.99</v>
      </c>
      <c r="GX40" s="75">
        <f t="shared" si="23"/>
        <v>0</v>
      </c>
      <c r="GY40" s="74"/>
      <c r="GZ40" s="73" t="s">
        <v>43</v>
      </c>
      <c r="HA40" s="73">
        <v>153</v>
      </c>
      <c r="HB40" s="73">
        <v>152</v>
      </c>
      <c r="HC40" s="73">
        <v>1</v>
      </c>
      <c r="HD40" s="73">
        <v>0</v>
      </c>
      <c r="HE40" s="77">
        <v>0.99</v>
      </c>
      <c r="HF40" s="75">
        <f t="shared" si="24"/>
        <v>0</v>
      </c>
      <c r="HG40" s="74"/>
      <c r="HH40" s="74" t="s">
        <v>43</v>
      </c>
      <c r="HI40" s="74">
        <v>153</v>
      </c>
      <c r="HJ40" s="74">
        <v>152</v>
      </c>
      <c r="HK40" s="74">
        <v>1</v>
      </c>
      <c r="HL40" s="74">
        <v>0</v>
      </c>
      <c r="HM40" s="75">
        <f t="shared" si="25"/>
        <v>0.99346405228758172</v>
      </c>
      <c r="HN40" s="75">
        <f t="shared" si="26"/>
        <v>3.4640522875817314E-3</v>
      </c>
      <c r="HP40" s="74" t="s">
        <v>43</v>
      </c>
      <c r="HQ40" s="74">
        <v>153</v>
      </c>
      <c r="HR40" s="74">
        <v>152</v>
      </c>
      <c r="HS40" s="74">
        <v>1</v>
      </c>
      <c r="HT40" s="74">
        <v>0</v>
      </c>
      <c r="HU40" s="75">
        <f t="shared" si="27"/>
        <v>0.99346405228758172</v>
      </c>
      <c r="HV40" s="75">
        <f t="shared" si="28"/>
        <v>0</v>
      </c>
      <c r="HX40" s="74" t="s">
        <v>43</v>
      </c>
      <c r="HY40" s="74">
        <v>153</v>
      </c>
      <c r="HZ40" s="74">
        <v>152</v>
      </c>
      <c r="IA40" s="74">
        <v>1</v>
      </c>
      <c r="IB40" s="74">
        <v>0</v>
      </c>
      <c r="IC40" s="75">
        <f t="shared" si="29"/>
        <v>0.99346405228758172</v>
      </c>
      <c r="ID40" s="75">
        <f t="shared" si="30"/>
        <v>0</v>
      </c>
      <c r="IF40" s="74" t="s">
        <v>43</v>
      </c>
      <c r="IG40" s="74">
        <v>153</v>
      </c>
      <c r="IH40" s="74">
        <v>152</v>
      </c>
      <c r="II40" s="74">
        <v>1</v>
      </c>
      <c r="IJ40" s="74">
        <v>0</v>
      </c>
      <c r="IK40" s="75">
        <f t="shared" si="31"/>
        <v>0.99346405228758172</v>
      </c>
      <c r="IL40" s="75">
        <f t="shared" si="32"/>
        <v>0</v>
      </c>
      <c r="IN40" s="74" t="s">
        <v>43</v>
      </c>
      <c r="IO40" s="74">
        <v>153</v>
      </c>
      <c r="IP40" s="74">
        <v>152</v>
      </c>
      <c r="IQ40" s="74">
        <v>1</v>
      </c>
      <c r="IR40" s="74">
        <v>0</v>
      </c>
      <c r="IS40" s="75">
        <f t="shared" si="33"/>
        <v>0.99346405228758172</v>
      </c>
      <c r="IT40" s="75">
        <f t="shared" si="34"/>
        <v>0</v>
      </c>
      <c r="IV40" s="74" t="s">
        <v>43</v>
      </c>
      <c r="IW40" s="74">
        <v>153</v>
      </c>
      <c r="IX40" s="74">
        <v>152</v>
      </c>
      <c r="IY40" s="74">
        <v>1</v>
      </c>
      <c r="IZ40" s="74">
        <v>0</v>
      </c>
      <c r="JA40" s="75">
        <f t="shared" si="35"/>
        <v>0.99346405228758172</v>
      </c>
      <c r="JB40" s="75">
        <f t="shared" si="36"/>
        <v>0</v>
      </c>
      <c r="JD40" s="74" t="s">
        <v>43</v>
      </c>
      <c r="JE40" s="74">
        <v>153</v>
      </c>
      <c r="JF40" s="74">
        <v>152</v>
      </c>
      <c r="JG40" s="74">
        <v>1</v>
      </c>
      <c r="JH40" s="74">
        <v>0</v>
      </c>
      <c r="JI40" s="75">
        <f t="shared" si="37"/>
        <v>0.99346405228758172</v>
      </c>
      <c r="JJ40" s="75">
        <f t="shared" si="38"/>
        <v>0</v>
      </c>
      <c r="JL40" s="74" t="s">
        <v>43</v>
      </c>
      <c r="JM40" s="74">
        <v>153</v>
      </c>
      <c r="JN40" s="74">
        <v>152</v>
      </c>
      <c r="JO40" s="74">
        <v>1</v>
      </c>
      <c r="JP40" s="74">
        <v>0</v>
      </c>
      <c r="JQ40" s="75">
        <f t="shared" si="39"/>
        <v>0.99346405228758172</v>
      </c>
      <c r="JR40" s="75">
        <f t="shared" si="40"/>
        <v>0</v>
      </c>
      <c r="JT40" s="74" t="s">
        <v>43</v>
      </c>
      <c r="JU40" s="74">
        <v>153</v>
      </c>
      <c r="JV40" s="74">
        <v>152</v>
      </c>
      <c r="JW40" s="74">
        <v>1</v>
      </c>
      <c r="JX40" s="74">
        <v>0</v>
      </c>
      <c r="JY40" s="75">
        <f t="shared" si="41"/>
        <v>0.99346405228758172</v>
      </c>
      <c r="JZ40" s="75">
        <f t="shared" si="42"/>
        <v>0</v>
      </c>
      <c r="KB40" s="74" t="s">
        <v>43</v>
      </c>
      <c r="KC40" s="74">
        <v>153</v>
      </c>
      <c r="KD40" s="74">
        <v>152</v>
      </c>
      <c r="KE40" s="74">
        <v>1</v>
      </c>
      <c r="KF40" s="74">
        <v>0</v>
      </c>
      <c r="KG40" s="75">
        <f t="shared" si="43"/>
        <v>0.99346405228758172</v>
      </c>
      <c r="KH40" s="75">
        <f t="shared" si="44"/>
        <v>0</v>
      </c>
      <c r="KJ40" s="74" t="s">
        <v>43</v>
      </c>
      <c r="KK40" s="74">
        <v>153</v>
      </c>
      <c r="KL40" s="74">
        <v>152</v>
      </c>
      <c r="KM40" s="74">
        <v>1</v>
      </c>
      <c r="KN40" s="74">
        <v>0</v>
      </c>
      <c r="KO40" s="75">
        <f t="shared" si="45"/>
        <v>0.99346405228758172</v>
      </c>
      <c r="KP40" s="75">
        <f t="shared" si="46"/>
        <v>0</v>
      </c>
      <c r="KR40" s="74" t="s">
        <v>43</v>
      </c>
      <c r="KS40" s="74">
        <v>153</v>
      </c>
      <c r="KT40" s="74">
        <v>152</v>
      </c>
      <c r="KU40" s="74">
        <v>1</v>
      </c>
      <c r="KV40" s="74">
        <v>0</v>
      </c>
      <c r="KW40" s="75">
        <f t="shared" si="47"/>
        <v>0.99346405228758172</v>
      </c>
      <c r="KX40" s="75">
        <f t="shared" si="48"/>
        <v>0</v>
      </c>
      <c r="KZ40" s="74" t="s">
        <v>43</v>
      </c>
      <c r="LA40" s="74">
        <v>153</v>
      </c>
      <c r="LB40" s="74">
        <v>152</v>
      </c>
      <c r="LC40" s="74">
        <v>1</v>
      </c>
      <c r="LD40" s="74">
        <v>0</v>
      </c>
      <c r="LE40" s="75">
        <f t="shared" si="49"/>
        <v>0.99346405228758172</v>
      </c>
      <c r="LF40" s="75">
        <f t="shared" si="50"/>
        <v>0</v>
      </c>
      <c r="LH40" s="74" t="s">
        <v>43</v>
      </c>
      <c r="LI40" s="74">
        <v>153</v>
      </c>
      <c r="LJ40" s="74">
        <v>152</v>
      </c>
      <c r="LK40" s="74">
        <v>1</v>
      </c>
      <c r="LL40" s="74">
        <v>0</v>
      </c>
      <c r="LM40" s="75">
        <f t="shared" si="51"/>
        <v>0.99346405228758172</v>
      </c>
      <c r="LN40" s="75">
        <f t="shared" si="52"/>
        <v>0</v>
      </c>
      <c r="LP40" s="74" t="s">
        <v>43</v>
      </c>
      <c r="LQ40" s="74">
        <v>153</v>
      </c>
      <c r="LR40" s="74">
        <v>152</v>
      </c>
      <c r="LS40" s="74">
        <v>1</v>
      </c>
      <c r="LT40" s="74">
        <v>0</v>
      </c>
      <c r="LU40" s="75">
        <f t="shared" si="53"/>
        <v>0.99346405228758172</v>
      </c>
      <c r="LV40" s="75">
        <f t="shared" si="54"/>
        <v>0</v>
      </c>
      <c r="LX40" s="74" t="s">
        <v>43</v>
      </c>
      <c r="LY40" s="74">
        <v>153</v>
      </c>
      <c r="LZ40" s="74">
        <v>152</v>
      </c>
      <c r="MA40" s="74">
        <v>1</v>
      </c>
      <c r="MB40" s="74">
        <v>0</v>
      </c>
      <c r="MC40" s="75">
        <f t="shared" si="55"/>
        <v>0.99346405228758172</v>
      </c>
      <c r="MD40" s="75">
        <f t="shared" si="56"/>
        <v>0</v>
      </c>
      <c r="MF40" s="74" t="s">
        <v>43</v>
      </c>
      <c r="MG40" s="74">
        <v>153</v>
      </c>
      <c r="MH40" s="74">
        <v>152</v>
      </c>
      <c r="MI40" s="74">
        <v>1</v>
      </c>
      <c r="MJ40" s="74">
        <v>0</v>
      </c>
      <c r="MK40" s="75">
        <f t="shared" si="57"/>
        <v>0.99346405228758172</v>
      </c>
      <c r="ML40" s="75">
        <f t="shared" si="58"/>
        <v>0</v>
      </c>
      <c r="MN40" s="74" t="s">
        <v>43</v>
      </c>
      <c r="MO40" s="74">
        <v>153</v>
      </c>
      <c r="MP40" s="74">
        <v>152</v>
      </c>
      <c r="MQ40" s="74">
        <v>1</v>
      </c>
      <c r="MR40" s="74">
        <v>0</v>
      </c>
      <c r="MS40" s="75">
        <f t="shared" si="59"/>
        <v>0.99346405228758172</v>
      </c>
      <c r="MT40" s="75">
        <f t="shared" si="60"/>
        <v>0</v>
      </c>
      <c r="MV40" s="74" t="s">
        <v>43</v>
      </c>
      <c r="MW40" s="74">
        <v>153</v>
      </c>
      <c r="MX40" s="74">
        <v>152</v>
      </c>
      <c r="MY40" s="74">
        <v>1</v>
      </c>
      <c r="MZ40" s="74">
        <v>0</v>
      </c>
      <c r="NA40" s="75">
        <f t="shared" si="61"/>
        <v>0.99346405228758172</v>
      </c>
      <c r="NB40" s="75">
        <f t="shared" si="62"/>
        <v>0</v>
      </c>
      <c r="ND40" s="74" t="s">
        <v>43</v>
      </c>
      <c r="NE40" s="74">
        <v>153</v>
      </c>
      <c r="NF40" s="74">
        <v>152</v>
      </c>
      <c r="NG40" s="74">
        <v>1</v>
      </c>
      <c r="NH40" s="74">
        <v>0</v>
      </c>
      <c r="NI40" s="75">
        <f t="shared" si="63"/>
        <v>0.99346405228758172</v>
      </c>
      <c r="NJ40" s="75">
        <f t="shared" si="64"/>
        <v>0</v>
      </c>
      <c r="NL40" s="74" t="s">
        <v>43</v>
      </c>
      <c r="NM40" s="74">
        <v>153</v>
      </c>
      <c r="NN40" s="74">
        <v>152</v>
      </c>
      <c r="NO40" s="74">
        <v>1</v>
      </c>
      <c r="NP40" s="74">
        <v>0</v>
      </c>
      <c r="NQ40" s="75">
        <f t="shared" si="65"/>
        <v>0.99346405228758172</v>
      </c>
      <c r="NR40" s="75">
        <f t="shared" si="66"/>
        <v>0</v>
      </c>
      <c r="NT40" s="74" t="s">
        <v>43</v>
      </c>
      <c r="NU40" s="74">
        <v>153</v>
      </c>
      <c r="NV40" s="74">
        <v>152</v>
      </c>
      <c r="NW40" s="74">
        <v>1</v>
      </c>
      <c r="NX40" s="74">
        <v>0</v>
      </c>
      <c r="NY40" s="75">
        <v>0.99</v>
      </c>
      <c r="NZ40" s="75"/>
    </row>
    <row r="41" spans="1:390" ht="1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G41" s="8"/>
      <c r="H41" s="7"/>
      <c r="I41" s="2" t="s">
        <v>44</v>
      </c>
      <c r="J41" s="2">
        <v>56</v>
      </c>
      <c r="K41" s="2">
        <v>44</v>
      </c>
      <c r="L41" s="2">
        <v>11</v>
      </c>
      <c r="M41" s="2">
        <v>1</v>
      </c>
      <c r="N41" s="4">
        <v>0.79</v>
      </c>
      <c r="O41" s="8">
        <f t="shared" si="0"/>
        <v>0</v>
      </c>
      <c r="P41" s="7"/>
      <c r="Q41" s="2" t="s">
        <v>44</v>
      </c>
      <c r="R41" s="2">
        <v>56</v>
      </c>
      <c r="S41" s="2">
        <v>44</v>
      </c>
      <c r="T41" s="2">
        <v>11</v>
      </c>
      <c r="U41" s="2">
        <v>1</v>
      </c>
      <c r="V41" s="4">
        <v>0.79</v>
      </c>
      <c r="W41" s="4">
        <f t="shared" si="1"/>
        <v>0</v>
      </c>
      <c r="Y41" s="2" t="s">
        <v>44</v>
      </c>
      <c r="Z41" s="2">
        <v>56</v>
      </c>
      <c r="AA41" s="2">
        <v>44</v>
      </c>
      <c r="AB41" s="2">
        <v>11</v>
      </c>
      <c r="AC41" s="2">
        <v>1</v>
      </c>
      <c r="AD41" s="4">
        <v>0.79</v>
      </c>
      <c r="AE41" s="4">
        <f t="shared" si="2"/>
        <v>0</v>
      </c>
      <c r="AT41" s="4"/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4">
        <f t="shared" si="4"/>
        <v>0.79</v>
      </c>
      <c r="BJ41" s="4"/>
      <c r="BL41" s="2" t="s">
        <v>44</v>
      </c>
      <c r="BM41" s="2">
        <v>67</v>
      </c>
      <c r="BN41" s="2">
        <v>55</v>
      </c>
      <c r="BO41" s="2">
        <v>11</v>
      </c>
      <c r="BP41" s="2">
        <v>1</v>
      </c>
      <c r="BQ41" s="4">
        <f t="shared" si="69"/>
        <v>0.82089552238805974</v>
      </c>
      <c r="BR41" s="4">
        <f t="shared" si="6"/>
        <v>0.82089552238805974</v>
      </c>
      <c r="BT41" s="2" t="s">
        <v>44</v>
      </c>
      <c r="BU41" s="2">
        <v>67</v>
      </c>
      <c r="BV41" s="2">
        <v>55</v>
      </c>
      <c r="BW41" s="2">
        <v>11</v>
      </c>
      <c r="BX41" s="2">
        <v>1</v>
      </c>
      <c r="BY41" s="4">
        <f t="shared" si="67"/>
        <v>0.82089552238805974</v>
      </c>
      <c r="BZ41" s="4">
        <f t="shared" si="7"/>
        <v>0</v>
      </c>
      <c r="CB41" s="2" t="s">
        <v>44</v>
      </c>
      <c r="CC41" s="2">
        <v>67</v>
      </c>
      <c r="CD41" s="2">
        <v>55</v>
      </c>
      <c r="CE41" s="2">
        <v>11</v>
      </c>
      <c r="CF41" s="2">
        <v>1</v>
      </c>
      <c r="CG41" s="4">
        <v>0.82</v>
      </c>
      <c r="CH41" s="4">
        <f t="shared" si="8"/>
        <v>-8.9552238805978845E-4</v>
      </c>
      <c r="CJ41" s="2" t="s">
        <v>44</v>
      </c>
      <c r="CK41" s="2">
        <v>67</v>
      </c>
      <c r="CL41" s="2">
        <v>55</v>
      </c>
      <c r="CM41" s="2">
        <v>11</v>
      </c>
      <c r="CN41" s="2">
        <v>1</v>
      </c>
      <c r="CO41" s="4">
        <v>0.82</v>
      </c>
      <c r="CP41" s="4">
        <f t="shared" si="9"/>
        <v>0</v>
      </c>
      <c r="CR41" s="2" t="s">
        <v>44</v>
      </c>
      <c r="CS41" s="2">
        <v>67</v>
      </c>
      <c r="CT41" s="2">
        <v>55</v>
      </c>
      <c r="CU41" s="2">
        <v>11</v>
      </c>
      <c r="CV41" s="2">
        <v>1</v>
      </c>
      <c r="CW41" s="4">
        <v>0.82</v>
      </c>
      <c r="CX41" s="4">
        <f t="shared" si="10"/>
        <v>0</v>
      </c>
      <c r="CZ41" s="2" t="s">
        <v>44</v>
      </c>
      <c r="DA41" s="2">
        <v>67</v>
      </c>
      <c r="DB41" s="2">
        <v>55</v>
      </c>
      <c r="DC41" s="2">
        <v>11</v>
      </c>
      <c r="DD41" s="2">
        <v>1</v>
      </c>
      <c r="DE41" s="4">
        <v>0.82</v>
      </c>
      <c r="DF41" s="4">
        <f t="shared" si="11"/>
        <v>0</v>
      </c>
      <c r="DH41" s="2" t="s">
        <v>44</v>
      </c>
      <c r="DI41" s="2">
        <v>67</v>
      </c>
      <c r="DJ41" s="2">
        <v>55</v>
      </c>
      <c r="DK41" s="2">
        <v>11</v>
      </c>
      <c r="DL41" s="2">
        <v>1</v>
      </c>
      <c r="DM41" s="4">
        <v>0.82</v>
      </c>
      <c r="DN41" s="4">
        <f t="shared" si="12"/>
        <v>0</v>
      </c>
      <c r="DP41" s="2" t="s">
        <v>44</v>
      </c>
      <c r="DQ41" s="2">
        <v>67</v>
      </c>
      <c r="DR41" s="2">
        <v>55</v>
      </c>
      <c r="DS41" s="2">
        <v>11</v>
      </c>
      <c r="DT41" s="2">
        <v>1</v>
      </c>
      <c r="DU41" s="4">
        <v>0.82</v>
      </c>
      <c r="DV41" s="4">
        <f t="shared" si="13"/>
        <v>0</v>
      </c>
      <c r="DX41" s="2" t="s">
        <v>44</v>
      </c>
      <c r="DY41" s="2">
        <v>67</v>
      </c>
      <c r="DZ41" s="2">
        <v>55</v>
      </c>
      <c r="EA41" s="2">
        <v>11</v>
      </c>
      <c r="EB41" s="2">
        <v>1</v>
      </c>
      <c r="EC41" s="4">
        <v>0.82</v>
      </c>
      <c r="ED41" s="4">
        <f t="shared" si="14"/>
        <v>0</v>
      </c>
      <c r="EF41" s="2" t="s">
        <v>44</v>
      </c>
      <c r="EG41" s="2">
        <v>67</v>
      </c>
      <c r="EH41" s="2">
        <v>55</v>
      </c>
      <c r="EI41" s="2">
        <v>11</v>
      </c>
      <c r="EJ41" s="2">
        <v>1</v>
      </c>
      <c r="EK41" s="4">
        <f t="shared" si="68"/>
        <v>0.82089552238805974</v>
      </c>
      <c r="EL41" s="4">
        <f t="shared" si="15"/>
        <v>8.9552238805978845E-4</v>
      </c>
      <c r="EN41" s="73" t="s">
        <v>44</v>
      </c>
      <c r="EO41" s="73">
        <v>67</v>
      </c>
      <c r="EP41" s="73">
        <v>55</v>
      </c>
      <c r="EQ41" s="73">
        <v>11</v>
      </c>
      <c r="ER41" s="73">
        <v>1</v>
      </c>
      <c r="ES41" s="77">
        <v>0.82</v>
      </c>
      <c r="ET41" s="75">
        <f t="shared" si="16"/>
        <v>-0.18000000000000005</v>
      </c>
      <c r="EU41" s="74"/>
      <c r="EV41" s="73" t="s">
        <v>44</v>
      </c>
      <c r="EW41" s="73">
        <v>67</v>
      </c>
      <c r="EX41" s="73">
        <v>55</v>
      </c>
      <c r="EY41" s="73">
        <v>11</v>
      </c>
      <c r="EZ41" s="73">
        <v>1</v>
      </c>
      <c r="FA41" s="77">
        <v>0.82</v>
      </c>
      <c r="FB41" s="75">
        <f t="shared" si="17"/>
        <v>0</v>
      </c>
      <c r="FC41" s="74"/>
      <c r="FD41" s="73" t="s">
        <v>44</v>
      </c>
      <c r="FE41" s="73">
        <v>67</v>
      </c>
      <c r="FF41" s="73">
        <v>55</v>
      </c>
      <c r="FG41" s="73">
        <v>11</v>
      </c>
      <c r="FH41" s="73">
        <v>1</v>
      </c>
      <c r="FI41" s="77">
        <v>0.82</v>
      </c>
      <c r="FJ41" s="75">
        <f t="shared" si="18"/>
        <v>0</v>
      </c>
      <c r="FK41" s="74"/>
      <c r="FL41" s="73" t="s">
        <v>44</v>
      </c>
      <c r="FM41" s="73">
        <v>67</v>
      </c>
      <c r="FN41" s="73">
        <v>55</v>
      </c>
      <c r="FO41" s="73">
        <v>11</v>
      </c>
      <c r="FP41" s="73">
        <v>1</v>
      </c>
      <c r="FQ41" s="77">
        <v>0.82</v>
      </c>
      <c r="FR41" s="75">
        <f t="shared" si="19"/>
        <v>0</v>
      </c>
      <c r="FS41" s="74"/>
      <c r="FT41" s="73" t="s">
        <v>44</v>
      </c>
      <c r="FU41" s="73">
        <v>67</v>
      </c>
      <c r="FV41" s="73">
        <v>55</v>
      </c>
      <c r="FW41" s="73">
        <v>11</v>
      </c>
      <c r="FX41" s="73">
        <v>1</v>
      </c>
      <c r="FY41" s="77">
        <v>0.82</v>
      </c>
      <c r="FZ41" s="75">
        <f t="shared" si="20"/>
        <v>0</v>
      </c>
      <c r="GA41" s="74"/>
      <c r="GB41" s="73" t="s">
        <v>44</v>
      </c>
      <c r="GC41" s="73">
        <v>67</v>
      </c>
      <c r="GD41" s="73">
        <v>55</v>
      </c>
      <c r="GE41" s="73">
        <v>11</v>
      </c>
      <c r="GF41" s="73">
        <v>1</v>
      </c>
      <c r="GG41" s="77">
        <v>0.82</v>
      </c>
      <c r="GH41" s="75">
        <f t="shared" si="21"/>
        <v>0</v>
      </c>
      <c r="GI41" s="74"/>
      <c r="GJ41" s="73" t="s">
        <v>44</v>
      </c>
      <c r="GK41" s="73">
        <v>67</v>
      </c>
      <c r="GL41" s="73">
        <v>55</v>
      </c>
      <c r="GM41" s="73">
        <v>11</v>
      </c>
      <c r="GN41" s="73">
        <v>1</v>
      </c>
      <c r="GO41" s="77">
        <v>0.82</v>
      </c>
      <c r="GP41" s="75">
        <f t="shared" si="22"/>
        <v>0</v>
      </c>
      <c r="GQ41" s="74"/>
      <c r="GR41" s="73" t="s">
        <v>44</v>
      </c>
      <c r="GS41" s="73">
        <v>67</v>
      </c>
      <c r="GT41" s="73">
        <v>55</v>
      </c>
      <c r="GU41" s="73">
        <v>11</v>
      </c>
      <c r="GV41" s="73">
        <v>1</v>
      </c>
      <c r="GW41" s="77">
        <v>0.82</v>
      </c>
      <c r="GX41" s="75">
        <f t="shared" si="23"/>
        <v>0</v>
      </c>
      <c r="GY41" s="74"/>
      <c r="GZ41" s="73" t="s">
        <v>44</v>
      </c>
      <c r="HA41" s="73">
        <v>67</v>
      </c>
      <c r="HB41" s="73">
        <v>55</v>
      </c>
      <c r="HC41" s="73">
        <v>11</v>
      </c>
      <c r="HD41" s="73">
        <v>1</v>
      </c>
      <c r="HE41" s="77">
        <v>0.82</v>
      </c>
      <c r="HF41" s="75">
        <f t="shared" si="24"/>
        <v>0</v>
      </c>
      <c r="HG41" s="74"/>
      <c r="HH41" s="74" t="s">
        <v>44</v>
      </c>
      <c r="HI41" s="74">
        <v>67</v>
      </c>
      <c r="HJ41" s="74">
        <v>55</v>
      </c>
      <c r="HK41" s="74">
        <v>11</v>
      </c>
      <c r="HL41" s="74">
        <v>1</v>
      </c>
      <c r="HM41" s="75">
        <f t="shared" si="25"/>
        <v>0.82089552238805974</v>
      </c>
      <c r="HN41" s="75">
        <f t="shared" si="26"/>
        <v>8.9552238805978845E-4</v>
      </c>
      <c r="HP41" s="74" t="s">
        <v>44</v>
      </c>
      <c r="HQ41" s="74">
        <v>67</v>
      </c>
      <c r="HR41" s="74">
        <v>55</v>
      </c>
      <c r="HS41" s="74">
        <v>11</v>
      </c>
      <c r="HT41" s="74">
        <v>1</v>
      </c>
      <c r="HU41" s="75">
        <f t="shared" si="27"/>
        <v>0.82089552238805974</v>
      </c>
      <c r="HV41" s="75">
        <f t="shared" si="28"/>
        <v>0</v>
      </c>
      <c r="HX41" s="74" t="s">
        <v>44</v>
      </c>
      <c r="HY41" s="74">
        <v>67</v>
      </c>
      <c r="HZ41" s="74">
        <v>55</v>
      </c>
      <c r="IA41" s="74">
        <v>11</v>
      </c>
      <c r="IB41" s="74">
        <v>1</v>
      </c>
      <c r="IC41" s="75">
        <f t="shared" si="29"/>
        <v>0.82089552238805974</v>
      </c>
      <c r="ID41" s="75">
        <f t="shared" si="30"/>
        <v>0</v>
      </c>
      <c r="IF41" s="74" t="s">
        <v>44</v>
      </c>
      <c r="IG41" s="74">
        <v>67</v>
      </c>
      <c r="IH41" s="74">
        <v>55</v>
      </c>
      <c r="II41" s="74">
        <v>11</v>
      </c>
      <c r="IJ41" s="74">
        <v>1</v>
      </c>
      <c r="IK41" s="75">
        <f t="shared" si="31"/>
        <v>0.82089552238805974</v>
      </c>
      <c r="IL41" s="75">
        <f t="shared" si="32"/>
        <v>0</v>
      </c>
      <c r="IN41" s="74" t="s">
        <v>44</v>
      </c>
      <c r="IO41" s="74">
        <v>67</v>
      </c>
      <c r="IP41" s="74">
        <v>55</v>
      </c>
      <c r="IQ41" s="74">
        <v>11</v>
      </c>
      <c r="IR41" s="74">
        <v>1</v>
      </c>
      <c r="IS41" s="75">
        <f t="shared" si="33"/>
        <v>0.82089552238805974</v>
      </c>
      <c r="IT41" s="75">
        <f t="shared" si="34"/>
        <v>0</v>
      </c>
      <c r="IV41" s="74" t="s">
        <v>44</v>
      </c>
      <c r="IW41" s="74">
        <v>67</v>
      </c>
      <c r="IX41" s="74">
        <v>55</v>
      </c>
      <c r="IY41" s="74">
        <v>11</v>
      </c>
      <c r="IZ41" s="74">
        <v>1</v>
      </c>
      <c r="JA41" s="75">
        <f t="shared" si="35"/>
        <v>0.82089552238805974</v>
      </c>
      <c r="JB41" s="75">
        <f t="shared" si="36"/>
        <v>0</v>
      </c>
      <c r="JD41" s="74" t="s">
        <v>44</v>
      </c>
      <c r="JE41" s="74">
        <v>67</v>
      </c>
      <c r="JF41" s="74">
        <v>55</v>
      </c>
      <c r="JG41" s="74">
        <v>11</v>
      </c>
      <c r="JH41" s="74">
        <v>1</v>
      </c>
      <c r="JI41" s="75">
        <f t="shared" si="37"/>
        <v>0.82089552238805974</v>
      </c>
      <c r="JJ41" s="75">
        <f t="shared" si="38"/>
        <v>0</v>
      </c>
      <c r="JL41" s="74" t="s">
        <v>44</v>
      </c>
      <c r="JM41" s="74">
        <v>67</v>
      </c>
      <c r="JN41" s="74">
        <v>55</v>
      </c>
      <c r="JO41" s="74">
        <v>11</v>
      </c>
      <c r="JP41" s="74">
        <v>1</v>
      </c>
      <c r="JQ41" s="75">
        <f t="shared" si="39"/>
        <v>0.82089552238805974</v>
      </c>
      <c r="JR41" s="75">
        <f t="shared" si="40"/>
        <v>0</v>
      </c>
      <c r="JT41" s="74" t="s">
        <v>44</v>
      </c>
      <c r="JU41" s="74">
        <v>67</v>
      </c>
      <c r="JV41" s="74">
        <v>55</v>
      </c>
      <c r="JW41" s="74">
        <v>11</v>
      </c>
      <c r="JX41" s="74">
        <v>1</v>
      </c>
      <c r="JY41" s="75">
        <f t="shared" si="41"/>
        <v>0.82089552238805974</v>
      </c>
      <c r="JZ41" s="75">
        <f t="shared" si="42"/>
        <v>0</v>
      </c>
      <c r="KB41" s="74" t="s">
        <v>44</v>
      </c>
      <c r="KC41" s="74">
        <v>67</v>
      </c>
      <c r="KD41" s="74">
        <v>55</v>
      </c>
      <c r="KE41" s="74">
        <v>11</v>
      </c>
      <c r="KF41" s="74">
        <v>1</v>
      </c>
      <c r="KG41" s="75">
        <f t="shared" si="43"/>
        <v>0.82089552238805974</v>
      </c>
      <c r="KH41" s="75">
        <f t="shared" si="44"/>
        <v>0</v>
      </c>
      <c r="KJ41" s="74" t="s">
        <v>44</v>
      </c>
      <c r="KK41" s="74">
        <v>67</v>
      </c>
      <c r="KL41" s="74">
        <v>55</v>
      </c>
      <c r="KM41" s="74">
        <v>11</v>
      </c>
      <c r="KN41" s="74">
        <v>1</v>
      </c>
      <c r="KO41" s="75">
        <f t="shared" si="45"/>
        <v>0.82089552238805974</v>
      </c>
      <c r="KP41" s="75">
        <f t="shared" si="46"/>
        <v>0</v>
      </c>
      <c r="KR41" s="74" t="s">
        <v>44</v>
      </c>
      <c r="KS41" s="74">
        <v>67</v>
      </c>
      <c r="KT41" s="74">
        <v>55</v>
      </c>
      <c r="KU41" s="74">
        <v>11</v>
      </c>
      <c r="KV41" s="74">
        <v>1</v>
      </c>
      <c r="KW41" s="75">
        <f t="shared" si="47"/>
        <v>0.82089552238805974</v>
      </c>
      <c r="KX41" s="75">
        <f t="shared" si="48"/>
        <v>0</v>
      </c>
      <c r="KZ41" s="74" t="s">
        <v>44</v>
      </c>
      <c r="LA41" s="74">
        <v>67</v>
      </c>
      <c r="LB41" s="74">
        <v>55</v>
      </c>
      <c r="LC41" s="74">
        <v>11</v>
      </c>
      <c r="LD41" s="74">
        <v>1</v>
      </c>
      <c r="LE41" s="75">
        <f t="shared" si="49"/>
        <v>0.82089552238805974</v>
      </c>
      <c r="LF41" s="75">
        <f t="shared" si="50"/>
        <v>0</v>
      </c>
      <c r="LH41" s="74" t="s">
        <v>44</v>
      </c>
      <c r="LI41" s="74">
        <v>67</v>
      </c>
      <c r="LJ41" s="74">
        <v>55</v>
      </c>
      <c r="LK41" s="74">
        <v>11</v>
      </c>
      <c r="LL41" s="74">
        <v>1</v>
      </c>
      <c r="LM41" s="75">
        <f t="shared" si="51"/>
        <v>0.82089552238805974</v>
      </c>
      <c r="LN41" s="75">
        <f t="shared" si="52"/>
        <v>0</v>
      </c>
      <c r="LP41" s="74" t="s">
        <v>44</v>
      </c>
      <c r="LQ41" s="74">
        <v>67</v>
      </c>
      <c r="LR41" s="74">
        <v>55</v>
      </c>
      <c r="LS41" s="74">
        <v>11</v>
      </c>
      <c r="LT41" s="74">
        <v>1</v>
      </c>
      <c r="LU41" s="75">
        <f t="shared" si="53"/>
        <v>0.82089552238805974</v>
      </c>
      <c r="LV41" s="75">
        <f t="shared" si="54"/>
        <v>0</v>
      </c>
      <c r="LX41" s="74" t="s">
        <v>44</v>
      </c>
      <c r="LY41" s="74">
        <v>67</v>
      </c>
      <c r="LZ41" s="74">
        <v>55</v>
      </c>
      <c r="MA41" s="74">
        <v>11</v>
      </c>
      <c r="MB41" s="74">
        <v>1</v>
      </c>
      <c r="MC41" s="75">
        <f t="shared" si="55"/>
        <v>0.82089552238805974</v>
      </c>
      <c r="MD41" s="75">
        <f t="shared" si="56"/>
        <v>0</v>
      </c>
      <c r="MF41" s="74" t="s">
        <v>44</v>
      </c>
      <c r="MG41" s="74">
        <v>67</v>
      </c>
      <c r="MH41" s="74">
        <v>55</v>
      </c>
      <c r="MI41" s="74">
        <v>11</v>
      </c>
      <c r="MJ41" s="74">
        <v>1</v>
      </c>
      <c r="MK41" s="75">
        <f t="shared" si="57"/>
        <v>0.82089552238805974</v>
      </c>
      <c r="ML41" s="75">
        <f t="shared" si="58"/>
        <v>0</v>
      </c>
      <c r="MN41" s="74" t="s">
        <v>44</v>
      </c>
      <c r="MO41" s="74">
        <v>67</v>
      </c>
      <c r="MP41" s="74">
        <v>55</v>
      </c>
      <c r="MQ41" s="74">
        <v>11</v>
      </c>
      <c r="MR41" s="74">
        <v>1</v>
      </c>
      <c r="MS41" s="75">
        <f t="shared" si="59"/>
        <v>0.82089552238805974</v>
      </c>
      <c r="MT41" s="75">
        <f t="shared" si="60"/>
        <v>0</v>
      </c>
      <c r="MV41" s="74" t="s">
        <v>44</v>
      </c>
      <c r="MW41" s="74">
        <v>67</v>
      </c>
      <c r="MX41" s="74">
        <v>55</v>
      </c>
      <c r="MY41" s="74">
        <v>11</v>
      </c>
      <c r="MZ41" s="74">
        <v>1</v>
      </c>
      <c r="NA41" s="75">
        <f t="shared" si="61"/>
        <v>0.82089552238805974</v>
      </c>
      <c r="NB41" s="75">
        <f t="shared" si="62"/>
        <v>0</v>
      </c>
      <c r="ND41" s="74" t="s">
        <v>44</v>
      </c>
      <c r="NE41" s="74">
        <v>67</v>
      </c>
      <c r="NF41" s="74">
        <v>55</v>
      </c>
      <c r="NG41" s="74">
        <v>11</v>
      </c>
      <c r="NH41" s="74">
        <v>1</v>
      </c>
      <c r="NI41" s="75">
        <f t="shared" si="63"/>
        <v>0.82089552238805974</v>
      </c>
      <c r="NJ41" s="75">
        <f t="shared" si="64"/>
        <v>0</v>
      </c>
      <c r="NL41" s="74" t="s">
        <v>44</v>
      </c>
      <c r="NM41" s="74">
        <v>67</v>
      </c>
      <c r="NN41" s="74">
        <v>55</v>
      </c>
      <c r="NO41" s="74">
        <v>11</v>
      </c>
      <c r="NP41" s="74">
        <v>1</v>
      </c>
      <c r="NQ41" s="75">
        <f t="shared" si="65"/>
        <v>0.82089552238805974</v>
      </c>
      <c r="NR41" s="75">
        <f t="shared" si="66"/>
        <v>0</v>
      </c>
      <c r="NT41" s="74" t="s">
        <v>44</v>
      </c>
      <c r="NU41" s="74">
        <v>67</v>
      </c>
      <c r="NV41" s="74">
        <v>55</v>
      </c>
      <c r="NW41" s="74">
        <v>11</v>
      </c>
      <c r="NX41" s="74">
        <v>1</v>
      </c>
      <c r="NY41" s="75">
        <v>0.82</v>
      </c>
      <c r="NZ41" s="75"/>
    </row>
    <row r="42" spans="1:390" ht="1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G42" s="8"/>
      <c r="H42" s="7"/>
      <c r="I42" s="14" t="s">
        <v>45</v>
      </c>
      <c r="J42" s="2">
        <v>3</v>
      </c>
      <c r="K42" s="2">
        <v>3</v>
      </c>
      <c r="L42" s="2">
        <v>0</v>
      </c>
      <c r="M42" s="2">
        <v>0</v>
      </c>
      <c r="N42" s="4">
        <v>1</v>
      </c>
      <c r="O42" s="8">
        <f t="shared" si="0"/>
        <v>0</v>
      </c>
      <c r="P42" s="7"/>
      <c r="Q42" s="14" t="s">
        <v>45</v>
      </c>
      <c r="R42" s="2">
        <v>3</v>
      </c>
      <c r="S42" s="2">
        <v>3</v>
      </c>
      <c r="T42" s="2">
        <v>0</v>
      </c>
      <c r="U42" s="2">
        <v>0</v>
      </c>
      <c r="V42" s="4">
        <v>1</v>
      </c>
      <c r="W42" s="4">
        <f t="shared" si="1"/>
        <v>0</v>
      </c>
      <c r="Y42" s="14" t="s">
        <v>45</v>
      </c>
      <c r="Z42" s="2">
        <v>3</v>
      </c>
      <c r="AA42" s="2">
        <v>3</v>
      </c>
      <c r="AB42" s="2">
        <v>0</v>
      </c>
      <c r="AC42" s="2">
        <v>0</v>
      </c>
      <c r="AD42" s="4">
        <v>1</v>
      </c>
      <c r="AE42" s="4">
        <f t="shared" si="2"/>
        <v>0</v>
      </c>
      <c r="AG42" s="14" t="s">
        <v>45</v>
      </c>
      <c r="AH42" s="2">
        <v>3</v>
      </c>
      <c r="AI42" s="2">
        <v>3</v>
      </c>
      <c r="AJ42" s="2">
        <v>0</v>
      </c>
      <c r="AK42" s="2">
        <v>0</v>
      </c>
      <c r="AL42" s="4">
        <v>1</v>
      </c>
      <c r="AN42" s="14" t="s">
        <v>45</v>
      </c>
      <c r="AO42" s="2">
        <v>3</v>
      </c>
      <c r="AP42" s="2">
        <v>3</v>
      </c>
      <c r="AQ42" s="2">
        <v>0</v>
      </c>
      <c r="AR42" s="2">
        <v>0</v>
      </c>
      <c r="AS42" s="4">
        <v>1</v>
      </c>
      <c r="AT42" s="4">
        <f t="shared" si="3"/>
        <v>0</v>
      </c>
      <c r="AV42" s="14" t="s">
        <v>45</v>
      </c>
      <c r="AW42" s="2">
        <v>3</v>
      </c>
      <c r="AX42" s="2">
        <v>3</v>
      </c>
      <c r="AY42" s="2">
        <v>0</v>
      </c>
      <c r="AZ42" s="2">
        <v>0</v>
      </c>
      <c r="BA42" s="4">
        <v>1</v>
      </c>
      <c r="BB42" s="4">
        <f t="shared" si="4"/>
        <v>0</v>
      </c>
      <c r="BD42" s="14" t="s">
        <v>45</v>
      </c>
      <c r="BE42" s="2">
        <v>3</v>
      </c>
      <c r="BF42" s="2">
        <v>3</v>
      </c>
      <c r="BG42" s="2">
        <v>0</v>
      </c>
      <c r="BH42" s="2">
        <v>0</v>
      </c>
      <c r="BI42" s="4">
        <v>1</v>
      </c>
      <c r="BJ42" s="4">
        <f t="shared" si="5"/>
        <v>0</v>
      </c>
      <c r="BL42" s="14" t="s">
        <v>45</v>
      </c>
      <c r="BM42" s="2">
        <v>3</v>
      </c>
      <c r="BN42" s="2">
        <v>3</v>
      </c>
      <c r="BO42" s="2">
        <v>0</v>
      </c>
      <c r="BP42" s="2">
        <v>0</v>
      </c>
      <c r="BQ42" s="4">
        <v>1</v>
      </c>
      <c r="BR42" s="4">
        <f t="shared" si="6"/>
        <v>0</v>
      </c>
      <c r="BT42" s="14" t="s">
        <v>45</v>
      </c>
      <c r="BU42" s="2">
        <v>3</v>
      </c>
      <c r="BV42" s="2">
        <v>3</v>
      </c>
      <c r="BW42" s="2">
        <v>0</v>
      </c>
      <c r="BX42" s="2">
        <v>0</v>
      </c>
      <c r="BY42" s="4">
        <v>1</v>
      </c>
      <c r="BZ42" s="4">
        <f t="shared" si="7"/>
        <v>0</v>
      </c>
      <c r="CB42" s="37" t="s">
        <v>45</v>
      </c>
      <c r="CC42" s="2">
        <v>3</v>
      </c>
      <c r="CD42" s="2">
        <v>3</v>
      </c>
      <c r="CE42" s="2">
        <v>0</v>
      </c>
      <c r="CF42" s="2">
        <v>0</v>
      </c>
      <c r="CG42" s="4">
        <v>1</v>
      </c>
      <c r="CH42" s="4">
        <f t="shared" si="8"/>
        <v>0</v>
      </c>
      <c r="CJ42" s="37" t="s">
        <v>45</v>
      </c>
      <c r="CK42" s="2">
        <v>3</v>
      </c>
      <c r="CL42" s="2">
        <v>3</v>
      </c>
      <c r="CM42" s="2">
        <v>0</v>
      </c>
      <c r="CN42" s="2">
        <v>0</v>
      </c>
      <c r="CO42" s="4">
        <v>1</v>
      </c>
      <c r="CP42" s="4">
        <f t="shared" si="9"/>
        <v>0</v>
      </c>
      <c r="CR42" s="37" t="s">
        <v>45</v>
      </c>
      <c r="CS42" s="2">
        <v>3</v>
      </c>
      <c r="CT42" s="2">
        <v>3</v>
      </c>
      <c r="CU42" s="2">
        <v>0</v>
      </c>
      <c r="CV42" s="2">
        <v>0</v>
      </c>
      <c r="CW42" s="4">
        <v>1</v>
      </c>
      <c r="CX42" s="4">
        <f t="shared" si="10"/>
        <v>0</v>
      </c>
      <c r="CZ42" s="37" t="s">
        <v>45</v>
      </c>
      <c r="DA42" s="2">
        <v>3</v>
      </c>
      <c r="DB42" s="2">
        <v>3</v>
      </c>
      <c r="DC42" s="2">
        <v>0</v>
      </c>
      <c r="DD42" s="2">
        <v>0</v>
      </c>
      <c r="DE42" s="4">
        <v>1</v>
      </c>
      <c r="DF42" s="4">
        <f t="shared" si="11"/>
        <v>0</v>
      </c>
      <c r="DH42" s="37" t="s">
        <v>45</v>
      </c>
      <c r="DI42" s="2">
        <v>3</v>
      </c>
      <c r="DJ42" s="2">
        <v>3</v>
      </c>
      <c r="DK42" s="2">
        <v>0</v>
      </c>
      <c r="DL42" s="2">
        <v>0</v>
      </c>
      <c r="DM42" s="4">
        <v>1</v>
      </c>
      <c r="DN42" s="4">
        <f t="shared" si="12"/>
        <v>0</v>
      </c>
      <c r="DP42" s="37" t="s">
        <v>45</v>
      </c>
      <c r="DQ42" s="2">
        <v>3</v>
      </c>
      <c r="DR42" s="2">
        <v>3</v>
      </c>
      <c r="DS42" s="2">
        <v>0</v>
      </c>
      <c r="DT42" s="2">
        <v>0</v>
      </c>
      <c r="DU42" s="4">
        <v>1</v>
      </c>
      <c r="DV42" s="4">
        <f t="shared" si="13"/>
        <v>0</v>
      </c>
      <c r="DX42" s="37" t="s">
        <v>45</v>
      </c>
      <c r="DY42" s="2">
        <v>3</v>
      </c>
      <c r="DZ42" s="2">
        <v>3</v>
      </c>
      <c r="EA42" s="2">
        <v>0</v>
      </c>
      <c r="EB42" s="2">
        <v>0</v>
      </c>
      <c r="EC42" s="4">
        <v>1</v>
      </c>
      <c r="ED42" s="4">
        <f t="shared" si="14"/>
        <v>0</v>
      </c>
      <c r="EF42" s="37" t="s">
        <v>45</v>
      </c>
      <c r="EG42" s="2">
        <v>3</v>
      </c>
      <c r="EH42" s="2">
        <v>3</v>
      </c>
      <c r="EI42" s="2">
        <v>0</v>
      </c>
      <c r="EJ42" s="2">
        <v>0</v>
      </c>
      <c r="EK42" s="4">
        <f t="shared" si="68"/>
        <v>1</v>
      </c>
      <c r="EL42" s="4">
        <f t="shared" si="15"/>
        <v>0</v>
      </c>
      <c r="EN42" s="78" t="s">
        <v>45</v>
      </c>
      <c r="EO42" s="74">
        <v>3</v>
      </c>
      <c r="EP42" s="74">
        <v>3</v>
      </c>
      <c r="EQ42" s="74">
        <v>0</v>
      </c>
      <c r="ER42" s="74">
        <v>0</v>
      </c>
      <c r="ES42" s="75">
        <v>1</v>
      </c>
      <c r="ET42" s="75">
        <f t="shared" si="16"/>
        <v>1</v>
      </c>
      <c r="EU42" s="74"/>
      <c r="EV42" s="78" t="s">
        <v>45</v>
      </c>
      <c r="EW42" s="74">
        <v>3</v>
      </c>
      <c r="EX42" s="74">
        <v>3</v>
      </c>
      <c r="EY42" s="74">
        <v>0</v>
      </c>
      <c r="EZ42" s="74">
        <v>0</v>
      </c>
      <c r="FA42" s="75">
        <v>1</v>
      </c>
      <c r="FB42" s="75">
        <f t="shared" si="17"/>
        <v>0</v>
      </c>
      <c r="FC42" s="74"/>
      <c r="FD42" s="78" t="s">
        <v>45</v>
      </c>
      <c r="FE42" s="74">
        <v>3</v>
      </c>
      <c r="FF42" s="74">
        <v>3</v>
      </c>
      <c r="FG42" s="74">
        <v>0</v>
      </c>
      <c r="FH42" s="74">
        <v>0</v>
      </c>
      <c r="FI42" s="75">
        <v>1</v>
      </c>
      <c r="FJ42" s="75">
        <f t="shared" si="18"/>
        <v>0</v>
      </c>
      <c r="FK42" s="74"/>
      <c r="FL42" s="78" t="s">
        <v>45</v>
      </c>
      <c r="FM42" s="74">
        <v>3</v>
      </c>
      <c r="FN42" s="74">
        <v>3</v>
      </c>
      <c r="FO42" s="74">
        <v>0</v>
      </c>
      <c r="FP42" s="74">
        <v>0</v>
      </c>
      <c r="FQ42" s="75">
        <v>1</v>
      </c>
      <c r="FR42" s="75">
        <f t="shared" si="19"/>
        <v>0</v>
      </c>
      <c r="FS42" s="74"/>
      <c r="FT42" s="78" t="s">
        <v>45</v>
      </c>
      <c r="FU42" s="74">
        <v>3</v>
      </c>
      <c r="FV42" s="74">
        <v>3</v>
      </c>
      <c r="FW42" s="74">
        <v>0</v>
      </c>
      <c r="FX42" s="74">
        <v>0</v>
      </c>
      <c r="FY42" s="75">
        <v>1</v>
      </c>
      <c r="FZ42" s="75">
        <f t="shared" si="20"/>
        <v>0</v>
      </c>
      <c r="GA42" s="74"/>
      <c r="GB42" s="78" t="s">
        <v>45</v>
      </c>
      <c r="GC42" s="74">
        <v>3</v>
      </c>
      <c r="GD42" s="74">
        <v>3</v>
      </c>
      <c r="GE42" s="74">
        <v>0</v>
      </c>
      <c r="GF42" s="74">
        <v>0</v>
      </c>
      <c r="GG42" s="75">
        <v>1</v>
      </c>
      <c r="GH42" s="77">
        <f t="shared" si="21"/>
        <v>0</v>
      </c>
      <c r="GI42" s="74"/>
      <c r="GJ42" s="78" t="s">
        <v>45</v>
      </c>
      <c r="GK42" s="74">
        <v>3</v>
      </c>
      <c r="GL42" s="74">
        <v>3</v>
      </c>
      <c r="GM42" s="74">
        <v>0</v>
      </c>
      <c r="GN42" s="74">
        <v>0</v>
      </c>
      <c r="GO42" s="75">
        <v>1</v>
      </c>
      <c r="GP42" s="75">
        <f t="shared" si="22"/>
        <v>0</v>
      </c>
      <c r="GQ42" s="74"/>
      <c r="GR42" s="78" t="s">
        <v>45</v>
      </c>
      <c r="GS42" s="74">
        <v>3</v>
      </c>
      <c r="GT42" s="74">
        <v>3</v>
      </c>
      <c r="GU42" s="74">
        <v>0</v>
      </c>
      <c r="GV42" s="74">
        <v>0</v>
      </c>
      <c r="GW42" s="75">
        <v>1</v>
      </c>
      <c r="GX42" s="75">
        <f t="shared" si="23"/>
        <v>0</v>
      </c>
      <c r="GY42" s="74"/>
      <c r="GZ42" s="78" t="s">
        <v>45</v>
      </c>
      <c r="HA42" s="74">
        <v>3</v>
      </c>
      <c r="HB42" s="74">
        <v>3</v>
      </c>
      <c r="HC42" s="74">
        <v>0</v>
      </c>
      <c r="HD42" s="74">
        <v>0</v>
      </c>
      <c r="HE42" s="75">
        <v>1</v>
      </c>
      <c r="HF42" s="75">
        <f t="shared" si="24"/>
        <v>0</v>
      </c>
      <c r="HG42" s="74"/>
      <c r="HH42" s="78" t="s">
        <v>45</v>
      </c>
      <c r="HI42" s="74">
        <v>3</v>
      </c>
      <c r="HJ42" s="74">
        <v>3</v>
      </c>
      <c r="HK42" s="74">
        <v>0</v>
      </c>
      <c r="HL42" s="74">
        <v>0</v>
      </c>
      <c r="HM42" s="75">
        <f t="shared" si="25"/>
        <v>1</v>
      </c>
      <c r="HN42" s="75">
        <f t="shared" si="26"/>
        <v>0</v>
      </c>
      <c r="HP42" s="78" t="s">
        <v>45</v>
      </c>
      <c r="HQ42" s="74">
        <v>3</v>
      </c>
      <c r="HR42" s="74">
        <v>3</v>
      </c>
      <c r="HS42" s="74">
        <v>0</v>
      </c>
      <c r="HT42" s="74">
        <v>0</v>
      </c>
      <c r="HU42" s="75">
        <f t="shared" si="27"/>
        <v>1</v>
      </c>
      <c r="HV42" s="75">
        <f t="shared" si="28"/>
        <v>0</v>
      </c>
      <c r="HX42" s="78" t="s">
        <v>45</v>
      </c>
      <c r="HY42" s="74">
        <v>3</v>
      </c>
      <c r="HZ42" s="74">
        <v>3</v>
      </c>
      <c r="IA42" s="74">
        <v>0</v>
      </c>
      <c r="IB42" s="74">
        <v>0</v>
      </c>
      <c r="IC42" s="75">
        <f t="shared" si="29"/>
        <v>1</v>
      </c>
      <c r="ID42" s="75">
        <f t="shared" si="30"/>
        <v>0</v>
      </c>
      <c r="IF42" s="78" t="s">
        <v>45</v>
      </c>
      <c r="IG42" s="74">
        <v>3</v>
      </c>
      <c r="IH42" s="74">
        <v>3</v>
      </c>
      <c r="II42" s="74">
        <v>0</v>
      </c>
      <c r="IJ42" s="74">
        <v>0</v>
      </c>
      <c r="IK42" s="75">
        <f t="shared" si="31"/>
        <v>1</v>
      </c>
      <c r="IL42" s="75">
        <f t="shared" si="32"/>
        <v>0</v>
      </c>
      <c r="IN42" s="78" t="s">
        <v>45</v>
      </c>
      <c r="IO42" s="74">
        <v>3</v>
      </c>
      <c r="IP42" s="74">
        <v>3</v>
      </c>
      <c r="IQ42" s="74">
        <v>0</v>
      </c>
      <c r="IR42" s="74">
        <v>0</v>
      </c>
      <c r="IS42" s="75">
        <f t="shared" si="33"/>
        <v>1</v>
      </c>
      <c r="IT42" s="75">
        <f t="shared" si="34"/>
        <v>0</v>
      </c>
      <c r="IV42" s="78" t="s">
        <v>45</v>
      </c>
      <c r="IW42" s="74">
        <v>3</v>
      </c>
      <c r="IX42" s="74">
        <v>3</v>
      </c>
      <c r="IY42" s="74">
        <v>0</v>
      </c>
      <c r="IZ42" s="74">
        <v>0</v>
      </c>
      <c r="JA42" s="75">
        <f t="shared" si="35"/>
        <v>1</v>
      </c>
      <c r="JB42" s="75">
        <f t="shared" si="36"/>
        <v>0</v>
      </c>
      <c r="JD42" s="78" t="s">
        <v>45</v>
      </c>
      <c r="JE42" s="74">
        <v>3</v>
      </c>
      <c r="JF42" s="74">
        <v>3</v>
      </c>
      <c r="JG42" s="74">
        <v>0</v>
      </c>
      <c r="JH42" s="74">
        <v>0</v>
      </c>
      <c r="JI42" s="75">
        <f t="shared" si="37"/>
        <v>1</v>
      </c>
      <c r="JJ42" s="75">
        <f t="shared" si="38"/>
        <v>0</v>
      </c>
      <c r="JL42" s="78" t="s">
        <v>45</v>
      </c>
      <c r="JM42" s="74">
        <v>3</v>
      </c>
      <c r="JN42" s="74">
        <v>3</v>
      </c>
      <c r="JO42" s="74">
        <v>0</v>
      </c>
      <c r="JP42" s="74">
        <v>0</v>
      </c>
      <c r="JQ42" s="75">
        <f t="shared" si="39"/>
        <v>1</v>
      </c>
      <c r="JR42" s="75">
        <f t="shared" si="40"/>
        <v>0</v>
      </c>
      <c r="JT42" s="78" t="s">
        <v>45</v>
      </c>
      <c r="JU42" s="74">
        <v>3</v>
      </c>
      <c r="JV42" s="74">
        <v>3</v>
      </c>
      <c r="JW42" s="74">
        <v>0</v>
      </c>
      <c r="JX42" s="74">
        <v>0</v>
      </c>
      <c r="JY42" s="75">
        <f t="shared" si="41"/>
        <v>1</v>
      </c>
      <c r="JZ42" s="75">
        <f t="shared" si="42"/>
        <v>0</v>
      </c>
      <c r="KB42" s="78" t="s">
        <v>45</v>
      </c>
      <c r="KC42" s="74">
        <v>3</v>
      </c>
      <c r="KD42" s="74">
        <v>3</v>
      </c>
      <c r="KE42" s="74">
        <v>0</v>
      </c>
      <c r="KF42" s="74">
        <v>0</v>
      </c>
      <c r="KG42" s="75">
        <f t="shared" si="43"/>
        <v>1</v>
      </c>
      <c r="KH42" s="75">
        <f t="shared" si="44"/>
        <v>0</v>
      </c>
      <c r="KJ42" s="78" t="s">
        <v>45</v>
      </c>
      <c r="KK42" s="74">
        <v>3</v>
      </c>
      <c r="KL42" s="74">
        <v>3</v>
      </c>
      <c r="KM42" s="74">
        <v>0</v>
      </c>
      <c r="KN42" s="74">
        <v>0</v>
      </c>
      <c r="KO42" s="75">
        <f t="shared" si="45"/>
        <v>1</v>
      </c>
      <c r="KP42" s="75">
        <f t="shared" si="46"/>
        <v>0</v>
      </c>
      <c r="KR42" s="78" t="s">
        <v>45</v>
      </c>
      <c r="KS42" s="74">
        <v>3</v>
      </c>
      <c r="KT42" s="74">
        <v>3</v>
      </c>
      <c r="KU42" s="74">
        <v>0</v>
      </c>
      <c r="KV42" s="74">
        <v>0</v>
      </c>
      <c r="KW42" s="75">
        <f t="shared" si="47"/>
        <v>1</v>
      </c>
      <c r="KX42" s="75">
        <f t="shared" si="48"/>
        <v>0</v>
      </c>
      <c r="KZ42" s="78" t="s">
        <v>45</v>
      </c>
      <c r="LA42" s="74">
        <v>3</v>
      </c>
      <c r="LB42" s="74">
        <v>3</v>
      </c>
      <c r="LC42" s="74">
        <v>0</v>
      </c>
      <c r="LD42" s="74">
        <v>0</v>
      </c>
      <c r="LE42" s="75">
        <f t="shared" si="49"/>
        <v>1</v>
      </c>
      <c r="LF42" s="75">
        <f t="shared" si="50"/>
        <v>0</v>
      </c>
      <c r="LH42" s="78" t="s">
        <v>45</v>
      </c>
      <c r="LI42" s="74">
        <v>3</v>
      </c>
      <c r="LJ42" s="74">
        <v>3</v>
      </c>
      <c r="LK42" s="74">
        <v>0</v>
      </c>
      <c r="LL42" s="74">
        <v>0</v>
      </c>
      <c r="LM42" s="75">
        <f t="shared" si="51"/>
        <v>1</v>
      </c>
      <c r="LN42" s="75">
        <f t="shared" si="52"/>
        <v>0</v>
      </c>
      <c r="LP42" s="78" t="s">
        <v>45</v>
      </c>
      <c r="LQ42" s="74">
        <v>3</v>
      </c>
      <c r="LR42" s="74">
        <v>3</v>
      </c>
      <c r="LS42" s="74">
        <v>0</v>
      </c>
      <c r="LT42" s="74">
        <v>0</v>
      </c>
      <c r="LU42" s="75">
        <f t="shared" si="53"/>
        <v>1</v>
      </c>
      <c r="LV42" s="75">
        <f t="shared" si="54"/>
        <v>0</v>
      </c>
      <c r="LX42" s="78" t="s">
        <v>45</v>
      </c>
      <c r="LY42" s="74">
        <v>3</v>
      </c>
      <c r="LZ42" s="74">
        <v>3</v>
      </c>
      <c r="MA42" s="74">
        <v>0</v>
      </c>
      <c r="MB42" s="74">
        <v>0</v>
      </c>
      <c r="MC42" s="75">
        <f t="shared" si="55"/>
        <v>1</v>
      </c>
      <c r="MD42" s="75">
        <f t="shared" si="56"/>
        <v>0</v>
      </c>
      <c r="MF42" s="78" t="s">
        <v>45</v>
      </c>
      <c r="MG42" s="74">
        <v>3</v>
      </c>
      <c r="MH42" s="74">
        <v>3</v>
      </c>
      <c r="MI42" s="74">
        <v>0</v>
      </c>
      <c r="MJ42" s="74">
        <v>0</v>
      </c>
      <c r="MK42" s="75">
        <f t="shared" si="57"/>
        <v>1</v>
      </c>
      <c r="ML42" s="75">
        <f t="shared" si="58"/>
        <v>0</v>
      </c>
      <c r="MN42" s="78" t="s">
        <v>45</v>
      </c>
      <c r="MO42" s="74">
        <v>3</v>
      </c>
      <c r="MP42" s="74">
        <v>3</v>
      </c>
      <c r="MQ42" s="74">
        <v>0</v>
      </c>
      <c r="MR42" s="74">
        <v>0</v>
      </c>
      <c r="MS42" s="75">
        <f t="shared" si="59"/>
        <v>1</v>
      </c>
      <c r="MT42" s="75">
        <f t="shared" si="60"/>
        <v>0</v>
      </c>
      <c r="MV42" s="78" t="s">
        <v>45</v>
      </c>
      <c r="MW42" s="74">
        <v>3</v>
      </c>
      <c r="MX42" s="74">
        <v>3</v>
      </c>
      <c r="MY42" s="74">
        <v>0</v>
      </c>
      <c r="MZ42" s="74">
        <v>0</v>
      </c>
      <c r="NA42" s="75">
        <f t="shared" si="61"/>
        <v>1</v>
      </c>
      <c r="NB42" s="75">
        <f t="shared" si="62"/>
        <v>0</v>
      </c>
      <c r="ND42" s="78" t="s">
        <v>45</v>
      </c>
      <c r="NE42" s="74">
        <v>3</v>
      </c>
      <c r="NF42" s="74">
        <v>3</v>
      </c>
      <c r="NG42" s="74">
        <v>0</v>
      </c>
      <c r="NH42" s="74">
        <v>0</v>
      </c>
      <c r="NI42" s="75">
        <f t="shared" si="63"/>
        <v>1</v>
      </c>
      <c r="NJ42" s="75">
        <f t="shared" si="64"/>
        <v>0</v>
      </c>
      <c r="NL42" s="78" t="s">
        <v>45</v>
      </c>
      <c r="NM42" s="74">
        <v>3</v>
      </c>
      <c r="NN42" s="74">
        <v>3</v>
      </c>
      <c r="NO42" s="74">
        <v>0</v>
      </c>
      <c r="NP42" s="74">
        <v>0</v>
      </c>
      <c r="NQ42" s="75">
        <f t="shared" si="65"/>
        <v>1</v>
      </c>
      <c r="NR42" s="75">
        <f t="shared" si="66"/>
        <v>0</v>
      </c>
      <c r="NT42" s="78" t="s">
        <v>45</v>
      </c>
      <c r="NU42" s="74">
        <v>9</v>
      </c>
      <c r="NV42" s="74">
        <v>3</v>
      </c>
      <c r="NW42" s="74">
        <v>0</v>
      </c>
      <c r="NX42" s="74">
        <v>6</v>
      </c>
      <c r="NY42" s="75">
        <v>0.33</v>
      </c>
      <c r="NZ42" s="75"/>
    </row>
    <row r="43" spans="1:390" ht="1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G43" s="8"/>
      <c r="H43" s="7"/>
      <c r="I43" s="2" t="s">
        <v>46</v>
      </c>
      <c r="J43" s="2">
        <v>23</v>
      </c>
      <c r="K43" s="2">
        <v>22</v>
      </c>
      <c r="L43" s="2">
        <v>1</v>
      </c>
      <c r="M43" s="2">
        <v>0</v>
      </c>
      <c r="N43" s="4">
        <v>0.96</v>
      </c>
      <c r="O43" s="8">
        <f t="shared" si="0"/>
        <v>0</v>
      </c>
      <c r="P43" s="7"/>
      <c r="Q43" s="2" t="s">
        <v>46</v>
      </c>
      <c r="R43" s="2">
        <v>23</v>
      </c>
      <c r="S43" s="2">
        <v>22</v>
      </c>
      <c r="T43" s="2">
        <v>1</v>
      </c>
      <c r="U43" s="2">
        <v>0</v>
      </c>
      <c r="V43" s="4">
        <v>0.96</v>
      </c>
      <c r="W43" s="4">
        <f t="shared" si="1"/>
        <v>0</v>
      </c>
      <c r="Y43" s="2" t="s">
        <v>46</v>
      </c>
      <c r="Z43" s="2">
        <v>23</v>
      </c>
      <c r="AA43" s="2">
        <v>22</v>
      </c>
      <c r="AB43" s="2">
        <v>1</v>
      </c>
      <c r="AC43" s="2">
        <v>0</v>
      </c>
      <c r="AD43" s="4">
        <v>0.96</v>
      </c>
      <c r="AE43" s="4">
        <f t="shared" si="2"/>
        <v>0</v>
      </c>
      <c r="AG43" s="2" t="s">
        <v>46</v>
      </c>
      <c r="AH43" s="2">
        <v>23</v>
      </c>
      <c r="AI43" s="2">
        <v>22</v>
      </c>
      <c r="AJ43" s="2">
        <v>1</v>
      </c>
      <c r="AK43" s="2">
        <v>0</v>
      </c>
      <c r="AL43" s="4">
        <v>0.96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3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4">
        <f t="shared" si="4"/>
        <v>0</v>
      </c>
      <c r="BD43" s="2" t="s">
        <v>46</v>
      </c>
      <c r="BE43" s="2">
        <v>23</v>
      </c>
      <c r="BF43" s="2">
        <v>22</v>
      </c>
      <c r="BG43" s="2">
        <v>1</v>
      </c>
      <c r="BH43" s="2">
        <v>0</v>
      </c>
      <c r="BI43" s="4">
        <v>0.96</v>
      </c>
      <c r="BJ43" s="4">
        <f t="shared" si="5"/>
        <v>0</v>
      </c>
      <c r="BL43" s="37" t="s">
        <v>46</v>
      </c>
      <c r="BM43" s="2">
        <v>29</v>
      </c>
      <c r="BN43" s="2">
        <v>26</v>
      </c>
      <c r="BO43" s="2">
        <v>1</v>
      </c>
      <c r="BP43" s="2">
        <v>2</v>
      </c>
      <c r="BQ43" s="4">
        <f t="shared" si="69"/>
        <v>0.89655172413793105</v>
      </c>
      <c r="BR43" s="4">
        <f t="shared" si="6"/>
        <v>-6.3448275862068915E-2</v>
      </c>
      <c r="BT43" s="37" t="s">
        <v>46</v>
      </c>
      <c r="BU43" s="2">
        <v>29</v>
      </c>
      <c r="BV43" s="2">
        <v>26</v>
      </c>
      <c r="BW43" s="2">
        <v>1</v>
      </c>
      <c r="BX43" s="2">
        <v>2</v>
      </c>
      <c r="BY43" s="4">
        <f t="shared" si="67"/>
        <v>0.89655172413793105</v>
      </c>
      <c r="BZ43" s="4">
        <f t="shared" si="7"/>
        <v>0</v>
      </c>
      <c r="CB43" s="37" t="s">
        <v>46</v>
      </c>
      <c r="CC43" s="2">
        <v>29</v>
      </c>
      <c r="CD43" s="2">
        <v>26</v>
      </c>
      <c r="CE43" s="2">
        <v>1</v>
      </c>
      <c r="CF43" s="2">
        <v>2</v>
      </c>
      <c r="CG43" s="4">
        <v>0.9</v>
      </c>
      <c r="CH43" s="4">
        <f t="shared" si="8"/>
        <v>3.4482758620689724E-3</v>
      </c>
      <c r="CJ43" s="37" t="s">
        <v>46</v>
      </c>
      <c r="CK43" s="2">
        <v>29</v>
      </c>
      <c r="CL43" s="2">
        <v>26</v>
      </c>
      <c r="CM43" s="2">
        <v>1</v>
      </c>
      <c r="CN43" s="2">
        <v>2</v>
      </c>
      <c r="CO43" s="4">
        <v>0.9</v>
      </c>
      <c r="CP43" s="4">
        <f t="shared" si="9"/>
        <v>0</v>
      </c>
      <c r="CR43" s="37" t="s">
        <v>46</v>
      </c>
      <c r="CS43" s="2">
        <v>29</v>
      </c>
      <c r="CT43" s="2">
        <v>26</v>
      </c>
      <c r="CU43" s="2">
        <v>1</v>
      </c>
      <c r="CV43" s="2">
        <v>2</v>
      </c>
      <c r="CW43" s="4">
        <v>0.9</v>
      </c>
      <c r="CX43" s="4">
        <f t="shared" si="10"/>
        <v>0</v>
      </c>
      <c r="CZ43" s="37" t="s">
        <v>46</v>
      </c>
      <c r="DA43" s="2">
        <v>29</v>
      </c>
      <c r="DB43" s="2">
        <v>26</v>
      </c>
      <c r="DC43" s="2">
        <v>1</v>
      </c>
      <c r="DD43" s="2">
        <v>2</v>
      </c>
      <c r="DE43" s="4">
        <v>0.9</v>
      </c>
      <c r="DF43" s="4">
        <f t="shared" si="11"/>
        <v>0</v>
      </c>
      <c r="DH43" s="37" t="s">
        <v>46</v>
      </c>
      <c r="DI43" s="2">
        <v>29</v>
      </c>
      <c r="DJ43" s="2">
        <v>26</v>
      </c>
      <c r="DK43" s="2">
        <v>1</v>
      </c>
      <c r="DL43" s="2">
        <v>2</v>
      </c>
      <c r="DM43" s="4">
        <v>0.9</v>
      </c>
      <c r="DN43" s="4">
        <f t="shared" si="12"/>
        <v>0</v>
      </c>
      <c r="DP43" s="37" t="s">
        <v>46</v>
      </c>
      <c r="DQ43" s="2">
        <v>29</v>
      </c>
      <c r="DR43" s="2">
        <v>26</v>
      </c>
      <c r="DS43" s="2">
        <v>1</v>
      </c>
      <c r="DT43" s="2">
        <v>2</v>
      </c>
      <c r="DU43" s="4">
        <v>0.9</v>
      </c>
      <c r="DV43" s="4">
        <f t="shared" si="13"/>
        <v>0</v>
      </c>
      <c r="DX43" s="37" t="s">
        <v>46</v>
      </c>
      <c r="DY43" s="2">
        <v>27</v>
      </c>
      <c r="DZ43" s="2">
        <v>26</v>
      </c>
      <c r="EA43" s="2">
        <v>1</v>
      </c>
      <c r="EB43" s="2">
        <v>0</v>
      </c>
      <c r="EC43" s="4">
        <f>DZ43/DY43</f>
        <v>0.96296296296296291</v>
      </c>
      <c r="ED43" s="4">
        <f t="shared" si="14"/>
        <v>6.2962962962962887E-2</v>
      </c>
      <c r="EF43" s="37" t="s">
        <v>46</v>
      </c>
      <c r="EG43" s="2">
        <v>27</v>
      </c>
      <c r="EH43" s="2">
        <v>26</v>
      </c>
      <c r="EI43" s="2">
        <v>1</v>
      </c>
      <c r="EJ43" s="2">
        <v>0</v>
      </c>
      <c r="EK43" s="4">
        <f t="shared" si="68"/>
        <v>0.96296296296296291</v>
      </c>
      <c r="EL43" s="4">
        <f t="shared" si="15"/>
        <v>0</v>
      </c>
      <c r="EN43" s="73" t="s">
        <v>46</v>
      </c>
      <c r="EO43" s="73">
        <v>29</v>
      </c>
      <c r="EP43" s="73">
        <v>26</v>
      </c>
      <c r="EQ43" s="73">
        <v>1</v>
      </c>
      <c r="ER43" s="73">
        <v>2</v>
      </c>
      <c r="ES43" s="77">
        <v>0.9</v>
      </c>
      <c r="ET43" s="75">
        <f t="shared" si="16"/>
        <v>0.9</v>
      </c>
      <c r="EU43" s="74"/>
      <c r="EV43" s="73" t="s">
        <v>46</v>
      </c>
      <c r="EW43" s="73">
        <v>29</v>
      </c>
      <c r="EX43" s="73">
        <v>26</v>
      </c>
      <c r="EY43" s="73">
        <v>1</v>
      </c>
      <c r="EZ43" s="73">
        <v>2</v>
      </c>
      <c r="FA43" s="77">
        <v>0.9</v>
      </c>
      <c r="FB43" s="75">
        <f t="shared" si="17"/>
        <v>0</v>
      </c>
      <c r="FC43" s="74"/>
      <c r="FD43" s="73" t="s">
        <v>46</v>
      </c>
      <c r="FE43" s="73">
        <v>29</v>
      </c>
      <c r="FF43" s="73">
        <v>26</v>
      </c>
      <c r="FG43" s="73">
        <v>1</v>
      </c>
      <c r="FH43" s="73">
        <v>2</v>
      </c>
      <c r="FI43" s="77">
        <v>0.9</v>
      </c>
      <c r="FJ43" s="75">
        <f t="shared" si="18"/>
        <v>0</v>
      </c>
      <c r="FK43" s="74"/>
      <c r="FL43" s="73" t="s">
        <v>46</v>
      </c>
      <c r="FM43" s="73">
        <v>29</v>
      </c>
      <c r="FN43" s="73">
        <v>26</v>
      </c>
      <c r="FO43" s="73">
        <v>1</v>
      </c>
      <c r="FP43" s="73">
        <v>2</v>
      </c>
      <c r="FQ43" s="77">
        <v>0.9</v>
      </c>
      <c r="FR43" s="75">
        <f t="shared" si="19"/>
        <v>0</v>
      </c>
      <c r="FS43" s="74"/>
      <c r="FT43" s="73" t="s">
        <v>46</v>
      </c>
      <c r="FU43" s="73">
        <v>29</v>
      </c>
      <c r="FV43" s="73">
        <v>26</v>
      </c>
      <c r="FW43" s="73">
        <v>1</v>
      </c>
      <c r="FX43" s="73">
        <v>2</v>
      </c>
      <c r="FY43" s="77">
        <v>0.9</v>
      </c>
      <c r="FZ43" s="75">
        <f t="shared" si="20"/>
        <v>0</v>
      </c>
      <c r="GA43" s="74"/>
      <c r="GB43" s="73" t="s">
        <v>46</v>
      </c>
      <c r="GC43" s="73">
        <v>29</v>
      </c>
      <c r="GD43" s="73">
        <v>26</v>
      </c>
      <c r="GE43" s="73">
        <v>1</v>
      </c>
      <c r="GF43" s="73">
        <v>2</v>
      </c>
      <c r="GG43" s="77">
        <v>0.9</v>
      </c>
      <c r="GH43" s="77">
        <f t="shared" si="21"/>
        <v>0</v>
      </c>
      <c r="GI43" s="74"/>
      <c r="GJ43" s="73" t="s">
        <v>46</v>
      </c>
      <c r="GK43" s="73">
        <v>29</v>
      </c>
      <c r="GL43" s="73">
        <v>26</v>
      </c>
      <c r="GM43" s="73">
        <v>1</v>
      </c>
      <c r="GN43" s="73">
        <v>2</v>
      </c>
      <c r="GO43" s="77">
        <v>0.9</v>
      </c>
      <c r="GP43" s="75">
        <f t="shared" si="22"/>
        <v>0</v>
      </c>
      <c r="GQ43" s="74"/>
      <c r="GR43" s="73" t="s">
        <v>46</v>
      </c>
      <c r="GS43" s="73">
        <v>29</v>
      </c>
      <c r="GT43" s="73">
        <v>26</v>
      </c>
      <c r="GU43" s="73">
        <v>1</v>
      </c>
      <c r="GV43" s="73">
        <v>2</v>
      </c>
      <c r="GW43" s="77">
        <v>0.9</v>
      </c>
      <c r="GX43" s="75">
        <f t="shared" si="23"/>
        <v>0</v>
      </c>
      <c r="GY43" s="74"/>
      <c r="GZ43" s="78" t="s">
        <v>46</v>
      </c>
      <c r="HA43" s="73">
        <v>27</v>
      </c>
      <c r="HB43" s="73">
        <v>26</v>
      </c>
      <c r="HC43" s="73">
        <v>1</v>
      </c>
      <c r="HD43" s="73">
        <v>0</v>
      </c>
      <c r="HE43" s="77">
        <v>0.9</v>
      </c>
      <c r="HF43" s="75">
        <f t="shared" si="24"/>
        <v>0</v>
      </c>
      <c r="HG43" s="74"/>
      <c r="HH43" s="78" t="s">
        <v>46</v>
      </c>
      <c r="HI43" s="73">
        <v>27</v>
      </c>
      <c r="HJ43" s="73">
        <v>26</v>
      </c>
      <c r="HK43" s="73">
        <v>1</v>
      </c>
      <c r="HL43" s="73">
        <v>0</v>
      </c>
      <c r="HM43" s="75">
        <f t="shared" si="25"/>
        <v>0.96296296296296291</v>
      </c>
      <c r="HN43" s="75">
        <f t="shared" si="26"/>
        <v>6.2962962962962887E-2</v>
      </c>
      <c r="HP43" s="78" t="s">
        <v>46</v>
      </c>
      <c r="HQ43" s="73">
        <v>27</v>
      </c>
      <c r="HR43" s="73">
        <v>26</v>
      </c>
      <c r="HS43" s="73">
        <v>1</v>
      </c>
      <c r="HT43" s="73">
        <v>0</v>
      </c>
      <c r="HU43" s="75">
        <f t="shared" si="27"/>
        <v>0.96296296296296291</v>
      </c>
      <c r="HV43" s="75">
        <f t="shared" si="28"/>
        <v>0</v>
      </c>
      <c r="HX43" s="78" t="s">
        <v>46</v>
      </c>
      <c r="HY43" s="73">
        <v>27</v>
      </c>
      <c r="HZ43" s="73">
        <v>26</v>
      </c>
      <c r="IA43" s="74">
        <v>1</v>
      </c>
      <c r="IB43" s="74">
        <v>0</v>
      </c>
      <c r="IC43" s="75">
        <f t="shared" si="29"/>
        <v>0.96296296296296291</v>
      </c>
      <c r="ID43" s="75">
        <f t="shared" si="30"/>
        <v>0</v>
      </c>
      <c r="IF43" s="78" t="s">
        <v>46</v>
      </c>
      <c r="IG43" s="73">
        <v>27</v>
      </c>
      <c r="IH43" s="73">
        <v>26</v>
      </c>
      <c r="II43" s="74">
        <v>1</v>
      </c>
      <c r="IJ43" s="74">
        <v>0</v>
      </c>
      <c r="IK43" s="75">
        <f t="shared" si="31"/>
        <v>0.96296296296296291</v>
      </c>
      <c r="IL43" s="75">
        <f t="shared" si="32"/>
        <v>0</v>
      </c>
      <c r="IN43" s="78" t="s">
        <v>46</v>
      </c>
      <c r="IO43" s="73">
        <v>27</v>
      </c>
      <c r="IP43" s="73">
        <v>26</v>
      </c>
      <c r="IQ43" s="74">
        <v>1</v>
      </c>
      <c r="IR43" s="74">
        <v>0</v>
      </c>
      <c r="IS43" s="75">
        <f t="shared" si="33"/>
        <v>0.96296296296296291</v>
      </c>
      <c r="IT43" s="75">
        <f t="shared" si="34"/>
        <v>0</v>
      </c>
      <c r="IV43" s="78" t="s">
        <v>46</v>
      </c>
      <c r="IW43" s="73">
        <v>27</v>
      </c>
      <c r="IX43" s="73">
        <v>26</v>
      </c>
      <c r="IY43" s="74">
        <v>1</v>
      </c>
      <c r="IZ43" s="74">
        <v>0</v>
      </c>
      <c r="JA43" s="75">
        <f t="shared" si="35"/>
        <v>0.96296296296296291</v>
      </c>
      <c r="JB43" s="75">
        <f t="shared" si="36"/>
        <v>0</v>
      </c>
      <c r="JD43" s="78" t="s">
        <v>46</v>
      </c>
      <c r="JE43" s="73">
        <v>27</v>
      </c>
      <c r="JF43" s="73">
        <v>26</v>
      </c>
      <c r="JG43" s="74">
        <v>1</v>
      </c>
      <c r="JH43" s="74">
        <v>0</v>
      </c>
      <c r="JI43" s="75">
        <f t="shared" si="37"/>
        <v>0.96296296296296291</v>
      </c>
      <c r="JJ43" s="75">
        <f t="shared" si="38"/>
        <v>0</v>
      </c>
      <c r="JL43" s="78" t="s">
        <v>46</v>
      </c>
      <c r="JM43" s="73">
        <v>27</v>
      </c>
      <c r="JN43" s="73">
        <v>26</v>
      </c>
      <c r="JO43" s="74">
        <v>1</v>
      </c>
      <c r="JP43" s="74">
        <v>0</v>
      </c>
      <c r="JQ43" s="75">
        <f t="shared" si="39"/>
        <v>0.96296296296296291</v>
      </c>
      <c r="JR43" s="75">
        <f t="shared" si="40"/>
        <v>0</v>
      </c>
      <c r="JT43" s="78" t="s">
        <v>46</v>
      </c>
      <c r="JU43" s="73">
        <v>27</v>
      </c>
      <c r="JV43" s="73">
        <v>26</v>
      </c>
      <c r="JW43" s="74">
        <v>1</v>
      </c>
      <c r="JX43" s="74">
        <v>0</v>
      </c>
      <c r="JY43" s="75">
        <f t="shared" si="41"/>
        <v>0.96296296296296291</v>
      </c>
      <c r="JZ43" s="75">
        <f t="shared" si="42"/>
        <v>0</v>
      </c>
      <c r="KB43" s="78" t="s">
        <v>46</v>
      </c>
      <c r="KC43" s="73">
        <v>27</v>
      </c>
      <c r="KD43" s="73">
        <v>26</v>
      </c>
      <c r="KE43" s="74">
        <v>1</v>
      </c>
      <c r="KF43" s="74">
        <v>0</v>
      </c>
      <c r="KG43" s="75">
        <f t="shared" si="43"/>
        <v>0.96296296296296291</v>
      </c>
      <c r="KH43" s="75">
        <f t="shared" si="44"/>
        <v>0</v>
      </c>
      <c r="KJ43" s="78" t="s">
        <v>46</v>
      </c>
      <c r="KK43" s="73">
        <v>27</v>
      </c>
      <c r="KL43" s="73">
        <v>26</v>
      </c>
      <c r="KM43" s="74">
        <v>1</v>
      </c>
      <c r="KN43" s="74">
        <v>0</v>
      </c>
      <c r="KO43" s="75">
        <f t="shared" si="45"/>
        <v>0.96296296296296291</v>
      </c>
      <c r="KP43" s="75">
        <f t="shared" si="46"/>
        <v>0</v>
      </c>
      <c r="KR43" s="78" t="s">
        <v>46</v>
      </c>
      <c r="KS43" s="73">
        <v>27</v>
      </c>
      <c r="KT43" s="73">
        <v>26</v>
      </c>
      <c r="KU43" s="74">
        <v>1</v>
      </c>
      <c r="KV43" s="74">
        <v>0</v>
      </c>
      <c r="KW43" s="75">
        <f t="shared" si="47"/>
        <v>0.96296296296296291</v>
      </c>
      <c r="KX43" s="75">
        <f t="shared" si="48"/>
        <v>0</v>
      </c>
      <c r="KZ43" s="78" t="s">
        <v>46</v>
      </c>
      <c r="LA43" s="73">
        <v>27</v>
      </c>
      <c r="LB43" s="73">
        <v>26</v>
      </c>
      <c r="LC43" s="74">
        <v>1</v>
      </c>
      <c r="LD43" s="74">
        <v>0</v>
      </c>
      <c r="LE43" s="75">
        <f t="shared" si="49"/>
        <v>0.96296296296296291</v>
      </c>
      <c r="LF43" s="75">
        <f t="shared" si="50"/>
        <v>0</v>
      </c>
      <c r="LH43" s="78" t="s">
        <v>46</v>
      </c>
      <c r="LI43" s="73">
        <v>27</v>
      </c>
      <c r="LJ43" s="73">
        <v>26</v>
      </c>
      <c r="LK43" s="74">
        <v>1</v>
      </c>
      <c r="LL43" s="74">
        <v>0</v>
      </c>
      <c r="LM43" s="75">
        <f t="shared" si="51"/>
        <v>0.96296296296296291</v>
      </c>
      <c r="LN43" s="75">
        <f t="shared" si="52"/>
        <v>0</v>
      </c>
      <c r="LP43" s="78" t="s">
        <v>46</v>
      </c>
      <c r="LQ43" s="73">
        <v>27</v>
      </c>
      <c r="LR43" s="73">
        <v>26</v>
      </c>
      <c r="LS43" s="74">
        <v>1</v>
      </c>
      <c r="LT43" s="74">
        <v>0</v>
      </c>
      <c r="LU43" s="75">
        <f t="shared" si="53"/>
        <v>0.96296296296296291</v>
      </c>
      <c r="LV43" s="75">
        <f t="shared" si="54"/>
        <v>0</v>
      </c>
      <c r="LX43" s="78" t="s">
        <v>46</v>
      </c>
      <c r="LY43" s="73">
        <v>27</v>
      </c>
      <c r="LZ43" s="73">
        <v>26</v>
      </c>
      <c r="MA43" s="74">
        <v>1</v>
      </c>
      <c r="MB43" s="74">
        <v>0</v>
      </c>
      <c r="MC43" s="75">
        <f t="shared" si="55"/>
        <v>0.96296296296296291</v>
      </c>
      <c r="MD43" s="75">
        <f t="shared" si="56"/>
        <v>0</v>
      </c>
      <c r="MF43" s="78" t="s">
        <v>46</v>
      </c>
      <c r="MG43" s="73">
        <v>27</v>
      </c>
      <c r="MH43" s="73">
        <v>26</v>
      </c>
      <c r="MI43" s="74">
        <v>1</v>
      </c>
      <c r="MJ43" s="74">
        <v>0</v>
      </c>
      <c r="MK43" s="75">
        <f t="shared" si="57"/>
        <v>0.96296296296296291</v>
      </c>
      <c r="ML43" s="75">
        <f t="shared" si="58"/>
        <v>0</v>
      </c>
      <c r="MN43" s="78" t="s">
        <v>46</v>
      </c>
      <c r="MO43" s="73">
        <v>27</v>
      </c>
      <c r="MP43" s="73">
        <v>26</v>
      </c>
      <c r="MQ43" s="74">
        <v>1</v>
      </c>
      <c r="MR43" s="74">
        <v>0</v>
      </c>
      <c r="MS43" s="75">
        <f t="shared" si="59"/>
        <v>0.96296296296296291</v>
      </c>
      <c r="MT43" s="75">
        <f t="shared" si="60"/>
        <v>0</v>
      </c>
      <c r="MV43" s="78" t="s">
        <v>46</v>
      </c>
      <c r="MW43" s="73">
        <v>27</v>
      </c>
      <c r="MX43" s="73">
        <v>26</v>
      </c>
      <c r="MY43" s="74">
        <v>1</v>
      </c>
      <c r="MZ43" s="74">
        <v>0</v>
      </c>
      <c r="NA43" s="75">
        <f t="shared" si="61"/>
        <v>0.96296296296296291</v>
      </c>
      <c r="NB43" s="75">
        <f t="shared" si="62"/>
        <v>0</v>
      </c>
      <c r="ND43" s="78" t="s">
        <v>46</v>
      </c>
      <c r="NE43" s="73">
        <v>27</v>
      </c>
      <c r="NF43" s="73">
        <v>26</v>
      </c>
      <c r="NG43" s="74">
        <v>1</v>
      </c>
      <c r="NH43" s="74">
        <v>0</v>
      </c>
      <c r="NI43" s="75">
        <f t="shared" si="63"/>
        <v>0.96296296296296291</v>
      </c>
      <c r="NJ43" s="75">
        <f t="shared" si="64"/>
        <v>0</v>
      </c>
      <c r="NL43" s="78" t="s">
        <v>46</v>
      </c>
      <c r="NM43" s="73">
        <v>27</v>
      </c>
      <c r="NN43" s="73">
        <v>26</v>
      </c>
      <c r="NO43" s="74">
        <v>1</v>
      </c>
      <c r="NP43" s="74">
        <v>0</v>
      </c>
      <c r="NQ43" s="75">
        <f t="shared" si="65"/>
        <v>0.96296296296296291</v>
      </c>
      <c r="NR43" s="75">
        <f t="shared" si="66"/>
        <v>0</v>
      </c>
      <c r="NT43" s="78" t="s">
        <v>46</v>
      </c>
      <c r="NU43" s="73">
        <v>32</v>
      </c>
      <c r="NV43" s="73">
        <v>26</v>
      </c>
      <c r="NW43" s="74">
        <v>1</v>
      </c>
      <c r="NX43" s="74">
        <v>5</v>
      </c>
      <c r="NY43" s="75">
        <v>0.81</v>
      </c>
      <c r="NZ43" s="75"/>
    </row>
    <row r="44" spans="1:390" ht="1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G44" s="8"/>
      <c r="H44" s="7"/>
      <c r="I44" s="2" t="s">
        <v>47</v>
      </c>
      <c r="J44" s="2">
        <v>12</v>
      </c>
      <c r="K44" s="2">
        <v>12</v>
      </c>
      <c r="L44" s="2">
        <v>0</v>
      </c>
      <c r="M44" s="2">
        <v>0</v>
      </c>
      <c r="N44" s="4">
        <v>1</v>
      </c>
      <c r="O44" s="8">
        <f t="shared" si="0"/>
        <v>0</v>
      </c>
      <c r="P44" s="7"/>
      <c r="Q44" s="2" t="s">
        <v>47</v>
      </c>
      <c r="R44" s="2">
        <v>12</v>
      </c>
      <c r="S44" s="2">
        <v>12</v>
      </c>
      <c r="T44" s="2">
        <v>0</v>
      </c>
      <c r="U44" s="2">
        <v>0</v>
      </c>
      <c r="V44" s="4">
        <v>1</v>
      </c>
      <c r="W44" s="4">
        <f t="shared" si="1"/>
        <v>0</v>
      </c>
      <c r="Y44" s="2" t="s">
        <v>47</v>
      </c>
      <c r="Z44" s="2">
        <v>12</v>
      </c>
      <c r="AA44" s="2">
        <v>12</v>
      </c>
      <c r="AB44" s="2">
        <v>0</v>
      </c>
      <c r="AC44" s="2">
        <v>0</v>
      </c>
      <c r="AD44" s="4">
        <v>1</v>
      </c>
      <c r="AE44" s="4">
        <f t="shared" si="2"/>
        <v>0</v>
      </c>
      <c r="AG44" s="2" t="s">
        <v>47</v>
      </c>
      <c r="AH44" s="2">
        <v>16</v>
      </c>
      <c r="AI44" s="2">
        <v>16</v>
      </c>
      <c r="AJ44" s="2">
        <v>0</v>
      </c>
      <c r="AK44" s="2">
        <v>0</v>
      </c>
      <c r="AL44" s="4">
        <v>1</v>
      </c>
      <c r="AN44" s="2" t="s">
        <v>47</v>
      </c>
      <c r="AO44" s="2">
        <v>16</v>
      </c>
      <c r="AP44" s="2">
        <v>16</v>
      </c>
      <c r="AQ44" s="2">
        <v>0</v>
      </c>
      <c r="AR44" s="2">
        <v>0</v>
      </c>
      <c r="AS44" s="4">
        <v>1</v>
      </c>
      <c r="AT44" s="4">
        <f t="shared" si="3"/>
        <v>0</v>
      </c>
      <c r="AV44" s="2" t="s">
        <v>47</v>
      </c>
      <c r="AW44" s="2">
        <v>16</v>
      </c>
      <c r="AX44" s="2">
        <v>16</v>
      </c>
      <c r="AY44" s="2">
        <v>0</v>
      </c>
      <c r="AZ44" s="2">
        <v>0</v>
      </c>
      <c r="BA44" s="4">
        <v>1</v>
      </c>
      <c r="BB44" s="4">
        <f t="shared" si="4"/>
        <v>0</v>
      </c>
      <c r="BD44" s="2" t="s">
        <v>47</v>
      </c>
      <c r="BE44" s="2">
        <v>16</v>
      </c>
      <c r="BF44" s="2">
        <v>16</v>
      </c>
      <c r="BG44" s="2">
        <v>0</v>
      </c>
      <c r="BH44" s="2">
        <v>0</v>
      </c>
      <c r="BI44" s="4">
        <v>1</v>
      </c>
      <c r="BJ44" s="4">
        <f t="shared" si="5"/>
        <v>0</v>
      </c>
      <c r="BL44" s="2" t="s">
        <v>47</v>
      </c>
      <c r="BM44" s="2">
        <v>16</v>
      </c>
      <c r="BN44" s="2">
        <v>16</v>
      </c>
      <c r="BO44" s="2">
        <v>0</v>
      </c>
      <c r="BP44" s="2">
        <v>0</v>
      </c>
      <c r="BQ44" s="4">
        <f t="shared" si="69"/>
        <v>1</v>
      </c>
      <c r="BR44" s="4">
        <f t="shared" si="6"/>
        <v>0</v>
      </c>
      <c r="BT44" s="2" t="s">
        <v>47</v>
      </c>
      <c r="BU44" s="2">
        <v>16</v>
      </c>
      <c r="BV44" s="2">
        <v>16</v>
      </c>
      <c r="BW44" s="2">
        <v>0</v>
      </c>
      <c r="BX44" s="2">
        <v>0</v>
      </c>
      <c r="BY44" s="4">
        <f t="shared" si="67"/>
        <v>1</v>
      </c>
      <c r="BZ44" s="4">
        <f t="shared" si="7"/>
        <v>0</v>
      </c>
      <c r="CB44" s="2" t="s">
        <v>47</v>
      </c>
      <c r="CC44" s="2">
        <v>16</v>
      </c>
      <c r="CD44" s="2">
        <v>16</v>
      </c>
      <c r="CE44" s="2">
        <v>0</v>
      </c>
      <c r="CF44" s="2">
        <v>0</v>
      </c>
      <c r="CG44" s="4">
        <v>1</v>
      </c>
      <c r="CH44" s="4">
        <f t="shared" si="8"/>
        <v>0</v>
      </c>
      <c r="CJ44" s="2" t="s">
        <v>47</v>
      </c>
      <c r="CK44" s="2">
        <v>16</v>
      </c>
      <c r="CL44" s="2">
        <v>16</v>
      </c>
      <c r="CM44" s="2">
        <v>0</v>
      </c>
      <c r="CN44" s="2">
        <v>0</v>
      </c>
      <c r="CO44" s="4">
        <v>1</v>
      </c>
      <c r="CP44" s="4">
        <f t="shared" si="9"/>
        <v>0</v>
      </c>
      <c r="CR44" s="2" t="s">
        <v>47</v>
      </c>
      <c r="CS44" s="2">
        <v>16</v>
      </c>
      <c r="CT44" s="2">
        <v>16</v>
      </c>
      <c r="CU44" s="2">
        <v>0</v>
      </c>
      <c r="CV44" s="2">
        <v>0</v>
      </c>
      <c r="CW44" s="4">
        <v>1</v>
      </c>
      <c r="CX44" s="4">
        <f t="shared" si="10"/>
        <v>0</v>
      </c>
      <c r="CZ44" s="2" t="s">
        <v>47</v>
      </c>
      <c r="DA44" s="2">
        <v>16</v>
      </c>
      <c r="DB44" s="2">
        <v>16</v>
      </c>
      <c r="DC44" s="2">
        <v>0</v>
      </c>
      <c r="DD44" s="2">
        <v>0</v>
      </c>
      <c r="DE44" s="4">
        <v>1</v>
      </c>
      <c r="DF44" s="4">
        <f t="shared" si="11"/>
        <v>0</v>
      </c>
      <c r="DH44" s="2" t="s">
        <v>47</v>
      </c>
      <c r="DI44" s="2">
        <v>16</v>
      </c>
      <c r="DJ44" s="2">
        <v>16</v>
      </c>
      <c r="DK44" s="2">
        <v>0</v>
      </c>
      <c r="DL44" s="2">
        <v>0</v>
      </c>
      <c r="DM44" s="4">
        <v>1</v>
      </c>
      <c r="DN44" s="4">
        <f t="shared" si="12"/>
        <v>0</v>
      </c>
      <c r="DP44" s="2" t="s">
        <v>47</v>
      </c>
      <c r="DQ44" s="2">
        <v>16</v>
      </c>
      <c r="DR44" s="2">
        <v>16</v>
      </c>
      <c r="DS44" s="2">
        <v>0</v>
      </c>
      <c r="DT44" s="2">
        <v>0</v>
      </c>
      <c r="DU44" s="4">
        <v>1</v>
      </c>
      <c r="DV44" s="4">
        <f t="shared" si="13"/>
        <v>0</v>
      </c>
      <c r="DX44" s="2" t="s">
        <v>47</v>
      </c>
      <c r="DY44" s="2">
        <v>16</v>
      </c>
      <c r="DZ44" s="2">
        <v>16</v>
      </c>
      <c r="EA44" s="2">
        <v>0</v>
      </c>
      <c r="EB44" s="2">
        <v>0</v>
      </c>
      <c r="EC44" s="4">
        <v>1</v>
      </c>
      <c r="ED44" s="4">
        <f t="shared" si="14"/>
        <v>0</v>
      </c>
      <c r="EF44" s="2" t="s">
        <v>47</v>
      </c>
      <c r="EG44" s="2">
        <v>16</v>
      </c>
      <c r="EH44" s="2">
        <v>16</v>
      </c>
      <c r="EI44" s="2">
        <v>0</v>
      </c>
      <c r="EJ44" s="2">
        <v>0</v>
      </c>
      <c r="EK44" s="4">
        <f t="shared" si="68"/>
        <v>1</v>
      </c>
      <c r="EL44" s="4">
        <f t="shared" si="15"/>
        <v>0</v>
      </c>
      <c r="EN44" s="73" t="s">
        <v>47</v>
      </c>
      <c r="EO44" s="73">
        <v>16</v>
      </c>
      <c r="EP44" s="73">
        <v>16</v>
      </c>
      <c r="EQ44" s="73">
        <v>0</v>
      </c>
      <c r="ER44" s="73">
        <v>0</v>
      </c>
      <c r="ES44" s="77">
        <v>1</v>
      </c>
      <c r="ET44" s="75">
        <f t="shared" si="16"/>
        <v>1</v>
      </c>
      <c r="EU44" s="74"/>
      <c r="EV44" s="73" t="s">
        <v>47</v>
      </c>
      <c r="EW44" s="73">
        <v>16</v>
      </c>
      <c r="EX44" s="73">
        <v>16</v>
      </c>
      <c r="EY44" s="73">
        <v>0</v>
      </c>
      <c r="EZ44" s="73">
        <v>0</v>
      </c>
      <c r="FA44" s="77">
        <v>1</v>
      </c>
      <c r="FB44" s="75">
        <f t="shared" si="17"/>
        <v>0</v>
      </c>
      <c r="FC44" s="74"/>
      <c r="FD44" s="73" t="s">
        <v>47</v>
      </c>
      <c r="FE44" s="73">
        <v>16</v>
      </c>
      <c r="FF44" s="73">
        <v>16</v>
      </c>
      <c r="FG44" s="73">
        <v>0</v>
      </c>
      <c r="FH44" s="73">
        <v>0</v>
      </c>
      <c r="FI44" s="77">
        <v>1</v>
      </c>
      <c r="FJ44" s="75">
        <f t="shared" si="18"/>
        <v>0</v>
      </c>
      <c r="FK44" s="74"/>
      <c r="FL44" s="73" t="s">
        <v>47</v>
      </c>
      <c r="FM44" s="73">
        <v>16</v>
      </c>
      <c r="FN44" s="73">
        <v>16</v>
      </c>
      <c r="FO44" s="73">
        <v>0</v>
      </c>
      <c r="FP44" s="73">
        <v>0</v>
      </c>
      <c r="FQ44" s="77">
        <v>1</v>
      </c>
      <c r="FR44" s="75">
        <f t="shared" si="19"/>
        <v>0</v>
      </c>
      <c r="FS44" s="74"/>
      <c r="FT44" s="73" t="s">
        <v>47</v>
      </c>
      <c r="FU44" s="73">
        <v>16</v>
      </c>
      <c r="FV44" s="73">
        <v>16</v>
      </c>
      <c r="FW44" s="73">
        <v>0</v>
      </c>
      <c r="FX44" s="73">
        <v>0</v>
      </c>
      <c r="FY44" s="77">
        <v>1</v>
      </c>
      <c r="FZ44" s="75">
        <f t="shared" si="20"/>
        <v>0</v>
      </c>
      <c r="GA44" s="74"/>
      <c r="GB44" s="73" t="s">
        <v>47</v>
      </c>
      <c r="GC44" s="73">
        <v>16</v>
      </c>
      <c r="GD44" s="73">
        <v>16</v>
      </c>
      <c r="GE44" s="73">
        <v>0</v>
      </c>
      <c r="GF44" s="73">
        <v>0</v>
      </c>
      <c r="GG44" s="77">
        <v>1</v>
      </c>
      <c r="GH44" s="77">
        <f t="shared" si="21"/>
        <v>0</v>
      </c>
      <c r="GI44" s="74"/>
      <c r="GJ44" s="73" t="s">
        <v>47</v>
      </c>
      <c r="GK44" s="73">
        <v>16</v>
      </c>
      <c r="GL44" s="73">
        <v>16</v>
      </c>
      <c r="GM44" s="73">
        <v>0</v>
      </c>
      <c r="GN44" s="73">
        <v>0</v>
      </c>
      <c r="GO44" s="77">
        <v>1</v>
      </c>
      <c r="GP44" s="75">
        <f t="shared" si="22"/>
        <v>0</v>
      </c>
      <c r="GQ44" s="74"/>
      <c r="GR44" s="73" t="s">
        <v>47</v>
      </c>
      <c r="GS44" s="73">
        <v>16</v>
      </c>
      <c r="GT44" s="73">
        <v>16</v>
      </c>
      <c r="GU44" s="73">
        <v>0</v>
      </c>
      <c r="GV44" s="73">
        <v>0</v>
      </c>
      <c r="GW44" s="77">
        <v>1</v>
      </c>
      <c r="GX44" s="75">
        <f t="shared" si="23"/>
        <v>0</v>
      </c>
      <c r="GY44" s="74"/>
      <c r="GZ44" s="73" t="s">
        <v>47</v>
      </c>
      <c r="HA44" s="73">
        <v>16</v>
      </c>
      <c r="HB44" s="73">
        <v>16</v>
      </c>
      <c r="HC44" s="73">
        <v>0</v>
      </c>
      <c r="HD44" s="73">
        <v>0</v>
      </c>
      <c r="HE44" s="77">
        <v>1</v>
      </c>
      <c r="HF44" s="75">
        <f t="shared" si="24"/>
        <v>0</v>
      </c>
      <c r="HG44" s="74"/>
      <c r="HH44" s="74" t="s">
        <v>47</v>
      </c>
      <c r="HI44" s="74">
        <v>6</v>
      </c>
      <c r="HJ44" s="74">
        <v>6</v>
      </c>
      <c r="HK44" s="74">
        <v>0</v>
      </c>
      <c r="HL44" s="74">
        <v>0</v>
      </c>
      <c r="HM44" s="75">
        <f t="shared" si="25"/>
        <v>1</v>
      </c>
      <c r="HN44" s="75">
        <f t="shared" si="26"/>
        <v>0</v>
      </c>
      <c r="HP44" s="74" t="s">
        <v>47</v>
      </c>
      <c r="HQ44" s="74">
        <v>6</v>
      </c>
      <c r="HR44" s="74">
        <v>6</v>
      </c>
      <c r="HS44" s="74">
        <v>0</v>
      </c>
      <c r="HT44" s="74">
        <v>0</v>
      </c>
      <c r="HU44" s="75">
        <f t="shared" si="27"/>
        <v>1</v>
      </c>
      <c r="HV44" s="75">
        <f t="shared" si="28"/>
        <v>0</v>
      </c>
      <c r="HX44" s="74" t="s">
        <v>47</v>
      </c>
      <c r="HY44" s="74">
        <v>6</v>
      </c>
      <c r="HZ44" s="74">
        <v>6</v>
      </c>
      <c r="IA44" s="74">
        <v>0</v>
      </c>
      <c r="IB44" s="74">
        <v>0</v>
      </c>
      <c r="IC44" s="75">
        <f t="shared" si="29"/>
        <v>1</v>
      </c>
      <c r="ID44" s="75">
        <f t="shared" si="30"/>
        <v>0</v>
      </c>
      <c r="IF44" s="74" t="s">
        <v>47</v>
      </c>
      <c r="IG44" s="74">
        <v>6</v>
      </c>
      <c r="IH44" s="74">
        <v>6</v>
      </c>
      <c r="II44" s="74">
        <v>0</v>
      </c>
      <c r="IJ44" s="74">
        <v>0</v>
      </c>
      <c r="IK44" s="75">
        <f t="shared" si="31"/>
        <v>1</v>
      </c>
      <c r="IL44" s="75">
        <f t="shared" si="32"/>
        <v>0</v>
      </c>
      <c r="IN44" s="74" t="s">
        <v>47</v>
      </c>
      <c r="IO44" s="74">
        <v>6</v>
      </c>
      <c r="IP44" s="74">
        <v>6</v>
      </c>
      <c r="IQ44" s="74">
        <v>0</v>
      </c>
      <c r="IR44" s="74">
        <v>0</v>
      </c>
      <c r="IS44" s="75">
        <f t="shared" si="33"/>
        <v>1</v>
      </c>
      <c r="IT44" s="75">
        <f t="shared" si="34"/>
        <v>0</v>
      </c>
      <c r="IV44" s="74" t="s">
        <v>47</v>
      </c>
      <c r="IW44" s="74">
        <v>6</v>
      </c>
      <c r="IX44" s="74">
        <v>6</v>
      </c>
      <c r="IY44" s="74">
        <v>0</v>
      </c>
      <c r="IZ44" s="74">
        <v>0</v>
      </c>
      <c r="JA44" s="75">
        <f t="shared" si="35"/>
        <v>1</v>
      </c>
      <c r="JB44" s="75">
        <f t="shared" si="36"/>
        <v>0</v>
      </c>
      <c r="JD44" s="74" t="s">
        <v>47</v>
      </c>
      <c r="JE44" s="74">
        <v>6</v>
      </c>
      <c r="JF44" s="74">
        <v>6</v>
      </c>
      <c r="JG44" s="74">
        <v>0</v>
      </c>
      <c r="JH44" s="74">
        <v>0</v>
      </c>
      <c r="JI44" s="75">
        <f t="shared" si="37"/>
        <v>1</v>
      </c>
      <c r="JJ44" s="75">
        <f t="shared" si="38"/>
        <v>0</v>
      </c>
      <c r="JL44" s="74" t="s">
        <v>47</v>
      </c>
      <c r="JM44" s="74">
        <v>6</v>
      </c>
      <c r="JN44" s="74">
        <v>6</v>
      </c>
      <c r="JO44" s="74">
        <v>0</v>
      </c>
      <c r="JP44" s="74">
        <v>0</v>
      </c>
      <c r="JQ44" s="75">
        <f t="shared" si="39"/>
        <v>1</v>
      </c>
      <c r="JR44" s="75">
        <f t="shared" si="40"/>
        <v>0</v>
      </c>
      <c r="JT44" s="74" t="s">
        <v>47</v>
      </c>
      <c r="JU44" s="74">
        <v>6</v>
      </c>
      <c r="JV44" s="74">
        <v>6</v>
      </c>
      <c r="JW44" s="74">
        <v>0</v>
      </c>
      <c r="JX44" s="74">
        <v>0</v>
      </c>
      <c r="JY44" s="75">
        <f t="shared" si="41"/>
        <v>1</v>
      </c>
      <c r="JZ44" s="75">
        <f t="shared" si="42"/>
        <v>0</v>
      </c>
      <c r="KB44" s="74" t="s">
        <v>47</v>
      </c>
      <c r="KC44" s="74">
        <v>6</v>
      </c>
      <c r="KD44" s="74">
        <v>6</v>
      </c>
      <c r="KE44" s="74">
        <v>0</v>
      </c>
      <c r="KF44" s="74">
        <v>0</v>
      </c>
      <c r="KG44" s="75">
        <f t="shared" si="43"/>
        <v>1</v>
      </c>
      <c r="KH44" s="75">
        <f t="shared" si="44"/>
        <v>0</v>
      </c>
      <c r="KJ44" s="74" t="s">
        <v>47</v>
      </c>
      <c r="KK44" s="74">
        <v>6</v>
      </c>
      <c r="KL44" s="74">
        <v>6</v>
      </c>
      <c r="KM44" s="74">
        <v>0</v>
      </c>
      <c r="KN44" s="74">
        <v>0</v>
      </c>
      <c r="KO44" s="75">
        <f t="shared" si="45"/>
        <v>1</v>
      </c>
      <c r="KP44" s="75">
        <f t="shared" si="46"/>
        <v>0</v>
      </c>
      <c r="KR44" s="74" t="s">
        <v>47</v>
      </c>
      <c r="KS44" s="74">
        <v>6</v>
      </c>
      <c r="KT44" s="74">
        <v>6</v>
      </c>
      <c r="KU44" s="74">
        <v>0</v>
      </c>
      <c r="KV44" s="74">
        <v>0</v>
      </c>
      <c r="KW44" s="75">
        <f t="shared" si="47"/>
        <v>1</v>
      </c>
      <c r="KX44" s="75">
        <f t="shared" si="48"/>
        <v>0</v>
      </c>
      <c r="KZ44" s="74" t="s">
        <v>47</v>
      </c>
      <c r="LA44" s="74">
        <v>6</v>
      </c>
      <c r="LB44" s="74">
        <v>6</v>
      </c>
      <c r="LC44" s="74">
        <v>0</v>
      </c>
      <c r="LD44" s="74">
        <v>0</v>
      </c>
      <c r="LE44" s="75">
        <f t="shared" si="49"/>
        <v>1</v>
      </c>
      <c r="LF44" s="75">
        <f t="shared" si="50"/>
        <v>0</v>
      </c>
      <c r="LH44" s="74" t="s">
        <v>47</v>
      </c>
      <c r="LI44" s="74">
        <v>6</v>
      </c>
      <c r="LJ44" s="74">
        <v>6</v>
      </c>
      <c r="LK44" s="74">
        <v>0</v>
      </c>
      <c r="LL44" s="74">
        <v>0</v>
      </c>
      <c r="LM44" s="75">
        <f t="shared" si="51"/>
        <v>1</v>
      </c>
      <c r="LN44" s="75">
        <f t="shared" si="52"/>
        <v>0</v>
      </c>
      <c r="LP44" s="74" t="s">
        <v>47</v>
      </c>
      <c r="LQ44" s="74">
        <v>6</v>
      </c>
      <c r="LR44" s="74">
        <v>6</v>
      </c>
      <c r="LS44" s="74">
        <v>0</v>
      </c>
      <c r="LT44" s="74">
        <v>0</v>
      </c>
      <c r="LU44" s="75">
        <f t="shared" si="53"/>
        <v>1</v>
      </c>
      <c r="LV44" s="75">
        <f t="shared" si="54"/>
        <v>0</v>
      </c>
      <c r="LX44" s="74" t="s">
        <v>47</v>
      </c>
      <c r="LY44" s="74">
        <v>6</v>
      </c>
      <c r="LZ44" s="74">
        <v>6</v>
      </c>
      <c r="MA44" s="74">
        <v>0</v>
      </c>
      <c r="MB44" s="74">
        <v>0</v>
      </c>
      <c r="MC44" s="75">
        <f t="shared" si="55"/>
        <v>1</v>
      </c>
      <c r="MD44" s="75">
        <f t="shared" si="56"/>
        <v>0</v>
      </c>
      <c r="MF44" s="74" t="s">
        <v>47</v>
      </c>
      <c r="MG44" s="74">
        <v>6</v>
      </c>
      <c r="MH44" s="74">
        <v>6</v>
      </c>
      <c r="MI44" s="74">
        <v>0</v>
      </c>
      <c r="MJ44" s="74">
        <v>0</v>
      </c>
      <c r="MK44" s="75">
        <f t="shared" si="57"/>
        <v>1</v>
      </c>
      <c r="ML44" s="75">
        <f t="shared" si="58"/>
        <v>0</v>
      </c>
      <c r="MN44" s="74" t="s">
        <v>47</v>
      </c>
      <c r="MO44" s="74">
        <v>6</v>
      </c>
      <c r="MP44" s="74">
        <v>6</v>
      </c>
      <c r="MQ44" s="74">
        <v>0</v>
      </c>
      <c r="MR44" s="74">
        <v>0</v>
      </c>
      <c r="MS44" s="75">
        <f t="shared" si="59"/>
        <v>1</v>
      </c>
      <c r="MT44" s="75">
        <f t="shared" si="60"/>
        <v>0</v>
      </c>
      <c r="MV44" s="74" t="s">
        <v>47</v>
      </c>
      <c r="MW44" s="74">
        <v>6</v>
      </c>
      <c r="MX44" s="74">
        <v>6</v>
      </c>
      <c r="MY44" s="74">
        <v>0</v>
      </c>
      <c r="MZ44" s="74">
        <v>0</v>
      </c>
      <c r="NA44" s="75">
        <f t="shared" si="61"/>
        <v>1</v>
      </c>
      <c r="NB44" s="75">
        <f t="shared" si="62"/>
        <v>0</v>
      </c>
      <c r="ND44" s="74" t="s">
        <v>47</v>
      </c>
      <c r="NE44" s="74">
        <v>6</v>
      </c>
      <c r="NF44" s="74">
        <v>6</v>
      </c>
      <c r="NG44" s="74">
        <v>0</v>
      </c>
      <c r="NH44" s="74">
        <v>0</v>
      </c>
      <c r="NI44" s="75">
        <f t="shared" si="63"/>
        <v>1</v>
      </c>
      <c r="NJ44" s="75">
        <f t="shared" si="64"/>
        <v>0</v>
      </c>
      <c r="NL44" s="74" t="s">
        <v>47</v>
      </c>
      <c r="NM44" s="74">
        <v>6</v>
      </c>
      <c r="NN44" s="74">
        <v>6</v>
      </c>
      <c r="NO44" s="74">
        <v>0</v>
      </c>
      <c r="NP44" s="74">
        <v>0</v>
      </c>
      <c r="NQ44" s="75">
        <f t="shared" si="65"/>
        <v>1</v>
      </c>
      <c r="NR44" s="75">
        <f t="shared" si="66"/>
        <v>0</v>
      </c>
      <c r="NT44" s="74" t="s">
        <v>47</v>
      </c>
      <c r="NU44" s="74">
        <v>6</v>
      </c>
      <c r="NV44" s="74">
        <v>6</v>
      </c>
      <c r="NW44" s="74">
        <v>0</v>
      </c>
      <c r="NX44" s="74">
        <v>0</v>
      </c>
      <c r="NY44" s="75">
        <v>1</v>
      </c>
      <c r="NZ44" s="75"/>
    </row>
    <row r="45" spans="1:390" ht="1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G45" s="8"/>
      <c r="H45" s="7"/>
      <c r="I45" s="2" t="s">
        <v>48</v>
      </c>
      <c r="J45" s="2">
        <v>8</v>
      </c>
      <c r="K45" s="2">
        <v>8</v>
      </c>
      <c r="L45" s="2">
        <v>0</v>
      </c>
      <c r="M45" s="2">
        <v>0</v>
      </c>
      <c r="N45" s="4">
        <v>1</v>
      </c>
      <c r="O45" s="8">
        <f t="shared" si="0"/>
        <v>0</v>
      </c>
      <c r="P45" s="7"/>
      <c r="Q45" s="2" t="s">
        <v>48</v>
      </c>
      <c r="R45" s="2">
        <v>8</v>
      </c>
      <c r="S45" s="2">
        <v>8</v>
      </c>
      <c r="T45" s="2">
        <v>0</v>
      </c>
      <c r="U45" s="2">
        <v>0</v>
      </c>
      <c r="V45" s="4">
        <v>1</v>
      </c>
      <c r="W45" s="4">
        <f t="shared" si="1"/>
        <v>0</v>
      </c>
      <c r="Y45" s="2" t="s">
        <v>48</v>
      </c>
      <c r="Z45" s="2">
        <v>8</v>
      </c>
      <c r="AA45" s="2">
        <v>8</v>
      </c>
      <c r="AB45" s="2">
        <v>0</v>
      </c>
      <c r="AC45" s="2">
        <v>0</v>
      </c>
      <c r="AD45" s="4">
        <v>1</v>
      </c>
      <c r="AE45" s="4">
        <f t="shared" si="2"/>
        <v>0</v>
      </c>
      <c r="AG45" s="2" t="s">
        <v>48</v>
      </c>
      <c r="AH45" s="2">
        <v>8</v>
      </c>
      <c r="AI45" s="2">
        <v>8</v>
      </c>
      <c r="AJ45" s="2">
        <v>0</v>
      </c>
      <c r="AK45" s="2">
        <v>0</v>
      </c>
      <c r="AL45" s="4">
        <v>1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3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4">
        <f t="shared" si="4"/>
        <v>0</v>
      </c>
      <c r="BD45" s="2" t="s">
        <v>48</v>
      </c>
      <c r="BE45" s="2">
        <v>8</v>
      </c>
      <c r="BF45" s="2">
        <v>8</v>
      </c>
      <c r="BG45" s="2">
        <v>0</v>
      </c>
      <c r="BH45" s="2">
        <v>0</v>
      </c>
      <c r="BI45" s="4">
        <v>1</v>
      </c>
      <c r="BJ45" s="4">
        <f t="shared" si="5"/>
        <v>0</v>
      </c>
      <c r="BL45" s="2" t="s">
        <v>48</v>
      </c>
      <c r="BM45" s="2">
        <v>25</v>
      </c>
      <c r="BN45" s="2">
        <v>17</v>
      </c>
      <c r="BO45" s="6">
        <v>8</v>
      </c>
      <c r="BP45" s="2">
        <v>0</v>
      </c>
      <c r="BQ45" s="4">
        <f t="shared" si="69"/>
        <v>0.68</v>
      </c>
      <c r="BR45" s="4">
        <f t="shared" si="6"/>
        <v>-0.31999999999999995</v>
      </c>
      <c r="BT45" s="2" t="s">
        <v>48</v>
      </c>
      <c r="BU45" s="2">
        <v>25</v>
      </c>
      <c r="BV45" s="2">
        <v>17</v>
      </c>
      <c r="BW45" s="2">
        <v>8</v>
      </c>
      <c r="BX45" s="2">
        <v>0</v>
      </c>
      <c r="BY45" s="4">
        <f t="shared" si="67"/>
        <v>0.68</v>
      </c>
      <c r="BZ45" s="4">
        <f t="shared" si="7"/>
        <v>0</v>
      </c>
      <c r="CB45" s="2" t="s">
        <v>48</v>
      </c>
      <c r="CC45" s="2">
        <v>25</v>
      </c>
      <c r="CD45" s="2">
        <v>17</v>
      </c>
      <c r="CE45" s="2">
        <v>8</v>
      </c>
      <c r="CF45" s="2">
        <v>0</v>
      </c>
      <c r="CG45" s="4">
        <v>0.68</v>
      </c>
      <c r="CH45" s="4">
        <f t="shared" si="8"/>
        <v>0</v>
      </c>
      <c r="CJ45" s="2" t="s">
        <v>48</v>
      </c>
      <c r="CK45" s="2">
        <v>25</v>
      </c>
      <c r="CL45" s="2">
        <v>17</v>
      </c>
      <c r="CM45" s="2">
        <v>8</v>
      </c>
      <c r="CN45" s="2">
        <v>0</v>
      </c>
      <c r="CO45" s="4">
        <v>0.68</v>
      </c>
      <c r="CP45" s="4">
        <f t="shared" si="9"/>
        <v>0</v>
      </c>
      <c r="CR45" s="2" t="s">
        <v>48</v>
      </c>
      <c r="CS45" s="2">
        <v>25</v>
      </c>
      <c r="CT45" s="2">
        <v>17</v>
      </c>
      <c r="CU45" s="2">
        <v>8</v>
      </c>
      <c r="CV45" s="2">
        <v>0</v>
      </c>
      <c r="CW45" s="4">
        <v>0.68</v>
      </c>
      <c r="CX45" s="4">
        <f t="shared" si="10"/>
        <v>0</v>
      </c>
      <c r="CZ45" s="2" t="s">
        <v>48</v>
      </c>
      <c r="DA45" s="2">
        <v>25</v>
      </c>
      <c r="DB45" s="2">
        <v>17</v>
      </c>
      <c r="DC45" s="2">
        <v>8</v>
      </c>
      <c r="DD45" s="2">
        <v>0</v>
      </c>
      <c r="DE45" s="4">
        <v>0.68</v>
      </c>
      <c r="DF45" s="4">
        <f t="shared" si="11"/>
        <v>0</v>
      </c>
      <c r="DH45" s="2" t="s">
        <v>48</v>
      </c>
      <c r="DI45" s="2">
        <v>25</v>
      </c>
      <c r="DJ45" s="2">
        <v>17</v>
      </c>
      <c r="DK45" s="2">
        <v>8</v>
      </c>
      <c r="DL45" s="2">
        <v>0</v>
      </c>
      <c r="DM45" s="4">
        <v>0.68</v>
      </c>
      <c r="DN45" s="4">
        <f t="shared" si="12"/>
        <v>0</v>
      </c>
      <c r="DP45" s="2" t="s">
        <v>48</v>
      </c>
      <c r="DQ45" s="2">
        <v>25</v>
      </c>
      <c r="DR45" s="2">
        <v>17</v>
      </c>
      <c r="DS45" s="2">
        <v>8</v>
      </c>
      <c r="DT45" s="2">
        <v>0</v>
      </c>
      <c r="DU45" s="4">
        <v>0.68</v>
      </c>
      <c r="DV45" s="4">
        <f t="shared" si="13"/>
        <v>0</v>
      </c>
      <c r="DX45" s="2" t="s">
        <v>48</v>
      </c>
      <c r="DY45" s="2">
        <v>25</v>
      </c>
      <c r="DZ45" s="2">
        <v>17</v>
      </c>
      <c r="EA45" s="2">
        <v>8</v>
      </c>
      <c r="EB45" s="2">
        <v>0</v>
      </c>
      <c r="EC45" s="4">
        <v>0.68</v>
      </c>
      <c r="ED45" s="4">
        <f t="shared" si="14"/>
        <v>0</v>
      </c>
      <c r="EF45" s="2" t="s">
        <v>48</v>
      </c>
      <c r="EG45" s="2">
        <v>25</v>
      </c>
      <c r="EH45" s="2">
        <v>17</v>
      </c>
      <c r="EI45" s="2">
        <v>8</v>
      </c>
      <c r="EJ45" s="2">
        <v>0</v>
      </c>
      <c r="EK45" s="4">
        <f t="shared" si="68"/>
        <v>0.68</v>
      </c>
      <c r="EL45" s="4">
        <f t="shared" si="15"/>
        <v>0</v>
      </c>
      <c r="EN45" s="73" t="s">
        <v>48</v>
      </c>
      <c r="EO45" s="73">
        <v>25</v>
      </c>
      <c r="EP45" s="73">
        <v>17</v>
      </c>
      <c r="EQ45" s="73">
        <v>8</v>
      </c>
      <c r="ER45" s="73">
        <v>0</v>
      </c>
      <c r="ES45" s="77">
        <v>0.68</v>
      </c>
      <c r="ET45" s="75">
        <f t="shared" si="16"/>
        <v>0.68</v>
      </c>
      <c r="EU45" s="74"/>
      <c r="EV45" s="73" t="s">
        <v>48</v>
      </c>
      <c r="EW45" s="73">
        <v>25</v>
      </c>
      <c r="EX45" s="73">
        <v>17</v>
      </c>
      <c r="EY45" s="73">
        <v>8</v>
      </c>
      <c r="EZ45" s="73">
        <v>0</v>
      </c>
      <c r="FA45" s="77">
        <v>0.68</v>
      </c>
      <c r="FB45" s="75">
        <f t="shared" si="17"/>
        <v>0</v>
      </c>
      <c r="FC45" s="74"/>
      <c r="FD45" s="73" t="s">
        <v>48</v>
      </c>
      <c r="FE45" s="73">
        <v>25</v>
      </c>
      <c r="FF45" s="73">
        <v>17</v>
      </c>
      <c r="FG45" s="73">
        <v>8</v>
      </c>
      <c r="FH45" s="73">
        <v>0</v>
      </c>
      <c r="FI45" s="77">
        <v>0.68</v>
      </c>
      <c r="FJ45" s="75">
        <f t="shared" si="18"/>
        <v>0</v>
      </c>
      <c r="FK45" s="74"/>
      <c r="FL45" s="73" t="s">
        <v>48</v>
      </c>
      <c r="FM45" s="73">
        <v>25</v>
      </c>
      <c r="FN45" s="73">
        <v>17</v>
      </c>
      <c r="FO45" s="73">
        <v>8</v>
      </c>
      <c r="FP45" s="73">
        <v>0</v>
      </c>
      <c r="FQ45" s="77">
        <v>0.68</v>
      </c>
      <c r="FR45" s="75">
        <f t="shared" si="19"/>
        <v>0</v>
      </c>
      <c r="FS45" s="74"/>
      <c r="FT45" s="73" t="s">
        <v>48</v>
      </c>
      <c r="FU45" s="73">
        <v>25</v>
      </c>
      <c r="FV45" s="73">
        <v>17</v>
      </c>
      <c r="FW45" s="73">
        <v>8</v>
      </c>
      <c r="FX45" s="73">
        <v>0</v>
      </c>
      <c r="FY45" s="77">
        <v>0.68</v>
      </c>
      <c r="FZ45" s="75">
        <f t="shared" si="20"/>
        <v>0</v>
      </c>
      <c r="GA45" s="74"/>
      <c r="GB45" s="73" t="s">
        <v>48</v>
      </c>
      <c r="GC45" s="73">
        <v>25</v>
      </c>
      <c r="GD45" s="73">
        <v>17</v>
      </c>
      <c r="GE45" s="73">
        <v>8</v>
      </c>
      <c r="GF45" s="73">
        <v>0</v>
      </c>
      <c r="GG45" s="77">
        <v>0.68</v>
      </c>
      <c r="GH45" s="75">
        <f t="shared" si="21"/>
        <v>0</v>
      </c>
      <c r="GI45" s="74"/>
      <c r="GJ45" s="73" t="s">
        <v>48</v>
      </c>
      <c r="GK45" s="73">
        <v>25</v>
      </c>
      <c r="GL45" s="73">
        <v>17</v>
      </c>
      <c r="GM45" s="73">
        <v>8</v>
      </c>
      <c r="GN45" s="73">
        <v>0</v>
      </c>
      <c r="GO45" s="77">
        <v>0.68</v>
      </c>
      <c r="GP45" s="75">
        <f t="shared" si="22"/>
        <v>0</v>
      </c>
      <c r="GQ45" s="74"/>
      <c r="GR45" s="73" t="s">
        <v>48</v>
      </c>
      <c r="GS45" s="73">
        <v>25</v>
      </c>
      <c r="GT45" s="73">
        <v>17</v>
      </c>
      <c r="GU45" s="73">
        <v>8</v>
      </c>
      <c r="GV45" s="73">
        <v>0</v>
      </c>
      <c r="GW45" s="77">
        <v>0.68</v>
      </c>
      <c r="GX45" s="75">
        <f t="shared" si="23"/>
        <v>0</v>
      </c>
      <c r="GY45" s="74"/>
      <c r="GZ45" s="73" t="s">
        <v>48</v>
      </c>
      <c r="HA45" s="73">
        <v>25</v>
      </c>
      <c r="HB45" s="73">
        <v>17</v>
      </c>
      <c r="HC45" s="73">
        <v>8</v>
      </c>
      <c r="HD45" s="73">
        <v>0</v>
      </c>
      <c r="HE45" s="77">
        <v>0.68</v>
      </c>
      <c r="HF45" s="75">
        <f t="shared" si="24"/>
        <v>0</v>
      </c>
      <c r="HG45" s="74"/>
      <c r="HH45" s="74" t="s">
        <v>48</v>
      </c>
      <c r="HI45" s="74">
        <v>25</v>
      </c>
      <c r="HJ45" s="74">
        <v>17</v>
      </c>
      <c r="HK45" s="74">
        <v>8</v>
      </c>
      <c r="HL45" s="74">
        <v>0</v>
      </c>
      <c r="HM45" s="75">
        <f t="shared" si="25"/>
        <v>0.68</v>
      </c>
      <c r="HN45" s="75">
        <f t="shared" si="26"/>
        <v>0</v>
      </c>
      <c r="HP45" s="74" t="s">
        <v>48</v>
      </c>
      <c r="HQ45" s="74">
        <v>25</v>
      </c>
      <c r="HR45" s="74">
        <v>17</v>
      </c>
      <c r="HS45" s="74">
        <v>8</v>
      </c>
      <c r="HT45" s="74">
        <v>0</v>
      </c>
      <c r="HU45" s="75">
        <f t="shared" si="27"/>
        <v>0.68</v>
      </c>
      <c r="HV45" s="75">
        <f t="shared" si="28"/>
        <v>0</v>
      </c>
      <c r="HX45" s="74" t="s">
        <v>48</v>
      </c>
      <c r="HY45" s="74">
        <v>25</v>
      </c>
      <c r="HZ45" s="74">
        <v>17</v>
      </c>
      <c r="IA45" s="74">
        <v>8</v>
      </c>
      <c r="IB45" s="74">
        <v>0</v>
      </c>
      <c r="IC45" s="75">
        <f t="shared" si="29"/>
        <v>0.68</v>
      </c>
      <c r="ID45" s="75">
        <f t="shared" si="30"/>
        <v>0</v>
      </c>
      <c r="IF45" s="74" t="s">
        <v>48</v>
      </c>
      <c r="IG45" s="74">
        <v>25</v>
      </c>
      <c r="IH45" s="74">
        <v>17</v>
      </c>
      <c r="II45" s="74">
        <v>8</v>
      </c>
      <c r="IJ45" s="74">
        <v>0</v>
      </c>
      <c r="IK45" s="75">
        <f t="shared" si="31"/>
        <v>0.68</v>
      </c>
      <c r="IL45" s="75">
        <f t="shared" si="32"/>
        <v>0</v>
      </c>
      <c r="IN45" s="74" t="s">
        <v>48</v>
      </c>
      <c r="IO45" s="74">
        <v>25</v>
      </c>
      <c r="IP45" s="74">
        <v>17</v>
      </c>
      <c r="IQ45" s="74">
        <v>8</v>
      </c>
      <c r="IR45" s="74">
        <v>0</v>
      </c>
      <c r="IS45" s="75">
        <f t="shared" si="33"/>
        <v>0.68</v>
      </c>
      <c r="IT45" s="75">
        <f t="shared" si="34"/>
        <v>0</v>
      </c>
      <c r="IV45" s="74" t="s">
        <v>48</v>
      </c>
      <c r="IW45" s="74">
        <v>25</v>
      </c>
      <c r="IX45" s="74">
        <v>17</v>
      </c>
      <c r="IY45" s="74">
        <v>8</v>
      </c>
      <c r="IZ45" s="74">
        <v>0</v>
      </c>
      <c r="JA45" s="75">
        <f t="shared" si="35"/>
        <v>0.68</v>
      </c>
      <c r="JB45" s="75">
        <f t="shared" si="36"/>
        <v>0</v>
      </c>
      <c r="JD45" s="74" t="s">
        <v>48</v>
      </c>
      <c r="JE45" s="74">
        <v>25</v>
      </c>
      <c r="JF45" s="74">
        <v>17</v>
      </c>
      <c r="JG45" s="74">
        <v>8</v>
      </c>
      <c r="JH45" s="74">
        <v>0</v>
      </c>
      <c r="JI45" s="75">
        <f t="shared" si="37"/>
        <v>0.68</v>
      </c>
      <c r="JJ45" s="75">
        <f t="shared" si="38"/>
        <v>0</v>
      </c>
      <c r="JL45" s="74" t="s">
        <v>48</v>
      </c>
      <c r="JM45" s="74">
        <v>25</v>
      </c>
      <c r="JN45" s="74">
        <v>17</v>
      </c>
      <c r="JO45" s="74">
        <v>8</v>
      </c>
      <c r="JP45" s="74">
        <v>0</v>
      </c>
      <c r="JQ45" s="75">
        <f t="shared" si="39"/>
        <v>0.68</v>
      </c>
      <c r="JR45" s="75">
        <f t="shared" si="40"/>
        <v>0</v>
      </c>
      <c r="JT45" s="74" t="s">
        <v>48</v>
      </c>
      <c r="JU45" s="74">
        <v>25</v>
      </c>
      <c r="JV45" s="74">
        <v>17</v>
      </c>
      <c r="JW45" s="74">
        <v>8</v>
      </c>
      <c r="JX45" s="74">
        <v>0</v>
      </c>
      <c r="JY45" s="75">
        <f t="shared" si="41"/>
        <v>0.68</v>
      </c>
      <c r="JZ45" s="75">
        <f t="shared" si="42"/>
        <v>0</v>
      </c>
      <c r="KB45" s="74" t="s">
        <v>48</v>
      </c>
      <c r="KC45" s="74">
        <v>25</v>
      </c>
      <c r="KD45" s="74">
        <v>17</v>
      </c>
      <c r="KE45" s="74">
        <v>8</v>
      </c>
      <c r="KF45" s="74">
        <v>0</v>
      </c>
      <c r="KG45" s="75">
        <f t="shared" si="43"/>
        <v>0.68</v>
      </c>
      <c r="KH45" s="75">
        <f t="shared" si="44"/>
        <v>0</v>
      </c>
      <c r="KJ45" s="74" t="s">
        <v>48</v>
      </c>
      <c r="KK45" s="74">
        <v>25</v>
      </c>
      <c r="KL45" s="74">
        <v>17</v>
      </c>
      <c r="KM45" s="74">
        <v>8</v>
      </c>
      <c r="KN45" s="74">
        <v>0</v>
      </c>
      <c r="KO45" s="75">
        <f t="shared" si="45"/>
        <v>0.68</v>
      </c>
      <c r="KP45" s="75">
        <f t="shared" si="46"/>
        <v>0</v>
      </c>
      <c r="KR45" s="74" t="s">
        <v>48</v>
      </c>
      <c r="KS45" s="74">
        <v>25</v>
      </c>
      <c r="KT45" s="74">
        <v>17</v>
      </c>
      <c r="KU45" s="74">
        <v>8</v>
      </c>
      <c r="KV45" s="74">
        <v>0</v>
      </c>
      <c r="KW45" s="75">
        <f t="shared" si="47"/>
        <v>0.68</v>
      </c>
      <c r="KX45" s="75">
        <f t="shared" si="48"/>
        <v>0</v>
      </c>
      <c r="KZ45" s="74" t="s">
        <v>48</v>
      </c>
      <c r="LA45" s="74">
        <v>25</v>
      </c>
      <c r="LB45" s="74">
        <v>17</v>
      </c>
      <c r="LC45" s="74">
        <v>8</v>
      </c>
      <c r="LD45" s="74">
        <v>0</v>
      </c>
      <c r="LE45" s="75">
        <f t="shared" si="49"/>
        <v>0.68</v>
      </c>
      <c r="LF45" s="75">
        <f t="shared" si="50"/>
        <v>0</v>
      </c>
      <c r="LH45" s="74" t="s">
        <v>48</v>
      </c>
      <c r="LI45" s="74">
        <v>25</v>
      </c>
      <c r="LJ45" s="74">
        <v>17</v>
      </c>
      <c r="LK45" s="74">
        <v>8</v>
      </c>
      <c r="LL45" s="74">
        <v>0</v>
      </c>
      <c r="LM45" s="75">
        <f t="shared" si="51"/>
        <v>0.68</v>
      </c>
      <c r="LN45" s="75">
        <f t="shared" si="52"/>
        <v>0</v>
      </c>
      <c r="LP45" s="74" t="s">
        <v>48</v>
      </c>
      <c r="LQ45" s="74">
        <v>25</v>
      </c>
      <c r="LR45" s="74">
        <v>17</v>
      </c>
      <c r="LS45" s="74">
        <v>8</v>
      </c>
      <c r="LT45" s="74">
        <v>0</v>
      </c>
      <c r="LU45" s="75">
        <f t="shared" si="53"/>
        <v>0.68</v>
      </c>
      <c r="LV45" s="75">
        <f t="shared" si="54"/>
        <v>0</v>
      </c>
      <c r="LX45" s="74" t="s">
        <v>48</v>
      </c>
      <c r="LY45" s="74">
        <v>25</v>
      </c>
      <c r="LZ45" s="74">
        <v>17</v>
      </c>
      <c r="MA45" s="74">
        <v>8</v>
      </c>
      <c r="MB45" s="74">
        <v>0</v>
      </c>
      <c r="MC45" s="75">
        <f t="shared" si="55"/>
        <v>0.68</v>
      </c>
      <c r="MD45" s="75">
        <f t="shared" si="56"/>
        <v>0</v>
      </c>
      <c r="MF45" s="74" t="s">
        <v>48</v>
      </c>
      <c r="MG45" s="74">
        <v>25</v>
      </c>
      <c r="MH45" s="74">
        <v>17</v>
      </c>
      <c r="MI45" s="74">
        <v>8</v>
      </c>
      <c r="MJ45" s="74">
        <v>0</v>
      </c>
      <c r="MK45" s="75">
        <f t="shared" si="57"/>
        <v>0.68</v>
      </c>
      <c r="ML45" s="75">
        <f t="shared" si="58"/>
        <v>0</v>
      </c>
      <c r="MN45" s="74" t="s">
        <v>48</v>
      </c>
      <c r="MO45" s="74">
        <v>25</v>
      </c>
      <c r="MP45" s="74">
        <v>17</v>
      </c>
      <c r="MQ45" s="74">
        <v>8</v>
      </c>
      <c r="MR45" s="74">
        <v>0</v>
      </c>
      <c r="MS45" s="75">
        <f t="shared" si="59"/>
        <v>0.68</v>
      </c>
      <c r="MT45" s="75">
        <f t="shared" si="60"/>
        <v>0</v>
      </c>
      <c r="MV45" s="74" t="s">
        <v>48</v>
      </c>
      <c r="MW45" s="74">
        <v>25</v>
      </c>
      <c r="MX45" s="74">
        <v>17</v>
      </c>
      <c r="MY45" s="74">
        <v>8</v>
      </c>
      <c r="MZ45" s="74">
        <v>0</v>
      </c>
      <c r="NA45" s="75">
        <f t="shared" si="61"/>
        <v>0.68</v>
      </c>
      <c r="NB45" s="75">
        <f t="shared" si="62"/>
        <v>0</v>
      </c>
      <c r="ND45" s="74" t="s">
        <v>48</v>
      </c>
      <c r="NE45" s="74">
        <v>25</v>
      </c>
      <c r="NF45" s="74">
        <v>17</v>
      </c>
      <c r="NG45" s="74">
        <v>8</v>
      </c>
      <c r="NH45" s="74">
        <v>0</v>
      </c>
      <c r="NI45" s="75">
        <f t="shared" si="63"/>
        <v>0.68</v>
      </c>
      <c r="NJ45" s="75">
        <f t="shared" si="64"/>
        <v>0</v>
      </c>
      <c r="NL45" s="74" t="s">
        <v>48</v>
      </c>
      <c r="NM45" s="74">
        <v>25</v>
      </c>
      <c r="NN45" s="74">
        <v>17</v>
      </c>
      <c r="NO45" s="74">
        <v>8</v>
      </c>
      <c r="NP45" s="74">
        <v>0</v>
      </c>
      <c r="NQ45" s="75">
        <f t="shared" si="65"/>
        <v>0.68</v>
      </c>
      <c r="NR45" s="75">
        <f t="shared" si="66"/>
        <v>0</v>
      </c>
      <c r="NT45" s="74" t="s">
        <v>48</v>
      </c>
      <c r="NU45" s="74">
        <v>25</v>
      </c>
      <c r="NV45" s="74">
        <v>17</v>
      </c>
      <c r="NW45" s="74">
        <v>8</v>
      </c>
      <c r="NX45" s="74">
        <v>0</v>
      </c>
      <c r="NY45" s="75">
        <v>0.68</v>
      </c>
      <c r="NZ45" s="75"/>
    </row>
    <row r="46" spans="1:390" ht="1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G46" s="8"/>
      <c r="H46" s="7"/>
      <c r="I46" s="2" t="s">
        <v>49</v>
      </c>
      <c r="J46" s="2">
        <v>164</v>
      </c>
      <c r="K46" s="2">
        <v>160</v>
      </c>
      <c r="L46" s="2">
        <v>4</v>
      </c>
      <c r="M46" s="2">
        <v>0</v>
      </c>
      <c r="N46" s="4">
        <v>0.98</v>
      </c>
      <c r="O46" s="8">
        <f t="shared" si="0"/>
        <v>0</v>
      </c>
      <c r="P46" s="7"/>
      <c r="Q46" s="2" t="s">
        <v>49</v>
      </c>
      <c r="R46" s="2">
        <v>164</v>
      </c>
      <c r="S46" s="2">
        <v>160</v>
      </c>
      <c r="T46" s="2">
        <v>4</v>
      </c>
      <c r="U46" s="2">
        <v>0</v>
      </c>
      <c r="V46" s="4">
        <v>0.98</v>
      </c>
      <c r="W46" s="4">
        <f t="shared" si="1"/>
        <v>0</v>
      </c>
      <c r="Y46" s="2" t="s">
        <v>49</v>
      </c>
      <c r="Z46" s="2">
        <v>164</v>
      </c>
      <c r="AA46" s="2">
        <v>160</v>
      </c>
      <c r="AB46" s="2">
        <v>4</v>
      </c>
      <c r="AC46" s="2">
        <v>0</v>
      </c>
      <c r="AD46" s="4">
        <v>0.98</v>
      </c>
      <c r="AE46" s="4">
        <f t="shared" si="2"/>
        <v>0</v>
      </c>
      <c r="AG46" s="2" t="s">
        <v>49</v>
      </c>
      <c r="AH46" s="2">
        <v>447</v>
      </c>
      <c r="AI46" s="2">
        <v>443</v>
      </c>
      <c r="AJ46" s="2">
        <v>4</v>
      </c>
      <c r="AK46" s="2">
        <v>0</v>
      </c>
      <c r="AL46" s="4">
        <v>0.99</v>
      </c>
      <c r="AN46" s="2" t="s">
        <v>49</v>
      </c>
      <c r="AO46" s="2">
        <v>447</v>
      </c>
      <c r="AP46" s="2">
        <v>443</v>
      </c>
      <c r="AQ46" s="2">
        <v>4</v>
      </c>
      <c r="AR46" s="2">
        <v>0</v>
      </c>
      <c r="AS46" s="4">
        <v>0.99</v>
      </c>
      <c r="AT46" s="4">
        <f t="shared" si="3"/>
        <v>0</v>
      </c>
      <c r="AV46" s="2" t="s">
        <v>49</v>
      </c>
      <c r="AW46" s="2">
        <v>447</v>
      </c>
      <c r="AX46" s="2">
        <v>443</v>
      </c>
      <c r="AY46" s="2">
        <v>4</v>
      </c>
      <c r="AZ46" s="2">
        <v>0</v>
      </c>
      <c r="BA46" s="4">
        <v>0.99</v>
      </c>
      <c r="BB46" s="4">
        <f t="shared" si="4"/>
        <v>0</v>
      </c>
      <c r="BD46" s="2" t="s">
        <v>49</v>
      </c>
      <c r="BE46" s="2">
        <v>447</v>
      </c>
      <c r="BF46" s="2">
        <v>443</v>
      </c>
      <c r="BG46" s="2">
        <v>4</v>
      </c>
      <c r="BH46" s="2">
        <v>0</v>
      </c>
      <c r="BI46" s="4">
        <v>0.99</v>
      </c>
      <c r="BJ46" s="4">
        <f t="shared" si="5"/>
        <v>0</v>
      </c>
      <c r="BL46" s="2" t="s">
        <v>49</v>
      </c>
      <c r="BM46" s="2">
        <v>447</v>
      </c>
      <c r="BN46" s="2">
        <v>443</v>
      </c>
      <c r="BO46" s="2">
        <v>4</v>
      </c>
      <c r="BP46" s="2">
        <v>0</v>
      </c>
      <c r="BQ46" s="4">
        <f t="shared" si="69"/>
        <v>0.99105145413870244</v>
      </c>
      <c r="BR46" s="4">
        <f t="shared" si="6"/>
        <v>1.0514541387024456E-3</v>
      </c>
      <c r="BT46" s="2" t="s">
        <v>49</v>
      </c>
      <c r="BU46" s="2">
        <v>447</v>
      </c>
      <c r="BV46" s="2">
        <v>443</v>
      </c>
      <c r="BW46" s="2">
        <v>4</v>
      </c>
      <c r="BX46" s="2">
        <v>0</v>
      </c>
      <c r="BY46" s="4">
        <f t="shared" si="67"/>
        <v>0.99105145413870244</v>
      </c>
      <c r="BZ46" s="4">
        <f t="shared" si="7"/>
        <v>0</v>
      </c>
      <c r="CB46" s="2" t="s">
        <v>49</v>
      </c>
      <c r="CC46" s="2">
        <v>447</v>
      </c>
      <c r="CD46" s="2">
        <v>443</v>
      </c>
      <c r="CE46" s="2">
        <v>4</v>
      </c>
      <c r="CF46" s="2">
        <v>0</v>
      </c>
      <c r="CG46" s="4">
        <v>0.99</v>
      </c>
      <c r="CH46" s="4">
        <f t="shared" si="8"/>
        <v>-1.0514541387024456E-3</v>
      </c>
      <c r="CJ46" s="2" t="s">
        <v>49</v>
      </c>
      <c r="CK46" s="2">
        <v>447</v>
      </c>
      <c r="CL46" s="2">
        <v>443</v>
      </c>
      <c r="CM46" s="2">
        <v>4</v>
      </c>
      <c r="CN46" s="2">
        <v>0</v>
      </c>
      <c r="CO46" s="4">
        <v>0.99</v>
      </c>
      <c r="CP46" s="4">
        <f t="shared" si="9"/>
        <v>0</v>
      </c>
      <c r="CR46" s="2" t="s">
        <v>49</v>
      </c>
      <c r="CS46" s="2">
        <v>447</v>
      </c>
      <c r="CT46" s="2">
        <v>443</v>
      </c>
      <c r="CU46" s="2">
        <v>4</v>
      </c>
      <c r="CV46" s="2">
        <v>0</v>
      </c>
      <c r="CW46" s="4">
        <v>0.99</v>
      </c>
      <c r="CX46" s="4">
        <f t="shared" si="10"/>
        <v>0</v>
      </c>
      <c r="CZ46" s="2" t="s">
        <v>49</v>
      </c>
      <c r="DA46" s="2">
        <v>447</v>
      </c>
      <c r="DB46" s="2">
        <v>443</v>
      </c>
      <c r="DC46" s="2">
        <v>4</v>
      </c>
      <c r="DD46" s="2">
        <v>0</v>
      </c>
      <c r="DE46" s="4">
        <v>0.99</v>
      </c>
      <c r="DF46" s="4">
        <f t="shared" si="11"/>
        <v>0</v>
      </c>
      <c r="DH46" s="2" t="s">
        <v>49</v>
      </c>
      <c r="DI46" s="2">
        <v>447</v>
      </c>
      <c r="DJ46" s="2">
        <v>443</v>
      </c>
      <c r="DK46" s="2">
        <v>4</v>
      </c>
      <c r="DL46" s="2">
        <v>0</v>
      </c>
      <c r="DM46" s="4">
        <v>0.99</v>
      </c>
      <c r="DN46" s="4">
        <f t="shared" si="12"/>
        <v>0</v>
      </c>
      <c r="DP46" s="2" t="s">
        <v>49</v>
      </c>
      <c r="DQ46" s="2">
        <v>447</v>
      </c>
      <c r="DR46" s="2">
        <v>443</v>
      </c>
      <c r="DS46" s="2">
        <v>4</v>
      </c>
      <c r="DT46" s="2">
        <v>0</v>
      </c>
      <c r="DU46" s="4">
        <v>0.99</v>
      </c>
      <c r="DV46" s="4">
        <f t="shared" si="13"/>
        <v>0</v>
      </c>
      <c r="DX46" s="2" t="s">
        <v>49</v>
      </c>
      <c r="DY46" s="2">
        <v>447</v>
      </c>
      <c r="DZ46" s="2">
        <v>443</v>
      </c>
      <c r="EA46" s="2">
        <v>4</v>
      </c>
      <c r="EB46" s="2">
        <v>0</v>
      </c>
      <c r="EC46" s="4">
        <v>0.99</v>
      </c>
      <c r="ED46" s="4">
        <f t="shared" si="14"/>
        <v>0</v>
      </c>
      <c r="EF46" s="2" t="s">
        <v>49</v>
      </c>
      <c r="EG46" s="2">
        <v>447</v>
      </c>
      <c r="EH46" s="2">
        <v>443</v>
      </c>
      <c r="EI46" s="2">
        <v>4</v>
      </c>
      <c r="EJ46" s="2">
        <v>0</v>
      </c>
      <c r="EK46" s="4">
        <f t="shared" si="68"/>
        <v>0.99105145413870244</v>
      </c>
      <c r="EL46" s="4">
        <f t="shared" si="15"/>
        <v>1.0514541387024456E-3</v>
      </c>
      <c r="EN46" s="73" t="s">
        <v>49</v>
      </c>
      <c r="EO46" s="73">
        <v>447</v>
      </c>
      <c r="EP46" s="73">
        <v>443</v>
      </c>
      <c r="EQ46" s="73">
        <v>4</v>
      </c>
      <c r="ER46" s="73">
        <v>0</v>
      </c>
      <c r="ES46" s="77">
        <v>0.99</v>
      </c>
      <c r="ET46" s="75">
        <f t="shared" si="16"/>
        <v>0.99</v>
      </c>
      <c r="EU46" s="74"/>
      <c r="EV46" s="73" t="s">
        <v>49</v>
      </c>
      <c r="EW46" s="73">
        <v>447</v>
      </c>
      <c r="EX46" s="73">
        <v>443</v>
      </c>
      <c r="EY46" s="73">
        <v>4</v>
      </c>
      <c r="EZ46" s="73">
        <v>0</v>
      </c>
      <c r="FA46" s="77">
        <v>0.99</v>
      </c>
      <c r="FB46" s="75">
        <f t="shared" si="17"/>
        <v>0</v>
      </c>
      <c r="FC46" s="74"/>
      <c r="FD46" s="73" t="s">
        <v>49</v>
      </c>
      <c r="FE46" s="73">
        <v>447</v>
      </c>
      <c r="FF46" s="73">
        <v>443</v>
      </c>
      <c r="FG46" s="73">
        <v>4</v>
      </c>
      <c r="FH46" s="73">
        <v>0</v>
      </c>
      <c r="FI46" s="77">
        <v>0.99</v>
      </c>
      <c r="FJ46" s="75">
        <f t="shared" si="18"/>
        <v>0</v>
      </c>
      <c r="FK46" s="74"/>
      <c r="FL46" s="73" t="s">
        <v>49</v>
      </c>
      <c r="FM46" s="73">
        <v>447</v>
      </c>
      <c r="FN46" s="73">
        <v>443</v>
      </c>
      <c r="FO46" s="73">
        <v>4</v>
      </c>
      <c r="FP46" s="73">
        <v>0</v>
      </c>
      <c r="FQ46" s="77">
        <v>0.99</v>
      </c>
      <c r="FR46" s="75">
        <f t="shared" si="19"/>
        <v>0</v>
      </c>
      <c r="FS46" s="74"/>
      <c r="FT46" s="73" t="s">
        <v>49</v>
      </c>
      <c r="FU46" s="73">
        <v>447</v>
      </c>
      <c r="FV46" s="73">
        <v>443</v>
      </c>
      <c r="FW46" s="73">
        <v>4</v>
      </c>
      <c r="FX46" s="73">
        <v>0</v>
      </c>
      <c r="FY46" s="77">
        <v>0.99</v>
      </c>
      <c r="FZ46" s="75">
        <f t="shared" si="20"/>
        <v>0</v>
      </c>
      <c r="GA46" s="74"/>
      <c r="GB46" s="73" t="s">
        <v>49</v>
      </c>
      <c r="GC46" s="73">
        <v>447</v>
      </c>
      <c r="GD46" s="73">
        <v>443</v>
      </c>
      <c r="GE46" s="73">
        <v>4</v>
      </c>
      <c r="GF46" s="73">
        <v>0</v>
      </c>
      <c r="GG46" s="77">
        <v>0.99</v>
      </c>
      <c r="GH46" s="77">
        <f t="shared" si="21"/>
        <v>0</v>
      </c>
      <c r="GI46" s="74"/>
      <c r="GJ46" s="73" t="s">
        <v>49</v>
      </c>
      <c r="GK46" s="73">
        <v>447</v>
      </c>
      <c r="GL46" s="73">
        <v>443</v>
      </c>
      <c r="GM46" s="73">
        <v>4</v>
      </c>
      <c r="GN46" s="73">
        <v>0</v>
      </c>
      <c r="GO46" s="77">
        <v>0.99</v>
      </c>
      <c r="GP46" s="75">
        <f t="shared" si="22"/>
        <v>0</v>
      </c>
      <c r="GQ46" s="74"/>
      <c r="GR46" s="73" t="s">
        <v>49</v>
      </c>
      <c r="GS46" s="73">
        <v>447</v>
      </c>
      <c r="GT46" s="73">
        <v>443</v>
      </c>
      <c r="GU46" s="73">
        <v>4</v>
      </c>
      <c r="GV46" s="73">
        <v>0</v>
      </c>
      <c r="GW46" s="77">
        <v>0.99</v>
      </c>
      <c r="GX46" s="75">
        <f t="shared" si="23"/>
        <v>0</v>
      </c>
      <c r="GY46" s="74"/>
      <c r="GZ46" s="73" t="s">
        <v>49</v>
      </c>
      <c r="HA46" s="73">
        <v>447</v>
      </c>
      <c r="HB46" s="73">
        <v>443</v>
      </c>
      <c r="HC46" s="73">
        <v>4</v>
      </c>
      <c r="HD46" s="73">
        <v>0</v>
      </c>
      <c r="HE46" s="77">
        <v>0.99</v>
      </c>
      <c r="HF46" s="75">
        <f t="shared" si="24"/>
        <v>0</v>
      </c>
      <c r="HG46" s="74"/>
      <c r="HH46" s="74" t="s">
        <v>49</v>
      </c>
      <c r="HI46" s="74">
        <v>447</v>
      </c>
      <c r="HJ46" s="74">
        <v>443</v>
      </c>
      <c r="HK46" s="74">
        <v>4</v>
      </c>
      <c r="HL46" s="74">
        <v>0</v>
      </c>
      <c r="HM46" s="75">
        <f t="shared" si="25"/>
        <v>0.99105145413870244</v>
      </c>
      <c r="HN46" s="75">
        <f t="shared" si="26"/>
        <v>1.0514541387024456E-3</v>
      </c>
      <c r="HP46" s="74" t="s">
        <v>49</v>
      </c>
      <c r="HQ46" s="74">
        <v>447</v>
      </c>
      <c r="HR46" s="74">
        <v>443</v>
      </c>
      <c r="HS46" s="74">
        <v>4</v>
      </c>
      <c r="HT46" s="74">
        <v>0</v>
      </c>
      <c r="HU46" s="75">
        <f t="shared" si="27"/>
        <v>0.99105145413870244</v>
      </c>
      <c r="HV46" s="75">
        <f t="shared" si="28"/>
        <v>0</v>
      </c>
      <c r="HX46" s="74" t="s">
        <v>49</v>
      </c>
      <c r="HY46" s="74">
        <v>447</v>
      </c>
      <c r="HZ46" s="74">
        <v>443</v>
      </c>
      <c r="IA46" s="74">
        <v>4</v>
      </c>
      <c r="IB46" s="74">
        <v>0</v>
      </c>
      <c r="IC46" s="75">
        <f t="shared" si="29"/>
        <v>0.99105145413870244</v>
      </c>
      <c r="ID46" s="75">
        <f t="shared" si="30"/>
        <v>0</v>
      </c>
      <c r="IF46" s="74" t="s">
        <v>49</v>
      </c>
      <c r="IG46" s="74">
        <v>447</v>
      </c>
      <c r="IH46" s="74">
        <v>443</v>
      </c>
      <c r="II46" s="74">
        <v>4</v>
      </c>
      <c r="IJ46" s="74">
        <v>0</v>
      </c>
      <c r="IK46" s="75">
        <f t="shared" si="31"/>
        <v>0.99105145413870244</v>
      </c>
      <c r="IL46" s="75">
        <f t="shared" si="32"/>
        <v>0</v>
      </c>
      <c r="IN46" s="74" t="s">
        <v>49</v>
      </c>
      <c r="IO46" s="74">
        <v>447</v>
      </c>
      <c r="IP46" s="74">
        <v>443</v>
      </c>
      <c r="IQ46" s="74">
        <v>4</v>
      </c>
      <c r="IR46" s="74">
        <v>0</v>
      </c>
      <c r="IS46" s="75">
        <f t="shared" si="33"/>
        <v>0.99105145413870244</v>
      </c>
      <c r="IT46" s="75">
        <f t="shared" si="34"/>
        <v>0</v>
      </c>
      <c r="IV46" s="74" t="s">
        <v>49</v>
      </c>
      <c r="IW46" s="74">
        <v>447</v>
      </c>
      <c r="IX46" s="74">
        <v>443</v>
      </c>
      <c r="IY46" s="74">
        <v>4</v>
      </c>
      <c r="IZ46" s="74">
        <v>0</v>
      </c>
      <c r="JA46" s="75">
        <f t="shared" si="35"/>
        <v>0.99105145413870244</v>
      </c>
      <c r="JB46" s="75">
        <f t="shared" si="36"/>
        <v>0</v>
      </c>
      <c r="JD46" s="74" t="s">
        <v>49</v>
      </c>
      <c r="JE46" s="74">
        <v>447</v>
      </c>
      <c r="JF46" s="74">
        <v>443</v>
      </c>
      <c r="JG46" s="74">
        <v>4</v>
      </c>
      <c r="JH46" s="74">
        <v>0</v>
      </c>
      <c r="JI46" s="75">
        <f t="shared" si="37"/>
        <v>0.99105145413870244</v>
      </c>
      <c r="JJ46" s="75">
        <f t="shared" si="38"/>
        <v>0</v>
      </c>
      <c r="JL46" s="74" t="s">
        <v>49</v>
      </c>
      <c r="JM46" s="74">
        <v>447</v>
      </c>
      <c r="JN46" s="74">
        <v>443</v>
      </c>
      <c r="JO46" s="74">
        <v>4</v>
      </c>
      <c r="JP46" s="74">
        <v>0</v>
      </c>
      <c r="JQ46" s="75">
        <f t="shared" si="39"/>
        <v>0.99105145413870244</v>
      </c>
      <c r="JR46" s="75">
        <f t="shared" si="40"/>
        <v>0</v>
      </c>
      <c r="JT46" s="74" t="s">
        <v>49</v>
      </c>
      <c r="JU46" s="74">
        <v>447</v>
      </c>
      <c r="JV46" s="74">
        <v>443</v>
      </c>
      <c r="JW46" s="74">
        <v>4</v>
      </c>
      <c r="JX46" s="74">
        <v>0</v>
      </c>
      <c r="JY46" s="75">
        <f t="shared" si="41"/>
        <v>0.99105145413870244</v>
      </c>
      <c r="JZ46" s="75">
        <f t="shared" si="42"/>
        <v>0</v>
      </c>
      <c r="KB46" s="74" t="s">
        <v>49</v>
      </c>
      <c r="KC46" s="74">
        <v>447</v>
      </c>
      <c r="KD46" s="74">
        <v>442</v>
      </c>
      <c r="KE46" s="74">
        <v>4</v>
      </c>
      <c r="KF46" s="74">
        <v>1</v>
      </c>
      <c r="KG46" s="75">
        <f t="shared" si="43"/>
        <v>0.98881431767337813</v>
      </c>
      <c r="KH46" s="75">
        <f t="shared" si="44"/>
        <v>-2.2371364653243075E-3</v>
      </c>
      <c r="KJ46" s="74" t="s">
        <v>49</v>
      </c>
      <c r="KK46" s="74">
        <v>447</v>
      </c>
      <c r="KL46" s="74">
        <v>443</v>
      </c>
      <c r="KM46" s="74">
        <v>4</v>
      </c>
      <c r="KN46" s="74">
        <v>0</v>
      </c>
      <c r="KO46" s="75">
        <f t="shared" si="45"/>
        <v>0.99105145413870244</v>
      </c>
      <c r="KP46" s="75">
        <f t="shared" si="46"/>
        <v>2.2371364653243075E-3</v>
      </c>
      <c r="KR46" s="74" t="s">
        <v>49</v>
      </c>
      <c r="KS46" s="74">
        <v>447</v>
      </c>
      <c r="KT46" s="74">
        <v>443</v>
      </c>
      <c r="KU46" s="74">
        <v>4</v>
      </c>
      <c r="KV46" s="74">
        <v>0</v>
      </c>
      <c r="KW46" s="75">
        <f t="shared" si="47"/>
        <v>0.99105145413870244</v>
      </c>
      <c r="KX46" s="75">
        <f t="shared" si="48"/>
        <v>0</v>
      </c>
      <c r="KZ46" s="74" t="s">
        <v>49</v>
      </c>
      <c r="LA46" s="74">
        <v>447</v>
      </c>
      <c r="LB46" s="74">
        <v>443</v>
      </c>
      <c r="LC46" s="74">
        <v>4</v>
      </c>
      <c r="LD46" s="74">
        <v>0</v>
      </c>
      <c r="LE46" s="75">
        <f t="shared" si="49"/>
        <v>0.99105145413870244</v>
      </c>
      <c r="LF46" s="75">
        <f t="shared" si="50"/>
        <v>0</v>
      </c>
      <c r="LH46" s="74" t="s">
        <v>49</v>
      </c>
      <c r="LI46" s="74">
        <v>447</v>
      </c>
      <c r="LJ46" s="74">
        <v>443</v>
      </c>
      <c r="LK46" s="74">
        <v>4</v>
      </c>
      <c r="LL46" s="74">
        <v>0</v>
      </c>
      <c r="LM46" s="75">
        <f t="shared" si="51"/>
        <v>0.99105145413870244</v>
      </c>
      <c r="LN46" s="75">
        <f t="shared" si="52"/>
        <v>0</v>
      </c>
      <c r="LP46" s="74" t="s">
        <v>49</v>
      </c>
      <c r="LQ46" s="74">
        <v>447</v>
      </c>
      <c r="LR46" s="74">
        <v>443</v>
      </c>
      <c r="LS46" s="74">
        <v>4</v>
      </c>
      <c r="LT46" s="74">
        <v>0</v>
      </c>
      <c r="LU46" s="75">
        <f t="shared" si="53"/>
        <v>0.99105145413870244</v>
      </c>
      <c r="LV46" s="75">
        <f t="shared" si="54"/>
        <v>0</v>
      </c>
      <c r="LX46" s="74" t="s">
        <v>49</v>
      </c>
      <c r="LY46" s="74">
        <v>447</v>
      </c>
      <c r="LZ46" s="74">
        <v>443</v>
      </c>
      <c r="MA46" s="74">
        <v>4</v>
      </c>
      <c r="MB46" s="74">
        <v>0</v>
      </c>
      <c r="MC46" s="75">
        <f t="shared" si="55"/>
        <v>0.99105145413870244</v>
      </c>
      <c r="MD46" s="75">
        <f t="shared" si="56"/>
        <v>0</v>
      </c>
      <c r="MF46" s="74" t="s">
        <v>49</v>
      </c>
      <c r="MG46" s="74">
        <v>447</v>
      </c>
      <c r="MH46" s="74">
        <v>443</v>
      </c>
      <c r="MI46" s="74">
        <v>4</v>
      </c>
      <c r="MJ46" s="74">
        <v>0</v>
      </c>
      <c r="MK46" s="75">
        <f t="shared" si="57"/>
        <v>0.99105145413870244</v>
      </c>
      <c r="ML46" s="75">
        <f t="shared" si="58"/>
        <v>0</v>
      </c>
      <c r="MN46" s="74" t="s">
        <v>49</v>
      </c>
      <c r="MO46" s="74">
        <v>447</v>
      </c>
      <c r="MP46" s="74">
        <v>443</v>
      </c>
      <c r="MQ46" s="74">
        <v>4</v>
      </c>
      <c r="MR46" s="74">
        <v>0</v>
      </c>
      <c r="MS46" s="75">
        <f t="shared" si="59"/>
        <v>0.99105145413870244</v>
      </c>
      <c r="MT46" s="75">
        <f t="shared" si="60"/>
        <v>0</v>
      </c>
      <c r="MV46" s="74" t="s">
        <v>49</v>
      </c>
      <c r="MW46" s="74">
        <v>447</v>
      </c>
      <c r="MX46" s="74">
        <v>443</v>
      </c>
      <c r="MY46" s="74">
        <v>4</v>
      </c>
      <c r="MZ46" s="74">
        <v>0</v>
      </c>
      <c r="NA46" s="75">
        <f t="shared" si="61"/>
        <v>0.99105145413870244</v>
      </c>
      <c r="NB46" s="75">
        <f t="shared" si="62"/>
        <v>0</v>
      </c>
      <c r="ND46" s="74" t="s">
        <v>49</v>
      </c>
      <c r="NE46" s="74">
        <v>447</v>
      </c>
      <c r="NF46" s="74">
        <v>443</v>
      </c>
      <c r="NG46" s="74">
        <v>4</v>
      </c>
      <c r="NH46" s="74">
        <v>0</v>
      </c>
      <c r="NI46" s="75">
        <f t="shared" si="63"/>
        <v>0.99105145413870244</v>
      </c>
      <c r="NJ46" s="75">
        <f t="shared" si="64"/>
        <v>0</v>
      </c>
      <c r="NL46" s="74" t="s">
        <v>49</v>
      </c>
      <c r="NM46" s="74">
        <v>447</v>
      </c>
      <c r="NN46" s="74">
        <v>443</v>
      </c>
      <c r="NO46" s="74">
        <v>4</v>
      </c>
      <c r="NP46" s="74">
        <v>0</v>
      </c>
      <c r="NQ46" s="75">
        <f t="shared" si="65"/>
        <v>0.99105145413870244</v>
      </c>
      <c r="NR46" s="75">
        <f t="shared" si="66"/>
        <v>0</v>
      </c>
      <c r="NT46" s="74" t="s">
        <v>49</v>
      </c>
      <c r="NU46" s="74">
        <v>447</v>
      </c>
      <c r="NV46" s="74">
        <v>443</v>
      </c>
      <c r="NW46" s="74">
        <v>4</v>
      </c>
      <c r="NX46" s="74">
        <v>0</v>
      </c>
      <c r="NY46" s="75">
        <v>0.99</v>
      </c>
      <c r="NZ46" s="75"/>
    </row>
    <row r="47" spans="1:390" ht="1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G47" s="8"/>
      <c r="H47" s="7"/>
      <c r="I47" s="2" t="s">
        <v>50</v>
      </c>
      <c r="J47" s="2">
        <v>40</v>
      </c>
      <c r="K47" s="2">
        <v>40</v>
      </c>
      <c r="L47" s="2">
        <v>0</v>
      </c>
      <c r="M47" s="2">
        <v>0</v>
      </c>
      <c r="N47" s="4">
        <v>1</v>
      </c>
      <c r="O47" s="8">
        <f t="shared" si="0"/>
        <v>0</v>
      </c>
      <c r="P47" s="7"/>
      <c r="Q47" s="2" t="s">
        <v>50</v>
      </c>
      <c r="R47" s="2">
        <v>40</v>
      </c>
      <c r="S47" s="2">
        <v>40</v>
      </c>
      <c r="T47" s="2">
        <v>0</v>
      </c>
      <c r="U47" s="2">
        <v>0</v>
      </c>
      <c r="V47" s="4">
        <v>1</v>
      </c>
      <c r="W47" s="4">
        <f t="shared" si="1"/>
        <v>0</v>
      </c>
      <c r="Y47" s="2" t="s">
        <v>50</v>
      </c>
      <c r="Z47" s="2">
        <v>40</v>
      </c>
      <c r="AA47" s="2">
        <v>40</v>
      </c>
      <c r="AB47" s="2">
        <v>0</v>
      </c>
      <c r="AC47" s="2">
        <v>0</v>
      </c>
      <c r="AD47" s="4">
        <v>1</v>
      </c>
      <c r="AE47" s="4">
        <f t="shared" si="2"/>
        <v>0</v>
      </c>
      <c r="AG47" s="2" t="s">
        <v>50</v>
      </c>
      <c r="AH47" s="2">
        <v>40</v>
      </c>
      <c r="AI47" s="2">
        <v>40</v>
      </c>
      <c r="AJ47" s="2">
        <v>0</v>
      </c>
      <c r="AK47" s="2">
        <v>0</v>
      </c>
      <c r="AL47" s="4">
        <v>1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3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4">
        <f t="shared" si="4"/>
        <v>0</v>
      </c>
      <c r="BD47" s="2" t="s">
        <v>50</v>
      </c>
      <c r="BE47" s="2">
        <v>40</v>
      </c>
      <c r="BF47" s="2">
        <v>40</v>
      </c>
      <c r="BG47" s="2">
        <v>0</v>
      </c>
      <c r="BH47" s="2">
        <v>0</v>
      </c>
      <c r="BI47" s="4">
        <v>1</v>
      </c>
      <c r="BJ47" s="4">
        <f t="shared" si="5"/>
        <v>0</v>
      </c>
      <c r="BL47" s="2" t="s">
        <v>50</v>
      </c>
      <c r="BM47" s="2">
        <v>43</v>
      </c>
      <c r="BN47" s="2">
        <v>43</v>
      </c>
      <c r="BO47" s="2">
        <v>0</v>
      </c>
      <c r="BP47" s="2">
        <v>0</v>
      </c>
      <c r="BQ47" s="4">
        <f t="shared" si="69"/>
        <v>1</v>
      </c>
      <c r="BR47" s="4">
        <f t="shared" si="6"/>
        <v>0</v>
      </c>
      <c r="BT47" s="2" t="s">
        <v>50</v>
      </c>
      <c r="BU47" s="2">
        <v>43</v>
      </c>
      <c r="BV47" s="2">
        <v>43</v>
      </c>
      <c r="BW47" s="2">
        <v>0</v>
      </c>
      <c r="BX47" s="2">
        <v>0</v>
      </c>
      <c r="BY47" s="4">
        <f t="shared" si="67"/>
        <v>1</v>
      </c>
      <c r="BZ47" s="4">
        <f t="shared" si="7"/>
        <v>0</v>
      </c>
      <c r="CB47" s="2" t="s">
        <v>50</v>
      </c>
      <c r="CC47" s="2">
        <v>43</v>
      </c>
      <c r="CD47" s="2">
        <v>43</v>
      </c>
      <c r="CE47" s="2">
        <v>0</v>
      </c>
      <c r="CF47" s="2">
        <v>0</v>
      </c>
      <c r="CG47" s="4">
        <v>1</v>
      </c>
      <c r="CH47" s="4">
        <f t="shared" si="8"/>
        <v>0</v>
      </c>
      <c r="CJ47" s="2" t="s">
        <v>50</v>
      </c>
      <c r="CK47" s="2">
        <v>43</v>
      </c>
      <c r="CL47" s="2">
        <v>43</v>
      </c>
      <c r="CM47" s="2">
        <v>0</v>
      </c>
      <c r="CN47" s="2">
        <v>0</v>
      </c>
      <c r="CO47" s="4">
        <v>1</v>
      </c>
      <c r="CP47" s="4">
        <f t="shared" si="9"/>
        <v>0</v>
      </c>
      <c r="CR47" s="2" t="s">
        <v>50</v>
      </c>
      <c r="CS47" s="2">
        <v>43</v>
      </c>
      <c r="CT47" s="2">
        <v>43</v>
      </c>
      <c r="CU47" s="2">
        <v>0</v>
      </c>
      <c r="CV47" s="2">
        <v>0</v>
      </c>
      <c r="CW47" s="4">
        <v>1</v>
      </c>
      <c r="CX47" s="4">
        <f t="shared" si="10"/>
        <v>0</v>
      </c>
      <c r="CZ47" s="2" t="s">
        <v>50</v>
      </c>
      <c r="DA47" s="2">
        <v>43</v>
      </c>
      <c r="DB47" s="2">
        <v>43</v>
      </c>
      <c r="DC47" s="2">
        <v>0</v>
      </c>
      <c r="DD47" s="2">
        <v>0</v>
      </c>
      <c r="DE47" s="4">
        <v>1</v>
      </c>
      <c r="DF47" s="4">
        <f t="shared" si="11"/>
        <v>0</v>
      </c>
      <c r="DH47" s="2" t="s">
        <v>50</v>
      </c>
      <c r="DI47" s="2">
        <v>43</v>
      </c>
      <c r="DJ47" s="2">
        <v>43</v>
      </c>
      <c r="DK47" s="2">
        <v>0</v>
      </c>
      <c r="DL47" s="2">
        <v>0</v>
      </c>
      <c r="DM47" s="4">
        <v>1</v>
      </c>
      <c r="DN47" s="4">
        <f t="shared" si="12"/>
        <v>0</v>
      </c>
      <c r="DP47" s="2" t="s">
        <v>50</v>
      </c>
      <c r="DQ47" s="2">
        <v>43</v>
      </c>
      <c r="DR47" s="2">
        <v>43</v>
      </c>
      <c r="DS47" s="2">
        <v>0</v>
      </c>
      <c r="DT47" s="2">
        <v>0</v>
      </c>
      <c r="DU47" s="4">
        <v>1</v>
      </c>
      <c r="DV47" s="4">
        <f t="shared" si="13"/>
        <v>0</v>
      </c>
      <c r="DX47" s="2" t="s">
        <v>50</v>
      </c>
      <c r="DY47" s="2">
        <v>43</v>
      </c>
      <c r="DZ47" s="2">
        <v>43</v>
      </c>
      <c r="EA47" s="2">
        <v>0</v>
      </c>
      <c r="EB47" s="2">
        <v>0</v>
      </c>
      <c r="EC47" s="4">
        <v>1</v>
      </c>
      <c r="ED47" s="4">
        <f t="shared" si="14"/>
        <v>0</v>
      </c>
      <c r="EF47" s="2" t="s">
        <v>50</v>
      </c>
      <c r="EG47" s="2">
        <v>43</v>
      </c>
      <c r="EH47" s="2">
        <v>43</v>
      </c>
      <c r="EI47" s="2">
        <v>0</v>
      </c>
      <c r="EJ47" s="2">
        <v>0</v>
      </c>
      <c r="EK47" s="4">
        <f t="shared" si="68"/>
        <v>1</v>
      </c>
      <c r="EL47" s="4">
        <f t="shared" si="15"/>
        <v>0</v>
      </c>
      <c r="EN47" s="73" t="s">
        <v>50</v>
      </c>
      <c r="EO47" s="73">
        <v>43</v>
      </c>
      <c r="EP47" s="73">
        <v>43</v>
      </c>
      <c r="EQ47" s="73">
        <v>0</v>
      </c>
      <c r="ER47" s="73">
        <v>0</v>
      </c>
      <c r="ES47" s="77">
        <v>1</v>
      </c>
      <c r="ET47" s="75">
        <f t="shared" si="16"/>
        <v>1</v>
      </c>
      <c r="EU47" s="74"/>
      <c r="EV47" s="73" t="s">
        <v>50</v>
      </c>
      <c r="EW47" s="73">
        <v>43</v>
      </c>
      <c r="EX47" s="73">
        <v>43</v>
      </c>
      <c r="EY47" s="73">
        <v>0</v>
      </c>
      <c r="EZ47" s="73">
        <v>0</v>
      </c>
      <c r="FA47" s="77">
        <v>1</v>
      </c>
      <c r="FB47" s="75">
        <f t="shared" si="17"/>
        <v>0</v>
      </c>
      <c r="FC47" s="74"/>
      <c r="FD47" s="73" t="s">
        <v>50</v>
      </c>
      <c r="FE47" s="73">
        <v>43</v>
      </c>
      <c r="FF47" s="73">
        <v>43</v>
      </c>
      <c r="FG47" s="73">
        <v>0</v>
      </c>
      <c r="FH47" s="73">
        <v>0</v>
      </c>
      <c r="FI47" s="77">
        <v>1</v>
      </c>
      <c r="FJ47" s="75">
        <f t="shared" si="18"/>
        <v>0</v>
      </c>
      <c r="FK47" s="74"/>
      <c r="FL47" s="73" t="s">
        <v>50</v>
      </c>
      <c r="FM47" s="73">
        <v>43</v>
      </c>
      <c r="FN47" s="73">
        <v>43</v>
      </c>
      <c r="FO47" s="73">
        <v>0</v>
      </c>
      <c r="FP47" s="73">
        <v>0</v>
      </c>
      <c r="FQ47" s="77">
        <v>1</v>
      </c>
      <c r="FR47" s="75">
        <f t="shared" si="19"/>
        <v>0</v>
      </c>
      <c r="FS47" s="74"/>
      <c r="FT47" s="73" t="s">
        <v>50</v>
      </c>
      <c r="FU47" s="73">
        <v>43</v>
      </c>
      <c r="FV47" s="73">
        <v>43</v>
      </c>
      <c r="FW47" s="73">
        <v>0</v>
      </c>
      <c r="FX47" s="73">
        <v>0</v>
      </c>
      <c r="FY47" s="77">
        <v>1</v>
      </c>
      <c r="FZ47" s="75">
        <f t="shared" si="20"/>
        <v>0</v>
      </c>
      <c r="GA47" s="74"/>
      <c r="GB47" s="73" t="s">
        <v>50</v>
      </c>
      <c r="GC47" s="73">
        <v>43</v>
      </c>
      <c r="GD47" s="73">
        <v>43</v>
      </c>
      <c r="GE47" s="73">
        <v>0</v>
      </c>
      <c r="GF47" s="73">
        <v>0</v>
      </c>
      <c r="GG47" s="77">
        <v>1</v>
      </c>
      <c r="GH47" s="77">
        <f t="shared" si="21"/>
        <v>0</v>
      </c>
      <c r="GI47" s="74"/>
      <c r="GJ47" s="73" t="s">
        <v>50</v>
      </c>
      <c r="GK47" s="73">
        <v>43</v>
      </c>
      <c r="GL47" s="73">
        <v>43</v>
      </c>
      <c r="GM47" s="73">
        <v>0</v>
      </c>
      <c r="GN47" s="73">
        <v>0</v>
      </c>
      <c r="GO47" s="77">
        <v>1</v>
      </c>
      <c r="GP47" s="75">
        <f t="shared" si="22"/>
        <v>0</v>
      </c>
      <c r="GQ47" s="74"/>
      <c r="GR47" s="73" t="s">
        <v>50</v>
      </c>
      <c r="GS47" s="73">
        <v>43</v>
      </c>
      <c r="GT47" s="73">
        <v>43</v>
      </c>
      <c r="GU47" s="73">
        <v>0</v>
      </c>
      <c r="GV47" s="73">
        <v>0</v>
      </c>
      <c r="GW47" s="77">
        <v>1</v>
      </c>
      <c r="GX47" s="75">
        <f t="shared" si="23"/>
        <v>0</v>
      </c>
      <c r="GY47" s="74"/>
      <c r="GZ47" s="73" t="s">
        <v>50</v>
      </c>
      <c r="HA47" s="73">
        <v>43</v>
      </c>
      <c r="HB47" s="73">
        <v>43</v>
      </c>
      <c r="HC47" s="73">
        <v>0</v>
      </c>
      <c r="HD47" s="73">
        <v>0</v>
      </c>
      <c r="HE47" s="77">
        <v>1</v>
      </c>
      <c r="HF47" s="75">
        <f t="shared" si="24"/>
        <v>0</v>
      </c>
      <c r="HG47" s="74"/>
      <c r="HH47" s="74" t="s">
        <v>50</v>
      </c>
      <c r="HI47" s="74">
        <v>43</v>
      </c>
      <c r="HJ47" s="74">
        <v>43</v>
      </c>
      <c r="HK47" s="74">
        <v>0</v>
      </c>
      <c r="HL47" s="74">
        <v>0</v>
      </c>
      <c r="HM47" s="75">
        <f t="shared" si="25"/>
        <v>1</v>
      </c>
      <c r="HN47" s="75">
        <f t="shared" si="26"/>
        <v>0</v>
      </c>
      <c r="HP47" s="74" t="s">
        <v>50</v>
      </c>
      <c r="HQ47" s="74">
        <v>43</v>
      </c>
      <c r="HR47" s="74">
        <v>43</v>
      </c>
      <c r="HS47" s="74">
        <v>0</v>
      </c>
      <c r="HT47" s="74">
        <v>0</v>
      </c>
      <c r="HU47" s="75">
        <f t="shared" si="27"/>
        <v>1</v>
      </c>
      <c r="HV47" s="75">
        <f t="shared" si="28"/>
        <v>0</v>
      </c>
      <c r="HX47" s="74" t="s">
        <v>50</v>
      </c>
      <c r="HY47" s="74">
        <v>43</v>
      </c>
      <c r="HZ47" s="74">
        <v>43</v>
      </c>
      <c r="IA47" s="74">
        <v>0</v>
      </c>
      <c r="IB47" s="74">
        <v>0</v>
      </c>
      <c r="IC47" s="75">
        <f t="shared" si="29"/>
        <v>1</v>
      </c>
      <c r="ID47" s="75">
        <f t="shared" si="30"/>
        <v>0</v>
      </c>
      <c r="IF47" s="74" t="s">
        <v>50</v>
      </c>
      <c r="IG47" s="74">
        <v>43</v>
      </c>
      <c r="IH47" s="74">
        <v>43</v>
      </c>
      <c r="II47" s="74">
        <v>0</v>
      </c>
      <c r="IJ47" s="74">
        <v>0</v>
      </c>
      <c r="IK47" s="75">
        <f t="shared" si="31"/>
        <v>1</v>
      </c>
      <c r="IL47" s="75">
        <f t="shared" si="32"/>
        <v>0</v>
      </c>
      <c r="IN47" s="74" t="s">
        <v>50</v>
      </c>
      <c r="IO47" s="74">
        <v>43</v>
      </c>
      <c r="IP47" s="74">
        <v>43</v>
      </c>
      <c r="IQ47" s="74">
        <v>0</v>
      </c>
      <c r="IR47" s="74">
        <v>0</v>
      </c>
      <c r="IS47" s="75">
        <f t="shared" si="33"/>
        <v>1</v>
      </c>
      <c r="IT47" s="75">
        <f t="shared" si="34"/>
        <v>0</v>
      </c>
      <c r="IV47" s="74" t="s">
        <v>50</v>
      </c>
      <c r="IW47" s="74">
        <v>43</v>
      </c>
      <c r="IX47" s="74">
        <v>43</v>
      </c>
      <c r="IY47" s="74">
        <v>0</v>
      </c>
      <c r="IZ47" s="74">
        <v>0</v>
      </c>
      <c r="JA47" s="75">
        <f t="shared" si="35"/>
        <v>1</v>
      </c>
      <c r="JB47" s="75">
        <f t="shared" si="36"/>
        <v>0</v>
      </c>
      <c r="JD47" s="74" t="s">
        <v>50</v>
      </c>
      <c r="JE47" s="74">
        <v>43</v>
      </c>
      <c r="JF47" s="74">
        <v>43</v>
      </c>
      <c r="JG47" s="74">
        <v>0</v>
      </c>
      <c r="JH47" s="74">
        <v>0</v>
      </c>
      <c r="JI47" s="75">
        <f t="shared" si="37"/>
        <v>1</v>
      </c>
      <c r="JJ47" s="75">
        <f t="shared" si="38"/>
        <v>0</v>
      </c>
      <c r="JL47" s="74" t="s">
        <v>50</v>
      </c>
      <c r="JM47" s="74">
        <v>43</v>
      </c>
      <c r="JN47" s="74">
        <v>43</v>
      </c>
      <c r="JO47" s="74">
        <v>0</v>
      </c>
      <c r="JP47" s="74">
        <v>0</v>
      </c>
      <c r="JQ47" s="75">
        <f t="shared" si="39"/>
        <v>1</v>
      </c>
      <c r="JR47" s="75">
        <f t="shared" si="40"/>
        <v>0</v>
      </c>
      <c r="JT47" s="74" t="s">
        <v>50</v>
      </c>
      <c r="JU47" s="74">
        <v>43</v>
      </c>
      <c r="JV47" s="74">
        <v>43</v>
      </c>
      <c r="JW47" s="74">
        <v>0</v>
      </c>
      <c r="JX47" s="74">
        <v>0</v>
      </c>
      <c r="JY47" s="75">
        <f t="shared" si="41"/>
        <v>1</v>
      </c>
      <c r="JZ47" s="75">
        <f t="shared" si="42"/>
        <v>0</v>
      </c>
      <c r="KB47" s="74" t="s">
        <v>50</v>
      </c>
      <c r="KC47" s="74">
        <v>43</v>
      </c>
      <c r="KD47" s="74">
        <v>43</v>
      </c>
      <c r="KE47" s="74">
        <v>0</v>
      </c>
      <c r="KF47" s="74">
        <v>0</v>
      </c>
      <c r="KG47" s="75">
        <f t="shared" si="43"/>
        <v>1</v>
      </c>
      <c r="KH47" s="75">
        <f t="shared" si="44"/>
        <v>0</v>
      </c>
      <c r="KJ47" s="74" t="s">
        <v>50</v>
      </c>
      <c r="KK47" s="74">
        <v>43</v>
      </c>
      <c r="KL47" s="74">
        <v>43</v>
      </c>
      <c r="KM47" s="74">
        <v>0</v>
      </c>
      <c r="KN47" s="74">
        <v>0</v>
      </c>
      <c r="KO47" s="75">
        <f t="shared" si="45"/>
        <v>1</v>
      </c>
      <c r="KP47" s="75">
        <f t="shared" si="46"/>
        <v>0</v>
      </c>
      <c r="KR47" s="74" t="s">
        <v>50</v>
      </c>
      <c r="KS47" s="74">
        <v>43</v>
      </c>
      <c r="KT47" s="74">
        <v>43</v>
      </c>
      <c r="KU47" s="74">
        <v>0</v>
      </c>
      <c r="KV47" s="74">
        <v>0</v>
      </c>
      <c r="KW47" s="75">
        <f t="shared" si="47"/>
        <v>1</v>
      </c>
      <c r="KX47" s="75">
        <f t="shared" si="48"/>
        <v>0</v>
      </c>
      <c r="KZ47" s="74" t="s">
        <v>50</v>
      </c>
      <c r="LA47" s="74">
        <v>43</v>
      </c>
      <c r="LB47" s="74">
        <v>43</v>
      </c>
      <c r="LC47" s="74">
        <v>0</v>
      </c>
      <c r="LD47" s="74">
        <v>0</v>
      </c>
      <c r="LE47" s="75">
        <f t="shared" si="49"/>
        <v>1</v>
      </c>
      <c r="LF47" s="75">
        <f t="shared" si="50"/>
        <v>0</v>
      </c>
      <c r="LH47" s="74" t="s">
        <v>50</v>
      </c>
      <c r="LI47" s="74">
        <v>43</v>
      </c>
      <c r="LJ47" s="74">
        <v>43</v>
      </c>
      <c r="LK47" s="74">
        <v>0</v>
      </c>
      <c r="LL47" s="74">
        <v>0</v>
      </c>
      <c r="LM47" s="75">
        <f t="shared" si="51"/>
        <v>1</v>
      </c>
      <c r="LN47" s="75">
        <f t="shared" si="52"/>
        <v>0</v>
      </c>
      <c r="LP47" s="74" t="s">
        <v>50</v>
      </c>
      <c r="LQ47" s="74">
        <v>43</v>
      </c>
      <c r="LR47" s="74">
        <v>43</v>
      </c>
      <c r="LS47" s="74">
        <v>0</v>
      </c>
      <c r="LT47" s="74">
        <v>0</v>
      </c>
      <c r="LU47" s="75">
        <f t="shared" si="53"/>
        <v>1</v>
      </c>
      <c r="LV47" s="75">
        <f t="shared" si="54"/>
        <v>0</v>
      </c>
      <c r="LX47" s="74" t="s">
        <v>50</v>
      </c>
      <c r="LY47" s="74">
        <v>43</v>
      </c>
      <c r="LZ47" s="74">
        <v>43</v>
      </c>
      <c r="MA47" s="74">
        <v>0</v>
      </c>
      <c r="MB47" s="74">
        <v>0</v>
      </c>
      <c r="MC47" s="75">
        <f t="shared" si="55"/>
        <v>1</v>
      </c>
      <c r="MD47" s="75">
        <f t="shared" si="56"/>
        <v>0</v>
      </c>
      <c r="MF47" s="74" t="s">
        <v>50</v>
      </c>
      <c r="MG47" s="74">
        <v>43</v>
      </c>
      <c r="MH47" s="74">
        <v>43</v>
      </c>
      <c r="MI47" s="74">
        <v>0</v>
      </c>
      <c r="MJ47" s="74">
        <v>0</v>
      </c>
      <c r="MK47" s="75">
        <f t="shared" si="57"/>
        <v>1</v>
      </c>
      <c r="ML47" s="75">
        <f t="shared" si="58"/>
        <v>0</v>
      </c>
      <c r="MN47" s="74" t="s">
        <v>50</v>
      </c>
      <c r="MO47" s="74">
        <v>43</v>
      </c>
      <c r="MP47" s="74">
        <v>43</v>
      </c>
      <c r="MQ47" s="74">
        <v>0</v>
      </c>
      <c r="MR47" s="74">
        <v>0</v>
      </c>
      <c r="MS47" s="75">
        <f t="shared" si="59"/>
        <v>1</v>
      </c>
      <c r="MT47" s="75">
        <f t="shared" si="60"/>
        <v>0</v>
      </c>
      <c r="MV47" s="74" t="s">
        <v>50</v>
      </c>
      <c r="MW47" s="74">
        <v>43</v>
      </c>
      <c r="MX47" s="74">
        <v>43</v>
      </c>
      <c r="MY47" s="74">
        <v>0</v>
      </c>
      <c r="MZ47" s="74">
        <v>0</v>
      </c>
      <c r="NA47" s="75">
        <f t="shared" si="61"/>
        <v>1</v>
      </c>
      <c r="NB47" s="75">
        <f t="shared" si="62"/>
        <v>0</v>
      </c>
      <c r="ND47" s="74" t="s">
        <v>50</v>
      </c>
      <c r="NE47" s="74">
        <v>43</v>
      </c>
      <c r="NF47" s="74">
        <v>43</v>
      </c>
      <c r="NG47" s="74">
        <v>0</v>
      </c>
      <c r="NH47" s="74">
        <v>0</v>
      </c>
      <c r="NI47" s="75">
        <f t="shared" si="63"/>
        <v>1</v>
      </c>
      <c r="NJ47" s="75">
        <f t="shared" si="64"/>
        <v>0</v>
      </c>
      <c r="NL47" s="74" t="s">
        <v>50</v>
      </c>
      <c r="NM47" s="74">
        <v>43</v>
      </c>
      <c r="NN47" s="74">
        <v>43</v>
      </c>
      <c r="NO47" s="74">
        <v>0</v>
      </c>
      <c r="NP47" s="74">
        <v>0</v>
      </c>
      <c r="NQ47" s="75">
        <f t="shared" si="65"/>
        <v>1</v>
      </c>
      <c r="NR47" s="75">
        <f t="shared" si="66"/>
        <v>0</v>
      </c>
      <c r="NT47" s="74" t="s">
        <v>50</v>
      </c>
      <c r="NU47" s="74">
        <v>43</v>
      </c>
      <c r="NV47" s="74">
        <v>43</v>
      </c>
      <c r="NW47" s="74">
        <v>0</v>
      </c>
      <c r="NX47" s="74">
        <v>0</v>
      </c>
      <c r="NY47" s="75">
        <v>1</v>
      </c>
      <c r="NZ47" s="75"/>
    </row>
    <row r="48" spans="1:390" ht="1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G48" s="8"/>
      <c r="H48" s="7"/>
      <c r="I48" s="2" t="s">
        <v>51</v>
      </c>
      <c r="J48" s="2">
        <v>2</v>
      </c>
      <c r="K48" s="2">
        <v>2</v>
      </c>
      <c r="L48" s="2">
        <v>0</v>
      </c>
      <c r="M48" s="2">
        <v>0</v>
      </c>
      <c r="N48" s="4">
        <v>1</v>
      </c>
      <c r="O48" s="8">
        <f t="shared" si="0"/>
        <v>0</v>
      </c>
      <c r="P48" s="7"/>
      <c r="Q48" s="2" t="s">
        <v>51</v>
      </c>
      <c r="R48" s="2">
        <v>2</v>
      </c>
      <c r="S48" s="2">
        <v>2</v>
      </c>
      <c r="T48" s="2">
        <v>0</v>
      </c>
      <c r="U48" s="2">
        <v>0</v>
      </c>
      <c r="V48" s="4">
        <v>1</v>
      </c>
      <c r="W48" s="4">
        <f t="shared" si="1"/>
        <v>0</v>
      </c>
      <c r="Y48" s="2" t="s">
        <v>51</v>
      </c>
      <c r="Z48" s="2">
        <v>2</v>
      </c>
      <c r="AA48" s="2">
        <v>2</v>
      </c>
      <c r="AB48" s="2">
        <v>0</v>
      </c>
      <c r="AC48" s="2">
        <v>0</v>
      </c>
      <c r="AD48" s="4">
        <v>1</v>
      </c>
      <c r="AE48" s="4">
        <f t="shared" si="2"/>
        <v>0</v>
      </c>
      <c r="AG48" s="2" t="s">
        <v>51</v>
      </c>
      <c r="AH48" s="2">
        <v>10</v>
      </c>
      <c r="AI48" s="2">
        <v>10</v>
      </c>
      <c r="AJ48" s="2">
        <v>0</v>
      </c>
      <c r="AK48" s="2">
        <v>0</v>
      </c>
      <c r="AL48" s="4">
        <v>1</v>
      </c>
      <c r="AN48" s="2" t="s">
        <v>51</v>
      </c>
      <c r="AO48" s="2">
        <v>10</v>
      </c>
      <c r="AP48" s="2">
        <v>10</v>
      </c>
      <c r="AQ48" s="2">
        <v>0</v>
      </c>
      <c r="AR48" s="2">
        <v>0</v>
      </c>
      <c r="AS48" s="4">
        <v>1</v>
      </c>
      <c r="AT48" s="4">
        <f t="shared" si="3"/>
        <v>0</v>
      </c>
      <c r="AV48" s="2" t="s">
        <v>51</v>
      </c>
      <c r="AW48" s="2">
        <v>10</v>
      </c>
      <c r="AX48" s="2">
        <v>10</v>
      </c>
      <c r="AY48" s="2">
        <v>0</v>
      </c>
      <c r="AZ48" s="2">
        <v>0</v>
      </c>
      <c r="BA48" s="4">
        <v>1</v>
      </c>
      <c r="BB48" s="4">
        <f t="shared" si="4"/>
        <v>0</v>
      </c>
      <c r="BD48" s="2" t="s">
        <v>51</v>
      </c>
      <c r="BE48" s="2">
        <v>10</v>
      </c>
      <c r="BF48" s="2">
        <v>10</v>
      </c>
      <c r="BG48" s="2">
        <v>0</v>
      </c>
      <c r="BH48" s="2">
        <v>0</v>
      </c>
      <c r="BI48" s="4">
        <v>1</v>
      </c>
      <c r="BJ48" s="4">
        <f t="shared" si="5"/>
        <v>0</v>
      </c>
      <c r="BL48" s="2" t="s">
        <v>51</v>
      </c>
      <c r="BM48" s="2">
        <v>10</v>
      </c>
      <c r="BN48" s="2">
        <v>10</v>
      </c>
      <c r="BO48" s="2">
        <v>0</v>
      </c>
      <c r="BP48" s="2">
        <v>0</v>
      </c>
      <c r="BQ48" s="4">
        <f t="shared" si="69"/>
        <v>1</v>
      </c>
      <c r="BR48" s="4">
        <f t="shared" si="6"/>
        <v>0</v>
      </c>
      <c r="BT48" s="2" t="s">
        <v>51</v>
      </c>
      <c r="BU48" s="2">
        <v>10</v>
      </c>
      <c r="BV48" s="2">
        <v>10</v>
      </c>
      <c r="BW48" s="2">
        <v>0</v>
      </c>
      <c r="BX48" s="2">
        <v>0</v>
      </c>
      <c r="BY48" s="4">
        <f t="shared" si="67"/>
        <v>1</v>
      </c>
      <c r="BZ48" s="4">
        <f t="shared" si="7"/>
        <v>0</v>
      </c>
      <c r="CB48" s="2" t="s">
        <v>51</v>
      </c>
      <c r="CC48" s="2">
        <v>10</v>
      </c>
      <c r="CD48" s="2">
        <v>10</v>
      </c>
      <c r="CE48" s="2">
        <v>0</v>
      </c>
      <c r="CF48" s="2">
        <v>0</v>
      </c>
      <c r="CG48" s="4">
        <v>1</v>
      </c>
      <c r="CH48" s="4">
        <f t="shared" si="8"/>
        <v>0</v>
      </c>
      <c r="CJ48" s="2" t="s">
        <v>51</v>
      </c>
      <c r="CK48" s="2">
        <v>10</v>
      </c>
      <c r="CL48" s="2">
        <v>10</v>
      </c>
      <c r="CM48" s="2">
        <v>0</v>
      </c>
      <c r="CN48" s="2">
        <v>0</v>
      </c>
      <c r="CO48" s="4">
        <v>1</v>
      </c>
      <c r="CP48" s="4">
        <f t="shared" si="9"/>
        <v>0</v>
      </c>
      <c r="CR48" s="2" t="s">
        <v>51</v>
      </c>
      <c r="CS48" s="2">
        <v>10</v>
      </c>
      <c r="CT48" s="2">
        <v>10</v>
      </c>
      <c r="CU48" s="2">
        <v>0</v>
      </c>
      <c r="CV48" s="2">
        <v>0</v>
      </c>
      <c r="CW48" s="4">
        <v>1</v>
      </c>
      <c r="CX48" s="4">
        <f t="shared" si="10"/>
        <v>0</v>
      </c>
      <c r="CZ48" s="2" t="s">
        <v>51</v>
      </c>
      <c r="DA48" s="2">
        <v>10</v>
      </c>
      <c r="DB48" s="2">
        <v>10</v>
      </c>
      <c r="DC48" s="2">
        <v>0</v>
      </c>
      <c r="DD48" s="2">
        <v>0</v>
      </c>
      <c r="DE48" s="4">
        <v>1</v>
      </c>
      <c r="DF48" s="4">
        <f t="shared" si="11"/>
        <v>0</v>
      </c>
      <c r="DH48" s="2" t="s">
        <v>51</v>
      </c>
      <c r="DI48" s="2">
        <v>10</v>
      </c>
      <c r="DJ48" s="2">
        <v>10</v>
      </c>
      <c r="DK48" s="2">
        <v>0</v>
      </c>
      <c r="DL48" s="2">
        <v>0</v>
      </c>
      <c r="DM48" s="4">
        <v>1</v>
      </c>
      <c r="DN48" s="4">
        <f t="shared" si="12"/>
        <v>0</v>
      </c>
      <c r="DP48" s="2" t="s">
        <v>51</v>
      </c>
      <c r="DQ48" s="2">
        <v>10</v>
      </c>
      <c r="DR48" s="2">
        <v>10</v>
      </c>
      <c r="DS48" s="2">
        <v>0</v>
      </c>
      <c r="DT48" s="2">
        <v>0</v>
      </c>
      <c r="DU48" s="4">
        <v>1</v>
      </c>
      <c r="DV48" s="4">
        <f t="shared" si="13"/>
        <v>0</v>
      </c>
      <c r="DX48" s="2" t="s">
        <v>51</v>
      </c>
      <c r="DY48" s="2">
        <v>10</v>
      </c>
      <c r="DZ48" s="2">
        <v>10</v>
      </c>
      <c r="EA48" s="2">
        <v>0</v>
      </c>
      <c r="EB48" s="2">
        <v>0</v>
      </c>
      <c r="EC48" s="4">
        <v>1</v>
      </c>
      <c r="ED48" s="4">
        <f t="shared" si="14"/>
        <v>0</v>
      </c>
      <c r="EF48" s="2" t="s">
        <v>51</v>
      </c>
      <c r="EG48" s="2">
        <v>10</v>
      </c>
      <c r="EH48" s="2">
        <v>10</v>
      </c>
      <c r="EI48" s="2">
        <v>0</v>
      </c>
      <c r="EJ48" s="2">
        <v>0</v>
      </c>
      <c r="EK48" s="4">
        <f t="shared" si="68"/>
        <v>1</v>
      </c>
      <c r="EL48" s="4">
        <f t="shared" si="15"/>
        <v>0</v>
      </c>
      <c r="EN48" s="73" t="s">
        <v>51</v>
      </c>
      <c r="EO48" s="73">
        <v>10</v>
      </c>
      <c r="EP48" s="73">
        <v>10</v>
      </c>
      <c r="EQ48" s="73">
        <v>0</v>
      </c>
      <c r="ER48" s="73">
        <v>0</v>
      </c>
      <c r="ES48" s="77">
        <v>1</v>
      </c>
      <c r="ET48" s="75">
        <f t="shared" si="16"/>
        <v>1</v>
      </c>
      <c r="EU48" s="74"/>
      <c r="EV48" s="73" t="s">
        <v>51</v>
      </c>
      <c r="EW48" s="73">
        <v>10</v>
      </c>
      <c r="EX48" s="73">
        <v>10</v>
      </c>
      <c r="EY48" s="73">
        <v>0</v>
      </c>
      <c r="EZ48" s="73">
        <v>0</v>
      </c>
      <c r="FA48" s="77">
        <v>1</v>
      </c>
      <c r="FB48" s="75">
        <f t="shared" si="17"/>
        <v>0</v>
      </c>
      <c r="FC48" s="74"/>
      <c r="FD48" s="73" t="s">
        <v>51</v>
      </c>
      <c r="FE48" s="73">
        <v>10</v>
      </c>
      <c r="FF48" s="73">
        <v>10</v>
      </c>
      <c r="FG48" s="73">
        <v>0</v>
      </c>
      <c r="FH48" s="73">
        <v>0</v>
      </c>
      <c r="FI48" s="77">
        <v>1</v>
      </c>
      <c r="FJ48" s="75">
        <f t="shared" si="18"/>
        <v>0</v>
      </c>
      <c r="FK48" s="74"/>
      <c r="FL48" s="73" t="s">
        <v>51</v>
      </c>
      <c r="FM48" s="73">
        <v>10</v>
      </c>
      <c r="FN48" s="73">
        <v>10</v>
      </c>
      <c r="FO48" s="73">
        <v>0</v>
      </c>
      <c r="FP48" s="73">
        <v>0</v>
      </c>
      <c r="FQ48" s="77">
        <v>1</v>
      </c>
      <c r="FR48" s="75">
        <f t="shared" si="19"/>
        <v>0</v>
      </c>
      <c r="FS48" s="74"/>
      <c r="FT48" s="73" t="s">
        <v>51</v>
      </c>
      <c r="FU48" s="73">
        <v>10</v>
      </c>
      <c r="FV48" s="73">
        <v>10</v>
      </c>
      <c r="FW48" s="73">
        <v>0</v>
      </c>
      <c r="FX48" s="73">
        <v>0</v>
      </c>
      <c r="FY48" s="77">
        <v>1</v>
      </c>
      <c r="FZ48" s="75">
        <f t="shared" si="20"/>
        <v>0</v>
      </c>
      <c r="GA48" s="74"/>
      <c r="GB48" s="73" t="s">
        <v>51</v>
      </c>
      <c r="GC48" s="73">
        <v>10</v>
      </c>
      <c r="GD48" s="73">
        <v>10</v>
      </c>
      <c r="GE48" s="73">
        <v>0</v>
      </c>
      <c r="GF48" s="73">
        <v>0</v>
      </c>
      <c r="GG48" s="77">
        <v>1</v>
      </c>
      <c r="GH48" s="77">
        <f t="shared" si="21"/>
        <v>0</v>
      </c>
      <c r="GI48" s="74"/>
      <c r="GJ48" s="73" t="s">
        <v>51</v>
      </c>
      <c r="GK48" s="73">
        <v>10</v>
      </c>
      <c r="GL48" s="73">
        <v>10</v>
      </c>
      <c r="GM48" s="73">
        <v>0</v>
      </c>
      <c r="GN48" s="73">
        <v>0</v>
      </c>
      <c r="GO48" s="77">
        <v>1</v>
      </c>
      <c r="GP48" s="75">
        <f t="shared" si="22"/>
        <v>0</v>
      </c>
      <c r="GQ48" s="74"/>
      <c r="GR48" s="73" t="s">
        <v>51</v>
      </c>
      <c r="GS48" s="73">
        <v>10</v>
      </c>
      <c r="GT48" s="73">
        <v>10</v>
      </c>
      <c r="GU48" s="73">
        <v>0</v>
      </c>
      <c r="GV48" s="73">
        <v>0</v>
      </c>
      <c r="GW48" s="77">
        <v>1</v>
      </c>
      <c r="GX48" s="75">
        <f t="shared" si="23"/>
        <v>0</v>
      </c>
      <c r="GY48" s="74"/>
      <c r="GZ48" s="73" t="s">
        <v>51</v>
      </c>
      <c r="HA48" s="73">
        <v>10</v>
      </c>
      <c r="HB48" s="73">
        <v>10</v>
      </c>
      <c r="HC48" s="73">
        <v>0</v>
      </c>
      <c r="HD48" s="73">
        <v>0</v>
      </c>
      <c r="HE48" s="77">
        <v>1</v>
      </c>
      <c r="HF48" s="75">
        <f t="shared" si="24"/>
        <v>0</v>
      </c>
      <c r="HG48" s="74"/>
      <c r="HH48" s="74" t="s">
        <v>51</v>
      </c>
      <c r="HI48" s="74">
        <v>10</v>
      </c>
      <c r="HJ48" s="74">
        <v>10</v>
      </c>
      <c r="HK48" s="74">
        <v>0</v>
      </c>
      <c r="HL48" s="74">
        <v>0</v>
      </c>
      <c r="HM48" s="75">
        <f t="shared" si="25"/>
        <v>1</v>
      </c>
      <c r="HN48" s="75">
        <f t="shared" si="26"/>
        <v>0</v>
      </c>
      <c r="HP48" s="74" t="s">
        <v>51</v>
      </c>
      <c r="HQ48" s="74">
        <v>10</v>
      </c>
      <c r="HR48" s="74">
        <v>10</v>
      </c>
      <c r="HS48" s="74">
        <v>0</v>
      </c>
      <c r="HT48" s="74">
        <v>0</v>
      </c>
      <c r="HU48" s="75">
        <f t="shared" si="27"/>
        <v>1</v>
      </c>
      <c r="HV48" s="75">
        <f t="shared" si="28"/>
        <v>0</v>
      </c>
      <c r="HX48" s="74" t="s">
        <v>51</v>
      </c>
      <c r="HY48" s="74">
        <v>10</v>
      </c>
      <c r="HZ48" s="74">
        <v>10</v>
      </c>
      <c r="IA48" s="74">
        <v>0</v>
      </c>
      <c r="IB48" s="74">
        <v>0</v>
      </c>
      <c r="IC48" s="75">
        <f t="shared" si="29"/>
        <v>1</v>
      </c>
      <c r="ID48" s="75">
        <f t="shared" si="30"/>
        <v>0</v>
      </c>
      <c r="IF48" s="74" t="s">
        <v>51</v>
      </c>
      <c r="IG48" s="74">
        <v>10</v>
      </c>
      <c r="IH48" s="74">
        <v>10</v>
      </c>
      <c r="II48" s="74">
        <v>0</v>
      </c>
      <c r="IJ48" s="74">
        <v>0</v>
      </c>
      <c r="IK48" s="75">
        <f t="shared" si="31"/>
        <v>1</v>
      </c>
      <c r="IL48" s="75">
        <f t="shared" si="32"/>
        <v>0</v>
      </c>
      <c r="IN48" s="74" t="s">
        <v>51</v>
      </c>
      <c r="IO48" s="74">
        <v>10</v>
      </c>
      <c r="IP48" s="74">
        <v>10</v>
      </c>
      <c r="IQ48" s="74">
        <v>0</v>
      </c>
      <c r="IR48" s="74">
        <v>0</v>
      </c>
      <c r="IS48" s="75">
        <f t="shared" si="33"/>
        <v>1</v>
      </c>
      <c r="IT48" s="75">
        <f t="shared" si="34"/>
        <v>0</v>
      </c>
      <c r="IV48" s="74" t="s">
        <v>51</v>
      </c>
      <c r="IW48" s="74">
        <v>10</v>
      </c>
      <c r="IX48" s="74">
        <v>10</v>
      </c>
      <c r="IY48" s="74">
        <v>0</v>
      </c>
      <c r="IZ48" s="74">
        <v>0</v>
      </c>
      <c r="JA48" s="75">
        <f t="shared" si="35"/>
        <v>1</v>
      </c>
      <c r="JB48" s="75">
        <f t="shared" si="36"/>
        <v>0</v>
      </c>
      <c r="JD48" s="74" t="s">
        <v>51</v>
      </c>
      <c r="JE48" s="74">
        <v>10</v>
      </c>
      <c r="JF48" s="74">
        <v>10</v>
      </c>
      <c r="JG48" s="74">
        <v>0</v>
      </c>
      <c r="JH48" s="74">
        <v>0</v>
      </c>
      <c r="JI48" s="75">
        <f t="shared" si="37"/>
        <v>1</v>
      </c>
      <c r="JJ48" s="75">
        <f t="shared" si="38"/>
        <v>0</v>
      </c>
      <c r="JL48" s="74" t="s">
        <v>51</v>
      </c>
      <c r="JM48" s="74">
        <v>10</v>
      </c>
      <c r="JN48" s="74">
        <v>10</v>
      </c>
      <c r="JO48" s="74">
        <v>0</v>
      </c>
      <c r="JP48" s="74">
        <v>0</v>
      </c>
      <c r="JQ48" s="75">
        <f t="shared" si="39"/>
        <v>1</v>
      </c>
      <c r="JR48" s="75">
        <f t="shared" si="40"/>
        <v>0</v>
      </c>
      <c r="JT48" s="74" t="s">
        <v>51</v>
      </c>
      <c r="JU48" s="74">
        <v>10</v>
      </c>
      <c r="JV48" s="74">
        <v>10</v>
      </c>
      <c r="JW48" s="74">
        <v>0</v>
      </c>
      <c r="JX48" s="74">
        <v>0</v>
      </c>
      <c r="JY48" s="75">
        <f t="shared" si="41"/>
        <v>1</v>
      </c>
      <c r="JZ48" s="75">
        <f t="shared" si="42"/>
        <v>0</v>
      </c>
      <c r="KB48" s="74" t="s">
        <v>51</v>
      </c>
      <c r="KC48" s="74">
        <v>10</v>
      </c>
      <c r="KD48" s="74">
        <v>10</v>
      </c>
      <c r="KE48" s="74">
        <v>0</v>
      </c>
      <c r="KF48" s="74">
        <v>0</v>
      </c>
      <c r="KG48" s="75">
        <f t="shared" si="43"/>
        <v>1</v>
      </c>
      <c r="KH48" s="75">
        <f t="shared" si="44"/>
        <v>0</v>
      </c>
      <c r="KJ48" s="74" t="s">
        <v>51</v>
      </c>
      <c r="KK48" s="74">
        <v>10</v>
      </c>
      <c r="KL48" s="74">
        <v>10</v>
      </c>
      <c r="KM48" s="74">
        <v>0</v>
      </c>
      <c r="KN48" s="74">
        <v>0</v>
      </c>
      <c r="KO48" s="75">
        <f t="shared" si="45"/>
        <v>1</v>
      </c>
      <c r="KP48" s="75">
        <f t="shared" si="46"/>
        <v>0</v>
      </c>
      <c r="KR48" s="74" t="s">
        <v>51</v>
      </c>
      <c r="KS48" s="74">
        <v>10</v>
      </c>
      <c r="KT48" s="74">
        <v>10</v>
      </c>
      <c r="KU48" s="74">
        <v>0</v>
      </c>
      <c r="KV48" s="74">
        <v>0</v>
      </c>
      <c r="KW48" s="75">
        <f t="shared" si="47"/>
        <v>1</v>
      </c>
      <c r="KX48" s="75">
        <f t="shared" si="48"/>
        <v>0</v>
      </c>
      <c r="KZ48" s="74" t="s">
        <v>51</v>
      </c>
      <c r="LA48" s="74">
        <v>10</v>
      </c>
      <c r="LB48" s="74">
        <v>10</v>
      </c>
      <c r="LC48" s="74">
        <v>0</v>
      </c>
      <c r="LD48" s="74">
        <v>0</v>
      </c>
      <c r="LE48" s="75">
        <f t="shared" si="49"/>
        <v>1</v>
      </c>
      <c r="LF48" s="75">
        <f t="shared" si="50"/>
        <v>0</v>
      </c>
      <c r="LH48" s="74" t="s">
        <v>51</v>
      </c>
      <c r="LI48" s="74">
        <v>10</v>
      </c>
      <c r="LJ48" s="74">
        <v>10</v>
      </c>
      <c r="LK48" s="74">
        <v>0</v>
      </c>
      <c r="LL48" s="74">
        <v>0</v>
      </c>
      <c r="LM48" s="75">
        <f t="shared" si="51"/>
        <v>1</v>
      </c>
      <c r="LN48" s="75">
        <f t="shared" si="52"/>
        <v>0</v>
      </c>
      <c r="LP48" s="74" t="s">
        <v>51</v>
      </c>
      <c r="LQ48" s="74">
        <v>10</v>
      </c>
      <c r="LR48" s="74">
        <v>10</v>
      </c>
      <c r="LS48" s="74">
        <v>0</v>
      </c>
      <c r="LT48" s="74">
        <v>0</v>
      </c>
      <c r="LU48" s="75">
        <f t="shared" si="53"/>
        <v>1</v>
      </c>
      <c r="LV48" s="75">
        <f t="shared" si="54"/>
        <v>0</v>
      </c>
      <c r="LX48" s="74" t="s">
        <v>51</v>
      </c>
      <c r="LY48" s="74">
        <v>10</v>
      </c>
      <c r="LZ48" s="74">
        <v>10</v>
      </c>
      <c r="MA48" s="74">
        <v>0</v>
      </c>
      <c r="MB48" s="74">
        <v>0</v>
      </c>
      <c r="MC48" s="75">
        <f t="shared" si="55"/>
        <v>1</v>
      </c>
      <c r="MD48" s="75">
        <f t="shared" si="56"/>
        <v>0</v>
      </c>
      <c r="MF48" s="74" t="s">
        <v>51</v>
      </c>
      <c r="MG48" s="74">
        <v>10</v>
      </c>
      <c r="MH48" s="74">
        <v>10</v>
      </c>
      <c r="MI48" s="74">
        <v>0</v>
      </c>
      <c r="MJ48" s="74">
        <v>0</v>
      </c>
      <c r="MK48" s="75">
        <f t="shared" si="57"/>
        <v>1</v>
      </c>
      <c r="ML48" s="75">
        <f t="shared" si="58"/>
        <v>0</v>
      </c>
      <c r="MN48" s="74" t="s">
        <v>51</v>
      </c>
      <c r="MO48" s="74">
        <v>10</v>
      </c>
      <c r="MP48" s="74">
        <v>10</v>
      </c>
      <c r="MQ48" s="74">
        <v>0</v>
      </c>
      <c r="MR48" s="74">
        <v>0</v>
      </c>
      <c r="MS48" s="75">
        <f t="shared" si="59"/>
        <v>1</v>
      </c>
      <c r="MT48" s="75">
        <f t="shared" si="60"/>
        <v>0</v>
      </c>
      <c r="MV48" s="74" t="s">
        <v>51</v>
      </c>
      <c r="MW48" s="74">
        <v>10</v>
      </c>
      <c r="MX48" s="74">
        <v>10</v>
      </c>
      <c r="MY48" s="74">
        <v>0</v>
      </c>
      <c r="MZ48" s="74">
        <v>0</v>
      </c>
      <c r="NA48" s="75">
        <f t="shared" si="61"/>
        <v>1</v>
      </c>
      <c r="NB48" s="75">
        <f t="shared" si="62"/>
        <v>0</v>
      </c>
      <c r="ND48" s="74" t="s">
        <v>51</v>
      </c>
      <c r="NE48" s="74">
        <v>10</v>
      </c>
      <c r="NF48" s="74">
        <v>10</v>
      </c>
      <c r="NG48" s="74">
        <v>0</v>
      </c>
      <c r="NH48" s="74">
        <v>0</v>
      </c>
      <c r="NI48" s="75">
        <f t="shared" si="63"/>
        <v>1</v>
      </c>
      <c r="NJ48" s="75">
        <f t="shared" si="64"/>
        <v>0</v>
      </c>
      <c r="NL48" s="74" t="s">
        <v>51</v>
      </c>
      <c r="NM48" s="74">
        <v>10</v>
      </c>
      <c r="NN48" s="74">
        <v>10</v>
      </c>
      <c r="NO48" s="74">
        <v>0</v>
      </c>
      <c r="NP48" s="74">
        <v>0</v>
      </c>
      <c r="NQ48" s="75">
        <f t="shared" si="65"/>
        <v>1</v>
      </c>
      <c r="NR48" s="75">
        <f t="shared" si="66"/>
        <v>0</v>
      </c>
      <c r="NT48" s="74" t="s">
        <v>51</v>
      </c>
      <c r="NU48" s="74">
        <v>10</v>
      </c>
      <c r="NV48" s="74">
        <v>10</v>
      </c>
      <c r="NW48" s="74">
        <v>0</v>
      </c>
      <c r="NX48" s="74">
        <v>0</v>
      </c>
      <c r="NY48" s="75">
        <v>1</v>
      </c>
      <c r="NZ48" s="75"/>
    </row>
    <row r="49" spans="1:390" ht="15">
      <c r="A49" s="2" t="s">
        <v>52</v>
      </c>
      <c r="B49" s="2">
        <v>231</v>
      </c>
      <c r="C49" s="2">
        <v>204</v>
      </c>
      <c r="D49" s="2">
        <v>25</v>
      </c>
      <c r="E49" s="2">
        <v>2</v>
      </c>
      <c r="F49" s="4">
        <v>0.88</v>
      </c>
      <c r="G49" s="8"/>
      <c r="H49" s="7"/>
      <c r="I49" s="2" t="s">
        <v>52</v>
      </c>
      <c r="J49" s="2">
        <v>231</v>
      </c>
      <c r="K49" s="2">
        <v>204</v>
      </c>
      <c r="L49" s="2">
        <v>25</v>
      </c>
      <c r="M49" s="2">
        <v>2</v>
      </c>
      <c r="N49" s="4">
        <v>0.88</v>
      </c>
      <c r="O49" s="8">
        <f t="shared" si="0"/>
        <v>0</v>
      </c>
      <c r="P49" s="7"/>
      <c r="Q49" s="2" t="s">
        <v>52</v>
      </c>
      <c r="R49" s="2">
        <v>231</v>
      </c>
      <c r="S49" s="2">
        <v>204</v>
      </c>
      <c r="T49" s="2">
        <v>25</v>
      </c>
      <c r="U49" s="2">
        <v>2</v>
      </c>
      <c r="V49" s="4">
        <v>0.88</v>
      </c>
      <c r="W49" s="4">
        <f t="shared" si="1"/>
        <v>0</v>
      </c>
      <c r="Y49" s="2" t="s">
        <v>52</v>
      </c>
      <c r="Z49" s="2">
        <v>231</v>
      </c>
      <c r="AA49" s="2">
        <v>204</v>
      </c>
      <c r="AB49" s="2">
        <v>25</v>
      </c>
      <c r="AC49" s="2">
        <v>2</v>
      </c>
      <c r="AD49" s="4">
        <v>0.88</v>
      </c>
      <c r="AE49" s="4">
        <f t="shared" si="2"/>
        <v>0</v>
      </c>
      <c r="AG49" s="2" t="s">
        <v>52</v>
      </c>
      <c r="AH49" s="2">
        <v>328</v>
      </c>
      <c r="AI49" s="2">
        <v>286</v>
      </c>
      <c r="AJ49" s="2">
        <v>34</v>
      </c>
      <c r="AK49" s="2">
        <v>8</v>
      </c>
      <c r="AL49" s="4">
        <v>0.87</v>
      </c>
      <c r="AN49" s="2" t="s">
        <v>52</v>
      </c>
      <c r="AO49" s="2">
        <v>328</v>
      </c>
      <c r="AP49" s="2">
        <v>286</v>
      </c>
      <c r="AQ49" s="2">
        <v>34</v>
      </c>
      <c r="AR49" s="2">
        <v>8</v>
      </c>
      <c r="AS49" s="4">
        <v>0.87</v>
      </c>
      <c r="AT49" s="4">
        <f t="shared" si="3"/>
        <v>0</v>
      </c>
      <c r="AV49" s="2" t="s">
        <v>52</v>
      </c>
      <c r="AW49" s="2">
        <v>328</v>
      </c>
      <c r="AX49" s="2">
        <v>286</v>
      </c>
      <c r="AY49" s="2">
        <v>34</v>
      </c>
      <c r="AZ49" s="2">
        <v>8</v>
      </c>
      <c r="BA49" s="4">
        <v>0.87</v>
      </c>
      <c r="BB49" s="4">
        <f t="shared" si="4"/>
        <v>0</v>
      </c>
      <c r="BD49" s="2" t="s">
        <v>52</v>
      </c>
      <c r="BE49" s="2">
        <v>328</v>
      </c>
      <c r="BF49" s="2">
        <v>286</v>
      </c>
      <c r="BG49" s="2">
        <v>34</v>
      </c>
      <c r="BH49" s="2">
        <v>8</v>
      </c>
      <c r="BI49" s="4">
        <v>0.87</v>
      </c>
      <c r="BJ49" s="4">
        <f t="shared" si="5"/>
        <v>0</v>
      </c>
      <c r="BL49" s="2" t="s">
        <v>52</v>
      </c>
      <c r="BM49" s="2">
        <v>328</v>
      </c>
      <c r="BN49" s="2">
        <v>286</v>
      </c>
      <c r="BO49" s="2">
        <v>34</v>
      </c>
      <c r="BP49" s="2">
        <v>8</v>
      </c>
      <c r="BQ49" s="4">
        <f t="shared" si="69"/>
        <v>0.87195121951219512</v>
      </c>
      <c r="BR49" s="4">
        <f t="shared" si="6"/>
        <v>1.9512195121951237E-3</v>
      </c>
      <c r="BT49" s="2" t="s">
        <v>52</v>
      </c>
      <c r="BU49" s="2">
        <v>328</v>
      </c>
      <c r="BV49" s="2">
        <v>286</v>
      </c>
      <c r="BW49" s="2">
        <v>34</v>
      </c>
      <c r="BX49" s="2">
        <v>8</v>
      </c>
      <c r="BY49" s="4">
        <f t="shared" si="67"/>
        <v>0.87195121951219512</v>
      </c>
      <c r="BZ49" s="4">
        <f t="shared" si="7"/>
        <v>0</v>
      </c>
      <c r="CB49" s="2" t="s">
        <v>52</v>
      </c>
      <c r="CC49" s="2">
        <v>328</v>
      </c>
      <c r="CD49" s="2">
        <v>286</v>
      </c>
      <c r="CE49" s="2">
        <v>34</v>
      </c>
      <c r="CF49" s="2">
        <v>8</v>
      </c>
      <c r="CG49" s="4">
        <v>0.87</v>
      </c>
      <c r="CH49" s="4">
        <f t="shared" si="8"/>
        <v>-1.9512195121951237E-3</v>
      </c>
      <c r="CJ49" s="2" t="s">
        <v>52</v>
      </c>
      <c r="CK49" s="2">
        <v>328</v>
      </c>
      <c r="CL49" s="2">
        <v>286</v>
      </c>
      <c r="CM49" s="2">
        <v>34</v>
      </c>
      <c r="CN49" s="2">
        <v>8</v>
      </c>
      <c r="CO49" s="4">
        <v>0.87</v>
      </c>
      <c r="CP49" s="4">
        <f t="shared" si="9"/>
        <v>0</v>
      </c>
      <c r="CR49" s="2" t="s">
        <v>52</v>
      </c>
      <c r="CS49" s="2">
        <v>328</v>
      </c>
      <c r="CT49" s="2">
        <v>286</v>
      </c>
      <c r="CU49" s="2">
        <v>34</v>
      </c>
      <c r="CV49" s="2">
        <v>8</v>
      </c>
      <c r="CW49" s="4">
        <v>0.87</v>
      </c>
      <c r="CX49" s="4">
        <f t="shared" si="10"/>
        <v>0</v>
      </c>
      <c r="CZ49" s="2" t="s">
        <v>52</v>
      </c>
      <c r="DA49" s="2">
        <v>328</v>
      </c>
      <c r="DB49" s="2">
        <v>286</v>
      </c>
      <c r="DC49" s="2">
        <v>34</v>
      </c>
      <c r="DD49" s="2">
        <v>8</v>
      </c>
      <c r="DE49" s="4">
        <v>0.87</v>
      </c>
      <c r="DF49" s="4">
        <f t="shared" si="11"/>
        <v>0</v>
      </c>
      <c r="DH49" s="2" t="s">
        <v>52</v>
      </c>
      <c r="DI49" s="2">
        <v>328</v>
      </c>
      <c r="DJ49" s="2">
        <v>286</v>
      </c>
      <c r="DK49" s="2">
        <v>34</v>
      </c>
      <c r="DL49" s="2">
        <v>8</v>
      </c>
      <c r="DM49" s="4">
        <v>0.87</v>
      </c>
      <c r="DN49" s="4">
        <f t="shared" si="12"/>
        <v>0</v>
      </c>
      <c r="DP49" s="2" t="s">
        <v>52</v>
      </c>
      <c r="DQ49" s="2">
        <v>328</v>
      </c>
      <c r="DR49" s="2">
        <v>286</v>
      </c>
      <c r="DS49" s="2">
        <v>34</v>
      </c>
      <c r="DT49" s="2">
        <v>8</v>
      </c>
      <c r="DU49" s="4">
        <v>0.87</v>
      </c>
      <c r="DV49" s="4">
        <f t="shared" si="13"/>
        <v>0</v>
      </c>
      <c r="DX49" s="2" t="s">
        <v>52</v>
      </c>
      <c r="DY49" s="2">
        <v>328</v>
      </c>
      <c r="DZ49" s="2">
        <v>286</v>
      </c>
      <c r="EA49" s="2">
        <v>34</v>
      </c>
      <c r="EB49" s="2">
        <v>8</v>
      </c>
      <c r="EC49" s="4">
        <v>0.87</v>
      </c>
      <c r="ED49" s="4">
        <f t="shared" si="14"/>
        <v>0</v>
      </c>
      <c r="EF49" s="2" t="s">
        <v>52</v>
      </c>
      <c r="EG49" s="2">
        <v>328</v>
      </c>
      <c r="EH49" s="2">
        <v>286</v>
      </c>
      <c r="EI49" s="2">
        <v>34</v>
      </c>
      <c r="EJ49" s="2">
        <v>8</v>
      </c>
      <c r="EK49" s="4">
        <f t="shared" si="68"/>
        <v>0.87195121951219512</v>
      </c>
      <c r="EL49" s="4">
        <f t="shared" si="15"/>
        <v>1.9512195121951237E-3</v>
      </c>
      <c r="EN49" s="73" t="s">
        <v>52</v>
      </c>
      <c r="EO49" s="73">
        <v>328</v>
      </c>
      <c r="EP49" s="73">
        <v>286</v>
      </c>
      <c r="EQ49" s="73">
        <v>34</v>
      </c>
      <c r="ER49" s="73">
        <v>8</v>
      </c>
      <c r="ES49" s="77">
        <v>0.87</v>
      </c>
      <c r="ET49" s="75">
        <f t="shared" si="16"/>
        <v>-7.13</v>
      </c>
      <c r="EU49" s="74"/>
      <c r="EV49" s="73" t="s">
        <v>52</v>
      </c>
      <c r="EW49" s="73">
        <v>328</v>
      </c>
      <c r="EX49" s="73">
        <v>286</v>
      </c>
      <c r="EY49" s="73">
        <v>34</v>
      </c>
      <c r="EZ49" s="73">
        <v>8</v>
      </c>
      <c r="FA49" s="77">
        <v>0.87</v>
      </c>
      <c r="FB49" s="75">
        <f t="shared" si="17"/>
        <v>0</v>
      </c>
      <c r="FC49" s="74"/>
      <c r="FD49" s="73" t="s">
        <v>52</v>
      </c>
      <c r="FE49" s="73">
        <v>328</v>
      </c>
      <c r="FF49" s="73">
        <v>286</v>
      </c>
      <c r="FG49" s="73">
        <v>34</v>
      </c>
      <c r="FH49" s="73">
        <v>8</v>
      </c>
      <c r="FI49" s="77">
        <v>0.87</v>
      </c>
      <c r="FJ49" s="75">
        <f t="shared" si="18"/>
        <v>0</v>
      </c>
      <c r="FK49" s="74"/>
      <c r="FL49" s="73" t="s">
        <v>52</v>
      </c>
      <c r="FM49" s="81">
        <v>382</v>
      </c>
      <c r="FN49" s="73">
        <v>296</v>
      </c>
      <c r="FO49" s="73">
        <v>58</v>
      </c>
      <c r="FP49" s="73">
        <v>28</v>
      </c>
      <c r="FQ49" s="77">
        <v>0.77</v>
      </c>
      <c r="FR49" s="75">
        <f t="shared" si="19"/>
        <v>-9.9999999999999978E-2</v>
      </c>
      <c r="FS49" s="74"/>
      <c r="FT49" s="73" t="s">
        <v>52</v>
      </c>
      <c r="FU49" s="73">
        <v>382</v>
      </c>
      <c r="FV49" s="73">
        <v>296</v>
      </c>
      <c r="FW49" s="73">
        <v>58</v>
      </c>
      <c r="FX49" s="73">
        <v>28</v>
      </c>
      <c r="FY49" s="77">
        <v>0.77</v>
      </c>
      <c r="FZ49" s="75">
        <f t="shared" si="20"/>
        <v>0</v>
      </c>
      <c r="GA49" s="74"/>
      <c r="GB49" s="73" t="s">
        <v>52</v>
      </c>
      <c r="GC49" s="73">
        <v>382</v>
      </c>
      <c r="GD49" s="73">
        <v>296</v>
      </c>
      <c r="GE49" s="73">
        <v>58</v>
      </c>
      <c r="GF49" s="73">
        <v>28</v>
      </c>
      <c r="GG49" s="77">
        <v>0.77</v>
      </c>
      <c r="GH49" s="77">
        <f t="shared" si="21"/>
        <v>0</v>
      </c>
      <c r="GI49" s="74"/>
      <c r="GJ49" s="73" t="s">
        <v>52</v>
      </c>
      <c r="GK49" s="73">
        <v>381</v>
      </c>
      <c r="GL49" s="73">
        <v>293</v>
      </c>
      <c r="GM49" s="73">
        <v>60</v>
      </c>
      <c r="GN49" s="73">
        <v>28</v>
      </c>
      <c r="GO49" s="77">
        <v>0.77</v>
      </c>
      <c r="GP49" s="75">
        <f t="shared" si="22"/>
        <v>0</v>
      </c>
      <c r="GQ49" s="74"/>
      <c r="GR49" s="73" t="s">
        <v>52</v>
      </c>
      <c r="GS49" s="73">
        <v>381</v>
      </c>
      <c r="GT49" s="73">
        <v>293</v>
      </c>
      <c r="GU49" s="73">
        <v>60</v>
      </c>
      <c r="GV49" s="73">
        <v>28</v>
      </c>
      <c r="GW49" s="77">
        <v>0.77</v>
      </c>
      <c r="GX49" s="75">
        <f t="shared" si="23"/>
        <v>0</v>
      </c>
      <c r="GY49" s="74"/>
      <c r="GZ49" s="73" t="s">
        <v>52</v>
      </c>
      <c r="HA49" s="73">
        <v>381</v>
      </c>
      <c r="HB49" s="73">
        <v>293</v>
      </c>
      <c r="HC49" s="73">
        <v>60</v>
      </c>
      <c r="HD49" s="73">
        <v>28</v>
      </c>
      <c r="HE49" s="77">
        <v>0.77</v>
      </c>
      <c r="HF49" s="75">
        <f t="shared" si="24"/>
        <v>0</v>
      </c>
      <c r="HG49" s="74"/>
      <c r="HH49" s="74" t="s">
        <v>52</v>
      </c>
      <c r="HI49" s="74">
        <v>381</v>
      </c>
      <c r="HJ49" s="74">
        <v>295</v>
      </c>
      <c r="HK49" s="74">
        <v>58</v>
      </c>
      <c r="HL49" s="74">
        <v>28</v>
      </c>
      <c r="HM49" s="75">
        <f t="shared" si="25"/>
        <v>0.77427821522309714</v>
      </c>
      <c r="HN49" s="75">
        <f t="shared" si="26"/>
        <v>4.278215223097126E-3</v>
      </c>
      <c r="HP49" s="74" t="s">
        <v>52</v>
      </c>
      <c r="HQ49" s="74">
        <v>381</v>
      </c>
      <c r="HR49" s="74">
        <v>295</v>
      </c>
      <c r="HS49" s="74">
        <v>58</v>
      </c>
      <c r="HT49" s="74">
        <v>28</v>
      </c>
      <c r="HU49" s="75">
        <f t="shared" si="27"/>
        <v>0.77427821522309714</v>
      </c>
      <c r="HV49" s="75">
        <f t="shared" si="28"/>
        <v>0</v>
      </c>
      <c r="HX49" s="74" t="s">
        <v>52</v>
      </c>
      <c r="HY49" s="74">
        <v>381</v>
      </c>
      <c r="HZ49" s="74">
        <v>295</v>
      </c>
      <c r="IA49" s="74">
        <v>58</v>
      </c>
      <c r="IB49" s="74">
        <v>28</v>
      </c>
      <c r="IC49" s="75">
        <f t="shared" si="29"/>
        <v>0.77427821522309714</v>
      </c>
      <c r="ID49" s="75">
        <f t="shared" si="30"/>
        <v>0</v>
      </c>
      <c r="IF49" s="74" t="s">
        <v>52</v>
      </c>
      <c r="IG49" s="74">
        <v>381</v>
      </c>
      <c r="IH49" s="74">
        <v>295</v>
      </c>
      <c r="II49" s="74">
        <v>58</v>
      </c>
      <c r="IJ49" s="74">
        <v>28</v>
      </c>
      <c r="IK49" s="75">
        <f t="shared" si="31"/>
        <v>0.77427821522309714</v>
      </c>
      <c r="IL49" s="75">
        <f t="shared" si="32"/>
        <v>0</v>
      </c>
      <c r="IN49" s="74" t="s">
        <v>52</v>
      </c>
      <c r="IO49" s="74">
        <v>381</v>
      </c>
      <c r="IP49" s="74">
        <v>295</v>
      </c>
      <c r="IQ49" s="74">
        <v>58</v>
      </c>
      <c r="IR49" s="74">
        <v>28</v>
      </c>
      <c r="IS49" s="75">
        <f t="shared" si="33"/>
        <v>0.77427821522309714</v>
      </c>
      <c r="IT49" s="75">
        <f t="shared" si="34"/>
        <v>0</v>
      </c>
      <c r="IV49" s="74" t="s">
        <v>52</v>
      </c>
      <c r="IW49" s="74">
        <v>381</v>
      </c>
      <c r="IX49" s="74">
        <v>295</v>
      </c>
      <c r="IY49" s="74">
        <v>58</v>
      </c>
      <c r="IZ49" s="74">
        <v>28</v>
      </c>
      <c r="JA49" s="75">
        <f t="shared" si="35"/>
        <v>0.77427821522309714</v>
      </c>
      <c r="JB49" s="75">
        <f t="shared" si="36"/>
        <v>0</v>
      </c>
      <c r="JD49" s="74" t="s">
        <v>52</v>
      </c>
      <c r="JE49" s="74">
        <v>381</v>
      </c>
      <c r="JF49" s="74">
        <v>295</v>
      </c>
      <c r="JG49" s="74">
        <v>58</v>
      </c>
      <c r="JH49" s="74">
        <v>28</v>
      </c>
      <c r="JI49" s="75">
        <f t="shared" si="37"/>
        <v>0.77427821522309714</v>
      </c>
      <c r="JJ49" s="75">
        <f t="shared" si="38"/>
        <v>0</v>
      </c>
      <c r="JL49" s="74" t="s">
        <v>52</v>
      </c>
      <c r="JM49" s="74">
        <v>381</v>
      </c>
      <c r="JN49" s="74">
        <v>295</v>
      </c>
      <c r="JO49" s="74">
        <v>58</v>
      </c>
      <c r="JP49" s="74">
        <v>28</v>
      </c>
      <c r="JQ49" s="75">
        <f t="shared" si="39"/>
        <v>0.77427821522309714</v>
      </c>
      <c r="JR49" s="75">
        <f t="shared" si="40"/>
        <v>0</v>
      </c>
      <c r="JT49" s="74" t="s">
        <v>52</v>
      </c>
      <c r="JU49" s="74">
        <v>381</v>
      </c>
      <c r="JV49" s="74">
        <v>295</v>
      </c>
      <c r="JW49" s="74">
        <v>58</v>
      </c>
      <c r="JX49" s="74">
        <v>28</v>
      </c>
      <c r="JY49" s="75">
        <f t="shared" si="41"/>
        <v>0.77427821522309714</v>
      </c>
      <c r="JZ49" s="75">
        <f t="shared" si="42"/>
        <v>0</v>
      </c>
      <c r="KB49" s="74" t="s">
        <v>52</v>
      </c>
      <c r="KC49" s="74">
        <v>381</v>
      </c>
      <c r="KD49" s="74">
        <v>295</v>
      </c>
      <c r="KE49" s="74">
        <v>58</v>
      </c>
      <c r="KF49" s="74">
        <v>28</v>
      </c>
      <c r="KG49" s="75">
        <f t="shared" si="43"/>
        <v>0.77427821522309714</v>
      </c>
      <c r="KH49" s="75">
        <f t="shared" si="44"/>
        <v>0</v>
      </c>
      <c r="KJ49" s="74" t="s">
        <v>52</v>
      </c>
      <c r="KK49" s="74">
        <v>381</v>
      </c>
      <c r="KL49" s="74">
        <v>295</v>
      </c>
      <c r="KM49" s="74">
        <v>58</v>
      </c>
      <c r="KN49" s="74">
        <v>28</v>
      </c>
      <c r="KO49" s="75">
        <f t="shared" si="45"/>
        <v>0.77427821522309714</v>
      </c>
      <c r="KP49" s="75">
        <f t="shared" si="46"/>
        <v>0</v>
      </c>
      <c r="KR49" s="74" t="s">
        <v>52</v>
      </c>
      <c r="KS49" s="74">
        <v>381</v>
      </c>
      <c r="KT49" s="74">
        <v>295</v>
      </c>
      <c r="KU49" s="74">
        <v>58</v>
      </c>
      <c r="KV49" s="74">
        <v>28</v>
      </c>
      <c r="KW49" s="75">
        <f t="shared" si="47"/>
        <v>0.77427821522309714</v>
      </c>
      <c r="KX49" s="75">
        <f t="shared" si="48"/>
        <v>0</v>
      </c>
      <c r="KZ49" s="74" t="s">
        <v>52</v>
      </c>
      <c r="LA49" s="74">
        <v>381</v>
      </c>
      <c r="LB49" s="74">
        <v>295</v>
      </c>
      <c r="LC49" s="74">
        <v>58</v>
      </c>
      <c r="LD49" s="74">
        <v>28</v>
      </c>
      <c r="LE49" s="75">
        <f t="shared" si="49"/>
        <v>0.77427821522309714</v>
      </c>
      <c r="LF49" s="75">
        <f t="shared" si="50"/>
        <v>0</v>
      </c>
      <c r="LH49" s="74" t="s">
        <v>52</v>
      </c>
      <c r="LI49" s="74">
        <v>381</v>
      </c>
      <c r="LJ49" s="74">
        <v>295</v>
      </c>
      <c r="LK49" s="74">
        <v>58</v>
      </c>
      <c r="LL49" s="74">
        <v>28</v>
      </c>
      <c r="LM49" s="75">
        <f t="shared" si="51"/>
        <v>0.77427821522309714</v>
      </c>
      <c r="LN49" s="75">
        <f t="shared" si="52"/>
        <v>0</v>
      </c>
      <c r="LP49" s="74" t="s">
        <v>52</v>
      </c>
      <c r="LQ49" s="74">
        <v>381</v>
      </c>
      <c r="LR49" s="74">
        <v>295</v>
      </c>
      <c r="LS49" s="74">
        <v>58</v>
      </c>
      <c r="LT49" s="74">
        <v>28</v>
      </c>
      <c r="LU49" s="75">
        <f t="shared" si="53"/>
        <v>0.77427821522309714</v>
      </c>
      <c r="LV49" s="75">
        <f t="shared" si="54"/>
        <v>0</v>
      </c>
      <c r="LX49" s="74" t="s">
        <v>52</v>
      </c>
      <c r="LY49" s="74">
        <v>381</v>
      </c>
      <c r="LZ49" s="74">
        <v>295</v>
      </c>
      <c r="MA49" s="74">
        <v>58</v>
      </c>
      <c r="MB49" s="74">
        <v>28</v>
      </c>
      <c r="MC49" s="75">
        <f t="shared" si="55"/>
        <v>0.77427821522309714</v>
      </c>
      <c r="MD49" s="75">
        <f t="shared" si="56"/>
        <v>0</v>
      </c>
      <c r="MF49" s="74" t="s">
        <v>52</v>
      </c>
      <c r="MG49" s="74">
        <v>381</v>
      </c>
      <c r="MH49" s="74">
        <v>295</v>
      </c>
      <c r="MI49" s="74">
        <v>58</v>
      </c>
      <c r="MJ49" s="74">
        <v>28</v>
      </c>
      <c r="MK49" s="75">
        <f t="shared" si="57"/>
        <v>0.77427821522309714</v>
      </c>
      <c r="ML49" s="75">
        <f t="shared" si="58"/>
        <v>0</v>
      </c>
      <c r="MN49" s="74" t="s">
        <v>52</v>
      </c>
      <c r="MO49" s="74">
        <v>381</v>
      </c>
      <c r="MP49" s="74">
        <v>295</v>
      </c>
      <c r="MQ49" s="74">
        <v>58</v>
      </c>
      <c r="MR49" s="74">
        <v>28</v>
      </c>
      <c r="MS49" s="75">
        <f t="shared" si="59"/>
        <v>0.77427821522309714</v>
      </c>
      <c r="MT49" s="75">
        <f t="shared" si="60"/>
        <v>0</v>
      </c>
      <c r="MV49" s="74" t="s">
        <v>52</v>
      </c>
      <c r="MW49" s="74">
        <v>381</v>
      </c>
      <c r="MX49" s="74">
        <v>295</v>
      </c>
      <c r="MY49" s="74">
        <v>58</v>
      </c>
      <c r="MZ49" s="74">
        <v>28</v>
      </c>
      <c r="NA49" s="75">
        <f t="shared" si="61"/>
        <v>0.77427821522309714</v>
      </c>
      <c r="NB49" s="75">
        <f t="shared" si="62"/>
        <v>0</v>
      </c>
      <c r="ND49" s="74" t="s">
        <v>52</v>
      </c>
      <c r="NE49" s="74">
        <v>381</v>
      </c>
      <c r="NF49" s="74">
        <v>295</v>
      </c>
      <c r="NG49" s="74">
        <v>58</v>
      </c>
      <c r="NH49" s="74">
        <v>28</v>
      </c>
      <c r="NI49" s="75">
        <f t="shared" si="63"/>
        <v>0.77427821522309714</v>
      </c>
      <c r="NJ49" s="75">
        <f t="shared" si="64"/>
        <v>0</v>
      </c>
      <c r="NL49" s="74" t="s">
        <v>52</v>
      </c>
      <c r="NM49" s="74">
        <v>381</v>
      </c>
      <c r="NN49" s="74">
        <v>295</v>
      </c>
      <c r="NO49" s="74">
        <v>58</v>
      </c>
      <c r="NP49" s="74">
        <v>28</v>
      </c>
      <c r="NQ49" s="75">
        <f t="shared" si="65"/>
        <v>0.77427821522309714</v>
      </c>
      <c r="NR49" s="75">
        <f t="shared" si="66"/>
        <v>0</v>
      </c>
      <c r="NT49" s="74" t="s">
        <v>52</v>
      </c>
      <c r="NU49" s="74">
        <v>381</v>
      </c>
      <c r="NV49" s="74">
        <v>296</v>
      </c>
      <c r="NW49" s="74">
        <v>55</v>
      </c>
      <c r="NX49" s="74">
        <v>30</v>
      </c>
      <c r="NY49" s="75">
        <v>0.78</v>
      </c>
      <c r="NZ49" s="75"/>
    </row>
    <row r="50" spans="1:390" ht="15">
      <c r="A50" s="2" t="s">
        <v>53</v>
      </c>
      <c r="B50" s="2">
        <v>228</v>
      </c>
      <c r="C50" s="2">
        <v>227</v>
      </c>
      <c r="D50" s="2">
        <v>1</v>
      </c>
      <c r="E50" s="2">
        <v>0</v>
      </c>
      <c r="F50" s="4">
        <v>1</v>
      </c>
      <c r="G50" s="8"/>
      <c r="H50" s="7"/>
      <c r="I50" s="2" t="s">
        <v>53</v>
      </c>
      <c r="J50" s="2">
        <v>228</v>
      </c>
      <c r="K50" s="2">
        <v>227</v>
      </c>
      <c r="L50" s="2">
        <v>1</v>
      </c>
      <c r="M50" s="2">
        <v>0</v>
      </c>
      <c r="N50" s="4">
        <v>1</v>
      </c>
      <c r="O50" s="8">
        <f t="shared" si="0"/>
        <v>0</v>
      </c>
      <c r="P50" s="7"/>
      <c r="Q50" s="2" t="s">
        <v>53</v>
      </c>
      <c r="R50" s="2">
        <v>228</v>
      </c>
      <c r="S50" s="2">
        <v>227</v>
      </c>
      <c r="T50" s="2">
        <v>1</v>
      </c>
      <c r="U50" s="2">
        <v>0</v>
      </c>
      <c r="V50" s="4">
        <v>1</v>
      </c>
      <c r="W50" s="4">
        <f t="shared" si="1"/>
        <v>0</v>
      </c>
      <c r="Y50" s="2" t="s">
        <v>53</v>
      </c>
      <c r="Z50" s="2">
        <v>228</v>
      </c>
      <c r="AA50" s="2">
        <v>227</v>
      </c>
      <c r="AB50" s="2">
        <v>1</v>
      </c>
      <c r="AC50" s="2">
        <v>0</v>
      </c>
      <c r="AD50" s="4">
        <v>1</v>
      </c>
      <c r="AE50" s="4">
        <f t="shared" si="2"/>
        <v>0</v>
      </c>
      <c r="AG50" s="2" t="s">
        <v>53</v>
      </c>
      <c r="AH50" s="2">
        <v>341</v>
      </c>
      <c r="AI50" s="2">
        <v>340</v>
      </c>
      <c r="AJ50" s="2">
        <v>1</v>
      </c>
      <c r="AK50" s="2">
        <v>0</v>
      </c>
      <c r="AL50" s="4">
        <v>1</v>
      </c>
      <c r="AN50" s="2" t="s">
        <v>53</v>
      </c>
      <c r="AO50" s="2">
        <v>341</v>
      </c>
      <c r="AP50" s="2">
        <v>340</v>
      </c>
      <c r="AQ50" s="2">
        <v>1</v>
      </c>
      <c r="AR50" s="2">
        <v>0</v>
      </c>
      <c r="AS50" s="4">
        <v>1</v>
      </c>
      <c r="AT50" s="4">
        <f t="shared" si="3"/>
        <v>0</v>
      </c>
      <c r="AV50" s="2" t="s">
        <v>53</v>
      </c>
      <c r="AW50" s="2">
        <v>341</v>
      </c>
      <c r="AX50" s="2">
        <v>340</v>
      </c>
      <c r="AY50" s="2">
        <v>1</v>
      </c>
      <c r="AZ50" s="2">
        <v>0</v>
      </c>
      <c r="BA50" s="4">
        <v>1</v>
      </c>
      <c r="BB50" s="4">
        <f t="shared" si="4"/>
        <v>0</v>
      </c>
      <c r="BD50" s="2" t="s">
        <v>53</v>
      </c>
      <c r="BE50" s="2">
        <v>341</v>
      </c>
      <c r="BF50" s="2">
        <v>340</v>
      </c>
      <c r="BG50" s="2">
        <v>1</v>
      </c>
      <c r="BH50" s="2">
        <v>0</v>
      </c>
      <c r="BI50" s="4">
        <v>1</v>
      </c>
      <c r="BJ50" s="4">
        <f t="shared" si="5"/>
        <v>0</v>
      </c>
      <c r="BL50" s="2" t="s">
        <v>53</v>
      </c>
      <c r="BM50" s="2">
        <v>341</v>
      </c>
      <c r="BN50" s="2">
        <v>340</v>
      </c>
      <c r="BO50" s="2">
        <v>1</v>
      </c>
      <c r="BP50" s="2">
        <v>0</v>
      </c>
      <c r="BQ50" s="4">
        <f t="shared" si="69"/>
        <v>0.99706744868035191</v>
      </c>
      <c r="BR50" s="4">
        <f t="shared" si="6"/>
        <v>-2.9325513196480912E-3</v>
      </c>
      <c r="BT50" s="2" t="s">
        <v>53</v>
      </c>
      <c r="BU50" s="2">
        <v>341</v>
      </c>
      <c r="BV50" s="2">
        <v>340</v>
      </c>
      <c r="BW50" s="2">
        <v>1</v>
      </c>
      <c r="BX50" s="2">
        <v>0</v>
      </c>
      <c r="BY50" s="4">
        <f t="shared" si="67"/>
        <v>0.99706744868035191</v>
      </c>
      <c r="BZ50" s="4">
        <f t="shared" si="7"/>
        <v>0</v>
      </c>
      <c r="CB50" s="2" t="s">
        <v>53</v>
      </c>
      <c r="CC50" s="2">
        <v>341</v>
      </c>
      <c r="CD50" s="2">
        <v>340</v>
      </c>
      <c r="CE50" s="2">
        <v>1</v>
      </c>
      <c r="CF50" s="2">
        <v>0</v>
      </c>
      <c r="CG50" s="4">
        <v>1</v>
      </c>
      <c r="CH50" s="4">
        <f t="shared" si="8"/>
        <v>2.9325513196480912E-3</v>
      </c>
      <c r="CJ50" s="2" t="s">
        <v>53</v>
      </c>
      <c r="CK50" s="2">
        <v>341</v>
      </c>
      <c r="CL50" s="2">
        <v>340</v>
      </c>
      <c r="CM50" s="2">
        <v>1</v>
      </c>
      <c r="CN50" s="2">
        <v>0</v>
      </c>
      <c r="CO50" s="4">
        <v>1</v>
      </c>
      <c r="CP50" s="4">
        <f t="shared" si="9"/>
        <v>0</v>
      </c>
      <c r="CR50" s="2" t="s">
        <v>53</v>
      </c>
      <c r="CS50" s="2">
        <v>341</v>
      </c>
      <c r="CT50" s="2">
        <v>340</v>
      </c>
      <c r="CU50" s="2">
        <v>1</v>
      </c>
      <c r="CV50" s="2">
        <v>0</v>
      </c>
      <c r="CW50" s="4">
        <v>1</v>
      </c>
      <c r="CX50" s="4">
        <f t="shared" si="10"/>
        <v>0</v>
      </c>
      <c r="CZ50" s="2" t="s">
        <v>53</v>
      </c>
      <c r="DA50" s="2">
        <v>341</v>
      </c>
      <c r="DB50" s="2">
        <v>340</v>
      </c>
      <c r="DC50" s="2">
        <v>1</v>
      </c>
      <c r="DD50" s="2">
        <v>0</v>
      </c>
      <c r="DE50" s="4">
        <v>1</v>
      </c>
      <c r="DF50" s="4">
        <f t="shared" si="11"/>
        <v>0</v>
      </c>
      <c r="DH50" s="2" t="s">
        <v>53</v>
      </c>
      <c r="DI50" s="2">
        <v>341</v>
      </c>
      <c r="DJ50" s="2">
        <v>340</v>
      </c>
      <c r="DK50" s="2">
        <v>1</v>
      </c>
      <c r="DL50" s="2">
        <v>0</v>
      </c>
      <c r="DM50" s="4">
        <v>1</v>
      </c>
      <c r="DN50" s="4">
        <f t="shared" si="12"/>
        <v>0</v>
      </c>
      <c r="DP50" s="2" t="s">
        <v>53</v>
      </c>
      <c r="DQ50" s="2">
        <v>341</v>
      </c>
      <c r="DR50" s="2">
        <v>340</v>
      </c>
      <c r="DS50" s="2">
        <v>1</v>
      </c>
      <c r="DT50" s="2">
        <v>0</v>
      </c>
      <c r="DU50" s="4">
        <v>1</v>
      </c>
      <c r="DV50" s="4">
        <f t="shared" si="13"/>
        <v>0</v>
      </c>
      <c r="DX50" s="2" t="s">
        <v>53</v>
      </c>
      <c r="DY50" s="2">
        <v>341</v>
      </c>
      <c r="DZ50" s="2">
        <v>340</v>
      </c>
      <c r="EA50" s="2">
        <v>1</v>
      </c>
      <c r="EB50" s="2">
        <v>0</v>
      </c>
      <c r="EC50" s="4">
        <v>1</v>
      </c>
      <c r="ED50" s="4">
        <f t="shared" si="14"/>
        <v>0</v>
      </c>
      <c r="EF50" s="2" t="s">
        <v>53</v>
      </c>
      <c r="EG50" s="2">
        <v>341</v>
      </c>
      <c r="EH50" s="2">
        <v>340</v>
      </c>
      <c r="EI50" s="2">
        <v>1</v>
      </c>
      <c r="EJ50" s="2">
        <v>0</v>
      </c>
      <c r="EK50" s="4">
        <f t="shared" si="68"/>
        <v>0.99706744868035191</v>
      </c>
      <c r="EL50" s="4">
        <f t="shared" si="15"/>
        <v>-2.9325513196480912E-3</v>
      </c>
      <c r="EN50" s="73" t="s">
        <v>53</v>
      </c>
      <c r="EO50" s="73">
        <v>341</v>
      </c>
      <c r="EP50" s="73">
        <v>340</v>
      </c>
      <c r="EQ50" s="73">
        <v>1</v>
      </c>
      <c r="ER50" s="73">
        <v>0</v>
      </c>
      <c r="ES50" s="77">
        <v>1</v>
      </c>
      <c r="ET50" s="75">
        <f t="shared" si="16"/>
        <v>1</v>
      </c>
      <c r="EU50" s="74"/>
      <c r="EV50" s="73" t="s">
        <v>53</v>
      </c>
      <c r="EW50" s="73">
        <v>341</v>
      </c>
      <c r="EX50" s="73">
        <v>340</v>
      </c>
      <c r="EY50" s="73">
        <v>1</v>
      </c>
      <c r="EZ50" s="73">
        <v>0</v>
      </c>
      <c r="FA50" s="77">
        <v>1</v>
      </c>
      <c r="FB50" s="75">
        <f t="shared" si="17"/>
        <v>0</v>
      </c>
      <c r="FC50" s="74"/>
      <c r="FD50" s="73" t="s">
        <v>53</v>
      </c>
      <c r="FE50" s="73">
        <v>341</v>
      </c>
      <c r="FF50" s="73">
        <v>340</v>
      </c>
      <c r="FG50" s="73">
        <v>1</v>
      </c>
      <c r="FH50" s="73">
        <v>0</v>
      </c>
      <c r="FI50" s="77">
        <v>1</v>
      </c>
      <c r="FJ50" s="75">
        <f t="shared" si="18"/>
        <v>0</v>
      </c>
      <c r="FK50" s="74"/>
      <c r="FL50" s="73" t="s">
        <v>53</v>
      </c>
      <c r="FM50" s="81">
        <v>389</v>
      </c>
      <c r="FN50" s="73">
        <v>340</v>
      </c>
      <c r="FO50" s="73">
        <v>48</v>
      </c>
      <c r="FP50" s="73">
        <v>1</v>
      </c>
      <c r="FQ50" s="77">
        <v>0.87</v>
      </c>
      <c r="FR50" s="75">
        <f t="shared" si="19"/>
        <v>-0.13</v>
      </c>
      <c r="FS50" s="74"/>
      <c r="FT50" s="73" t="s">
        <v>53</v>
      </c>
      <c r="FU50" s="73">
        <v>389</v>
      </c>
      <c r="FV50" s="73">
        <v>340</v>
      </c>
      <c r="FW50" s="73">
        <v>48</v>
      </c>
      <c r="FX50" s="73">
        <v>1</v>
      </c>
      <c r="FY50" s="77">
        <v>0.87</v>
      </c>
      <c r="FZ50" s="75">
        <f t="shared" si="20"/>
        <v>0</v>
      </c>
      <c r="GA50" s="74"/>
      <c r="GB50" s="73" t="s">
        <v>53</v>
      </c>
      <c r="GC50" s="73">
        <v>389</v>
      </c>
      <c r="GD50" s="73">
        <v>340</v>
      </c>
      <c r="GE50" s="73">
        <v>48</v>
      </c>
      <c r="GF50" s="73">
        <v>1</v>
      </c>
      <c r="GG50" s="77">
        <v>0.87</v>
      </c>
      <c r="GH50" s="77">
        <f t="shared" si="21"/>
        <v>0</v>
      </c>
      <c r="GI50" s="74"/>
      <c r="GJ50" s="73" t="s">
        <v>53</v>
      </c>
      <c r="GK50" s="73">
        <v>389</v>
      </c>
      <c r="GL50" s="73">
        <v>340</v>
      </c>
      <c r="GM50" s="73">
        <v>48</v>
      </c>
      <c r="GN50" s="73">
        <v>1</v>
      </c>
      <c r="GO50" s="77">
        <v>0.87</v>
      </c>
      <c r="GP50" s="75">
        <f t="shared" si="22"/>
        <v>0</v>
      </c>
      <c r="GQ50" s="74"/>
      <c r="GR50" s="73" t="s">
        <v>53</v>
      </c>
      <c r="GS50" s="73">
        <v>389</v>
      </c>
      <c r="GT50" s="73">
        <v>340</v>
      </c>
      <c r="GU50" s="73">
        <v>48</v>
      </c>
      <c r="GV50" s="73">
        <v>1</v>
      </c>
      <c r="GW50" s="77">
        <v>0.87</v>
      </c>
      <c r="GX50" s="75">
        <f t="shared" si="23"/>
        <v>0</v>
      </c>
      <c r="GY50" s="74"/>
      <c r="GZ50" s="73" t="s">
        <v>53</v>
      </c>
      <c r="HA50" s="73">
        <v>389</v>
      </c>
      <c r="HB50" s="73">
        <v>340</v>
      </c>
      <c r="HC50" s="73">
        <v>48</v>
      </c>
      <c r="HD50" s="73">
        <v>1</v>
      </c>
      <c r="HE50" s="77">
        <v>0.87</v>
      </c>
      <c r="HF50" s="75">
        <f t="shared" si="24"/>
        <v>0</v>
      </c>
      <c r="HG50" s="74"/>
      <c r="HH50" s="74" t="s">
        <v>53</v>
      </c>
      <c r="HI50" s="74">
        <v>389</v>
      </c>
      <c r="HJ50" s="74">
        <v>339</v>
      </c>
      <c r="HK50" s="74">
        <v>49</v>
      </c>
      <c r="HL50" s="74">
        <v>1</v>
      </c>
      <c r="HM50" s="75">
        <f t="shared" si="25"/>
        <v>0.87146529562982</v>
      </c>
      <c r="HN50" s="75">
        <f t="shared" si="26"/>
        <v>1.4652956298200071E-3</v>
      </c>
      <c r="HP50" s="74" t="s">
        <v>53</v>
      </c>
      <c r="HQ50" s="74">
        <v>389</v>
      </c>
      <c r="HR50" s="74">
        <v>339</v>
      </c>
      <c r="HS50" s="74">
        <v>49</v>
      </c>
      <c r="HT50" s="74">
        <v>1</v>
      </c>
      <c r="HU50" s="75">
        <f t="shared" si="27"/>
        <v>0.87146529562982</v>
      </c>
      <c r="HV50" s="75">
        <f t="shared" si="28"/>
        <v>0</v>
      </c>
      <c r="HX50" s="74" t="s">
        <v>53</v>
      </c>
      <c r="HY50" s="74">
        <v>389</v>
      </c>
      <c r="HZ50" s="74">
        <v>339</v>
      </c>
      <c r="IA50" s="74">
        <v>49</v>
      </c>
      <c r="IB50" s="74">
        <v>1</v>
      </c>
      <c r="IC50" s="75">
        <f t="shared" si="29"/>
        <v>0.87146529562982</v>
      </c>
      <c r="ID50" s="75">
        <f t="shared" si="30"/>
        <v>0</v>
      </c>
      <c r="IF50" s="74" t="s">
        <v>53</v>
      </c>
      <c r="IG50" s="74">
        <v>389</v>
      </c>
      <c r="IH50" s="74">
        <v>339</v>
      </c>
      <c r="II50" s="74">
        <v>49</v>
      </c>
      <c r="IJ50" s="74">
        <v>1</v>
      </c>
      <c r="IK50" s="75">
        <f t="shared" si="31"/>
        <v>0.87146529562982</v>
      </c>
      <c r="IL50" s="75">
        <f t="shared" si="32"/>
        <v>0</v>
      </c>
      <c r="IN50" s="74" t="s">
        <v>53</v>
      </c>
      <c r="IO50" s="74">
        <v>389</v>
      </c>
      <c r="IP50" s="74">
        <v>339</v>
      </c>
      <c r="IQ50" s="74">
        <v>49</v>
      </c>
      <c r="IR50" s="74">
        <v>1</v>
      </c>
      <c r="IS50" s="75">
        <f t="shared" si="33"/>
        <v>0.87146529562982</v>
      </c>
      <c r="IT50" s="75">
        <f t="shared" si="34"/>
        <v>0</v>
      </c>
      <c r="IV50" s="74" t="s">
        <v>53</v>
      </c>
      <c r="IW50" s="74">
        <v>389</v>
      </c>
      <c r="IX50" s="74">
        <v>339</v>
      </c>
      <c r="IY50" s="74">
        <v>49</v>
      </c>
      <c r="IZ50" s="74">
        <v>1</v>
      </c>
      <c r="JA50" s="75">
        <f t="shared" si="35"/>
        <v>0.87146529562982</v>
      </c>
      <c r="JB50" s="75">
        <f t="shared" si="36"/>
        <v>0</v>
      </c>
      <c r="JD50" s="74" t="s">
        <v>53</v>
      </c>
      <c r="JE50" s="74">
        <v>389</v>
      </c>
      <c r="JF50" s="74">
        <v>339</v>
      </c>
      <c r="JG50" s="74">
        <v>49</v>
      </c>
      <c r="JH50" s="74">
        <v>1</v>
      </c>
      <c r="JI50" s="75">
        <f t="shared" si="37"/>
        <v>0.87146529562982</v>
      </c>
      <c r="JJ50" s="75">
        <f t="shared" si="38"/>
        <v>0</v>
      </c>
      <c r="JL50" s="74" t="s">
        <v>53</v>
      </c>
      <c r="JM50" s="74">
        <v>389</v>
      </c>
      <c r="JN50" s="74">
        <v>339</v>
      </c>
      <c r="JO50" s="74">
        <v>49</v>
      </c>
      <c r="JP50" s="74">
        <v>1</v>
      </c>
      <c r="JQ50" s="75">
        <f t="shared" si="39"/>
        <v>0.87146529562982</v>
      </c>
      <c r="JR50" s="75">
        <f t="shared" si="40"/>
        <v>0</v>
      </c>
      <c r="JT50" s="74" t="s">
        <v>53</v>
      </c>
      <c r="JU50" s="74">
        <v>389</v>
      </c>
      <c r="JV50" s="74">
        <v>339</v>
      </c>
      <c r="JW50" s="74">
        <v>49</v>
      </c>
      <c r="JX50" s="74">
        <v>1</v>
      </c>
      <c r="JY50" s="75">
        <f t="shared" si="41"/>
        <v>0.87146529562982</v>
      </c>
      <c r="JZ50" s="75">
        <f t="shared" si="42"/>
        <v>0</v>
      </c>
      <c r="KB50" s="74" t="s">
        <v>53</v>
      </c>
      <c r="KC50" s="74">
        <v>389</v>
      </c>
      <c r="KD50" s="74">
        <v>339</v>
      </c>
      <c r="KE50" s="74">
        <v>49</v>
      </c>
      <c r="KF50" s="74">
        <v>1</v>
      </c>
      <c r="KG50" s="75">
        <f t="shared" si="43"/>
        <v>0.87146529562982</v>
      </c>
      <c r="KH50" s="75">
        <f t="shared" si="44"/>
        <v>0</v>
      </c>
      <c r="KJ50" s="74" t="s">
        <v>53</v>
      </c>
      <c r="KK50" s="74">
        <v>389</v>
      </c>
      <c r="KL50" s="74">
        <v>339</v>
      </c>
      <c r="KM50" s="74">
        <v>49</v>
      </c>
      <c r="KN50" s="74">
        <v>1</v>
      </c>
      <c r="KO50" s="75">
        <f t="shared" si="45"/>
        <v>0.87146529562982</v>
      </c>
      <c r="KP50" s="75">
        <f t="shared" si="46"/>
        <v>0</v>
      </c>
      <c r="KR50" s="74" t="s">
        <v>53</v>
      </c>
      <c r="KS50" s="74">
        <v>389</v>
      </c>
      <c r="KT50" s="74">
        <v>339</v>
      </c>
      <c r="KU50" s="74">
        <v>49</v>
      </c>
      <c r="KV50" s="74">
        <v>1</v>
      </c>
      <c r="KW50" s="75">
        <f t="shared" si="47"/>
        <v>0.87146529562982</v>
      </c>
      <c r="KX50" s="75">
        <f t="shared" si="48"/>
        <v>0</v>
      </c>
      <c r="KZ50" s="74" t="s">
        <v>53</v>
      </c>
      <c r="LA50" s="74">
        <v>389</v>
      </c>
      <c r="LB50" s="74">
        <v>339</v>
      </c>
      <c r="LC50" s="74">
        <v>49</v>
      </c>
      <c r="LD50" s="74">
        <v>1</v>
      </c>
      <c r="LE50" s="75">
        <f t="shared" si="49"/>
        <v>0.87146529562982</v>
      </c>
      <c r="LF50" s="75">
        <f t="shared" si="50"/>
        <v>0</v>
      </c>
      <c r="LH50" s="74" t="s">
        <v>53</v>
      </c>
      <c r="LI50" s="74">
        <v>389</v>
      </c>
      <c r="LJ50" s="74">
        <v>339</v>
      </c>
      <c r="LK50" s="74">
        <v>49</v>
      </c>
      <c r="LL50" s="74">
        <v>1</v>
      </c>
      <c r="LM50" s="75">
        <f t="shared" si="51"/>
        <v>0.87146529562982</v>
      </c>
      <c r="LN50" s="75">
        <f t="shared" si="52"/>
        <v>0</v>
      </c>
      <c r="LP50" s="74" t="s">
        <v>53</v>
      </c>
      <c r="LQ50" s="74">
        <v>389</v>
      </c>
      <c r="LR50" s="74">
        <v>339</v>
      </c>
      <c r="LS50" s="74">
        <v>49</v>
      </c>
      <c r="LT50" s="74">
        <v>1</v>
      </c>
      <c r="LU50" s="75">
        <f t="shared" si="53"/>
        <v>0.87146529562982</v>
      </c>
      <c r="LV50" s="75">
        <f t="shared" si="54"/>
        <v>0</v>
      </c>
      <c r="LX50" s="74" t="s">
        <v>53</v>
      </c>
      <c r="LY50" s="74">
        <v>389</v>
      </c>
      <c r="LZ50" s="74">
        <v>339</v>
      </c>
      <c r="MA50" s="74">
        <v>49</v>
      </c>
      <c r="MB50" s="74">
        <v>1</v>
      </c>
      <c r="MC50" s="75">
        <f t="shared" si="55"/>
        <v>0.87146529562982</v>
      </c>
      <c r="MD50" s="75">
        <f t="shared" si="56"/>
        <v>0</v>
      </c>
      <c r="MF50" s="74" t="s">
        <v>53</v>
      </c>
      <c r="MG50" s="74">
        <v>389</v>
      </c>
      <c r="MH50" s="74">
        <v>339</v>
      </c>
      <c r="MI50" s="74">
        <v>49</v>
      </c>
      <c r="MJ50" s="74">
        <v>1</v>
      </c>
      <c r="MK50" s="75">
        <f t="shared" si="57"/>
        <v>0.87146529562982</v>
      </c>
      <c r="ML50" s="75">
        <f t="shared" si="58"/>
        <v>0</v>
      </c>
      <c r="MN50" s="74" t="s">
        <v>53</v>
      </c>
      <c r="MO50" s="74">
        <v>389</v>
      </c>
      <c r="MP50" s="74">
        <v>339</v>
      </c>
      <c r="MQ50" s="74">
        <v>49</v>
      </c>
      <c r="MR50" s="74">
        <v>1</v>
      </c>
      <c r="MS50" s="75">
        <f t="shared" si="59"/>
        <v>0.87146529562982</v>
      </c>
      <c r="MT50" s="75">
        <f t="shared" si="60"/>
        <v>0</v>
      </c>
      <c r="MV50" s="74" t="s">
        <v>53</v>
      </c>
      <c r="MW50" s="74">
        <v>389</v>
      </c>
      <c r="MX50" s="74">
        <v>339</v>
      </c>
      <c r="MY50" s="74">
        <v>49</v>
      </c>
      <c r="MZ50" s="74">
        <v>1</v>
      </c>
      <c r="NA50" s="75">
        <f t="shared" si="61"/>
        <v>0.87146529562982</v>
      </c>
      <c r="NB50" s="75">
        <f t="shared" si="62"/>
        <v>0</v>
      </c>
      <c r="ND50" s="74" t="s">
        <v>53</v>
      </c>
      <c r="NE50" s="74">
        <v>389</v>
      </c>
      <c r="NF50" s="74">
        <v>339</v>
      </c>
      <c r="NG50" s="74">
        <v>49</v>
      </c>
      <c r="NH50" s="74">
        <v>1</v>
      </c>
      <c r="NI50" s="75">
        <f t="shared" si="63"/>
        <v>0.87146529562982</v>
      </c>
      <c r="NJ50" s="75">
        <f t="shared" si="64"/>
        <v>0</v>
      </c>
      <c r="NL50" s="74" t="s">
        <v>53</v>
      </c>
      <c r="NM50" s="74">
        <v>389</v>
      </c>
      <c r="NN50" s="74">
        <v>339</v>
      </c>
      <c r="NO50" s="74">
        <v>49</v>
      </c>
      <c r="NP50" s="74">
        <v>1</v>
      </c>
      <c r="NQ50" s="75">
        <f t="shared" si="65"/>
        <v>0.87146529562982</v>
      </c>
      <c r="NR50" s="75">
        <f t="shared" si="66"/>
        <v>0</v>
      </c>
      <c r="NT50" s="74" t="s">
        <v>53</v>
      </c>
      <c r="NU50" s="74">
        <v>389</v>
      </c>
      <c r="NV50" s="74">
        <v>339</v>
      </c>
      <c r="NW50" s="74">
        <v>49</v>
      </c>
      <c r="NX50" s="74">
        <v>1</v>
      </c>
      <c r="NY50" s="75">
        <v>0.87</v>
      </c>
      <c r="NZ50" s="75"/>
    </row>
    <row r="51" spans="1:390" ht="15">
      <c r="A51" s="2" t="s">
        <v>54</v>
      </c>
      <c r="B51" s="2">
        <v>50</v>
      </c>
      <c r="C51" s="2">
        <v>30</v>
      </c>
      <c r="D51" s="2">
        <v>20</v>
      </c>
      <c r="E51" s="2">
        <v>0</v>
      </c>
      <c r="F51" s="4">
        <v>0.6</v>
      </c>
      <c r="G51" s="8"/>
      <c r="H51" s="7"/>
      <c r="I51" s="2" t="s">
        <v>54</v>
      </c>
      <c r="J51" s="2">
        <v>50</v>
      </c>
      <c r="K51" s="2">
        <v>30</v>
      </c>
      <c r="L51" s="2">
        <v>20</v>
      </c>
      <c r="M51" s="2">
        <v>0</v>
      </c>
      <c r="N51" s="4">
        <v>0.6</v>
      </c>
      <c r="O51" s="8">
        <f t="shared" si="0"/>
        <v>0</v>
      </c>
      <c r="P51" s="7"/>
      <c r="Q51" s="2" t="s">
        <v>54</v>
      </c>
      <c r="R51" s="2">
        <v>50</v>
      </c>
      <c r="S51" s="2">
        <v>30</v>
      </c>
      <c r="T51" s="2">
        <v>20</v>
      </c>
      <c r="U51" s="2">
        <v>0</v>
      </c>
      <c r="V51" s="4">
        <v>0.6</v>
      </c>
      <c r="W51" s="4">
        <f t="shared" si="1"/>
        <v>0</v>
      </c>
      <c r="Y51" s="2" t="s">
        <v>54</v>
      </c>
      <c r="Z51" s="2">
        <v>50</v>
      </c>
      <c r="AA51" s="2">
        <v>30</v>
      </c>
      <c r="AB51" s="2">
        <v>20</v>
      </c>
      <c r="AC51" s="2">
        <v>0</v>
      </c>
      <c r="AD51" s="4">
        <v>0.6</v>
      </c>
      <c r="AE51" s="4">
        <f t="shared" si="2"/>
        <v>0</v>
      </c>
      <c r="AG51" s="2" t="s">
        <v>54</v>
      </c>
      <c r="AH51" s="2">
        <v>135</v>
      </c>
      <c r="AI51" s="2">
        <v>129</v>
      </c>
      <c r="AJ51" s="2">
        <v>0</v>
      </c>
      <c r="AK51" s="2">
        <v>6</v>
      </c>
      <c r="AL51" s="4">
        <v>0.96</v>
      </c>
      <c r="AN51" s="2" t="s">
        <v>54</v>
      </c>
      <c r="AO51" s="2">
        <v>135</v>
      </c>
      <c r="AP51" s="2">
        <v>129</v>
      </c>
      <c r="AQ51" s="2">
        <v>0</v>
      </c>
      <c r="AR51" s="2">
        <v>6</v>
      </c>
      <c r="AS51" s="4">
        <v>0.96</v>
      </c>
      <c r="AT51" s="4">
        <f t="shared" si="3"/>
        <v>0</v>
      </c>
      <c r="AV51" s="2" t="s">
        <v>54</v>
      </c>
      <c r="AW51" s="2">
        <v>135</v>
      </c>
      <c r="AX51" s="2">
        <v>129</v>
      </c>
      <c r="AY51" s="2">
        <v>0</v>
      </c>
      <c r="AZ51" s="2">
        <v>6</v>
      </c>
      <c r="BA51" s="4">
        <v>0.96</v>
      </c>
      <c r="BB51" s="4">
        <f t="shared" si="4"/>
        <v>0</v>
      </c>
      <c r="BD51" s="2" t="s">
        <v>54</v>
      </c>
      <c r="BE51" s="2">
        <v>135</v>
      </c>
      <c r="BF51" s="2">
        <v>129</v>
      </c>
      <c r="BG51" s="2">
        <v>0</v>
      </c>
      <c r="BH51" s="2">
        <v>6</v>
      </c>
      <c r="BI51" s="4">
        <v>0.96</v>
      </c>
      <c r="BJ51" s="4">
        <f t="shared" si="5"/>
        <v>0</v>
      </c>
      <c r="BL51" s="2" t="s">
        <v>54</v>
      </c>
      <c r="BM51" s="2">
        <v>135</v>
      </c>
      <c r="BN51" s="2">
        <v>129</v>
      </c>
      <c r="BO51" s="2">
        <v>0</v>
      </c>
      <c r="BP51" s="2">
        <v>6</v>
      </c>
      <c r="BQ51" s="4">
        <f t="shared" si="69"/>
        <v>0.9555555555555556</v>
      </c>
      <c r="BR51" s="4">
        <f t="shared" si="6"/>
        <v>-4.444444444444362E-3</v>
      </c>
      <c r="BT51" s="2" t="s">
        <v>54</v>
      </c>
      <c r="BU51" s="2">
        <v>135</v>
      </c>
      <c r="BV51" s="2">
        <v>129</v>
      </c>
      <c r="BW51" s="2">
        <v>0</v>
      </c>
      <c r="BX51" s="2">
        <v>6</v>
      </c>
      <c r="BY51" s="4">
        <f t="shared" si="67"/>
        <v>0.9555555555555556</v>
      </c>
      <c r="BZ51" s="4">
        <f t="shared" si="7"/>
        <v>0</v>
      </c>
      <c r="CB51" s="2" t="s">
        <v>54</v>
      </c>
      <c r="CC51" s="2">
        <v>135</v>
      </c>
      <c r="CD51" s="2">
        <v>129</v>
      </c>
      <c r="CE51" s="2">
        <v>0</v>
      </c>
      <c r="CF51" s="2">
        <v>6</v>
      </c>
      <c r="CG51" s="4">
        <v>0.96</v>
      </c>
      <c r="CH51" s="4">
        <f t="shared" si="8"/>
        <v>4.444444444444362E-3</v>
      </c>
      <c r="CJ51" s="2" t="s">
        <v>54</v>
      </c>
      <c r="CK51" s="2">
        <v>135</v>
      </c>
      <c r="CL51" s="2">
        <v>129</v>
      </c>
      <c r="CM51" s="2">
        <v>0</v>
      </c>
      <c r="CN51" s="2">
        <v>6</v>
      </c>
      <c r="CO51" s="4">
        <v>0.96</v>
      </c>
      <c r="CP51" s="4">
        <f t="shared" si="9"/>
        <v>0</v>
      </c>
      <c r="CR51" s="2" t="s">
        <v>54</v>
      </c>
      <c r="CS51" s="2">
        <v>135</v>
      </c>
      <c r="CT51" s="2">
        <v>129</v>
      </c>
      <c r="CU51" s="2">
        <v>0</v>
      </c>
      <c r="CV51" s="2">
        <v>6</v>
      </c>
      <c r="CW51" s="4">
        <v>0.96</v>
      </c>
      <c r="CX51" s="4">
        <f t="shared" si="10"/>
        <v>0</v>
      </c>
      <c r="CZ51" s="2" t="s">
        <v>54</v>
      </c>
      <c r="DA51" s="2">
        <v>135</v>
      </c>
      <c r="DB51" s="2">
        <v>129</v>
      </c>
      <c r="DC51" s="2">
        <v>0</v>
      </c>
      <c r="DD51" s="2">
        <v>6</v>
      </c>
      <c r="DE51" s="4">
        <v>0.96</v>
      </c>
      <c r="DF51" s="4">
        <f t="shared" si="11"/>
        <v>0</v>
      </c>
      <c r="DH51" s="2" t="s">
        <v>54</v>
      </c>
      <c r="DI51" s="2">
        <v>135</v>
      </c>
      <c r="DJ51" s="2">
        <v>129</v>
      </c>
      <c r="DK51" s="2">
        <v>0</v>
      </c>
      <c r="DL51" s="2">
        <v>6</v>
      </c>
      <c r="DM51" s="4">
        <v>0.96</v>
      </c>
      <c r="DN51" s="4">
        <f t="shared" si="12"/>
        <v>0</v>
      </c>
      <c r="DP51" s="2" t="s">
        <v>54</v>
      </c>
      <c r="DQ51" s="2">
        <v>135</v>
      </c>
      <c r="DR51" s="2">
        <v>129</v>
      </c>
      <c r="DS51" s="2">
        <v>0</v>
      </c>
      <c r="DT51" s="2">
        <v>6</v>
      </c>
      <c r="DU51" s="4">
        <v>0.96</v>
      </c>
      <c r="DV51" s="4">
        <f t="shared" si="13"/>
        <v>0</v>
      </c>
      <c r="DX51" s="2" t="s">
        <v>54</v>
      </c>
      <c r="DY51" s="2">
        <v>135</v>
      </c>
      <c r="DZ51" s="2">
        <v>129</v>
      </c>
      <c r="EA51" s="2">
        <v>0</v>
      </c>
      <c r="EB51" s="2">
        <v>6</v>
      </c>
      <c r="EC51" s="4">
        <v>0.96</v>
      </c>
      <c r="ED51" s="4">
        <f t="shared" si="14"/>
        <v>0</v>
      </c>
      <c r="EF51" s="2" t="s">
        <v>54</v>
      </c>
      <c r="EG51" s="2">
        <v>135</v>
      </c>
      <c r="EH51" s="2">
        <v>129</v>
      </c>
      <c r="EI51" s="2">
        <v>0</v>
      </c>
      <c r="EJ51" s="2">
        <v>6</v>
      </c>
      <c r="EK51" s="4">
        <f t="shared" si="68"/>
        <v>0.9555555555555556</v>
      </c>
      <c r="EL51" s="4">
        <f t="shared" si="15"/>
        <v>-4.444444444444362E-3</v>
      </c>
      <c r="EN51" s="73" t="s">
        <v>54</v>
      </c>
      <c r="EO51" s="73">
        <v>135</v>
      </c>
      <c r="EP51" s="73">
        <v>129</v>
      </c>
      <c r="EQ51" s="73">
        <v>0</v>
      </c>
      <c r="ER51" s="73">
        <v>6</v>
      </c>
      <c r="ES51" s="77">
        <v>0.96</v>
      </c>
      <c r="ET51" s="75">
        <f t="shared" si="16"/>
        <v>-5.04</v>
      </c>
      <c r="EU51" s="74"/>
      <c r="EV51" s="73" t="s">
        <v>54</v>
      </c>
      <c r="EW51" s="73">
        <v>135</v>
      </c>
      <c r="EX51" s="73">
        <v>129</v>
      </c>
      <c r="EY51" s="73">
        <v>0</v>
      </c>
      <c r="EZ51" s="73">
        <v>6</v>
      </c>
      <c r="FA51" s="77">
        <v>0.96</v>
      </c>
      <c r="FB51" s="75">
        <f t="shared" si="17"/>
        <v>0</v>
      </c>
      <c r="FC51" s="74"/>
      <c r="FD51" s="73" t="s">
        <v>54</v>
      </c>
      <c r="FE51" s="73">
        <v>135</v>
      </c>
      <c r="FF51" s="73">
        <v>129</v>
      </c>
      <c r="FG51" s="73">
        <v>0</v>
      </c>
      <c r="FH51" s="73">
        <v>6</v>
      </c>
      <c r="FI51" s="77">
        <v>0.96</v>
      </c>
      <c r="FJ51" s="75">
        <f t="shared" si="18"/>
        <v>0</v>
      </c>
      <c r="FK51" s="74"/>
      <c r="FL51" s="73" t="s">
        <v>54</v>
      </c>
      <c r="FM51" s="73">
        <v>135</v>
      </c>
      <c r="FN51" s="73">
        <v>129</v>
      </c>
      <c r="FO51" s="73">
        <v>0</v>
      </c>
      <c r="FP51" s="73">
        <v>6</v>
      </c>
      <c r="FQ51" s="77">
        <v>0.96</v>
      </c>
      <c r="FR51" s="75">
        <f t="shared" si="19"/>
        <v>0</v>
      </c>
      <c r="FS51" s="74"/>
      <c r="FT51" s="73" t="s">
        <v>54</v>
      </c>
      <c r="FU51" s="73">
        <v>135</v>
      </c>
      <c r="FV51" s="73">
        <v>129</v>
      </c>
      <c r="FW51" s="73">
        <v>0</v>
      </c>
      <c r="FX51" s="73">
        <v>6</v>
      </c>
      <c r="FY51" s="77">
        <v>0.96</v>
      </c>
      <c r="FZ51" s="75">
        <f t="shared" si="20"/>
        <v>0</v>
      </c>
      <c r="GA51" s="74"/>
      <c r="GB51" s="73" t="s">
        <v>54</v>
      </c>
      <c r="GC51" s="73">
        <v>135</v>
      </c>
      <c r="GD51" s="73">
        <v>129</v>
      </c>
      <c r="GE51" s="73">
        <v>0</v>
      </c>
      <c r="GF51" s="73">
        <v>6</v>
      </c>
      <c r="GG51" s="77">
        <v>0.96</v>
      </c>
      <c r="GH51" s="77">
        <f t="shared" si="21"/>
        <v>0</v>
      </c>
      <c r="GI51" s="74"/>
      <c r="GJ51" s="73" t="s">
        <v>54</v>
      </c>
      <c r="GK51" s="73">
        <v>135</v>
      </c>
      <c r="GL51" s="73">
        <v>129</v>
      </c>
      <c r="GM51" s="73">
        <v>0</v>
      </c>
      <c r="GN51" s="73">
        <v>6</v>
      </c>
      <c r="GO51" s="77">
        <v>0.96</v>
      </c>
      <c r="GP51" s="75">
        <f t="shared" si="22"/>
        <v>0</v>
      </c>
      <c r="GQ51" s="74"/>
      <c r="GR51" s="73" t="s">
        <v>54</v>
      </c>
      <c r="GS51" s="73">
        <v>135</v>
      </c>
      <c r="GT51" s="73">
        <v>129</v>
      </c>
      <c r="GU51" s="73">
        <v>0</v>
      </c>
      <c r="GV51" s="73">
        <v>6</v>
      </c>
      <c r="GW51" s="77">
        <v>0.96</v>
      </c>
      <c r="GX51" s="75">
        <f t="shared" si="23"/>
        <v>0</v>
      </c>
      <c r="GY51" s="74"/>
      <c r="GZ51" s="73" t="s">
        <v>54</v>
      </c>
      <c r="HA51" s="73">
        <v>135</v>
      </c>
      <c r="HB51" s="73">
        <v>129</v>
      </c>
      <c r="HC51" s="73">
        <v>0</v>
      </c>
      <c r="HD51" s="73">
        <v>6</v>
      </c>
      <c r="HE51" s="77">
        <v>0.96</v>
      </c>
      <c r="HF51" s="75">
        <f t="shared" si="24"/>
        <v>0</v>
      </c>
      <c r="HG51" s="74"/>
      <c r="HH51" s="74" t="s">
        <v>54</v>
      </c>
      <c r="HI51" s="74">
        <v>135</v>
      </c>
      <c r="HJ51" s="74">
        <v>129</v>
      </c>
      <c r="HK51" s="74">
        <v>0</v>
      </c>
      <c r="HL51" s="74">
        <v>6</v>
      </c>
      <c r="HM51" s="75">
        <f t="shared" si="25"/>
        <v>0.9555555555555556</v>
      </c>
      <c r="HN51" s="75">
        <f t="shared" si="26"/>
        <v>-4.444444444444362E-3</v>
      </c>
      <c r="HP51" s="74" t="s">
        <v>54</v>
      </c>
      <c r="HQ51" s="74">
        <v>135</v>
      </c>
      <c r="HR51" s="74">
        <v>129</v>
      </c>
      <c r="HS51" s="74">
        <v>0</v>
      </c>
      <c r="HT51" s="74">
        <v>6</v>
      </c>
      <c r="HU51" s="75">
        <f t="shared" si="27"/>
        <v>0.9555555555555556</v>
      </c>
      <c r="HV51" s="75">
        <f t="shared" si="28"/>
        <v>0</v>
      </c>
      <c r="HX51" s="74" t="s">
        <v>54</v>
      </c>
      <c r="HY51" s="74">
        <v>135</v>
      </c>
      <c r="HZ51" s="74">
        <v>129</v>
      </c>
      <c r="IA51" s="74">
        <v>0</v>
      </c>
      <c r="IB51" s="74">
        <v>6</v>
      </c>
      <c r="IC51" s="75">
        <f t="shared" si="29"/>
        <v>0.9555555555555556</v>
      </c>
      <c r="ID51" s="75">
        <f t="shared" si="30"/>
        <v>0</v>
      </c>
      <c r="IF51" s="74" t="s">
        <v>54</v>
      </c>
      <c r="IG51" s="74">
        <v>135</v>
      </c>
      <c r="IH51" s="74">
        <v>129</v>
      </c>
      <c r="II51" s="74">
        <v>0</v>
      </c>
      <c r="IJ51" s="74">
        <v>6</v>
      </c>
      <c r="IK51" s="75">
        <f t="shared" si="31"/>
        <v>0.9555555555555556</v>
      </c>
      <c r="IL51" s="75">
        <f t="shared" si="32"/>
        <v>0</v>
      </c>
      <c r="IN51" s="74" t="s">
        <v>54</v>
      </c>
      <c r="IO51" s="74">
        <v>135</v>
      </c>
      <c r="IP51" s="74">
        <v>129</v>
      </c>
      <c r="IQ51" s="74">
        <v>0</v>
      </c>
      <c r="IR51" s="74">
        <v>6</v>
      </c>
      <c r="IS51" s="75">
        <f t="shared" si="33"/>
        <v>0.9555555555555556</v>
      </c>
      <c r="IT51" s="75">
        <f t="shared" si="34"/>
        <v>0</v>
      </c>
      <c r="IV51" s="74" t="s">
        <v>54</v>
      </c>
      <c r="IW51" s="74">
        <v>135</v>
      </c>
      <c r="IX51" s="74">
        <v>129</v>
      </c>
      <c r="IY51" s="74">
        <v>0</v>
      </c>
      <c r="IZ51" s="74">
        <v>6</v>
      </c>
      <c r="JA51" s="75">
        <f t="shared" si="35"/>
        <v>0.9555555555555556</v>
      </c>
      <c r="JB51" s="75">
        <f t="shared" si="36"/>
        <v>0</v>
      </c>
      <c r="JD51" s="74" t="s">
        <v>54</v>
      </c>
      <c r="JE51" s="74">
        <v>135</v>
      </c>
      <c r="JF51" s="74">
        <v>129</v>
      </c>
      <c r="JG51" s="74">
        <v>0</v>
      </c>
      <c r="JH51" s="74">
        <v>6</v>
      </c>
      <c r="JI51" s="75">
        <f t="shared" si="37"/>
        <v>0.9555555555555556</v>
      </c>
      <c r="JJ51" s="75">
        <f t="shared" si="38"/>
        <v>0</v>
      </c>
      <c r="JL51" s="74" t="s">
        <v>54</v>
      </c>
      <c r="JM51" s="74">
        <v>135</v>
      </c>
      <c r="JN51" s="74">
        <v>129</v>
      </c>
      <c r="JO51" s="74">
        <v>0</v>
      </c>
      <c r="JP51" s="74">
        <v>6</v>
      </c>
      <c r="JQ51" s="75">
        <f t="shared" si="39"/>
        <v>0.9555555555555556</v>
      </c>
      <c r="JR51" s="75">
        <f t="shared" si="40"/>
        <v>0</v>
      </c>
      <c r="JT51" s="74" t="s">
        <v>54</v>
      </c>
      <c r="JU51" s="74">
        <v>135</v>
      </c>
      <c r="JV51" s="74">
        <v>129</v>
      </c>
      <c r="JW51" s="74">
        <v>0</v>
      </c>
      <c r="JX51" s="74">
        <v>6</v>
      </c>
      <c r="JY51" s="75">
        <f t="shared" si="41"/>
        <v>0.9555555555555556</v>
      </c>
      <c r="JZ51" s="75">
        <f t="shared" si="42"/>
        <v>0</v>
      </c>
      <c r="KB51" s="74" t="s">
        <v>54</v>
      </c>
      <c r="KC51" s="74">
        <v>135</v>
      </c>
      <c r="KD51" s="74">
        <v>129</v>
      </c>
      <c r="KE51" s="74">
        <v>0</v>
      </c>
      <c r="KF51" s="74">
        <v>6</v>
      </c>
      <c r="KG51" s="75">
        <f t="shared" si="43"/>
        <v>0.9555555555555556</v>
      </c>
      <c r="KH51" s="75">
        <f t="shared" si="44"/>
        <v>0</v>
      </c>
      <c r="KJ51" s="74" t="s">
        <v>54</v>
      </c>
      <c r="KK51" s="74">
        <v>135</v>
      </c>
      <c r="KL51" s="74">
        <v>129</v>
      </c>
      <c r="KM51" s="74">
        <v>0</v>
      </c>
      <c r="KN51" s="74">
        <v>6</v>
      </c>
      <c r="KO51" s="75">
        <f t="shared" si="45"/>
        <v>0.9555555555555556</v>
      </c>
      <c r="KP51" s="75">
        <f t="shared" si="46"/>
        <v>0</v>
      </c>
      <c r="KR51" s="74" t="s">
        <v>54</v>
      </c>
      <c r="KS51" s="74">
        <v>148</v>
      </c>
      <c r="KT51" s="74">
        <v>129</v>
      </c>
      <c r="KU51" s="74">
        <v>4</v>
      </c>
      <c r="KV51" s="74">
        <v>15</v>
      </c>
      <c r="KW51" s="75">
        <f t="shared" si="47"/>
        <v>0.8716216216216216</v>
      </c>
      <c r="KX51" s="75">
        <f t="shared" si="48"/>
        <v>-8.3933933933934002E-2</v>
      </c>
      <c r="KZ51" s="74" t="s">
        <v>54</v>
      </c>
      <c r="LA51" s="74">
        <v>148</v>
      </c>
      <c r="LB51" s="74">
        <v>129</v>
      </c>
      <c r="LC51" s="74">
        <v>4</v>
      </c>
      <c r="LD51" s="74">
        <v>15</v>
      </c>
      <c r="LE51" s="75">
        <f t="shared" si="49"/>
        <v>0.8716216216216216</v>
      </c>
      <c r="LF51" s="75">
        <f t="shared" si="50"/>
        <v>0</v>
      </c>
      <c r="LH51" s="74" t="s">
        <v>54</v>
      </c>
      <c r="LI51" s="74">
        <v>148</v>
      </c>
      <c r="LJ51" s="74">
        <v>129</v>
      </c>
      <c r="LK51" s="74">
        <v>4</v>
      </c>
      <c r="LL51" s="74">
        <v>15</v>
      </c>
      <c r="LM51" s="75">
        <f t="shared" si="51"/>
        <v>0.8716216216216216</v>
      </c>
      <c r="LN51" s="75">
        <f t="shared" si="52"/>
        <v>0</v>
      </c>
      <c r="LP51" s="74" t="s">
        <v>54</v>
      </c>
      <c r="LQ51" s="74">
        <v>148</v>
      </c>
      <c r="LR51" s="74">
        <v>129</v>
      </c>
      <c r="LS51" s="74">
        <v>4</v>
      </c>
      <c r="LT51" s="74">
        <v>15</v>
      </c>
      <c r="LU51" s="75">
        <f t="shared" si="53"/>
        <v>0.8716216216216216</v>
      </c>
      <c r="LV51" s="75">
        <f t="shared" si="54"/>
        <v>0</v>
      </c>
      <c r="LX51" s="74" t="s">
        <v>54</v>
      </c>
      <c r="LY51" s="74">
        <v>148</v>
      </c>
      <c r="LZ51" s="74">
        <v>129</v>
      </c>
      <c r="MA51" s="74">
        <v>4</v>
      </c>
      <c r="MB51" s="74">
        <v>15</v>
      </c>
      <c r="MC51" s="75">
        <f t="shared" si="55"/>
        <v>0.8716216216216216</v>
      </c>
      <c r="MD51" s="75">
        <f t="shared" si="56"/>
        <v>0</v>
      </c>
      <c r="MF51" s="74" t="s">
        <v>54</v>
      </c>
      <c r="MG51" s="74">
        <v>148</v>
      </c>
      <c r="MH51" s="74">
        <v>129</v>
      </c>
      <c r="MI51" s="74">
        <v>4</v>
      </c>
      <c r="MJ51" s="74">
        <v>15</v>
      </c>
      <c r="MK51" s="75">
        <f t="shared" si="57"/>
        <v>0.8716216216216216</v>
      </c>
      <c r="ML51" s="75">
        <f t="shared" si="58"/>
        <v>0</v>
      </c>
      <c r="MN51" s="74" t="s">
        <v>54</v>
      </c>
      <c r="MO51" s="74">
        <v>148</v>
      </c>
      <c r="MP51" s="74">
        <v>129</v>
      </c>
      <c r="MQ51" s="74">
        <v>4</v>
      </c>
      <c r="MR51" s="74">
        <v>15</v>
      </c>
      <c r="MS51" s="75">
        <f t="shared" si="59"/>
        <v>0.8716216216216216</v>
      </c>
      <c r="MT51" s="75">
        <f t="shared" si="60"/>
        <v>0</v>
      </c>
      <c r="MV51" s="74" t="s">
        <v>54</v>
      </c>
      <c r="MW51" s="74">
        <v>148</v>
      </c>
      <c r="MX51" s="74">
        <v>129</v>
      </c>
      <c r="MY51" s="74">
        <v>4</v>
      </c>
      <c r="MZ51" s="74">
        <v>15</v>
      </c>
      <c r="NA51" s="75">
        <f t="shared" si="61"/>
        <v>0.8716216216216216</v>
      </c>
      <c r="NB51" s="75">
        <f t="shared" si="62"/>
        <v>0</v>
      </c>
      <c r="ND51" s="74" t="s">
        <v>54</v>
      </c>
      <c r="NE51" s="74">
        <v>148</v>
      </c>
      <c r="NF51" s="74">
        <v>129</v>
      </c>
      <c r="NG51" s="74">
        <v>4</v>
      </c>
      <c r="NH51" s="74">
        <v>15</v>
      </c>
      <c r="NI51" s="75">
        <f t="shared" si="63"/>
        <v>0.8716216216216216</v>
      </c>
      <c r="NJ51" s="75">
        <f t="shared" si="64"/>
        <v>0</v>
      </c>
      <c r="NL51" s="74" t="s">
        <v>54</v>
      </c>
      <c r="NM51" s="74">
        <v>148</v>
      </c>
      <c r="NN51" s="74">
        <v>129</v>
      </c>
      <c r="NO51" s="74">
        <v>4</v>
      </c>
      <c r="NP51" s="74">
        <v>15</v>
      </c>
      <c r="NQ51" s="75">
        <f t="shared" si="65"/>
        <v>0.8716216216216216</v>
      </c>
      <c r="NR51" s="75">
        <f t="shared" si="66"/>
        <v>0</v>
      </c>
      <c r="NT51" s="74" t="s">
        <v>54</v>
      </c>
      <c r="NU51" s="74">
        <v>148</v>
      </c>
      <c r="NV51" s="74">
        <v>129</v>
      </c>
      <c r="NW51" s="74">
        <v>4</v>
      </c>
      <c r="NX51" s="74">
        <v>15</v>
      </c>
      <c r="NY51" s="75">
        <v>0.87</v>
      </c>
      <c r="NZ51" s="75"/>
    </row>
    <row r="52" spans="1:390" s="74" customFormat="1" ht="15">
      <c r="A52" s="74" t="s">
        <v>55</v>
      </c>
      <c r="B52" s="74">
        <v>899</v>
      </c>
      <c r="C52" s="74">
        <v>899</v>
      </c>
      <c r="D52" s="74">
        <v>0</v>
      </c>
      <c r="E52" s="74">
        <v>0</v>
      </c>
      <c r="F52" s="75">
        <v>1</v>
      </c>
      <c r="G52" s="67"/>
      <c r="H52" s="66"/>
      <c r="I52" s="74" t="s">
        <v>55</v>
      </c>
      <c r="J52" s="74">
        <v>899</v>
      </c>
      <c r="K52" s="74">
        <v>899</v>
      </c>
      <c r="L52" s="74">
        <v>0</v>
      </c>
      <c r="M52" s="74">
        <v>0</v>
      </c>
      <c r="N52" s="75">
        <v>1</v>
      </c>
      <c r="O52" s="67">
        <f t="shared" si="0"/>
        <v>0</v>
      </c>
      <c r="P52" s="66"/>
      <c r="Q52" s="74" t="s">
        <v>55</v>
      </c>
      <c r="R52" s="74">
        <v>899</v>
      </c>
      <c r="S52" s="74">
        <v>899</v>
      </c>
      <c r="T52" s="74">
        <v>0</v>
      </c>
      <c r="U52" s="74">
        <v>0</v>
      </c>
      <c r="V52" s="75">
        <v>1</v>
      </c>
      <c r="W52" s="75">
        <f t="shared" si="1"/>
        <v>0</v>
      </c>
      <c r="Y52" s="74" t="s">
        <v>55</v>
      </c>
      <c r="Z52" s="74">
        <v>899</v>
      </c>
      <c r="AA52" s="74">
        <v>899</v>
      </c>
      <c r="AB52" s="74">
        <v>0</v>
      </c>
      <c r="AC52" s="74">
        <v>0</v>
      </c>
      <c r="AD52" s="75">
        <v>1</v>
      </c>
      <c r="AE52" s="75">
        <f t="shared" si="2"/>
        <v>0</v>
      </c>
      <c r="AL52" s="75"/>
      <c r="AN52" s="74" t="s">
        <v>55</v>
      </c>
      <c r="AO52" s="74">
        <v>899</v>
      </c>
      <c r="AP52" s="74">
        <v>899</v>
      </c>
      <c r="AQ52" s="74">
        <v>0</v>
      </c>
      <c r="AR52" s="74">
        <v>0</v>
      </c>
      <c r="AS52" s="75">
        <v>1</v>
      </c>
      <c r="AT52" s="75">
        <f t="shared" si="3"/>
        <v>1</v>
      </c>
      <c r="AV52" s="74" t="s">
        <v>55</v>
      </c>
      <c r="AW52" s="74">
        <v>899</v>
      </c>
      <c r="AX52" s="74">
        <v>899</v>
      </c>
      <c r="AY52" s="74">
        <v>0</v>
      </c>
      <c r="AZ52" s="74">
        <v>0</v>
      </c>
      <c r="BA52" s="75">
        <v>1</v>
      </c>
      <c r="BB52" s="75">
        <f t="shared" si="4"/>
        <v>0</v>
      </c>
      <c r="BD52" s="74" t="s">
        <v>55</v>
      </c>
      <c r="BE52" s="74">
        <v>899</v>
      </c>
      <c r="BF52" s="74">
        <v>899</v>
      </c>
      <c r="BG52" s="74">
        <v>0</v>
      </c>
      <c r="BH52" s="74">
        <v>0</v>
      </c>
      <c r="BI52" s="75">
        <v>1</v>
      </c>
      <c r="BJ52" s="75">
        <f t="shared" si="5"/>
        <v>0</v>
      </c>
      <c r="BL52" s="74" t="s">
        <v>55</v>
      </c>
      <c r="BM52" s="74">
        <v>1595</v>
      </c>
      <c r="BN52" s="74">
        <v>1588</v>
      </c>
      <c r="BO52" s="74">
        <v>7</v>
      </c>
      <c r="BP52" s="74">
        <v>0</v>
      </c>
      <c r="BQ52" s="75">
        <f t="shared" si="69"/>
        <v>0.9956112852664577</v>
      </c>
      <c r="BR52" s="75">
        <f t="shared" si="6"/>
        <v>-4.3887147335422982E-3</v>
      </c>
      <c r="BT52" s="74" t="s">
        <v>55</v>
      </c>
      <c r="BU52" s="74">
        <v>1595</v>
      </c>
      <c r="BV52" s="74">
        <v>1588</v>
      </c>
      <c r="BW52" s="74">
        <v>7</v>
      </c>
      <c r="BX52" s="74">
        <v>0</v>
      </c>
      <c r="BY52" s="75">
        <f t="shared" si="67"/>
        <v>0.9956112852664577</v>
      </c>
      <c r="BZ52" s="75">
        <f t="shared" si="7"/>
        <v>0</v>
      </c>
      <c r="CB52" s="74" t="s">
        <v>55</v>
      </c>
      <c r="CC52" s="74">
        <v>1595</v>
      </c>
      <c r="CD52" s="74">
        <v>1588</v>
      </c>
      <c r="CE52" s="74">
        <v>7</v>
      </c>
      <c r="CF52" s="74">
        <v>0</v>
      </c>
      <c r="CG52" s="75">
        <v>1</v>
      </c>
      <c r="CH52" s="75">
        <f t="shared" si="8"/>
        <v>4.3887147335422982E-3</v>
      </c>
      <c r="CJ52" s="74" t="s">
        <v>55</v>
      </c>
      <c r="CK52" s="74">
        <v>1595</v>
      </c>
      <c r="CL52" s="74">
        <v>1588</v>
      </c>
      <c r="CM52" s="74">
        <v>7</v>
      </c>
      <c r="CN52" s="74">
        <v>0</v>
      </c>
      <c r="CO52" s="75">
        <v>1</v>
      </c>
      <c r="CP52" s="75">
        <f t="shared" si="9"/>
        <v>0</v>
      </c>
      <c r="CR52" s="74" t="s">
        <v>55</v>
      </c>
      <c r="CS52" s="74">
        <v>1595</v>
      </c>
      <c r="CT52" s="74">
        <v>1588</v>
      </c>
      <c r="CU52" s="74">
        <v>7</v>
      </c>
      <c r="CV52" s="74">
        <v>0</v>
      </c>
      <c r="CW52" s="75">
        <v>1</v>
      </c>
      <c r="CX52" s="75">
        <f t="shared" si="10"/>
        <v>0</v>
      </c>
      <c r="CZ52" s="74" t="s">
        <v>55</v>
      </c>
      <c r="DA52" s="74">
        <v>1595</v>
      </c>
      <c r="DB52" s="74">
        <v>1588</v>
      </c>
      <c r="DC52" s="74">
        <v>7</v>
      </c>
      <c r="DD52" s="74">
        <v>0</v>
      </c>
      <c r="DE52" s="75">
        <v>1</v>
      </c>
      <c r="DF52" s="75">
        <f t="shared" si="11"/>
        <v>0</v>
      </c>
      <c r="DH52" s="74" t="s">
        <v>55</v>
      </c>
      <c r="DI52" s="74">
        <v>1595</v>
      </c>
      <c r="DJ52" s="74">
        <v>1588</v>
      </c>
      <c r="DK52" s="74">
        <v>7</v>
      </c>
      <c r="DL52" s="74">
        <v>0</v>
      </c>
      <c r="DM52" s="75">
        <v>1</v>
      </c>
      <c r="DN52" s="75">
        <f t="shared" si="12"/>
        <v>0</v>
      </c>
      <c r="DP52" s="74" t="s">
        <v>55</v>
      </c>
      <c r="DQ52" s="74">
        <v>1595</v>
      </c>
      <c r="DR52" s="74">
        <v>1588</v>
      </c>
      <c r="DS52" s="74">
        <v>7</v>
      </c>
      <c r="DT52" s="74">
        <v>0</v>
      </c>
      <c r="DU52" s="75">
        <v>1</v>
      </c>
      <c r="DV52" s="75">
        <f t="shared" si="13"/>
        <v>0</v>
      </c>
      <c r="DX52" s="74" t="s">
        <v>55</v>
      </c>
      <c r="DY52" s="74">
        <v>1595</v>
      </c>
      <c r="DZ52" s="74">
        <v>1588</v>
      </c>
      <c r="EA52" s="74">
        <v>7</v>
      </c>
      <c r="EB52" s="74">
        <v>0</v>
      </c>
      <c r="EC52" s="75">
        <v>1</v>
      </c>
      <c r="ED52" s="75">
        <f t="shared" si="14"/>
        <v>0</v>
      </c>
      <c r="EF52" s="74" t="s">
        <v>55</v>
      </c>
      <c r="EG52" s="74">
        <v>1595</v>
      </c>
      <c r="EH52" s="74">
        <v>1588</v>
      </c>
      <c r="EI52" s="74">
        <v>7</v>
      </c>
      <c r="EJ52" s="74">
        <v>0</v>
      </c>
      <c r="EK52" s="75">
        <f t="shared" si="68"/>
        <v>0.9956112852664577</v>
      </c>
      <c r="EL52" s="75">
        <f t="shared" si="15"/>
        <v>-4.3887147335422982E-3</v>
      </c>
      <c r="EN52" s="73" t="s">
        <v>55</v>
      </c>
      <c r="EO52" s="73">
        <v>1595</v>
      </c>
      <c r="EP52" s="73">
        <v>1588</v>
      </c>
      <c r="EQ52" s="73">
        <v>7</v>
      </c>
      <c r="ER52" s="73">
        <v>0</v>
      </c>
      <c r="ES52" s="77">
        <v>1</v>
      </c>
      <c r="ET52" s="75">
        <f t="shared" si="16"/>
        <v>1</v>
      </c>
      <c r="EV52" s="73" t="s">
        <v>55</v>
      </c>
      <c r="EW52" s="73">
        <v>1595</v>
      </c>
      <c r="EX52" s="73">
        <v>1588</v>
      </c>
      <c r="EY52" s="73">
        <v>7</v>
      </c>
      <c r="EZ52" s="73">
        <v>0</v>
      </c>
      <c r="FA52" s="77">
        <v>1</v>
      </c>
      <c r="FB52" s="75">
        <f t="shared" si="17"/>
        <v>0</v>
      </c>
      <c r="FD52" s="73" t="s">
        <v>55</v>
      </c>
      <c r="FE52" s="73">
        <v>1595</v>
      </c>
      <c r="FF52" s="73">
        <v>1588</v>
      </c>
      <c r="FG52" s="73">
        <v>7</v>
      </c>
      <c r="FH52" s="73">
        <v>0</v>
      </c>
      <c r="FI52" s="77">
        <v>1</v>
      </c>
      <c r="FJ52" s="75">
        <f t="shared" si="18"/>
        <v>0</v>
      </c>
      <c r="FL52" s="73" t="s">
        <v>55</v>
      </c>
      <c r="FM52" s="73">
        <v>1595</v>
      </c>
      <c r="FN52" s="73">
        <v>1588</v>
      </c>
      <c r="FO52" s="73">
        <v>7</v>
      </c>
      <c r="FP52" s="73">
        <v>0</v>
      </c>
      <c r="FQ52" s="77">
        <v>1</v>
      </c>
      <c r="FR52" s="75">
        <f t="shared" si="19"/>
        <v>0</v>
      </c>
      <c r="FT52" s="73" t="s">
        <v>55</v>
      </c>
      <c r="FU52" s="73">
        <v>1595</v>
      </c>
      <c r="FV52" s="73">
        <v>1588</v>
      </c>
      <c r="FW52" s="73">
        <v>7</v>
      </c>
      <c r="FX52" s="73">
        <v>0</v>
      </c>
      <c r="FY52" s="77">
        <v>1</v>
      </c>
      <c r="FZ52" s="75">
        <f t="shared" si="20"/>
        <v>0</v>
      </c>
      <c r="GB52" s="73" t="s">
        <v>55</v>
      </c>
      <c r="GC52" s="73">
        <v>1595</v>
      </c>
      <c r="GD52" s="73">
        <v>1587</v>
      </c>
      <c r="GE52" s="73">
        <v>8</v>
      </c>
      <c r="GF52" s="73">
        <v>0</v>
      </c>
      <c r="GG52" s="77">
        <v>0.99</v>
      </c>
      <c r="GH52" s="77">
        <f t="shared" si="21"/>
        <v>-1.0000000000000009E-2</v>
      </c>
      <c r="GI52" s="74" t="s">
        <v>89</v>
      </c>
      <c r="GJ52" s="73" t="s">
        <v>55</v>
      </c>
      <c r="GK52" s="73">
        <v>1595</v>
      </c>
      <c r="GL52" s="73">
        <v>1588</v>
      </c>
      <c r="GM52" s="73">
        <v>7</v>
      </c>
      <c r="GN52" s="73">
        <v>0</v>
      </c>
      <c r="GO52" s="77">
        <v>1</v>
      </c>
      <c r="GP52" s="75">
        <f t="shared" si="22"/>
        <v>1.0000000000000009E-2</v>
      </c>
      <c r="GR52" s="73" t="s">
        <v>55</v>
      </c>
      <c r="GS52" s="73">
        <v>1595</v>
      </c>
      <c r="GT52" s="73">
        <v>1588</v>
      </c>
      <c r="GU52" s="73">
        <v>7</v>
      </c>
      <c r="GV52" s="73">
        <v>0</v>
      </c>
      <c r="GW52" s="77">
        <v>1</v>
      </c>
      <c r="GX52" s="75">
        <f t="shared" si="23"/>
        <v>0</v>
      </c>
      <c r="GZ52" s="73" t="s">
        <v>55</v>
      </c>
      <c r="HA52" s="73">
        <v>1595</v>
      </c>
      <c r="HB52" s="73">
        <v>1588</v>
      </c>
      <c r="HC52" s="73">
        <v>7</v>
      </c>
      <c r="HD52" s="73">
        <v>0</v>
      </c>
      <c r="HE52" s="77">
        <v>1</v>
      </c>
      <c r="HF52" s="75">
        <f t="shared" si="24"/>
        <v>0</v>
      </c>
      <c r="HH52" s="74" t="s">
        <v>55</v>
      </c>
      <c r="HI52" s="74">
        <v>1597</v>
      </c>
      <c r="HJ52" s="74">
        <v>1590</v>
      </c>
      <c r="HK52" s="74">
        <v>7</v>
      </c>
      <c r="HL52" s="74">
        <v>0</v>
      </c>
      <c r="HM52" s="75">
        <f t="shared" si="25"/>
        <v>0.99561678146524735</v>
      </c>
      <c r="HN52" s="75">
        <f t="shared" si="26"/>
        <v>-4.3832185347526531E-3</v>
      </c>
      <c r="HP52" s="74" t="s">
        <v>55</v>
      </c>
      <c r="HQ52" s="74">
        <v>1597</v>
      </c>
      <c r="HR52" s="74">
        <v>1590</v>
      </c>
      <c r="HS52" s="74">
        <v>7</v>
      </c>
      <c r="HT52" s="74">
        <v>0</v>
      </c>
      <c r="HU52" s="75">
        <f t="shared" si="27"/>
        <v>0.99561678146524735</v>
      </c>
      <c r="HV52" s="75">
        <f t="shared" si="28"/>
        <v>0</v>
      </c>
      <c r="HX52" s="74" t="s">
        <v>55</v>
      </c>
      <c r="HY52" s="74">
        <v>1597</v>
      </c>
      <c r="HZ52" s="74">
        <v>1590</v>
      </c>
      <c r="IA52" s="74">
        <v>7</v>
      </c>
      <c r="IB52" s="74">
        <v>0</v>
      </c>
      <c r="IC52" s="75">
        <f t="shared" si="29"/>
        <v>0.99561678146524735</v>
      </c>
      <c r="ID52" s="75">
        <f t="shared" si="30"/>
        <v>0</v>
      </c>
      <c r="IF52" s="74" t="s">
        <v>55</v>
      </c>
      <c r="IG52" s="74">
        <v>1597</v>
      </c>
      <c r="IH52" s="74">
        <v>1590</v>
      </c>
      <c r="II52" s="74">
        <v>7</v>
      </c>
      <c r="IJ52" s="74">
        <v>0</v>
      </c>
      <c r="IK52" s="75">
        <f t="shared" si="31"/>
        <v>0.99561678146524735</v>
      </c>
      <c r="IL52" s="75">
        <f t="shared" si="32"/>
        <v>0</v>
      </c>
      <c r="IN52" s="74" t="s">
        <v>55</v>
      </c>
      <c r="IO52" s="74">
        <v>1597</v>
      </c>
      <c r="IP52" s="74">
        <v>1590</v>
      </c>
      <c r="IQ52" s="74">
        <v>7</v>
      </c>
      <c r="IR52" s="74">
        <v>0</v>
      </c>
      <c r="IS52" s="75">
        <f t="shared" si="33"/>
        <v>0.99561678146524735</v>
      </c>
      <c r="IT52" s="75">
        <f t="shared" si="34"/>
        <v>0</v>
      </c>
      <c r="IV52" s="74" t="s">
        <v>55</v>
      </c>
      <c r="IW52" s="74">
        <v>1597</v>
      </c>
      <c r="IX52" s="74">
        <v>1590</v>
      </c>
      <c r="IY52" s="74">
        <v>7</v>
      </c>
      <c r="IZ52" s="74">
        <v>0</v>
      </c>
      <c r="JA52" s="75">
        <f t="shared" si="35"/>
        <v>0.99561678146524735</v>
      </c>
      <c r="JB52" s="75">
        <f t="shared" si="36"/>
        <v>0</v>
      </c>
      <c r="JD52" s="74" t="s">
        <v>55</v>
      </c>
      <c r="JE52" s="74">
        <v>1597</v>
      </c>
      <c r="JF52" s="74">
        <v>1590</v>
      </c>
      <c r="JG52" s="74">
        <v>7</v>
      </c>
      <c r="JH52" s="74">
        <v>0</v>
      </c>
      <c r="JI52" s="75">
        <f t="shared" si="37"/>
        <v>0.99561678146524735</v>
      </c>
      <c r="JJ52" s="75">
        <f t="shared" si="38"/>
        <v>0</v>
      </c>
      <c r="JL52" s="74" t="s">
        <v>55</v>
      </c>
      <c r="JM52" s="74">
        <v>1597</v>
      </c>
      <c r="JN52" s="74">
        <v>1590</v>
      </c>
      <c r="JO52" s="74">
        <v>7</v>
      </c>
      <c r="JP52" s="74">
        <v>0</v>
      </c>
      <c r="JQ52" s="75">
        <f t="shared" si="39"/>
        <v>0.99561678146524735</v>
      </c>
      <c r="JR52" s="75">
        <f t="shared" si="40"/>
        <v>0</v>
      </c>
      <c r="JT52" s="74" t="s">
        <v>55</v>
      </c>
      <c r="JU52" s="74">
        <v>1597</v>
      </c>
      <c r="JV52" s="74">
        <v>1590</v>
      </c>
      <c r="JW52" s="74">
        <v>7</v>
      </c>
      <c r="JX52" s="74">
        <v>0</v>
      </c>
      <c r="JY52" s="75">
        <f t="shared" si="41"/>
        <v>0.99561678146524735</v>
      </c>
      <c r="JZ52" s="75">
        <f t="shared" si="42"/>
        <v>0</v>
      </c>
      <c r="KB52" s="74" t="s">
        <v>55</v>
      </c>
      <c r="KC52" s="74">
        <v>1597</v>
      </c>
      <c r="KD52" s="74">
        <v>1590</v>
      </c>
      <c r="KE52" s="74">
        <v>7</v>
      </c>
      <c r="KF52" s="74">
        <v>0</v>
      </c>
      <c r="KG52" s="75">
        <f t="shared" si="43"/>
        <v>0.99561678146524735</v>
      </c>
      <c r="KH52" s="75">
        <f t="shared" si="44"/>
        <v>0</v>
      </c>
      <c r="KJ52" s="74" t="s">
        <v>55</v>
      </c>
      <c r="KK52" s="74">
        <v>1597</v>
      </c>
      <c r="KL52" s="74">
        <v>1586</v>
      </c>
      <c r="KM52" s="74">
        <v>10</v>
      </c>
      <c r="KN52" s="74">
        <v>1</v>
      </c>
      <c r="KO52" s="75">
        <f t="shared" si="45"/>
        <v>0.99311208515967442</v>
      </c>
      <c r="KP52" s="75">
        <f t="shared" si="46"/>
        <v>-2.5046963055729288E-3</v>
      </c>
      <c r="KR52" s="74" t="s">
        <v>55</v>
      </c>
      <c r="KS52" s="74">
        <v>1597</v>
      </c>
      <c r="KT52" s="74">
        <v>1587</v>
      </c>
      <c r="KU52" s="74">
        <v>9</v>
      </c>
      <c r="KV52" s="74">
        <v>1</v>
      </c>
      <c r="KW52" s="75">
        <f t="shared" si="47"/>
        <v>0.99373825923606762</v>
      </c>
      <c r="KX52" s="75">
        <f t="shared" si="48"/>
        <v>6.2617407639320444E-4</v>
      </c>
      <c r="KZ52" s="74" t="s">
        <v>55</v>
      </c>
      <c r="LA52" s="74">
        <v>1597</v>
      </c>
      <c r="LB52" s="74">
        <v>1590</v>
      </c>
      <c r="LC52" s="74">
        <v>7</v>
      </c>
      <c r="LD52" s="74">
        <v>0</v>
      </c>
      <c r="LE52" s="75">
        <f t="shared" si="49"/>
        <v>0.99561678146524735</v>
      </c>
      <c r="LF52" s="75">
        <f t="shared" si="50"/>
        <v>1.8785222291797243E-3</v>
      </c>
      <c r="LH52" s="74" t="s">
        <v>55</v>
      </c>
      <c r="LI52" s="74">
        <v>1597</v>
      </c>
      <c r="LJ52" s="74">
        <v>1590</v>
      </c>
      <c r="LK52" s="74">
        <v>7</v>
      </c>
      <c r="LL52" s="74">
        <v>0</v>
      </c>
      <c r="LM52" s="75">
        <f t="shared" si="51"/>
        <v>0.99561678146524735</v>
      </c>
      <c r="LN52" s="75">
        <f t="shared" si="52"/>
        <v>0</v>
      </c>
      <c r="LP52" s="74" t="s">
        <v>55</v>
      </c>
      <c r="LQ52" s="74">
        <v>1597</v>
      </c>
      <c r="LR52" s="74">
        <v>1590</v>
      </c>
      <c r="LS52" s="74">
        <v>7</v>
      </c>
      <c r="LT52" s="74">
        <v>0</v>
      </c>
      <c r="LU52" s="75">
        <f t="shared" si="53"/>
        <v>0.99561678146524735</v>
      </c>
      <c r="LV52" s="75">
        <f t="shared" si="54"/>
        <v>0</v>
      </c>
      <c r="LX52" s="74" t="s">
        <v>55</v>
      </c>
      <c r="LY52" s="74">
        <v>1597</v>
      </c>
      <c r="LZ52" s="74">
        <v>1590</v>
      </c>
      <c r="MA52" s="74">
        <v>7</v>
      </c>
      <c r="MB52" s="74">
        <v>0</v>
      </c>
      <c r="MC52" s="75">
        <f t="shared" si="55"/>
        <v>0.99561678146524735</v>
      </c>
      <c r="MD52" s="75">
        <f t="shared" si="56"/>
        <v>0</v>
      </c>
      <c r="MF52" s="74" t="s">
        <v>55</v>
      </c>
      <c r="MG52" s="74">
        <v>1597</v>
      </c>
      <c r="MH52" s="74">
        <v>1590</v>
      </c>
      <c r="MI52" s="74">
        <v>7</v>
      </c>
      <c r="MJ52" s="74">
        <v>0</v>
      </c>
      <c r="MK52" s="75">
        <f t="shared" si="57"/>
        <v>0.99561678146524735</v>
      </c>
      <c r="ML52" s="75">
        <f t="shared" si="58"/>
        <v>0</v>
      </c>
      <c r="MN52" s="74" t="s">
        <v>55</v>
      </c>
      <c r="MO52" s="74">
        <v>1597</v>
      </c>
      <c r="MP52" s="74">
        <v>1590</v>
      </c>
      <c r="MQ52" s="74">
        <v>7</v>
      </c>
      <c r="MR52" s="74">
        <v>0</v>
      </c>
      <c r="MS52" s="75">
        <f t="shared" si="59"/>
        <v>0.99561678146524735</v>
      </c>
      <c r="MT52" s="75">
        <f t="shared" si="60"/>
        <v>0</v>
      </c>
      <c r="MV52" s="74" t="s">
        <v>55</v>
      </c>
      <c r="MW52" s="74">
        <v>1597</v>
      </c>
      <c r="MX52" s="74">
        <v>1590</v>
      </c>
      <c r="MY52" s="74">
        <v>7</v>
      </c>
      <c r="MZ52" s="74">
        <v>0</v>
      </c>
      <c r="NA52" s="75">
        <f t="shared" si="61"/>
        <v>0.99561678146524735</v>
      </c>
      <c r="NB52" s="75">
        <f t="shared" si="62"/>
        <v>0</v>
      </c>
      <c r="ND52" s="74" t="s">
        <v>55</v>
      </c>
      <c r="NE52" s="74">
        <v>1597</v>
      </c>
      <c r="NF52" s="74">
        <v>1590</v>
      </c>
      <c r="NG52" s="74">
        <v>7</v>
      </c>
      <c r="NH52" s="74">
        <v>0</v>
      </c>
      <c r="NI52" s="75">
        <f t="shared" si="63"/>
        <v>0.99561678146524735</v>
      </c>
      <c r="NJ52" s="75">
        <f t="shared" si="64"/>
        <v>0</v>
      </c>
      <c r="NL52" s="74" t="s">
        <v>55</v>
      </c>
      <c r="NM52" s="74">
        <v>1597</v>
      </c>
      <c r="NN52" s="74">
        <v>1590</v>
      </c>
      <c r="NO52" s="74">
        <v>7</v>
      </c>
      <c r="NP52" s="74">
        <v>0</v>
      </c>
      <c r="NQ52" s="75">
        <f t="shared" si="65"/>
        <v>0.99561678146524735</v>
      </c>
      <c r="NR52" s="75">
        <f t="shared" si="66"/>
        <v>0</v>
      </c>
      <c r="NT52" s="74" t="s">
        <v>55</v>
      </c>
      <c r="NU52" s="74">
        <v>1597</v>
      </c>
      <c r="NV52" s="74">
        <v>1590</v>
      </c>
      <c r="NW52" s="74">
        <v>7</v>
      </c>
      <c r="NX52" s="74">
        <v>0</v>
      </c>
      <c r="NY52" s="75">
        <v>1</v>
      </c>
      <c r="NZ52" s="75"/>
    </row>
    <row r="53" spans="1:390" ht="1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G53" s="8"/>
      <c r="H53" s="7"/>
      <c r="I53" s="2" t="s">
        <v>56</v>
      </c>
      <c r="J53" s="2">
        <v>176</v>
      </c>
      <c r="K53" s="2">
        <v>173</v>
      </c>
      <c r="L53" s="6">
        <v>3</v>
      </c>
      <c r="M53" s="2">
        <v>0</v>
      </c>
      <c r="N53" s="4">
        <v>0.98</v>
      </c>
      <c r="O53" s="8">
        <f t="shared" si="0"/>
        <v>-1.0000000000000009E-2</v>
      </c>
      <c r="P53" s="7"/>
      <c r="Q53" s="2" t="s">
        <v>56</v>
      </c>
      <c r="R53" s="2">
        <v>176</v>
      </c>
      <c r="S53" s="2">
        <v>174</v>
      </c>
      <c r="T53" s="2">
        <v>2</v>
      </c>
      <c r="U53" s="2">
        <v>0</v>
      </c>
      <c r="V53" s="4">
        <v>0.99</v>
      </c>
      <c r="W53" s="4">
        <f t="shared" si="1"/>
        <v>1.0000000000000009E-2</v>
      </c>
      <c r="Y53" s="2" t="s">
        <v>56</v>
      </c>
      <c r="Z53" s="2">
        <v>176</v>
      </c>
      <c r="AA53" s="2">
        <v>174</v>
      </c>
      <c r="AB53" s="2">
        <v>2</v>
      </c>
      <c r="AC53" s="2">
        <v>0</v>
      </c>
      <c r="AD53" s="4">
        <v>0.99</v>
      </c>
      <c r="AE53" s="4">
        <f t="shared" si="2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3"/>
        <v>0.99</v>
      </c>
      <c r="AV53" s="2" t="s">
        <v>56</v>
      </c>
      <c r="AW53" s="2">
        <v>176</v>
      </c>
      <c r="AX53" s="2">
        <v>174</v>
      </c>
      <c r="AY53" s="2">
        <v>2</v>
      </c>
      <c r="AZ53" s="2">
        <v>0</v>
      </c>
      <c r="BA53" s="4">
        <v>0.99</v>
      </c>
      <c r="BB53" s="4">
        <f t="shared" si="4"/>
        <v>0</v>
      </c>
      <c r="BD53" s="2" t="s">
        <v>56</v>
      </c>
      <c r="BE53" s="2">
        <v>176</v>
      </c>
      <c r="BF53" s="2">
        <v>174</v>
      </c>
      <c r="BG53" s="2">
        <v>2</v>
      </c>
      <c r="BH53" s="2">
        <v>0</v>
      </c>
      <c r="BI53" s="4">
        <v>0.99</v>
      </c>
      <c r="BJ53" s="4">
        <f t="shared" si="5"/>
        <v>0</v>
      </c>
      <c r="BL53" s="2" t="s">
        <v>56</v>
      </c>
      <c r="BM53" s="2">
        <v>176</v>
      </c>
      <c r="BN53" s="2">
        <v>174</v>
      </c>
      <c r="BO53" s="2">
        <v>2</v>
      </c>
      <c r="BP53" s="2">
        <v>0</v>
      </c>
      <c r="BQ53" s="4">
        <f t="shared" si="69"/>
        <v>0.98863636363636365</v>
      </c>
      <c r="BR53" s="4">
        <f t="shared" si="6"/>
        <v>-1.3636363636363447E-3</v>
      </c>
      <c r="BT53" s="2" t="s">
        <v>56</v>
      </c>
      <c r="BU53" s="2">
        <v>176</v>
      </c>
      <c r="BV53" s="2">
        <v>174</v>
      </c>
      <c r="BW53" s="2">
        <v>2</v>
      </c>
      <c r="BX53" s="2">
        <v>0</v>
      </c>
      <c r="BY53" s="4">
        <f t="shared" si="67"/>
        <v>0.98863636363636365</v>
      </c>
      <c r="BZ53" s="4">
        <f t="shared" si="7"/>
        <v>0</v>
      </c>
      <c r="CB53" s="2" t="s">
        <v>56</v>
      </c>
      <c r="CC53" s="2">
        <v>176</v>
      </c>
      <c r="CD53" s="2">
        <v>174</v>
      </c>
      <c r="CE53" s="2">
        <v>2</v>
      </c>
      <c r="CF53" s="2">
        <v>0</v>
      </c>
      <c r="CG53" s="4">
        <v>0.99</v>
      </c>
      <c r="CH53" s="4">
        <f t="shared" si="8"/>
        <v>1.3636363636363447E-3</v>
      </c>
      <c r="CJ53" s="2" t="s">
        <v>56</v>
      </c>
      <c r="CK53" s="2">
        <v>176</v>
      </c>
      <c r="CL53" s="2">
        <v>174</v>
      </c>
      <c r="CM53" s="2">
        <v>2</v>
      </c>
      <c r="CN53" s="2">
        <v>0</v>
      </c>
      <c r="CO53" s="4">
        <v>0.99</v>
      </c>
      <c r="CP53" s="4">
        <f t="shared" si="9"/>
        <v>0</v>
      </c>
      <c r="CR53" s="2" t="s">
        <v>56</v>
      </c>
      <c r="CS53" s="2">
        <v>176</v>
      </c>
      <c r="CT53" s="2">
        <v>174</v>
      </c>
      <c r="CU53" s="2">
        <v>2</v>
      </c>
      <c r="CV53" s="2">
        <v>0</v>
      </c>
      <c r="CW53" s="4">
        <v>0.99</v>
      </c>
      <c r="CX53" s="4">
        <f t="shared" si="10"/>
        <v>0</v>
      </c>
      <c r="CZ53" s="2" t="s">
        <v>56</v>
      </c>
      <c r="DA53" s="2">
        <v>176</v>
      </c>
      <c r="DB53" s="2">
        <v>174</v>
      </c>
      <c r="DC53" s="2">
        <v>2</v>
      </c>
      <c r="DD53" s="2">
        <v>0</v>
      </c>
      <c r="DE53" s="4">
        <v>0.99</v>
      </c>
      <c r="DF53" s="4">
        <f t="shared" si="11"/>
        <v>0</v>
      </c>
      <c r="DH53" s="2" t="s">
        <v>56</v>
      </c>
      <c r="DI53" s="2">
        <v>176</v>
      </c>
      <c r="DJ53" s="2">
        <v>174</v>
      </c>
      <c r="DK53" s="2">
        <v>2</v>
      </c>
      <c r="DL53" s="2">
        <v>0</v>
      </c>
      <c r="DM53" s="4">
        <v>0.99</v>
      </c>
      <c r="DN53" s="4">
        <f t="shared" si="12"/>
        <v>0</v>
      </c>
      <c r="DP53" s="2" t="s">
        <v>56</v>
      </c>
      <c r="DQ53" s="2">
        <v>176</v>
      </c>
      <c r="DR53" s="2">
        <v>174</v>
      </c>
      <c r="DS53" s="2">
        <v>2</v>
      </c>
      <c r="DT53" s="2">
        <v>0</v>
      </c>
      <c r="DU53" s="4">
        <v>0.99</v>
      </c>
      <c r="DV53" s="4">
        <f t="shared" si="13"/>
        <v>0</v>
      </c>
      <c r="DX53" s="2" t="s">
        <v>56</v>
      </c>
      <c r="DY53" s="2">
        <v>176</v>
      </c>
      <c r="DZ53" s="2">
        <v>174</v>
      </c>
      <c r="EA53" s="2">
        <v>2</v>
      </c>
      <c r="EB53" s="2">
        <v>0</v>
      </c>
      <c r="EC53" s="4">
        <v>0.99</v>
      </c>
      <c r="ED53" s="4">
        <f t="shared" si="14"/>
        <v>0</v>
      </c>
      <c r="EF53" s="2" t="s">
        <v>56</v>
      </c>
      <c r="EG53" s="2">
        <v>176</v>
      </c>
      <c r="EH53" s="2">
        <v>173</v>
      </c>
      <c r="EI53" s="2">
        <v>2</v>
      </c>
      <c r="EJ53" s="2">
        <v>1</v>
      </c>
      <c r="EK53" s="4">
        <f t="shared" si="68"/>
        <v>0.98295454545454541</v>
      </c>
      <c r="EL53" s="4">
        <f t="shared" si="15"/>
        <v>-7.0454545454545769E-3</v>
      </c>
      <c r="EN53" s="73" t="s">
        <v>56</v>
      </c>
      <c r="EO53" s="73">
        <v>176</v>
      </c>
      <c r="EP53" s="73">
        <v>174</v>
      </c>
      <c r="EQ53" s="73">
        <v>2</v>
      </c>
      <c r="ER53" s="73">
        <v>0</v>
      </c>
      <c r="ES53" s="77">
        <v>0.99</v>
      </c>
      <c r="ET53" s="75">
        <f t="shared" si="16"/>
        <v>-1.0000000000000009E-2</v>
      </c>
      <c r="EU53" s="74"/>
      <c r="EV53" s="73" t="s">
        <v>56</v>
      </c>
      <c r="EW53" s="73">
        <v>176</v>
      </c>
      <c r="EX53" s="73">
        <v>174</v>
      </c>
      <c r="EY53" s="73">
        <v>2</v>
      </c>
      <c r="EZ53" s="73">
        <v>0</v>
      </c>
      <c r="FA53" s="77">
        <v>0.99</v>
      </c>
      <c r="FB53" s="75">
        <f t="shared" si="17"/>
        <v>0</v>
      </c>
      <c r="FC53" s="74"/>
      <c r="FD53" s="73" t="s">
        <v>56</v>
      </c>
      <c r="FE53" s="73">
        <v>176</v>
      </c>
      <c r="FF53" s="73">
        <v>174</v>
      </c>
      <c r="FG53" s="73">
        <v>2</v>
      </c>
      <c r="FH53" s="73">
        <v>0</v>
      </c>
      <c r="FI53" s="77">
        <v>0.99</v>
      </c>
      <c r="FJ53" s="75">
        <f t="shared" si="18"/>
        <v>0</v>
      </c>
      <c r="FK53" s="74"/>
      <c r="FL53" s="73" t="s">
        <v>56</v>
      </c>
      <c r="FM53" s="73">
        <v>176</v>
      </c>
      <c r="FN53" s="73">
        <v>174</v>
      </c>
      <c r="FO53" s="73">
        <v>2</v>
      </c>
      <c r="FP53" s="73">
        <v>0</v>
      </c>
      <c r="FQ53" s="77">
        <v>0.99</v>
      </c>
      <c r="FR53" s="75">
        <f t="shared" si="19"/>
        <v>0</v>
      </c>
      <c r="FS53" s="74"/>
      <c r="FT53" s="73" t="s">
        <v>56</v>
      </c>
      <c r="FU53" s="73">
        <v>176</v>
      </c>
      <c r="FV53" s="73">
        <v>174</v>
      </c>
      <c r="FW53" s="73">
        <v>2</v>
      </c>
      <c r="FX53" s="73">
        <v>0</v>
      </c>
      <c r="FY53" s="77">
        <v>0.99</v>
      </c>
      <c r="FZ53" s="75">
        <f t="shared" si="20"/>
        <v>0</v>
      </c>
      <c r="GA53" s="74"/>
      <c r="GB53" s="73" t="s">
        <v>56</v>
      </c>
      <c r="GC53" s="73">
        <v>176</v>
      </c>
      <c r="GD53" s="73">
        <v>172</v>
      </c>
      <c r="GE53" s="73">
        <v>2</v>
      </c>
      <c r="GF53" s="73">
        <v>2</v>
      </c>
      <c r="GG53" s="77">
        <v>0.98</v>
      </c>
      <c r="GH53" s="77">
        <f t="shared" si="21"/>
        <v>-1.0000000000000009E-2</v>
      </c>
      <c r="GI53" s="74" t="s">
        <v>89</v>
      </c>
      <c r="GJ53" s="73" t="s">
        <v>56</v>
      </c>
      <c r="GK53" s="73">
        <v>176</v>
      </c>
      <c r="GL53" s="73">
        <v>174</v>
      </c>
      <c r="GM53" s="73">
        <v>2</v>
      </c>
      <c r="GN53" s="73">
        <v>0</v>
      </c>
      <c r="GO53" s="77">
        <v>0.99</v>
      </c>
      <c r="GP53" s="75">
        <f t="shared" si="22"/>
        <v>1.0000000000000009E-2</v>
      </c>
      <c r="GQ53" s="74"/>
      <c r="GR53" s="73" t="s">
        <v>56</v>
      </c>
      <c r="GS53" s="73">
        <v>176</v>
      </c>
      <c r="GT53" s="73">
        <v>174</v>
      </c>
      <c r="GU53" s="73">
        <v>2</v>
      </c>
      <c r="GV53" s="73">
        <v>0</v>
      </c>
      <c r="GW53" s="77">
        <v>0.99</v>
      </c>
      <c r="GX53" s="75">
        <f t="shared" si="23"/>
        <v>0</v>
      </c>
      <c r="GY53" s="74"/>
      <c r="GZ53" s="73" t="s">
        <v>56</v>
      </c>
      <c r="HA53" s="73">
        <v>176</v>
      </c>
      <c r="HB53" s="73">
        <v>174</v>
      </c>
      <c r="HC53" s="73">
        <v>2</v>
      </c>
      <c r="HD53" s="73">
        <v>0</v>
      </c>
      <c r="HE53" s="77">
        <v>0.99</v>
      </c>
      <c r="HF53" s="75">
        <f t="shared" si="24"/>
        <v>0</v>
      </c>
      <c r="HG53" s="74"/>
      <c r="HH53" s="74" t="s">
        <v>56</v>
      </c>
      <c r="HI53" s="74">
        <v>176</v>
      </c>
      <c r="HJ53" s="74">
        <v>167</v>
      </c>
      <c r="HK53" s="74">
        <v>2</v>
      </c>
      <c r="HL53" s="74">
        <v>7</v>
      </c>
      <c r="HM53" s="75">
        <f t="shared" si="25"/>
        <v>0.94886363636363635</v>
      </c>
      <c r="HN53" s="75">
        <f t="shared" si="26"/>
        <v>-4.1136363636363638E-2</v>
      </c>
      <c r="HP53" s="74" t="s">
        <v>56</v>
      </c>
      <c r="HQ53" s="74">
        <v>176</v>
      </c>
      <c r="HR53" s="74">
        <v>167</v>
      </c>
      <c r="HS53" s="74">
        <v>2</v>
      </c>
      <c r="HT53" s="74">
        <v>7</v>
      </c>
      <c r="HU53" s="75">
        <f t="shared" si="27"/>
        <v>0.94886363636363635</v>
      </c>
      <c r="HV53" s="75">
        <f t="shared" si="28"/>
        <v>0</v>
      </c>
      <c r="HX53" s="74" t="s">
        <v>56</v>
      </c>
      <c r="HY53" s="74">
        <v>176</v>
      </c>
      <c r="HZ53" s="74">
        <v>174</v>
      </c>
      <c r="IA53" s="74">
        <v>2</v>
      </c>
      <c r="IB53" s="74">
        <v>0</v>
      </c>
      <c r="IC53" s="75">
        <f t="shared" si="29"/>
        <v>0.98863636363636365</v>
      </c>
      <c r="ID53" s="75">
        <f t="shared" si="30"/>
        <v>3.9772727272727293E-2</v>
      </c>
      <c r="IF53" s="74" t="s">
        <v>56</v>
      </c>
      <c r="IG53" s="74">
        <v>176</v>
      </c>
      <c r="IH53" s="74">
        <v>174</v>
      </c>
      <c r="II53" s="74">
        <v>2</v>
      </c>
      <c r="IJ53" s="74">
        <v>0</v>
      </c>
      <c r="IK53" s="75">
        <f t="shared" si="31"/>
        <v>0.98863636363636365</v>
      </c>
      <c r="IL53" s="75">
        <f t="shared" si="32"/>
        <v>0</v>
      </c>
      <c r="IN53" s="74" t="s">
        <v>56</v>
      </c>
      <c r="IO53" s="74">
        <v>176</v>
      </c>
      <c r="IP53" s="74">
        <v>165</v>
      </c>
      <c r="IQ53" s="74">
        <v>2</v>
      </c>
      <c r="IR53" s="74">
        <v>9</v>
      </c>
      <c r="IS53" s="75">
        <f t="shared" si="33"/>
        <v>0.9375</v>
      </c>
      <c r="IT53" s="75">
        <f t="shared" si="34"/>
        <v>-5.1136363636363646E-2</v>
      </c>
      <c r="IV53" s="74" t="s">
        <v>56</v>
      </c>
      <c r="IW53" s="74">
        <v>176</v>
      </c>
      <c r="IX53" s="74">
        <v>165</v>
      </c>
      <c r="IY53" s="74">
        <v>2</v>
      </c>
      <c r="IZ53" s="74">
        <v>9</v>
      </c>
      <c r="JA53" s="75">
        <f t="shared" si="35"/>
        <v>0.9375</v>
      </c>
      <c r="JB53" s="75">
        <f t="shared" si="36"/>
        <v>0</v>
      </c>
      <c r="JD53" s="74" t="s">
        <v>56</v>
      </c>
      <c r="JE53" s="74">
        <v>176</v>
      </c>
      <c r="JF53" s="74">
        <v>167</v>
      </c>
      <c r="JG53" s="74">
        <v>2</v>
      </c>
      <c r="JH53" s="74">
        <v>7</v>
      </c>
      <c r="JI53" s="75">
        <f t="shared" si="37"/>
        <v>0.94886363636363635</v>
      </c>
      <c r="JJ53" s="75">
        <f t="shared" si="38"/>
        <v>1.1363636363636354E-2</v>
      </c>
      <c r="JL53" s="74" t="s">
        <v>56</v>
      </c>
      <c r="JM53" s="74">
        <v>176</v>
      </c>
      <c r="JN53" s="74">
        <v>167</v>
      </c>
      <c r="JO53" s="74">
        <v>2</v>
      </c>
      <c r="JP53" s="74">
        <v>7</v>
      </c>
      <c r="JQ53" s="75">
        <f t="shared" si="39"/>
        <v>0.94886363636363635</v>
      </c>
      <c r="JR53" s="75">
        <f t="shared" si="40"/>
        <v>0</v>
      </c>
      <c r="JT53" s="74" t="s">
        <v>56</v>
      </c>
      <c r="JU53" s="74">
        <v>176</v>
      </c>
      <c r="JV53" s="74">
        <v>167</v>
      </c>
      <c r="JW53" s="74">
        <v>2</v>
      </c>
      <c r="JX53" s="74">
        <v>7</v>
      </c>
      <c r="JY53" s="75">
        <f t="shared" si="41"/>
        <v>0.94886363636363635</v>
      </c>
      <c r="JZ53" s="75">
        <f t="shared" si="42"/>
        <v>0</v>
      </c>
      <c r="KB53" s="74" t="s">
        <v>56</v>
      </c>
      <c r="KC53" s="74">
        <v>176</v>
      </c>
      <c r="KD53" s="74">
        <v>167</v>
      </c>
      <c r="KE53" s="74">
        <v>2</v>
      </c>
      <c r="KF53" s="74">
        <v>7</v>
      </c>
      <c r="KG53" s="75">
        <f t="shared" si="43"/>
        <v>0.94886363636363635</v>
      </c>
      <c r="KH53" s="75">
        <f t="shared" si="44"/>
        <v>0</v>
      </c>
      <c r="KJ53" s="74" t="s">
        <v>56</v>
      </c>
      <c r="KK53" s="74">
        <v>176</v>
      </c>
      <c r="KL53" s="74">
        <v>167</v>
      </c>
      <c r="KM53" s="74">
        <v>2</v>
      </c>
      <c r="KN53" s="74">
        <v>7</v>
      </c>
      <c r="KO53" s="75">
        <f t="shared" si="45"/>
        <v>0.94886363636363635</v>
      </c>
      <c r="KP53" s="75">
        <f t="shared" si="46"/>
        <v>0</v>
      </c>
      <c r="KR53" s="74" t="s">
        <v>56</v>
      </c>
      <c r="KS53" s="74">
        <v>176</v>
      </c>
      <c r="KT53" s="74">
        <v>167</v>
      </c>
      <c r="KU53" s="74">
        <v>2</v>
      </c>
      <c r="KV53" s="74">
        <v>7</v>
      </c>
      <c r="KW53" s="75">
        <f t="shared" si="47"/>
        <v>0.94886363636363635</v>
      </c>
      <c r="KX53" s="75">
        <f t="shared" si="48"/>
        <v>0</v>
      </c>
      <c r="KZ53" s="74" t="s">
        <v>56</v>
      </c>
      <c r="LA53" s="74">
        <v>176</v>
      </c>
      <c r="LB53" s="74">
        <v>167</v>
      </c>
      <c r="LC53" s="74">
        <v>2</v>
      </c>
      <c r="LD53" s="74">
        <v>7</v>
      </c>
      <c r="LE53" s="75">
        <f t="shared" si="49"/>
        <v>0.94886363636363635</v>
      </c>
      <c r="LF53" s="75">
        <f t="shared" si="50"/>
        <v>0</v>
      </c>
      <c r="LH53" s="74" t="s">
        <v>56</v>
      </c>
      <c r="LI53" s="74">
        <v>176</v>
      </c>
      <c r="LJ53" s="74">
        <v>167</v>
      </c>
      <c r="LK53" s="74">
        <v>2</v>
      </c>
      <c r="LL53" s="74">
        <v>7</v>
      </c>
      <c r="LM53" s="75">
        <f t="shared" si="51"/>
        <v>0.94886363636363635</v>
      </c>
      <c r="LN53" s="75">
        <f t="shared" si="52"/>
        <v>0</v>
      </c>
      <c r="LP53" s="74" t="s">
        <v>56</v>
      </c>
      <c r="LQ53" s="74">
        <v>176</v>
      </c>
      <c r="LR53" s="74">
        <v>167</v>
      </c>
      <c r="LS53" s="74">
        <v>2</v>
      </c>
      <c r="LT53" s="74">
        <v>7</v>
      </c>
      <c r="LU53" s="75">
        <f t="shared" si="53"/>
        <v>0.94886363636363635</v>
      </c>
      <c r="LV53" s="75">
        <f t="shared" si="54"/>
        <v>0</v>
      </c>
      <c r="LX53" s="74" t="s">
        <v>56</v>
      </c>
      <c r="LY53" s="74">
        <v>176</v>
      </c>
      <c r="LZ53" s="74">
        <v>167</v>
      </c>
      <c r="MA53" s="74">
        <v>2</v>
      </c>
      <c r="MB53" s="74">
        <v>7</v>
      </c>
      <c r="MC53" s="75">
        <f t="shared" si="55"/>
        <v>0.94886363636363635</v>
      </c>
      <c r="MD53" s="75">
        <f t="shared" si="56"/>
        <v>0</v>
      </c>
      <c r="MF53" s="74" t="s">
        <v>56</v>
      </c>
      <c r="MG53" s="74">
        <v>176</v>
      </c>
      <c r="MH53" s="74">
        <v>167</v>
      </c>
      <c r="MI53" s="74">
        <v>2</v>
      </c>
      <c r="MJ53" s="74">
        <v>7</v>
      </c>
      <c r="MK53" s="75">
        <f t="shared" si="57"/>
        <v>0.94886363636363635</v>
      </c>
      <c r="ML53" s="75">
        <f t="shared" si="58"/>
        <v>0</v>
      </c>
      <c r="MN53" s="74" t="s">
        <v>56</v>
      </c>
      <c r="MO53" s="74">
        <v>176</v>
      </c>
      <c r="MP53" s="74">
        <v>168</v>
      </c>
      <c r="MQ53" s="74">
        <v>2</v>
      </c>
      <c r="MR53" s="74">
        <v>6</v>
      </c>
      <c r="MS53" s="75">
        <f t="shared" si="59"/>
        <v>0.95454545454545459</v>
      </c>
      <c r="MT53" s="75">
        <f t="shared" si="60"/>
        <v>5.6818181818182323E-3</v>
      </c>
      <c r="MV53" s="74" t="s">
        <v>56</v>
      </c>
      <c r="MW53" s="74">
        <v>176</v>
      </c>
      <c r="MX53" s="74">
        <v>168</v>
      </c>
      <c r="MY53" s="74">
        <v>2</v>
      </c>
      <c r="MZ53" s="74">
        <v>6</v>
      </c>
      <c r="NA53" s="75">
        <f t="shared" si="61"/>
        <v>0.95454545454545459</v>
      </c>
      <c r="NB53" s="75">
        <f t="shared" si="62"/>
        <v>0</v>
      </c>
      <c r="ND53" s="74" t="s">
        <v>56</v>
      </c>
      <c r="NE53" s="74">
        <v>176</v>
      </c>
      <c r="NF53" s="74">
        <v>168</v>
      </c>
      <c r="NG53" s="74">
        <v>2</v>
      </c>
      <c r="NH53" s="74">
        <v>6</v>
      </c>
      <c r="NI53" s="75">
        <f t="shared" si="63"/>
        <v>0.95454545454545459</v>
      </c>
      <c r="NJ53" s="75">
        <f t="shared" si="64"/>
        <v>0</v>
      </c>
      <c r="NL53" s="74" t="s">
        <v>56</v>
      </c>
      <c r="NM53" s="74">
        <v>176</v>
      </c>
      <c r="NN53" s="74">
        <v>168</v>
      </c>
      <c r="NO53" s="74">
        <v>2</v>
      </c>
      <c r="NP53" s="74">
        <v>6</v>
      </c>
      <c r="NQ53" s="75">
        <f t="shared" si="65"/>
        <v>0.95454545454545459</v>
      </c>
      <c r="NR53" s="75">
        <f t="shared" si="66"/>
        <v>0</v>
      </c>
      <c r="NT53" s="74" t="s">
        <v>56</v>
      </c>
      <c r="NU53" s="74">
        <v>176</v>
      </c>
      <c r="NV53" s="74">
        <v>174</v>
      </c>
      <c r="NW53" s="74">
        <v>2</v>
      </c>
      <c r="NX53" s="74">
        <v>0</v>
      </c>
      <c r="NY53" s="75">
        <v>0.99</v>
      </c>
      <c r="NZ53" s="75"/>
    </row>
    <row r="54" spans="1:390" ht="1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G54" s="8"/>
      <c r="H54" s="7"/>
      <c r="I54" s="2" t="s">
        <v>57</v>
      </c>
      <c r="J54" s="2">
        <v>231</v>
      </c>
      <c r="K54" s="2">
        <v>223</v>
      </c>
      <c r="L54" s="2">
        <v>7</v>
      </c>
      <c r="M54" s="2">
        <v>1</v>
      </c>
      <c r="N54" s="4">
        <v>0.97</v>
      </c>
      <c r="O54" s="8">
        <f t="shared" si="0"/>
        <v>0</v>
      </c>
      <c r="P54" s="7"/>
      <c r="Q54" s="2" t="s">
        <v>57</v>
      </c>
      <c r="R54" s="2">
        <v>231</v>
      </c>
      <c r="S54" s="2">
        <v>223</v>
      </c>
      <c r="T54" s="2">
        <v>7</v>
      </c>
      <c r="U54" s="2">
        <v>1</v>
      </c>
      <c r="V54" s="4">
        <v>0.97</v>
      </c>
      <c r="W54" s="4">
        <f t="shared" si="1"/>
        <v>0</v>
      </c>
      <c r="Y54" s="2" t="s">
        <v>57</v>
      </c>
      <c r="Z54" s="2">
        <v>231</v>
      </c>
      <c r="AA54" s="2">
        <v>223</v>
      </c>
      <c r="AB54" s="2">
        <v>7</v>
      </c>
      <c r="AC54" s="2">
        <v>1</v>
      </c>
      <c r="AD54" s="4">
        <v>0.97</v>
      </c>
      <c r="AE54" s="4">
        <f t="shared" si="2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3"/>
        <v>0.97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4">
        <f t="shared" si="4"/>
        <v>0</v>
      </c>
      <c r="BD54" s="2" t="s">
        <v>57</v>
      </c>
      <c r="BE54" s="2">
        <v>231</v>
      </c>
      <c r="BF54" s="2">
        <v>223</v>
      </c>
      <c r="BG54" s="2">
        <v>7</v>
      </c>
      <c r="BH54" s="2">
        <v>1</v>
      </c>
      <c r="BI54" s="4">
        <v>0.97</v>
      </c>
      <c r="BJ54" s="4">
        <f t="shared" si="5"/>
        <v>0</v>
      </c>
      <c r="BL54" s="2" t="s">
        <v>57</v>
      </c>
      <c r="BM54" s="2">
        <v>231</v>
      </c>
      <c r="BN54" s="2">
        <v>223</v>
      </c>
      <c r="BO54" s="2">
        <v>7</v>
      </c>
      <c r="BP54" s="2">
        <v>1</v>
      </c>
      <c r="BQ54" s="4">
        <f t="shared" si="69"/>
        <v>0.96536796536796532</v>
      </c>
      <c r="BR54" s="4">
        <f t="shared" si="6"/>
        <v>-4.6320346320346539E-3</v>
      </c>
      <c r="BT54" s="2" t="s">
        <v>57</v>
      </c>
      <c r="BU54" s="2">
        <v>231</v>
      </c>
      <c r="BV54" s="2">
        <v>223</v>
      </c>
      <c r="BW54" s="2">
        <v>7</v>
      </c>
      <c r="BX54" s="2">
        <v>1</v>
      </c>
      <c r="BY54" s="4">
        <f t="shared" si="67"/>
        <v>0.96536796536796532</v>
      </c>
      <c r="BZ54" s="4">
        <f t="shared" si="7"/>
        <v>0</v>
      </c>
      <c r="CB54" s="2" t="s">
        <v>57</v>
      </c>
      <c r="CC54" s="2">
        <v>231</v>
      </c>
      <c r="CD54" s="2">
        <v>223</v>
      </c>
      <c r="CE54" s="2">
        <v>7</v>
      </c>
      <c r="CF54" s="2">
        <v>1</v>
      </c>
      <c r="CG54" s="4">
        <v>0.97</v>
      </c>
      <c r="CH54" s="4">
        <f t="shared" si="8"/>
        <v>4.6320346320346539E-3</v>
      </c>
      <c r="CJ54" s="2" t="s">
        <v>57</v>
      </c>
      <c r="CK54" s="2">
        <v>231</v>
      </c>
      <c r="CL54" s="2">
        <v>223</v>
      </c>
      <c r="CM54" s="2">
        <v>7</v>
      </c>
      <c r="CN54" s="2">
        <v>1</v>
      </c>
      <c r="CO54" s="4">
        <v>0.97</v>
      </c>
      <c r="CP54" s="4">
        <f t="shared" si="9"/>
        <v>0</v>
      </c>
      <c r="CR54" s="2" t="s">
        <v>57</v>
      </c>
      <c r="CS54" s="2">
        <v>231</v>
      </c>
      <c r="CT54" s="2">
        <v>223</v>
      </c>
      <c r="CU54" s="2">
        <v>7</v>
      </c>
      <c r="CV54" s="2">
        <v>1</v>
      </c>
      <c r="CW54" s="4">
        <v>0.97</v>
      </c>
      <c r="CX54" s="4">
        <f t="shared" si="10"/>
        <v>0</v>
      </c>
      <c r="CZ54" s="2" t="s">
        <v>57</v>
      </c>
      <c r="DA54" s="2">
        <v>231</v>
      </c>
      <c r="DB54" s="2">
        <v>223</v>
      </c>
      <c r="DC54" s="2">
        <v>7</v>
      </c>
      <c r="DD54" s="2">
        <v>1</v>
      </c>
      <c r="DE54" s="4">
        <v>0.97</v>
      </c>
      <c r="DF54" s="4">
        <f t="shared" si="11"/>
        <v>0</v>
      </c>
      <c r="DH54" s="2" t="s">
        <v>57</v>
      </c>
      <c r="DI54" s="2">
        <v>231</v>
      </c>
      <c r="DJ54" s="2">
        <v>223</v>
      </c>
      <c r="DK54" s="2">
        <v>7</v>
      </c>
      <c r="DL54" s="2">
        <v>1</v>
      </c>
      <c r="DM54" s="4">
        <v>0.97</v>
      </c>
      <c r="DN54" s="4">
        <f t="shared" si="12"/>
        <v>0</v>
      </c>
      <c r="DP54" s="2" t="s">
        <v>57</v>
      </c>
      <c r="DQ54" s="2">
        <v>231</v>
      </c>
      <c r="DR54" s="2">
        <v>223</v>
      </c>
      <c r="DS54" s="2">
        <v>7</v>
      </c>
      <c r="DT54" s="2">
        <v>1</v>
      </c>
      <c r="DU54" s="4">
        <v>0.97</v>
      </c>
      <c r="DV54" s="4">
        <f t="shared" si="13"/>
        <v>0</v>
      </c>
      <c r="DX54" s="2" t="s">
        <v>57</v>
      </c>
      <c r="DY54" s="2">
        <v>231</v>
      </c>
      <c r="DZ54" s="2">
        <v>223</v>
      </c>
      <c r="EA54" s="2">
        <v>7</v>
      </c>
      <c r="EB54" s="2">
        <v>1</v>
      </c>
      <c r="EC54" s="4">
        <v>0.97</v>
      </c>
      <c r="ED54" s="4">
        <f t="shared" si="14"/>
        <v>0</v>
      </c>
      <c r="EF54" s="2" t="s">
        <v>57</v>
      </c>
      <c r="EG54" s="2">
        <v>231</v>
      </c>
      <c r="EH54" s="2">
        <v>223</v>
      </c>
      <c r="EI54" s="2">
        <v>7</v>
      </c>
      <c r="EJ54" s="2">
        <v>1</v>
      </c>
      <c r="EK54" s="4">
        <f t="shared" si="68"/>
        <v>0.96536796536796532</v>
      </c>
      <c r="EL54" s="4">
        <f t="shared" si="15"/>
        <v>-4.6320346320346539E-3</v>
      </c>
      <c r="EN54" s="73" t="s">
        <v>57</v>
      </c>
      <c r="EO54" s="73">
        <v>231</v>
      </c>
      <c r="EP54" s="73">
        <v>223</v>
      </c>
      <c r="EQ54" s="73">
        <v>7</v>
      </c>
      <c r="ER54" s="73">
        <v>1</v>
      </c>
      <c r="ES54" s="77">
        <v>0.97</v>
      </c>
      <c r="ET54" s="75">
        <f t="shared" si="16"/>
        <v>-3.0000000000000027E-2</v>
      </c>
      <c r="EU54" s="74"/>
      <c r="EV54" s="73" t="s">
        <v>57</v>
      </c>
      <c r="EW54" s="73">
        <v>231</v>
      </c>
      <c r="EX54" s="73">
        <v>223</v>
      </c>
      <c r="EY54" s="73">
        <v>7</v>
      </c>
      <c r="EZ54" s="73">
        <v>1</v>
      </c>
      <c r="FA54" s="77">
        <v>0.97</v>
      </c>
      <c r="FB54" s="75">
        <f t="shared" si="17"/>
        <v>0</v>
      </c>
      <c r="FC54" s="74"/>
      <c r="FD54" s="73" t="s">
        <v>57</v>
      </c>
      <c r="FE54" s="73">
        <v>231</v>
      </c>
      <c r="FF54" s="73">
        <v>223</v>
      </c>
      <c r="FG54" s="73">
        <v>7</v>
      </c>
      <c r="FH54" s="73">
        <v>1</v>
      </c>
      <c r="FI54" s="77">
        <v>0.97</v>
      </c>
      <c r="FJ54" s="75">
        <f t="shared" si="18"/>
        <v>0</v>
      </c>
      <c r="FK54" s="74"/>
      <c r="FL54" s="73" t="s">
        <v>57</v>
      </c>
      <c r="FM54" s="73">
        <v>231</v>
      </c>
      <c r="FN54" s="73">
        <v>223</v>
      </c>
      <c r="FO54" s="73">
        <v>7</v>
      </c>
      <c r="FP54" s="73">
        <v>1</v>
      </c>
      <c r="FQ54" s="77">
        <v>0.97</v>
      </c>
      <c r="FR54" s="75">
        <f t="shared" si="19"/>
        <v>0</v>
      </c>
      <c r="FS54" s="74"/>
      <c r="FT54" s="73" t="s">
        <v>57</v>
      </c>
      <c r="FU54" s="73">
        <v>231</v>
      </c>
      <c r="FV54" s="73">
        <v>223</v>
      </c>
      <c r="FW54" s="73">
        <v>7</v>
      </c>
      <c r="FX54" s="73">
        <v>1</v>
      </c>
      <c r="FY54" s="77">
        <v>0.97</v>
      </c>
      <c r="FZ54" s="75">
        <f t="shared" si="20"/>
        <v>0</v>
      </c>
      <c r="GA54" s="74"/>
      <c r="GB54" s="73" t="s">
        <v>57</v>
      </c>
      <c r="GC54" s="73">
        <v>231</v>
      </c>
      <c r="GD54" s="73">
        <v>223</v>
      </c>
      <c r="GE54" s="73">
        <v>7</v>
      </c>
      <c r="GF54" s="73">
        <v>1</v>
      </c>
      <c r="GG54" s="77">
        <v>0.97</v>
      </c>
      <c r="GH54" s="77">
        <f t="shared" si="21"/>
        <v>0</v>
      </c>
      <c r="GI54" s="74"/>
      <c r="GJ54" s="73" t="s">
        <v>57</v>
      </c>
      <c r="GK54" s="73">
        <v>231</v>
      </c>
      <c r="GL54" s="73">
        <v>223</v>
      </c>
      <c r="GM54" s="73">
        <v>7</v>
      </c>
      <c r="GN54" s="73">
        <v>1</v>
      </c>
      <c r="GO54" s="77">
        <v>0.97</v>
      </c>
      <c r="GP54" s="75">
        <f t="shared" si="22"/>
        <v>0</v>
      </c>
      <c r="GQ54" s="74"/>
      <c r="GR54" s="73" t="s">
        <v>57</v>
      </c>
      <c r="GS54" s="73">
        <v>231</v>
      </c>
      <c r="GT54" s="73">
        <v>223</v>
      </c>
      <c r="GU54" s="73">
        <v>7</v>
      </c>
      <c r="GV54" s="73">
        <v>1</v>
      </c>
      <c r="GW54" s="77">
        <v>0.97</v>
      </c>
      <c r="GX54" s="75">
        <f t="shared" si="23"/>
        <v>0</v>
      </c>
      <c r="GY54" s="74"/>
      <c r="GZ54" s="73" t="s">
        <v>57</v>
      </c>
      <c r="HA54" s="73">
        <v>231</v>
      </c>
      <c r="HB54" s="73">
        <v>223</v>
      </c>
      <c r="HC54" s="73">
        <v>7</v>
      </c>
      <c r="HD54" s="73">
        <v>1</v>
      </c>
      <c r="HE54" s="77">
        <v>0.97</v>
      </c>
      <c r="HF54" s="75">
        <f t="shared" si="24"/>
        <v>0</v>
      </c>
      <c r="HG54" s="74"/>
      <c r="HH54" s="74" t="s">
        <v>57</v>
      </c>
      <c r="HI54" s="74">
        <v>231</v>
      </c>
      <c r="HJ54" s="74">
        <v>223</v>
      </c>
      <c r="HK54" s="74">
        <v>7</v>
      </c>
      <c r="HL54" s="74">
        <v>1</v>
      </c>
      <c r="HM54" s="75">
        <f t="shared" si="25"/>
        <v>0.96536796536796532</v>
      </c>
      <c r="HN54" s="75">
        <f t="shared" si="26"/>
        <v>-4.6320346320346539E-3</v>
      </c>
      <c r="HP54" s="74" t="s">
        <v>57</v>
      </c>
      <c r="HQ54" s="74">
        <v>231</v>
      </c>
      <c r="HR54" s="74">
        <v>223</v>
      </c>
      <c r="HS54" s="74">
        <v>7</v>
      </c>
      <c r="HT54" s="74">
        <v>1</v>
      </c>
      <c r="HU54" s="75">
        <f t="shared" si="27"/>
        <v>0.96536796536796532</v>
      </c>
      <c r="HV54" s="75">
        <f t="shared" si="28"/>
        <v>0</v>
      </c>
      <c r="HX54" s="74" t="s">
        <v>57</v>
      </c>
      <c r="HY54" s="74">
        <v>231</v>
      </c>
      <c r="HZ54" s="74">
        <v>223</v>
      </c>
      <c r="IA54" s="74">
        <v>7</v>
      </c>
      <c r="IB54" s="74">
        <v>1</v>
      </c>
      <c r="IC54" s="75">
        <f t="shared" si="29"/>
        <v>0.96536796536796532</v>
      </c>
      <c r="ID54" s="75">
        <f t="shared" si="30"/>
        <v>0</v>
      </c>
      <c r="IF54" s="74" t="s">
        <v>57</v>
      </c>
      <c r="IG54" s="74">
        <v>231</v>
      </c>
      <c r="IH54" s="74">
        <v>223</v>
      </c>
      <c r="II54" s="74">
        <v>7</v>
      </c>
      <c r="IJ54" s="74">
        <v>1</v>
      </c>
      <c r="IK54" s="75">
        <f t="shared" si="31"/>
        <v>0.96536796536796532</v>
      </c>
      <c r="IL54" s="75">
        <f t="shared" si="32"/>
        <v>0</v>
      </c>
      <c r="IN54" s="74" t="s">
        <v>57</v>
      </c>
      <c r="IO54" s="74">
        <v>231</v>
      </c>
      <c r="IP54" s="74">
        <v>223</v>
      </c>
      <c r="IQ54" s="74">
        <v>7</v>
      </c>
      <c r="IR54" s="74">
        <v>1</v>
      </c>
      <c r="IS54" s="75">
        <f t="shared" si="33"/>
        <v>0.96536796536796532</v>
      </c>
      <c r="IT54" s="75">
        <f t="shared" si="34"/>
        <v>0</v>
      </c>
      <c r="IV54" s="74" t="s">
        <v>57</v>
      </c>
      <c r="IW54" s="74">
        <v>231</v>
      </c>
      <c r="IX54" s="74">
        <v>223</v>
      </c>
      <c r="IY54" s="74">
        <v>7</v>
      </c>
      <c r="IZ54" s="74">
        <v>1</v>
      </c>
      <c r="JA54" s="75">
        <f t="shared" si="35"/>
        <v>0.96536796536796532</v>
      </c>
      <c r="JB54" s="75">
        <f t="shared" si="36"/>
        <v>0</v>
      </c>
      <c r="JD54" s="74" t="s">
        <v>57</v>
      </c>
      <c r="JE54" s="74">
        <v>231</v>
      </c>
      <c r="JF54" s="74">
        <v>223</v>
      </c>
      <c r="JG54" s="74">
        <v>7</v>
      </c>
      <c r="JH54" s="74">
        <v>1</v>
      </c>
      <c r="JI54" s="75">
        <f t="shared" si="37"/>
        <v>0.96536796536796532</v>
      </c>
      <c r="JJ54" s="75">
        <f t="shared" si="38"/>
        <v>0</v>
      </c>
      <c r="JL54" s="74" t="s">
        <v>57</v>
      </c>
      <c r="JM54" s="74">
        <v>231</v>
      </c>
      <c r="JN54" s="74">
        <v>223</v>
      </c>
      <c r="JO54" s="74">
        <v>7</v>
      </c>
      <c r="JP54" s="74">
        <v>1</v>
      </c>
      <c r="JQ54" s="75">
        <f t="shared" si="39"/>
        <v>0.96536796536796532</v>
      </c>
      <c r="JR54" s="75">
        <f t="shared" si="40"/>
        <v>0</v>
      </c>
      <c r="JT54" s="74" t="s">
        <v>57</v>
      </c>
      <c r="JU54" s="74">
        <v>231</v>
      </c>
      <c r="JV54" s="74">
        <v>223</v>
      </c>
      <c r="JW54" s="74">
        <v>7</v>
      </c>
      <c r="JX54" s="74">
        <v>1</v>
      </c>
      <c r="JY54" s="75">
        <f t="shared" si="41"/>
        <v>0.96536796536796532</v>
      </c>
      <c r="JZ54" s="75">
        <f t="shared" si="42"/>
        <v>0</v>
      </c>
      <c r="KB54" s="74" t="s">
        <v>57</v>
      </c>
      <c r="KC54" s="74">
        <v>231</v>
      </c>
      <c r="KD54" s="74">
        <v>223</v>
      </c>
      <c r="KE54" s="74">
        <v>7</v>
      </c>
      <c r="KF54" s="74">
        <v>1</v>
      </c>
      <c r="KG54" s="75">
        <f t="shared" si="43"/>
        <v>0.96536796536796532</v>
      </c>
      <c r="KH54" s="75">
        <f t="shared" si="44"/>
        <v>0</v>
      </c>
      <c r="KJ54" s="74" t="s">
        <v>57</v>
      </c>
      <c r="KK54" s="74">
        <v>231</v>
      </c>
      <c r="KL54" s="74">
        <v>223</v>
      </c>
      <c r="KM54" s="74">
        <v>7</v>
      </c>
      <c r="KN54" s="74">
        <v>1</v>
      </c>
      <c r="KO54" s="75">
        <f t="shared" si="45"/>
        <v>0.96536796536796532</v>
      </c>
      <c r="KP54" s="75">
        <f t="shared" si="46"/>
        <v>0</v>
      </c>
      <c r="KR54" s="74" t="s">
        <v>57</v>
      </c>
      <c r="KS54" s="74">
        <v>231</v>
      </c>
      <c r="KT54" s="74">
        <v>223</v>
      </c>
      <c r="KU54" s="74">
        <v>7</v>
      </c>
      <c r="KV54" s="74">
        <v>1</v>
      </c>
      <c r="KW54" s="75">
        <f t="shared" si="47"/>
        <v>0.96536796536796532</v>
      </c>
      <c r="KX54" s="75">
        <f t="shared" si="48"/>
        <v>0</v>
      </c>
      <c r="KZ54" s="74" t="s">
        <v>57</v>
      </c>
      <c r="LA54" s="74">
        <v>231</v>
      </c>
      <c r="LB54" s="74">
        <v>223</v>
      </c>
      <c r="LC54" s="74">
        <v>7</v>
      </c>
      <c r="LD54" s="74">
        <v>1</v>
      </c>
      <c r="LE54" s="75">
        <f t="shared" si="49"/>
        <v>0.96536796536796532</v>
      </c>
      <c r="LF54" s="75">
        <f t="shared" si="50"/>
        <v>0</v>
      </c>
      <c r="LH54" s="74" t="s">
        <v>57</v>
      </c>
      <c r="LI54" s="74">
        <v>231</v>
      </c>
      <c r="LJ54" s="74">
        <v>223</v>
      </c>
      <c r="LK54" s="74">
        <v>7</v>
      </c>
      <c r="LL54" s="74">
        <v>1</v>
      </c>
      <c r="LM54" s="75">
        <f t="shared" si="51"/>
        <v>0.96536796536796532</v>
      </c>
      <c r="LN54" s="75">
        <f t="shared" si="52"/>
        <v>0</v>
      </c>
      <c r="LP54" s="74" t="s">
        <v>57</v>
      </c>
      <c r="LQ54" s="74">
        <v>231</v>
      </c>
      <c r="LR54" s="74">
        <v>223</v>
      </c>
      <c r="LS54" s="74">
        <v>7</v>
      </c>
      <c r="LT54" s="74">
        <v>1</v>
      </c>
      <c r="LU54" s="75">
        <f t="shared" si="53"/>
        <v>0.96536796536796532</v>
      </c>
      <c r="LV54" s="75">
        <f t="shared" si="54"/>
        <v>0</v>
      </c>
      <c r="LX54" s="74" t="s">
        <v>57</v>
      </c>
      <c r="LY54" s="74">
        <v>270</v>
      </c>
      <c r="LZ54" s="74">
        <v>260</v>
      </c>
      <c r="MA54" s="74">
        <v>8</v>
      </c>
      <c r="MB54" s="74">
        <v>2</v>
      </c>
      <c r="MC54" s="75">
        <f t="shared" si="55"/>
        <v>0.96296296296296291</v>
      </c>
      <c r="MD54" s="75">
        <f t="shared" si="56"/>
        <v>-2.4050024050024099E-3</v>
      </c>
      <c r="MF54" s="74" t="s">
        <v>57</v>
      </c>
      <c r="MG54" s="74">
        <v>270</v>
      </c>
      <c r="MH54" s="74">
        <v>260</v>
      </c>
      <c r="MI54" s="74">
        <v>8</v>
      </c>
      <c r="MJ54" s="74">
        <v>2</v>
      </c>
      <c r="MK54" s="75">
        <f t="shared" si="57"/>
        <v>0.96296296296296291</v>
      </c>
      <c r="ML54" s="75">
        <f t="shared" si="58"/>
        <v>0</v>
      </c>
      <c r="MN54" s="74" t="s">
        <v>57</v>
      </c>
      <c r="MO54" s="74">
        <v>270</v>
      </c>
      <c r="MP54" s="74">
        <v>260</v>
      </c>
      <c r="MQ54" s="74">
        <v>8</v>
      </c>
      <c r="MR54" s="74">
        <v>2</v>
      </c>
      <c r="MS54" s="75">
        <f t="shared" si="59"/>
        <v>0.96296296296296291</v>
      </c>
      <c r="MT54" s="75">
        <f t="shared" si="60"/>
        <v>0</v>
      </c>
      <c r="MV54" s="74" t="s">
        <v>57</v>
      </c>
      <c r="MW54" s="74">
        <v>270</v>
      </c>
      <c r="MX54" s="74">
        <v>260</v>
      </c>
      <c r="MY54" s="74">
        <v>8</v>
      </c>
      <c r="MZ54" s="74">
        <v>2</v>
      </c>
      <c r="NA54" s="75">
        <f t="shared" si="61"/>
        <v>0.96296296296296291</v>
      </c>
      <c r="NB54" s="75">
        <f t="shared" si="62"/>
        <v>0</v>
      </c>
      <c r="ND54" s="74" t="s">
        <v>57</v>
      </c>
      <c r="NE54" s="74">
        <v>270</v>
      </c>
      <c r="NF54" s="74">
        <v>260</v>
      </c>
      <c r="NG54" s="74">
        <v>8</v>
      </c>
      <c r="NH54" s="74">
        <v>2</v>
      </c>
      <c r="NI54" s="75">
        <f t="shared" si="63"/>
        <v>0.96296296296296291</v>
      </c>
      <c r="NJ54" s="75">
        <f t="shared" si="64"/>
        <v>0</v>
      </c>
      <c r="NL54" s="74" t="s">
        <v>57</v>
      </c>
      <c r="NM54" s="74">
        <v>270</v>
      </c>
      <c r="NN54" s="74">
        <v>260</v>
      </c>
      <c r="NO54" s="74">
        <v>8</v>
      </c>
      <c r="NP54" s="74">
        <v>2</v>
      </c>
      <c r="NQ54" s="75">
        <f t="shared" si="65"/>
        <v>0.96296296296296291</v>
      </c>
      <c r="NR54" s="75">
        <f t="shared" si="66"/>
        <v>0</v>
      </c>
      <c r="NT54" s="74" t="s">
        <v>57</v>
      </c>
      <c r="NU54" s="74">
        <v>270</v>
      </c>
      <c r="NV54" s="74">
        <v>260</v>
      </c>
      <c r="NW54" s="74">
        <v>8</v>
      </c>
      <c r="NX54" s="74">
        <v>2</v>
      </c>
      <c r="NY54" s="75">
        <v>0.96</v>
      </c>
      <c r="NZ54" s="75"/>
    </row>
    <row r="55" spans="1:390" ht="15">
      <c r="A55" s="37" t="s">
        <v>58</v>
      </c>
      <c r="B55" s="2">
        <v>192</v>
      </c>
      <c r="C55" s="2">
        <v>184</v>
      </c>
      <c r="D55" s="2">
        <v>7</v>
      </c>
      <c r="E55" s="2">
        <v>1</v>
      </c>
      <c r="F55" s="4">
        <v>0.95</v>
      </c>
      <c r="G55" s="8"/>
      <c r="H55" s="7"/>
      <c r="I55" s="37" t="s">
        <v>58</v>
      </c>
      <c r="J55" s="2">
        <v>192</v>
      </c>
      <c r="K55" s="2">
        <v>181</v>
      </c>
      <c r="L55" s="2">
        <v>7</v>
      </c>
      <c r="M55" s="6">
        <v>4</v>
      </c>
      <c r="N55" s="4">
        <v>0.93</v>
      </c>
      <c r="O55" s="8">
        <f t="shared" si="0"/>
        <v>-1.9999999999999907E-2</v>
      </c>
      <c r="P55" s="7"/>
      <c r="Q55" s="37" t="s">
        <v>58</v>
      </c>
      <c r="R55" s="2">
        <v>192</v>
      </c>
      <c r="S55" s="2">
        <v>185</v>
      </c>
      <c r="T55" s="2">
        <v>7</v>
      </c>
      <c r="U55" s="2">
        <v>0</v>
      </c>
      <c r="V55" s="4">
        <f>S55/R55</f>
        <v>0.96354166666666663</v>
      </c>
      <c r="W55" s="4">
        <f t="shared" si="1"/>
        <v>3.3541666666666581E-2</v>
      </c>
      <c r="Y55" s="37" t="s">
        <v>58</v>
      </c>
      <c r="Z55" s="2">
        <v>192</v>
      </c>
      <c r="AA55" s="2">
        <v>185</v>
      </c>
      <c r="AB55" s="2">
        <v>7</v>
      </c>
      <c r="AC55" s="2">
        <v>0</v>
      </c>
      <c r="AD55" s="4">
        <f>AA55/Z55</f>
        <v>0.96354166666666663</v>
      </c>
      <c r="AE55" s="4">
        <f t="shared" si="2"/>
        <v>0</v>
      </c>
      <c r="AG55" s="37" t="s">
        <v>58</v>
      </c>
      <c r="AH55" s="2">
        <v>192</v>
      </c>
      <c r="AI55" s="2">
        <v>185</v>
      </c>
      <c r="AJ55" s="2">
        <v>7</v>
      </c>
      <c r="AK55" s="2">
        <v>0</v>
      </c>
      <c r="AL55" s="4">
        <f>AI55/AH55</f>
        <v>0.96354166666666663</v>
      </c>
      <c r="AN55" s="2" t="s">
        <v>58</v>
      </c>
      <c r="AO55" s="2">
        <v>192</v>
      </c>
      <c r="AP55" s="2">
        <v>185</v>
      </c>
      <c r="AQ55" s="2">
        <v>6</v>
      </c>
      <c r="AR55" s="2">
        <v>1</v>
      </c>
      <c r="AS55" s="4">
        <v>0.95</v>
      </c>
      <c r="AT55" s="4">
        <f t="shared" si="3"/>
        <v>-1.3541666666666674E-2</v>
      </c>
      <c r="AV55" s="2" t="s">
        <v>58</v>
      </c>
      <c r="AW55" s="2">
        <v>192</v>
      </c>
      <c r="AX55" s="2">
        <v>185</v>
      </c>
      <c r="AY55" s="2">
        <v>7</v>
      </c>
      <c r="AZ55" s="2">
        <v>0</v>
      </c>
      <c r="BA55" s="4">
        <v>0.95</v>
      </c>
      <c r="BB55" s="4">
        <f t="shared" si="4"/>
        <v>0</v>
      </c>
      <c r="BD55" s="37" t="s">
        <v>58</v>
      </c>
      <c r="BE55" s="2">
        <v>192</v>
      </c>
      <c r="BF55" s="2">
        <v>185</v>
      </c>
      <c r="BG55" s="2">
        <v>7</v>
      </c>
      <c r="BH55" s="2">
        <v>0</v>
      </c>
      <c r="BI55" s="4">
        <f>BF55/BE55</f>
        <v>0.96354166666666663</v>
      </c>
      <c r="BJ55" s="4">
        <f t="shared" si="5"/>
        <v>1.3541666666666674E-2</v>
      </c>
      <c r="BL55" s="37" t="s">
        <v>58</v>
      </c>
      <c r="BM55" s="2">
        <v>192</v>
      </c>
      <c r="BN55" s="2">
        <v>185</v>
      </c>
      <c r="BO55" s="2">
        <v>7</v>
      </c>
      <c r="BP55" s="2">
        <v>0</v>
      </c>
      <c r="BQ55" s="4">
        <f>BN55/BM55</f>
        <v>0.96354166666666663</v>
      </c>
      <c r="BR55" s="4">
        <f t="shared" si="6"/>
        <v>0</v>
      </c>
      <c r="BT55" s="37" t="s">
        <v>58</v>
      </c>
      <c r="BU55" s="2">
        <v>192</v>
      </c>
      <c r="BV55" s="2">
        <v>185</v>
      </c>
      <c r="BW55" s="2">
        <v>7</v>
      </c>
      <c r="BX55" s="2">
        <v>0</v>
      </c>
      <c r="BY55" s="4">
        <f>BV55/BU55</f>
        <v>0.96354166666666663</v>
      </c>
      <c r="BZ55" s="4">
        <f t="shared" si="7"/>
        <v>0</v>
      </c>
      <c r="CB55" s="37" t="s">
        <v>58</v>
      </c>
      <c r="CC55" s="2">
        <v>192</v>
      </c>
      <c r="CD55" s="2">
        <v>185</v>
      </c>
      <c r="CE55" s="2">
        <v>7</v>
      </c>
      <c r="CF55" s="2">
        <v>0</v>
      </c>
      <c r="CG55" s="4">
        <f>CD55/CC55</f>
        <v>0.96354166666666663</v>
      </c>
      <c r="CH55" s="4">
        <f t="shared" si="8"/>
        <v>0</v>
      </c>
      <c r="CJ55" s="37" t="s">
        <v>58</v>
      </c>
      <c r="CK55" s="2">
        <v>192</v>
      </c>
      <c r="CL55" s="2">
        <v>185</v>
      </c>
      <c r="CM55" s="2">
        <v>7</v>
      </c>
      <c r="CN55" s="2">
        <v>0</v>
      </c>
      <c r="CO55" s="4">
        <f>CL55/CK55</f>
        <v>0.96354166666666663</v>
      </c>
      <c r="CP55" s="4">
        <f t="shared" si="9"/>
        <v>0</v>
      </c>
      <c r="CR55" s="37" t="s">
        <v>58</v>
      </c>
      <c r="CS55" s="2">
        <v>192</v>
      </c>
      <c r="CT55" s="2">
        <v>185</v>
      </c>
      <c r="CU55" s="2">
        <v>7</v>
      </c>
      <c r="CV55" s="2">
        <v>0</v>
      </c>
      <c r="CW55" s="4">
        <f>CT55/CS55</f>
        <v>0.96354166666666663</v>
      </c>
      <c r="CX55" s="4">
        <f t="shared" si="10"/>
        <v>0</v>
      </c>
      <c r="CZ55" s="37" t="s">
        <v>58</v>
      </c>
      <c r="DA55" s="2">
        <v>192</v>
      </c>
      <c r="DB55" s="2">
        <v>185</v>
      </c>
      <c r="DC55" s="2">
        <v>7</v>
      </c>
      <c r="DD55" s="2">
        <v>0</v>
      </c>
      <c r="DE55" s="4">
        <f>DB55/DA55</f>
        <v>0.96354166666666663</v>
      </c>
      <c r="DF55" s="4">
        <f t="shared" si="11"/>
        <v>0</v>
      </c>
      <c r="DH55" s="37" t="s">
        <v>58</v>
      </c>
      <c r="DI55" s="2">
        <v>192</v>
      </c>
      <c r="DJ55" s="2">
        <v>185</v>
      </c>
      <c r="DK55" s="2">
        <v>7</v>
      </c>
      <c r="DL55" s="2">
        <v>0</v>
      </c>
      <c r="DM55" s="4">
        <f>DJ55/DI55</f>
        <v>0.96354166666666663</v>
      </c>
      <c r="DN55" s="4">
        <f t="shared" si="12"/>
        <v>0</v>
      </c>
      <c r="DP55" s="37" t="s">
        <v>58</v>
      </c>
      <c r="DQ55" s="2">
        <v>192</v>
      </c>
      <c r="DR55" s="2">
        <v>185</v>
      </c>
      <c r="DS55" s="2">
        <v>7</v>
      </c>
      <c r="DT55" s="2">
        <v>0</v>
      </c>
      <c r="DU55" s="4">
        <v>0.96</v>
      </c>
      <c r="DV55" s="4">
        <f t="shared" si="13"/>
        <v>-3.5416666666666652E-3</v>
      </c>
      <c r="DX55" s="37" t="s">
        <v>58</v>
      </c>
      <c r="DY55" s="2">
        <v>192</v>
      </c>
      <c r="DZ55" s="2">
        <v>0</v>
      </c>
      <c r="EA55" s="2">
        <v>0</v>
      </c>
      <c r="EB55" s="32">
        <v>192</v>
      </c>
      <c r="EC55" s="4">
        <v>0</v>
      </c>
      <c r="ED55" s="4">
        <f t="shared" si="14"/>
        <v>-0.96</v>
      </c>
      <c r="EE55" s="2" t="s">
        <v>89</v>
      </c>
      <c r="EF55" s="37" t="s">
        <v>58</v>
      </c>
      <c r="EG55" s="2">
        <v>192</v>
      </c>
      <c r="EH55" s="2">
        <v>185</v>
      </c>
      <c r="EI55" s="2">
        <v>7</v>
      </c>
      <c r="EJ55" s="2">
        <v>0</v>
      </c>
      <c r="EK55" s="4">
        <f t="shared" si="68"/>
        <v>0.96354166666666663</v>
      </c>
      <c r="EL55" s="4">
        <f t="shared" si="15"/>
        <v>0.96354166666666663</v>
      </c>
      <c r="EN55" s="78" t="s">
        <v>58</v>
      </c>
      <c r="EO55" s="73">
        <v>192</v>
      </c>
      <c r="EP55" s="73">
        <v>0</v>
      </c>
      <c r="EQ55" s="73">
        <v>0</v>
      </c>
      <c r="ER55" s="73">
        <v>194</v>
      </c>
      <c r="ES55" s="77">
        <v>0</v>
      </c>
      <c r="ET55" s="75">
        <f t="shared" si="16"/>
        <v>0</v>
      </c>
      <c r="EU55" s="74"/>
      <c r="EV55" s="78" t="s">
        <v>58</v>
      </c>
      <c r="EW55" s="73">
        <v>192</v>
      </c>
      <c r="EX55" s="73">
        <v>185</v>
      </c>
      <c r="EY55" s="73">
        <v>7</v>
      </c>
      <c r="EZ55" s="73">
        <v>0</v>
      </c>
      <c r="FA55" s="77">
        <v>0.95</v>
      </c>
      <c r="FB55" s="75">
        <f t="shared" si="17"/>
        <v>0.95</v>
      </c>
      <c r="FC55" s="74"/>
      <c r="FD55" s="73" t="s">
        <v>58</v>
      </c>
      <c r="FE55" s="73">
        <v>192</v>
      </c>
      <c r="FF55" s="73">
        <v>185</v>
      </c>
      <c r="FG55" s="73">
        <v>7</v>
      </c>
      <c r="FH55" s="73">
        <v>0</v>
      </c>
      <c r="FI55" s="77">
        <v>0.96</v>
      </c>
      <c r="FJ55" s="75">
        <f t="shared" si="18"/>
        <v>1.0000000000000009E-2</v>
      </c>
      <c r="FK55" s="74"/>
      <c r="FL55" s="78" t="s">
        <v>58</v>
      </c>
      <c r="FM55" s="73">
        <v>192</v>
      </c>
      <c r="FN55" s="73">
        <v>185</v>
      </c>
      <c r="FO55" s="73">
        <v>7</v>
      </c>
      <c r="FP55" s="73">
        <v>0</v>
      </c>
      <c r="FQ55" s="77">
        <v>0.96</v>
      </c>
      <c r="FR55" s="75">
        <f t="shared" si="19"/>
        <v>0</v>
      </c>
      <c r="FS55" s="74"/>
      <c r="FT55" s="78" t="s">
        <v>58</v>
      </c>
      <c r="FU55" s="73">
        <v>192</v>
      </c>
      <c r="FV55" s="73">
        <v>185</v>
      </c>
      <c r="FW55" s="73">
        <v>7</v>
      </c>
      <c r="FX55" s="73">
        <v>0</v>
      </c>
      <c r="FY55" s="77">
        <v>0.96</v>
      </c>
      <c r="FZ55" s="75">
        <f t="shared" si="20"/>
        <v>0</v>
      </c>
      <c r="GA55" s="74"/>
      <c r="GB55" s="78" t="s">
        <v>58</v>
      </c>
      <c r="GC55" s="73">
        <v>192</v>
      </c>
      <c r="GD55" s="73">
        <v>185</v>
      </c>
      <c r="GE55" s="73">
        <v>7</v>
      </c>
      <c r="GF55" s="73">
        <v>0</v>
      </c>
      <c r="GG55" s="77">
        <v>0.96</v>
      </c>
      <c r="GH55" s="77">
        <f t="shared" si="21"/>
        <v>0</v>
      </c>
      <c r="GI55" s="74"/>
      <c r="GJ55" s="78" t="s">
        <v>58</v>
      </c>
      <c r="GK55" s="73">
        <v>192</v>
      </c>
      <c r="GL55" s="73">
        <v>185</v>
      </c>
      <c r="GM55" s="73">
        <v>7</v>
      </c>
      <c r="GN55" s="73">
        <v>0</v>
      </c>
      <c r="GO55" s="77">
        <v>0.96</v>
      </c>
      <c r="GP55" s="75">
        <f t="shared" si="22"/>
        <v>0</v>
      </c>
      <c r="GQ55" s="74"/>
      <c r="GR55" s="78" t="s">
        <v>58</v>
      </c>
      <c r="GS55" s="73">
        <v>192</v>
      </c>
      <c r="GT55" s="73">
        <v>0</v>
      </c>
      <c r="GU55" s="73">
        <v>0</v>
      </c>
      <c r="GV55" s="73">
        <v>192</v>
      </c>
      <c r="GW55" s="77">
        <v>0</v>
      </c>
      <c r="GX55" s="75">
        <f t="shared" si="23"/>
        <v>-0.96</v>
      </c>
      <c r="GY55" s="74" t="s">
        <v>89</v>
      </c>
      <c r="GZ55" s="78" t="s">
        <v>58</v>
      </c>
      <c r="HA55" s="73">
        <v>192</v>
      </c>
      <c r="HB55" s="73">
        <v>185</v>
      </c>
      <c r="HC55" s="73">
        <v>7</v>
      </c>
      <c r="HD55" s="73">
        <v>0</v>
      </c>
      <c r="HE55" s="77">
        <v>0.95</v>
      </c>
      <c r="HF55" s="75">
        <f t="shared" si="24"/>
        <v>0.95</v>
      </c>
      <c r="HG55" s="74"/>
      <c r="HH55" s="78" t="s">
        <v>58</v>
      </c>
      <c r="HI55" s="73">
        <v>192</v>
      </c>
      <c r="HJ55" s="73">
        <v>185</v>
      </c>
      <c r="HK55" s="73">
        <v>7</v>
      </c>
      <c r="HL55" s="73">
        <v>0</v>
      </c>
      <c r="HM55" s="75">
        <f t="shared" si="25"/>
        <v>0.96354166666666663</v>
      </c>
      <c r="HN55" s="75">
        <f t="shared" si="26"/>
        <v>1.3541666666666674E-2</v>
      </c>
      <c r="HP55" s="78" t="s">
        <v>58</v>
      </c>
      <c r="HQ55" s="73">
        <v>192</v>
      </c>
      <c r="HR55" s="73">
        <v>185</v>
      </c>
      <c r="HS55" s="73">
        <v>7</v>
      </c>
      <c r="HT55" s="73">
        <v>0</v>
      </c>
      <c r="HU55" s="75">
        <f t="shared" si="27"/>
        <v>0.96354166666666663</v>
      </c>
      <c r="HV55" s="75">
        <f t="shared" si="28"/>
        <v>0</v>
      </c>
      <c r="HX55" s="78" t="s">
        <v>58</v>
      </c>
      <c r="HY55" s="73">
        <v>192</v>
      </c>
      <c r="HZ55" s="73">
        <v>185</v>
      </c>
      <c r="IA55" s="74">
        <v>7</v>
      </c>
      <c r="IB55" s="74">
        <v>0</v>
      </c>
      <c r="IC55" s="75">
        <f t="shared" si="29"/>
        <v>0.96354166666666663</v>
      </c>
      <c r="ID55" s="75">
        <f t="shared" si="30"/>
        <v>0</v>
      </c>
      <c r="IF55" s="78" t="s">
        <v>58</v>
      </c>
      <c r="IG55" s="73">
        <v>192</v>
      </c>
      <c r="IH55" s="73">
        <v>185</v>
      </c>
      <c r="II55" s="74">
        <v>7</v>
      </c>
      <c r="IJ55" s="74">
        <v>0</v>
      </c>
      <c r="IK55" s="75">
        <f t="shared" si="31"/>
        <v>0.96354166666666663</v>
      </c>
      <c r="IL55" s="75">
        <f t="shared" si="32"/>
        <v>0</v>
      </c>
      <c r="IN55" s="78" t="s">
        <v>58</v>
      </c>
      <c r="IO55" s="73">
        <v>192</v>
      </c>
      <c r="IP55" s="73">
        <v>185</v>
      </c>
      <c r="IQ55" s="74">
        <v>7</v>
      </c>
      <c r="IR55" s="74">
        <v>0</v>
      </c>
      <c r="IS55" s="75">
        <f t="shared" si="33"/>
        <v>0.96354166666666663</v>
      </c>
      <c r="IT55" s="75">
        <f t="shared" si="34"/>
        <v>0</v>
      </c>
      <c r="IV55" s="78" t="s">
        <v>58</v>
      </c>
      <c r="IW55" s="73">
        <v>192</v>
      </c>
      <c r="IX55" s="73">
        <v>185</v>
      </c>
      <c r="IY55" s="74">
        <v>7</v>
      </c>
      <c r="IZ55" s="74">
        <v>0</v>
      </c>
      <c r="JA55" s="75">
        <f t="shared" si="35"/>
        <v>0.96354166666666663</v>
      </c>
      <c r="JB55" s="75">
        <f t="shared" si="36"/>
        <v>0</v>
      </c>
      <c r="JD55" s="78" t="s">
        <v>58</v>
      </c>
      <c r="JE55" s="73">
        <v>192</v>
      </c>
      <c r="JF55" s="73">
        <v>185</v>
      </c>
      <c r="JG55" s="74">
        <v>7</v>
      </c>
      <c r="JH55" s="74">
        <v>0</v>
      </c>
      <c r="JI55" s="75">
        <f t="shared" si="37"/>
        <v>0.96354166666666663</v>
      </c>
      <c r="JJ55" s="75">
        <f t="shared" si="38"/>
        <v>0</v>
      </c>
      <c r="JL55" s="78" t="s">
        <v>58</v>
      </c>
      <c r="JM55" s="73">
        <v>192</v>
      </c>
      <c r="JN55" s="73">
        <v>185</v>
      </c>
      <c r="JO55" s="74">
        <v>7</v>
      </c>
      <c r="JP55" s="74">
        <v>0</v>
      </c>
      <c r="JQ55" s="75">
        <f t="shared" si="39"/>
        <v>0.96354166666666663</v>
      </c>
      <c r="JR55" s="75">
        <f t="shared" si="40"/>
        <v>0</v>
      </c>
      <c r="JT55" s="78" t="s">
        <v>58</v>
      </c>
      <c r="JU55" s="73">
        <v>192</v>
      </c>
      <c r="JV55" s="73">
        <v>185</v>
      </c>
      <c r="JW55" s="74">
        <v>7</v>
      </c>
      <c r="JX55" s="74">
        <v>0</v>
      </c>
      <c r="JY55" s="75">
        <f t="shared" si="41"/>
        <v>0.96354166666666663</v>
      </c>
      <c r="JZ55" s="75">
        <f t="shared" si="42"/>
        <v>0</v>
      </c>
      <c r="KB55" s="78" t="s">
        <v>58</v>
      </c>
      <c r="KC55" s="73">
        <v>192</v>
      </c>
      <c r="KD55" s="73">
        <v>185</v>
      </c>
      <c r="KE55" s="74">
        <v>7</v>
      </c>
      <c r="KF55" s="74">
        <v>0</v>
      </c>
      <c r="KG55" s="75">
        <f t="shared" si="43"/>
        <v>0.96354166666666663</v>
      </c>
      <c r="KH55" s="75">
        <f t="shared" si="44"/>
        <v>0</v>
      </c>
      <c r="KJ55" s="78" t="s">
        <v>58</v>
      </c>
      <c r="KK55" s="73">
        <v>192</v>
      </c>
      <c r="KL55" s="73">
        <v>185</v>
      </c>
      <c r="KM55" s="74">
        <v>7</v>
      </c>
      <c r="KN55" s="74">
        <v>0</v>
      </c>
      <c r="KO55" s="75">
        <f t="shared" si="45"/>
        <v>0.96354166666666663</v>
      </c>
      <c r="KP55" s="75">
        <f t="shared" si="46"/>
        <v>0</v>
      </c>
      <c r="KR55" s="78" t="s">
        <v>58</v>
      </c>
      <c r="KS55" s="73">
        <v>192</v>
      </c>
      <c r="KT55" s="73">
        <v>185</v>
      </c>
      <c r="KU55" s="74">
        <v>7</v>
      </c>
      <c r="KV55" s="74">
        <v>0</v>
      </c>
      <c r="KW55" s="75">
        <f t="shared" si="47"/>
        <v>0.96354166666666663</v>
      </c>
      <c r="KX55" s="75">
        <f t="shared" si="48"/>
        <v>0</v>
      </c>
      <c r="KZ55" s="78" t="s">
        <v>58</v>
      </c>
      <c r="LA55" s="73">
        <v>192</v>
      </c>
      <c r="LB55" s="73">
        <v>185</v>
      </c>
      <c r="LC55" s="74">
        <v>7</v>
      </c>
      <c r="LD55" s="74">
        <v>0</v>
      </c>
      <c r="LE55" s="75">
        <f t="shared" si="49"/>
        <v>0.96354166666666663</v>
      </c>
      <c r="LF55" s="75">
        <f t="shared" si="50"/>
        <v>0</v>
      </c>
      <c r="LH55" s="78" t="s">
        <v>58</v>
      </c>
      <c r="LI55" s="73">
        <v>192</v>
      </c>
      <c r="LJ55" s="73">
        <v>185</v>
      </c>
      <c r="LK55" s="74">
        <v>7</v>
      </c>
      <c r="LL55" s="74">
        <v>0</v>
      </c>
      <c r="LM55" s="75">
        <f t="shared" si="51"/>
        <v>0.96354166666666663</v>
      </c>
      <c r="LN55" s="75">
        <f t="shared" si="52"/>
        <v>0</v>
      </c>
      <c r="LP55" s="78" t="s">
        <v>58</v>
      </c>
      <c r="LQ55" s="73">
        <v>192</v>
      </c>
      <c r="LR55" s="73">
        <v>185</v>
      </c>
      <c r="LS55" s="74">
        <v>7</v>
      </c>
      <c r="LT55" s="74">
        <v>0</v>
      </c>
      <c r="LU55" s="75">
        <f t="shared" si="53"/>
        <v>0.96354166666666663</v>
      </c>
      <c r="LV55" s="75">
        <f t="shared" si="54"/>
        <v>0</v>
      </c>
      <c r="LX55" s="78" t="s">
        <v>58</v>
      </c>
      <c r="LY55" s="73">
        <v>194</v>
      </c>
      <c r="LZ55" s="73">
        <v>187</v>
      </c>
      <c r="MA55" s="74">
        <v>7</v>
      </c>
      <c r="MB55" s="74">
        <v>0</v>
      </c>
      <c r="MC55" s="75">
        <f t="shared" si="55"/>
        <v>0.96391752577319589</v>
      </c>
      <c r="MD55" s="75">
        <f t="shared" si="56"/>
        <v>3.758591065292638E-4</v>
      </c>
      <c r="MF55" s="78" t="s">
        <v>58</v>
      </c>
      <c r="MG55" s="73">
        <v>194</v>
      </c>
      <c r="MH55" s="73">
        <v>187</v>
      </c>
      <c r="MI55" s="74">
        <v>7</v>
      </c>
      <c r="MJ55" s="74">
        <v>0</v>
      </c>
      <c r="MK55" s="75">
        <f t="shared" si="57"/>
        <v>0.96391752577319589</v>
      </c>
      <c r="ML55" s="75">
        <f t="shared" si="58"/>
        <v>0</v>
      </c>
      <c r="MN55" s="78" t="s">
        <v>58</v>
      </c>
      <c r="MO55" s="73">
        <v>194</v>
      </c>
      <c r="MP55" s="73">
        <v>187</v>
      </c>
      <c r="MQ55" s="74">
        <v>7</v>
      </c>
      <c r="MR55" s="74">
        <v>0</v>
      </c>
      <c r="MS55" s="75">
        <f t="shared" si="59"/>
        <v>0.96391752577319589</v>
      </c>
      <c r="MT55" s="75">
        <f t="shared" si="60"/>
        <v>0</v>
      </c>
      <c r="MV55" s="78" t="s">
        <v>58</v>
      </c>
      <c r="MW55" s="73">
        <v>194</v>
      </c>
      <c r="MX55" s="73">
        <v>187</v>
      </c>
      <c r="MY55" s="74">
        <v>7</v>
      </c>
      <c r="MZ55" s="74">
        <v>0</v>
      </c>
      <c r="NA55" s="75">
        <f t="shared" si="61"/>
        <v>0.96391752577319589</v>
      </c>
      <c r="NB55" s="75">
        <f t="shared" si="62"/>
        <v>0</v>
      </c>
      <c r="ND55" s="78" t="s">
        <v>58</v>
      </c>
      <c r="NE55" s="73">
        <v>194</v>
      </c>
      <c r="NF55" s="73">
        <v>187</v>
      </c>
      <c r="NG55" s="74">
        <v>7</v>
      </c>
      <c r="NH55" s="74">
        <v>0</v>
      </c>
      <c r="NI55" s="75">
        <f t="shared" si="63"/>
        <v>0.96391752577319589</v>
      </c>
      <c r="NJ55" s="75">
        <f t="shared" si="64"/>
        <v>0</v>
      </c>
      <c r="NL55" s="78" t="s">
        <v>58</v>
      </c>
      <c r="NM55" s="73">
        <v>194</v>
      </c>
      <c r="NN55" s="73">
        <v>187</v>
      </c>
      <c r="NO55" s="74">
        <v>7</v>
      </c>
      <c r="NP55" s="74">
        <v>0</v>
      </c>
      <c r="NQ55" s="75">
        <f t="shared" si="65"/>
        <v>0.96391752577319589</v>
      </c>
      <c r="NR55" s="75">
        <f t="shared" si="66"/>
        <v>0</v>
      </c>
      <c r="NT55" s="78" t="s">
        <v>58</v>
      </c>
      <c r="NU55" s="73">
        <v>196</v>
      </c>
      <c r="NV55" s="73">
        <v>183</v>
      </c>
      <c r="NW55" s="74">
        <v>11</v>
      </c>
      <c r="NX55" s="74">
        <v>2</v>
      </c>
      <c r="NY55" s="75">
        <v>0.93</v>
      </c>
      <c r="NZ55" s="75"/>
    </row>
    <row r="56" spans="1:390" ht="1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G56" s="8"/>
      <c r="H56" s="7"/>
      <c r="I56" s="2" t="s">
        <v>59</v>
      </c>
      <c r="J56" s="2">
        <v>85</v>
      </c>
      <c r="K56" s="2">
        <v>54</v>
      </c>
      <c r="L56" s="2">
        <v>2</v>
      </c>
      <c r="M56" s="2">
        <v>29</v>
      </c>
      <c r="N56" s="4">
        <v>0.64</v>
      </c>
      <c r="O56" s="8">
        <f t="shared" si="0"/>
        <v>0</v>
      </c>
      <c r="P56" s="7"/>
      <c r="Q56" s="2" t="s">
        <v>59</v>
      </c>
      <c r="R56" s="2">
        <v>85</v>
      </c>
      <c r="S56" s="2">
        <v>54</v>
      </c>
      <c r="T56" s="2">
        <v>2</v>
      </c>
      <c r="U56" s="2">
        <v>29</v>
      </c>
      <c r="V56" s="4">
        <v>0.64</v>
      </c>
      <c r="W56" s="4">
        <f t="shared" si="1"/>
        <v>0</v>
      </c>
      <c r="Y56" s="2" t="s">
        <v>59</v>
      </c>
      <c r="Z56" s="2">
        <v>85</v>
      </c>
      <c r="AA56" s="2">
        <v>54</v>
      </c>
      <c r="AB56" s="2">
        <v>2</v>
      </c>
      <c r="AC56" s="2">
        <v>29</v>
      </c>
      <c r="AD56" s="4">
        <v>0.64</v>
      </c>
      <c r="AE56" s="4">
        <f t="shared" si="2"/>
        <v>0</v>
      </c>
      <c r="AG56" s="2" t="s">
        <v>59</v>
      </c>
      <c r="AH56" s="2">
        <v>85</v>
      </c>
      <c r="AI56" s="2">
        <v>54</v>
      </c>
      <c r="AJ56" s="2">
        <v>2</v>
      </c>
      <c r="AK56" s="2">
        <v>29</v>
      </c>
      <c r="AL56" s="4">
        <v>0.64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3"/>
        <v>0</v>
      </c>
      <c r="AV56" s="2" t="s">
        <v>59</v>
      </c>
      <c r="AW56" s="2">
        <v>85</v>
      </c>
      <c r="AX56" s="2">
        <v>54</v>
      </c>
      <c r="AY56" s="2">
        <v>2</v>
      </c>
      <c r="AZ56" s="35">
        <v>29</v>
      </c>
      <c r="BA56" s="4">
        <f>AX56/AW56</f>
        <v>0.63529411764705879</v>
      </c>
      <c r="BB56" s="4">
        <f t="shared" si="4"/>
        <v>-4.7058823529412264E-3</v>
      </c>
      <c r="BC56" s="2" t="s">
        <v>89</v>
      </c>
      <c r="BD56" s="2" t="s">
        <v>59</v>
      </c>
      <c r="BE56" s="2">
        <v>85</v>
      </c>
      <c r="BF56" s="2">
        <v>54</v>
      </c>
      <c r="BG56" s="2">
        <v>2</v>
      </c>
      <c r="BH56" s="2">
        <v>29</v>
      </c>
      <c r="BI56" s="4">
        <v>0.64</v>
      </c>
      <c r="BJ56" s="4">
        <f t="shared" si="5"/>
        <v>4.7058823529412264E-3</v>
      </c>
      <c r="BL56" s="2" t="s">
        <v>59</v>
      </c>
      <c r="BM56" s="2">
        <v>85</v>
      </c>
      <c r="BN56" s="2">
        <v>54</v>
      </c>
      <c r="BO56" s="2">
        <v>2</v>
      </c>
      <c r="BP56" s="2">
        <v>29</v>
      </c>
      <c r="BQ56" s="4">
        <f t="shared" si="69"/>
        <v>0.63529411764705879</v>
      </c>
      <c r="BR56" s="4">
        <f t="shared" si="6"/>
        <v>-4.7058823529412264E-3</v>
      </c>
      <c r="BT56" s="2" t="s">
        <v>59</v>
      </c>
      <c r="BU56" s="2">
        <v>85</v>
      </c>
      <c r="BV56" s="2">
        <v>54</v>
      </c>
      <c r="BW56" s="2">
        <v>2</v>
      </c>
      <c r="BX56" s="2">
        <v>29</v>
      </c>
      <c r="BY56" s="4">
        <f t="shared" si="67"/>
        <v>0.63529411764705879</v>
      </c>
      <c r="BZ56" s="4">
        <f t="shared" si="7"/>
        <v>0</v>
      </c>
      <c r="CB56" s="2" t="s">
        <v>59</v>
      </c>
      <c r="CC56" s="2">
        <v>85</v>
      </c>
      <c r="CD56" s="2">
        <v>54</v>
      </c>
      <c r="CE56" s="2">
        <v>2</v>
      </c>
      <c r="CF56" s="2">
        <v>29</v>
      </c>
      <c r="CG56" s="4">
        <v>0.64</v>
      </c>
      <c r="CH56" s="4">
        <f t="shared" si="8"/>
        <v>4.7058823529412264E-3</v>
      </c>
      <c r="CJ56" s="2" t="s">
        <v>59</v>
      </c>
      <c r="CK56" s="2">
        <v>85</v>
      </c>
      <c r="CL56" s="2">
        <v>54</v>
      </c>
      <c r="CM56" s="2">
        <v>2</v>
      </c>
      <c r="CN56" s="2">
        <v>29</v>
      </c>
      <c r="CO56" s="4">
        <v>0.64</v>
      </c>
      <c r="CP56" s="4">
        <f t="shared" si="9"/>
        <v>0</v>
      </c>
      <c r="CR56" s="2" t="s">
        <v>59</v>
      </c>
      <c r="CS56" s="2">
        <v>85</v>
      </c>
      <c r="CT56" s="2">
        <v>54</v>
      </c>
      <c r="CU56" s="2">
        <v>2</v>
      </c>
      <c r="CV56" s="2">
        <v>29</v>
      </c>
      <c r="CW56" s="4">
        <v>0.64</v>
      </c>
      <c r="CX56" s="4">
        <f t="shared" si="10"/>
        <v>0</v>
      </c>
      <c r="CZ56" s="2" t="s">
        <v>59</v>
      </c>
      <c r="DA56" s="2">
        <v>85</v>
      </c>
      <c r="DB56" s="2">
        <v>54</v>
      </c>
      <c r="DC56" s="2">
        <v>2</v>
      </c>
      <c r="DD56" s="2">
        <v>29</v>
      </c>
      <c r="DE56" s="4">
        <v>0.64</v>
      </c>
      <c r="DF56" s="4">
        <f t="shared" si="11"/>
        <v>0</v>
      </c>
      <c r="DH56" s="2" t="s">
        <v>59</v>
      </c>
      <c r="DI56" s="2">
        <v>85</v>
      </c>
      <c r="DJ56" s="2">
        <v>54</v>
      </c>
      <c r="DK56" s="2">
        <v>2</v>
      </c>
      <c r="DL56" s="2">
        <v>29</v>
      </c>
      <c r="DM56" s="4">
        <v>0.64</v>
      </c>
      <c r="DN56" s="4">
        <f t="shared" si="12"/>
        <v>0</v>
      </c>
      <c r="DP56" s="2" t="s">
        <v>59</v>
      </c>
      <c r="DQ56" s="2">
        <v>85</v>
      </c>
      <c r="DR56" s="2">
        <v>54</v>
      </c>
      <c r="DS56" s="2">
        <v>2</v>
      </c>
      <c r="DT56" s="2">
        <v>29</v>
      </c>
      <c r="DU56" s="4">
        <v>0.64</v>
      </c>
      <c r="DV56" s="4">
        <f t="shared" si="13"/>
        <v>0</v>
      </c>
      <c r="DX56" s="2" t="s">
        <v>59</v>
      </c>
      <c r="DY56" s="2">
        <v>85</v>
      </c>
      <c r="DZ56" s="2">
        <v>54</v>
      </c>
      <c r="EA56" s="2">
        <v>2</v>
      </c>
      <c r="EB56" s="2">
        <v>29</v>
      </c>
      <c r="EC56" s="4">
        <v>0.64</v>
      </c>
      <c r="ED56" s="4">
        <f t="shared" si="14"/>
        <v>0</v>
      </c>
      <c r="EF56" s="2" t="s">
        <v>59</v>
      </c>
      <c r="EG56" s="2">
        <v>85</v>
      </c>
      <c r="EH56" s="2">
        <v>54</v>
      </c>
      <c r="EI56" s="2">
        <v>2</v>
      </c>
      <c r="EJ56" s="2">
        <v>29</v>
      </c>
      <c r="EK56" s="4">
        <f t="shared" si="68"/>
        <v>0.63529411764705879</v>
      </c>
      <c r="EL56" s="4">
        <f t="shared" si="15"/>
        <v>-4.7058823529412264E-3</v>
      </c>
      <c r="EN56" s="73" t="s">
        <v>59</v>
      </c>
      <c r="EO56" s="73">
        <v>85</v>
      </c>
      <c r="EP56" s="73">
        <v>54</v>
      </c>
      <c r="EQ56" s="73">
        <v>2</v>
      </c>
      <c r="ER56" s="73">
        <v>29</v>
      </c>
      <c r="ES56" s="77">
        <v>0.64</v>
      </c>
      <c r="ET56" s="75">
        <f t="shared" si="16"/>
        <v>-28.36</v>
      </c>
      <c r="EU56" s="74"/>
      <c r="EV56" s="73" t="s">
        <v>59</v>
      </c>
      <c r="EW56" s="73">
        <v>85</v>
      </c>
      <c r="EX56" s="73">
        <v>54</v>
      </c>
      <c r="EY56" s="73">
        <v>2</v>
      </c>
      <c r="EZ56" s="73">
        <v>29</v>
      </c>
      <c r="FA56" s="77">
        <v>0.64</v>
      </c>
      <c r="FB56" s="75">
        <f t="shared" si="17"/>
        <v>0</v>
      </c>
      <c r="FC56" s="74"/>
      <c r="FD56" s="73" t="s">
        <v>59</v>
      </c>
      <c r="FE56" s="73">
        <v>85</v>
      </c>
      <c r="FF56" s="73">
        <v>54</v>
      </c>
      <c r="FG56" s="73">
        <v>2</v>
      </c>
      <c r="FH56" s="73">
        <v>29</v>
      </c>
      <c r="FI56" s="77">
        <v>0.64</v>
      </c>
      <c r="FJ56" s="75">
        <f t="shared" si="18"/>
        <v>0</v>
      </c>
      <c r="FK56" s="74"/>
      <c r="FL56" s="73" t="s">
        <v>59</v>
      </c>
      <c r="FM56" s="73">
        <v>85</v>
      </c>
      <c r="FN56" s="73">
        <v>54</v>
      </c>
      <c r="FO56" s="73">
        <v>2</v>
      </c>
      <c r="FP56" s="73">
        <v>29</v>
      </c>
      <c r="FQ56" s="77">
        <v>0.64</v>
      </c>
      <c r="FR56" s="75">
        <f t="shared" si="19"/>
        <v>0</v>
      </c>
      <c r="FS56" s="74"/>
      <c r="FT56" s="73" t="s">
        <v>59</v>
      </c>
      <c r="FU56" s="73">
        <v>85</v>
      </c>
      <c r="FV56" s="73">
        <v>54</v>
      </c>
      <c r="FW56" s="73">
        <v>2</v>
      </c>
      <c r="FX56" s="73">
        <v>29</v>
      </c>
      <c r="FY56" s="77">
        <v>0.64</v>
      </c>
      <c r="FZ56" s="75">
        <f t="shared" si="20"/>
        <v>0</v>
      </c>
      <c r="GA56" s="74"/>
      <c r="GB56" s="73" t="s">
        <v>59</v>
      </c>
      <c r="GC56" s="73">
        <v>85</v>
      </c>
      <c r="GD56" s="73">
        <v>54</v>
      </c>
      <c r="GE56" s="73">
        <v>2</v>
      </c>
      <c r="GF56" s="73">
        <v>29</v>
      </c>
      <c r="GG56" s="77">
        <v>0.64</v>
      </c>
      <c r="GH56" s="77">
        <f t="shared" si="21"/>
        <v>0</v>
      </c>
      <c r="GI56" s="74"/>
      <c r="GJ56" s="73" t="s">
        <v>59</v>
      </c>
      <c r="GK56" s="73">
        <v>85</v>
      </c>
      <c r="GL56" s="73">
        <v>53</v>
      </c>
      <c r="GM56" s="73">
        <v>2</v>
      </c>
      <c r="GN56" s="73">
        <v>30</v>
      </c>
      <c r="GO56" s="77">
        <v>0.62</v>
      </c>
      <c r="GP56" s="75">
        <f t="shared" si="22"/>
        <v>-2.0000000000000018E-2</v>
      </c>
      <c r="GQ56" s="74" t="s">
        <v>89</v>
      </c>
      <c r="GR56" s="73" t="s">
        <v>59</v>
      </c>
      <c r="GS56" s="73">
        <v>85</v>
      </c>
      <c r="GT56" s="73">
        <v>54</v>
      </c>
      <c r="GU56" s="73">
        <v>2</v>
      </c>
      <c r="GV56" s="73">
        <v>29</v>
      </c>
      <c r="GW56" s="77">
        <v>0.64</v>
      </c>
      <c r="GX56" s="75">
        <f t="shared" si="23"/>
        <v>2.0000000000000018E-2</v>
      </c>
      <c r="GY56" s="74"/>
      <c r="GZ56" s="73" t="s">
        <v>59</v>
      </c>
      <c r="HA56" s="73">
        <v>85</v>
      </c>
      <c r="HB56" s="73">
        <v>54</v>
      </c>
      <c r="HC56" s="73">
        <v>2</v>
      </c>
      <c r="HD56" s="73">
        <v>29</v>
      </c>
      <c r="HE56" s="77">
        <v>0.64</v>
      </c>
      <c r="HF56" s="75">
        <f t="shared" si="24"/>
        <v>0</v>
      </c>
      <c r="HG56" s="74"/>
      <c r="HH56" s="74" t="s">
        <v>59</v>
      </c>
      <c r="HI56" s="74">
        <v>85</v>
      </c>
      <c r="HJ56" s="74">
        <v>53</v>
      </c>
      <c r="HK56" s="74">
        <v>2</v>
      </c>
      <c r="HL56" s="74">
        <v>30</v>
      </c>
      <c r="HM56" s="75">
        <f t="shared" si="25"/>
        <v>0.62352941176470589</v>
      </c>
      <c r="HN56" s="75">
        <f t="shared" si="26"/>
        <v>-1.6470588235294126E-2</v>
      </c>
      <c r="HP56" s="74" t="s">
        <v>59</v>
      </c>
      <c r="HQ56" s="74">
        <v>85</v>
      </c>
      <c r="HR56" s="74">
        <v>53</v>
      </c>
      <c r="HS56" s="74">
        <v>2</v>
      </c>
      <c r="HT56" s="74">
        <v>30</v>
      </c>
      <c r="HU56" s="75">
        <f t="shared" si="27"/>
        <v>0.62352941176470589</v>
      </c>
      <c r="HV56" s="75">
        <f t="shared" si="28"/>
        <v>0</v>
      </c>
      <c r="HX56" s="74" t="s">
        <v>59</v>
      </c>
      <c r="HY56" s="74">
        <v>85</v>
      </c>
      <c r="HZ56" s="74">
        <v>54</v>
      </c>
      <c r="IA56" s="74">
        <v>2</v>
      </c>
      <c r="IB56" s="74">
        <v>29</v>
      </c>
      <c r="IC56" s="75">
        <f t="shared" si="29"/>
        <v>0.63529411764705879</v>
      </c>
      <c r="ID56" s="75">
        <f t="shared" si="30"/>
        <v>1.1764705882352899E-2</v>
      </c>
      <c r="IF56" s="74" t="s">
        <v>59</v>
      </c>
      <c r="IG56" s="74">
        <v>85</v>
      </c>
      <c r="IH56" s="74">
        <v>54</v>
      </c>
      <c r="II56" s="74">
        <v>2</v>
      </c>
      <c r="IJ56" s="74">
        <v>29</v>
      </c>
      <c r="IK56" s="75">
        <f t="shared" si="31"/>
        <v>0.63529411764705879</v>
      </c>
      <c r="IL56" s="75">
        <f t="shared" si="32"/>
        <v>0</v>
      </c>
      <c r="IN56" s="74" t="s">
        <v>59</v>
      </c>
      <c r="IO56" s="74">
        <v>85</v>
      </c>
      <c r="IP56" s="74">
        <v>54</v>
      </c>
      <c r="IQ56" s="74">
        <v>2</v>
      </c>
      <c r="IR56" s="74">
        <v>29</v>
      </c>
      <c r="IS56" s="75">
        <f t="shared" si="33"/>
        <v>0.63529411764705879</v>
      </c>
      <c r="IT56" s="75">
        <f t="shared" si="34"/>
        <v>0</v>
      </c>
      <c r="IV56" s="74" t="s">
        <v>59</v>
      </c>
      <c r="IW56" s="74">
        <v>85</v>
      </c>
      <c r="IX56" s="74">
        <v>54</v>
      </c>
      <c r="IY56" s="74">
        <v>2</v>
      </c>
      <c r="IZ56" s="74">
        <v>29</v>
      </c>
      <c r="JA56" s="75">
        <f t="shared" si="35"/>
        <v>0.63529411764705879</v>
      </c>
      <c r="JB56" s="75">
        <f t="shared" si="36"/>
        <v>0</v>
      </c>
      <c r="JD56" s="74" t="s">
        <v>59</v>
      </c>
      <c r="JE56" s="74">
        <v>85</v>
      </c>
      <c r="JF56" s="74">
        <v>54</v>
      </c>
      <c r="JG56" s="74">
        <v>2</v>
      </c>
      <c r="JH56" s="74">
        <v>29</v>
      </c>
      <c r="JI56" s="75">
        <f t="shared" si="37"/>
        <v>0.63529411764705879</v>
      </c>
      <c r="JJ56" s="75">
        <f t="shared" si="38"/>
        <v>0</v>
      </c>
      <c r="JL56" s="74" t="s">
        <v>59</v>
      </c>
      <c r="JM56" s="74">
        <v>85</v>
      </c>
      <c r="JN56" s="74">
        <v>54</v>
      </c>
      <c r="JO56" s="74">
        <v>2</v>
      </c>
      <c r="JP56" s="74">
        <v>29</v>
      </c>
      <c r="JQ56" s="75">
        <f t="shared" si="39"/>
        <v>0.63529411764705879</v>
      </c>
      <c r="JR56" s="75">
        <f t="shared" si="40"/>
        <v>0</v>
      </c>
      <c r="JT56" s="74" t="s">
        <v>59</v>
      </c>
      <c r="JU56" s="74">
        <v>85</v>
      </c>
      <c r="JV56" s="74">
        <v>54</v>
      </c>
      <c r="JW56" s="74">
        <v>2</v>
      </c>
      <c r="JX56" s="74">
        <v>29</v>
      </c>
      <c r="JY56" s="75">
        <f t="shared" si="41"/>
        <v>0.63529411764705879</v>
      </c>
      <c r="JZ56" s="75">
        <f t="shared" si="42"/>
        <v>0</v>
      </c>
      <c r="KB56" s="74" t="s">
        <v>59</v>
      </c>
      <c r="KC56" s="74">
        <v>85</v>
      </c>
      <c r="KD56" s="74">
        <v>54</v>
      </c>
      <c r="KE56" s="74">
        <v>2</v>
      </c>
      <c r="KF56" s="74">
        <v>29</v>
      </c>
      <c r="KG56" s="75">
        <f t="shared" si="43"/>
        <v>0.63529411764705879</v>
      </c>
      <c r="KH56" s="75">
        <f t="shared" si="44"/>
        <v>0</v>
      </c>
      <c r="KJ56" s="74" t="s">
        <v>59</v>
      </c>
      <c r="KK56" s="74">
        <v>85</v>
      </c>
      <c r="KL56" s="74">
        <v>54</v>
      </c>
      <c r="KM56" s="74">
        <v>2</v>
      </c>
      <c r="KN56" s="74">
        <v>29</v>
      </c>
      <c r="KO56" s="75">
        <f t="shared" si="45"/>
        <v>0.63529411764705879</v>
      </c>
      <c r="KP56" s="75">
        <f t="shared" si="46"/>
        <v>0</v>
      </c>
      <c r="KR56" s="74" t="s">
        <v>59</v>
      </c>
      <c r="KS56" s="74">
        <v>85</v>
      </c>
      <c r="KT56" s="74">
        <v>54</v>
      </c>
      <c r="KU56" s="74">
        <v>2</v>
      </c>
      <c r="KV56" s="74">
        <v>29</v>
      </c>
      <c r="KW56" s="75">
        <f t="shared" si="47"/>
        <v>0.63529411764705879</v>
      </c>
      <c r="KX56" s="75">
        <f t="shared" si="48"/>
        <v>0</v>
      </c>
      <c r="KZ56" s="74" t="s">
        <v>59</v>
      </c>
      <c r="LA56" s="74">
        <v>85</v>
      </c>
      <c r="LB56" s="74">
        <v>54</v>
      </c>
      <c r="LC56" s="74">
        <v>2</v>
      </c>
      <c r="LD56" s="74">
        <v>29</v>
      </c>
      <c r="LE56" s="75">
        <f t="shared" si="49"/>
        <v>0.63529411764705879</v>
      </c>
      <c r="LF56" s="75">
        <f t="shared" si="50"/>
        <v>0</v>
      </c>
      <c r="LH56" s="74" t="s">
        <v>59</v>
      </c>
      <c r="LI56" s="74">
        <v>85</v>
      </c>
      <c r="LJ56" s="74">
        <v>54</v>
      </c>
      <c r="LK56" s="74">
        <v>2</v>
      </c>
      <c r="LL56" s="74">
        <v>29</v>
      </c>
      <c r="LM56" s="75">
        <f t="shared" si="51"/>
        <v>0.63529411764705879</v>
      </c>
      <c r="LN56" s="75">
        <f t="shared" si="52"/>
        <v>0</v>
      </c>
      <c r="LP56" s="74" t="s">
        <v>59</v>
      </c>
      <c r="LQ56" s="74">
        <v>85</v>
      </c>
      <c r="LR56" s="74">
        <v>54</v>
      </c>
      <c r="LS56" s="74">
        <v>2</v>
      </c>
      <c r="LT56" s="74">
        <v>29</v>
      </c>
      <c r="LU56" s="75">
        <f t="shared" si="53"/>
        <v>0.63529411764705879</v>
      </c>
      <c r="LV56" s="75">
        <f t="shared" si="54"/>
        <v>0</v>
      </c>
      <c r="LX56" s="74" t="s">
        <v>59</v>
      </c>
      <c r="LY56" s="74">
        <v>85</v>
      </c>
      <c r="LZ56" s="74">
        <v>54</v>
      </c>
      <c r="MA56" s="74">
        <v>2</v>
      </c>
      <c r="MB56" s="74">
        <v>29</v>
      </c>
      <c r="MC56" s="75">
        <f t="shared" si="55"/>
        <v>0.63529411764705879</v>
      </c>
      <c r="MD56" s="75">
        <f t="shared" si="56"/>
        <v>0</v>
      </c>
      <c r="MF56" s="74" t="s">
        <v>59</v>
      </c>
      <c r="MG56" s="74">
        <v>85</v>
      </c>
      <c r="MH56" s="74">
        <v>54</v>
      </c>
      <c r="MI56" s="74">
        <v>2</v>
      </c>
      <c r="MJ56" s="74">
        <v>29</v>
      </c>
      <c r="MK56" s="75">
        <f t="shared" si="57"/>
        <v>0.63529411764705879</v>
      </c>
      <c r="ML56" s="75">
        <f t="shared" si="58"/>
        <v>0</v>
      </c>
      <c r="MN56" s="74" t="s">
        <v>59</v>
      </c>
      <c r="MO56" s="74">
        <v>85</v>
      </c>
      <c r="MP56" s="74">
        <v>54</v>
      </c>
      <c r="MQ56" s="74">
        <v>2</v>
      </c>
      <c r="MR56" s="74">
        <v>29</v>
      </c>
      <c r="MS56" s="75">
        <f t="shared" si="59"/>
        <v>0.63529411764705879</v>
      </c>
      <c r="MT56" s="75">
        <f t="shared" si="60"/>
        <v>0</v>
      </c>
      <c r="MV56" s="74" t="s">
        <v>59</v>
      </c>
      <c r="MW56" s="74">
        <v>85</v>
      </c>
      <c r="MX56" s="74">
        <v>54</v>
      </c>
      <c r="MY56" s="74">
        <v>2</v>
      </c>
      <c r="MZ56" s="74">
        <v>29</v>
      </c>
      <c r="NA56" s="75">
        <f t="shared" si="61"/>
        <v>0.63529411764705879</v>
      </c>
      <c r="NB56" s="75">
        <f t="shared" si="62"/>
        <v>0</v>
      </c>
      <c r="ND56" s="74" t="s">
        <v>59</v>
      </c>
      <c r="NE56" s="74">
        <v>85</v>
      </c>
      <c r="NF56" s="74">
        <v>54</v>
      </c>
      <c r="NG56" s="74">
        <v>2</v>
      </c>
      <c r="NH56" s="74">
        <v>29</v>
      </c>
      <c r="NI56" s="75">
        <f t="shared" si="63"/>
        <v>0.63529411764705879</v>
      </c>
      <c r="NJ56" s="75">
        <f t="shared" si="64"/>
        <v>0</v>
      </c>
      <c r="NL56" s="74" t="s">
        <v>59</v>
      </c>
      <c r="NM56" s="74">
        <v>85</v>
      </c>
      <c r="NN56" s="74">
        <v>54</v>
      </c>
      <c r="NO56" s="74">
        <v>2</v>
      </c>
      <c r="NP56" s="74">
        <v>29</v>
      </c>
      <c r="NQ56" s="75">
        <f t="shared" si="65"/>
        <v>0.63529411764705879</v>
      </c>
      <c r="NR56" s="75">
        <f t="shared" si="66"/>
        <v>0</v>
      </c>
      <c r="NT56" s="74" t="s">
        <v>59</v>
      </c>
      <c r="NU56" s="74">
        <v>85</v>
      </c>
      <c r="NV56" s="74">
        <v>54</v>
      </c>
      <c r="NW56" s="74">
        <v>2</v>
      </c>
      <c r="NX56" s="74">
        <v>29</v>
      </c>
      <c r="NY56" s="75">
        <v>0.64</v>
      </c>
      <c r="NZ56" s="75"/>
    </row>
    <row r="57" spans="1:390" s="74" customFormat="1" ht="15">
      <c r="A57" s="74" t="s">
        <v>60</v>
      </c>
      <c r="B57" s="74">
        <v>234</v>
      </c>
      <c r="C57" s="74">
        <v>214</v>
      </c>
      <c r="D57" s="74">
        <v>18</v>
      </c>
      <c r="E57" s="74">
        <v>2</v>
      </c>
      <c r="F57" s="75">
        <v>0.91</v>
      </c>
      <c r="G57" s="67"/>
      <c r="H57" s="66"/>
      <c r="I57" s="74" t="s">
        <v>60</v>
      </c>
      <c r="J57" s="74">
        <v>234</v>
      </c>
      <c r="K57" s="74">
        <v>214</v>
      </c>
      <c r="L57" s="74">
        <v>18</v>
      </c>
      <c r="M57" s="74">
        <v>2</v>
      </c>
      <c r="N57" s="75">
        <v>0.91</v>
      </c>
      <c r="O57" s="67">
        <f t="shared" si="0"/>
        <v>0</v>
      </c>
      <c r="P57" s="66"/>
      <c r="Q57" s="74" t="s">
        <v>60</v>
      </c>
      <c r="R57" s="74">
        <v>234</v>
      </c>
      <c r="S57" s="74">
        <v>214</v>
      </c>
      <c r="T57" s="74">
        <v>18</v>
      </c>
      <c r="U57" s="74">
        <v>2</v>
      </c>
      <c r="V57" s="75">
        <v>0.91</v>
      </c>
      <c r="W57" s="75">
        <f t="shared" si="1"/>
        <v>0</v>
      </c>
      <c r="Y57" s="74" t="s">
        <v>60</v>
      </c>
      <c r="Z57" s="74">
        <v>234</v>
      </c>
      <c r="AA57" s="74">
        <v>214</v>
      </c>
      <c r="AB57" s="74">
        <v>18</v>
      </c>
      <c r="AC57" s="74">
        <v>2</v>
      </c>
      <c r="AD57" s="75">
        <v>0.91</v>
      </c>
      <c r="AE57" s="75">
        <f t="shared" si="2"/>
        <v>0</v>
      </c>
      <c r="AL57" s="75"/>
      <c r="AN57" s="74" t="s">
        <v>60</v>
      </c>
      <c r="AO57" s="74">
        <v>281</v>
      </c>
      <c r="AP57" s="74">
        <v>214</v>
      </c>
      <c r="AQ57" s="74">
        <v>18</v>
      </c>
      <c r="AR57" s="74">
        <v>49</v>
      </c>
      <c r="AS57" s="75">
        <v>0.76</v>
      </c>
      <c r="AT57" s="75">
        <f t="shared" si="3"/>
        <v>0.76</v>
      </c>
      <c r="AV57" s="74" t="s">
        <v>60</v>
      </c>
      <c r="AW57" s="74">
        <v>281</v>
      </c>
      <c r="AX57" s="74">
        <v>214</v>
      </c>
      <c r="AY57" s="74">
        <v>18</v>
      </c>
      <c r="AZ57" s="74">
        <v>49</v>
      </c>
      <c r="BA57" s="75">
        <v>0.76</v>
      </c>
      <c r="BB57" s="75">
        <f t="shared" si="4"/>
        <v>0</v>
      </c>
      <c r="BD57" s="74" t="s">
        <v>60</v>
      </c>
      <c r="BE57" s="74">
        <v>281</v>
      </c>
      <c r="BF57" s="74">
        <v>261</v>
      </c>
      <c r="BG57" s="74">
        <v>18</v>
      </c>
      <c r="BH57" s="74">
        <v>2</v>
      </c>
      <c r="BI57" s="75">
        <v>0.93</v>
      </c>
      <c r="BJ57" s="75">
        <f t="shared" si="5"/>
        <v>0.17000000000000004</v>
      </c>
      <c r="BL57" s="74" t="s">
        <v>60</v>
      </c>
      <c r="BM57" s="74">
        <v>281</v>
      </c>
      <c r="BN57" s="74">
        <v>261</v>
      </c>
      <c r="BO57" s="74">
        <v>18</v>
      </c>
      <c r="BP57" s="74">
        <v>2</v>
      </c>
      <c r="BQ57" s="75">
        <f t="shared" si="69"/>
        <v>0.92882562277580072</v>
      </c>
      <c r="BR57" s="75">
        <f t="shared" si="6"/>
        <v>-1.17437722419933E-3</v>
      </c>
      <c r="BT57" s="74" t="s">
        <v>60</v>
      </c>
      <c r="BU57" s="74">
        <v>281</v>
      </c>
      <c r="BV57" s="74">
        <v>261</v>
      </c>
      <c r="BW57" s="74">
        <v>18</v>
      </c>
      <c r="BX57" s="74">
        <v>2</v>
      </c>
      <c r="BY57" s="75">
        <f t="shared" si="67"/>
        <v>0.92882562277580072</v>
      </c>
      <c r="BZ57" s="75">
        <f t="shared" si="7"/>
        <v>0</v>
      </c>
      <c r="CB57" s="74" t="s">
        <v>60</v>
      </c>
      <c r="CC57" s="74">
        <v>281</v>
      </c>
      <c r="CD57" s="74">
        <v>261</v>
      </c>
      <c r="CE57" s="74">
        <v>18</v>
      </c>
      <c r="CF57" s="74">
        <v>2</v>
      </c>
      <c r="CG57" s="75">
        <v>0.93</v>
      </c>
      <c r="CH57" s="75">
        <f t="shared" si="8"/>
        <v>1.17437722419933E-3</v>
      </c>
      <c r="CJ57" s="74" t="s">
        <v>60</v>
      </c>
      <c r="CK57" s="74">
        <v>281</v>
      </c>
      <c r="CL57" s="74">
        <v>261</v>
      </c>
      <c r="CM57" s="74">
        <v>18</v>
      </c>
      <c r="CN57" s="74">
        <v>2</v>
      </c>
      <c r="CO57" s="75">
        <v>0.93</v>
      </c>
      <c r="CP57" s="75">
        <f t="shared" si="9"/>
        <v>0</v>
      </c>
      <c r="CR57" s="74" t="s">
        <v>60</v>
      </c>
      <c r="CS57" s="74">
        <v>281</v>
      </c>
      <c r="CT57" s="74">
        <v>261</v>
      </c>
      <c r="CU57" s="74">
        <v>18</v>
      </c>
      <c r="CV57" s="74">
        <v>2</v>
      </c>
      <c r="CW57" s="75">
        <v>0.93</v>
      </c>
      <c r="CX57" s="75">
        <f t="shared" si="10"/>
        <v>0</v>
      </c>
      <c r="CZ57" s="74" t="s">
        <v>60</v>
      </c>
      <c r="DA57" s="74">
        <v>281</v>
      </c>
      <c r="DB57" s="74">
        <v>261</v>
      </c>
      <c r="DC57" s="74">
        <v>18</v>
      </c>
      <c r="DD57" s="74">
        <v>2</v>
      </c>
      <c r="DE57" s="75">
        <v>0.93</v>
      </c>
      <c r="DF57" s="75">
        <f t="shared" si="11"/>
        <v>0</v>
      </c>
      <c r="DH57" s="74" t="s">
        <v>60</v>
      </c>
      <c r="DI57" s="74">
        <v>291</v>
      </c>
      <c r="DJ57" s="74">
        <v>263</v>
      </c>
      <c r="DK57" s="74">
        <v>26</v>
      </c>
      <c r="DL57" s="74">
        <v>2</v>
      </c>
      <c r="DM57" s="75">
        <v>0.9</v>
      </c>
      <c r="DN57" s="75">
        <f t="shared" si="12"/>
        <v>-3.0000000000000027E-2</v>
      </c>
      <c r="DO57" s="74" t="s">
        <v>89</v>
      </c>
      <c r="DP57" s="74" t="s">
        <v>60</v>
      </c>
      <c r="DQ57" s="74">
        <v>291</v>
      </c>
      <c r="DR57" s="74">
        <v>263</v>
      </c>
      <c r="DS57" s="74">
        <v>26</v>
      </c>
      <c r="DT57" s="74">
        <v>2</v>
      </c>
      <c r="DU57" s="75">
        <v>0.9</v>
      </c>
      <c r="DV57" s="75">
        <f t="shared" si="13"/>
        <v>0</v>
      </c>
      <c r="DX57" s="74" t="s">
        <v>60</v>
      </c>
      <c r="DY57" s="74">
        <v>291</v>
      </c>
      <c r="DZ57" s="74">
        <v>263</v>
      </c>
      <c r="EA57" s="74">
        <v>26</v>
      </c>
      <c r="EB57" s="74">
        <v>2</v>
      </c>
      <c r="EC57" s="75">
        <v>0.9</v>
      </c>
      <c r="ED57" s="75">
        <f t="shared" si="14"/>
        <v>0</v>
      </c>
      <c r="EF57" s="74" t="s">
        <v>60</v>
      </c>
      <c r="EG57" s="74">
        <v>291</v>
      </c>
      <c r="EH57" s="74">
        <v>263</v>
      </c>
      <c r="EI57" s="74">
        <v>26</v>
      </c>
      <c r="EJ57" s="74">
        <v>2</v>
      </c>
      <c r="EK57" s="75">
        <f t="shared" si="68"/>
        <v>0.90378006872852235</v>
      </c>
      <c r="EL57" s="75">
        <f t="shared" si="15"/>
        <v>3.7800687285223233E-3</v>
      </c>
      <c r="EN57" s="73" t="s">
        <v>60</v>
      </c>
      <c r="EO57" s="73">
        <v>291</v>
      </c>
      <c r="EP57" s="73">
        <v>263</v>
      </c>
      <c r="EQ57" s="73">
        <v>26</v>
      </c>
      <c r="ER57" s="73">
        <v>2</v>
      </c>
      <c r="ES57" s="77">
        <v>0.9</v>
      </c>
      <c r="ET57" s="75">
        <f t="shared" si="16"/>
        <v>-1.1000000000000001</v>
      </c>
      <c r="EV57" s="73" t="s">
        <v>60</v>
      </c>
      <c r="EW57" s="73">
        <v>291</v>
      </c>
      <c r="EX57" s="73">
        <v>263</v>
      </c>
      <c r="EY57" s="73">
        <v>26</v>
      </c>
      <c r="EZ57" s="73">
        <v>2</v>
      </c>
      <c r="FA57" s="77">
        <v>0.9</v>
      </c>
      <c r="FB57" s="75">
        <f t="shared" si="17"/>
        <v>0</v>
      </c>
      <c r="FD57" s="73" t="s">
        <v>60</v>
      </c>
      <c r="FE57" s="73">
        <v>291</v>
      </c>
      <c r="FF57" s="73">
        <v>263</v>
      </c>
      <c r="FG57" s="73">
        <v>26</v>
      </c>
      <c r="FH57" s="73">
        <v>2</v>
      </c>
      <c r="FI57" s="77">
        <v>0.9</v>
      </c>
      <c r="FJ57" s="75">
        <f t="shared" si="18"/>
        <v>0</v>
      </c>
      <c r="FL57" s="73" t="s">
        <v>60</v>
      </c>
      <c r="FM57" s="73">
        <v>291</v>
      </c>
      <c r="FN57" s="73">
        <v>254</v>
      </c>
      <c r="FO57" s="73">
        <v>26</v>
      </c>
      <c r="FP57" s="73">
        <v>11</v>
      </c>
      <c r="FQ57" s="77">
        <v>0.87</v>
      </c>
      <c r="FR57" s="75">
        <f t="shared" si="19"/>
        <v>-3.0000000000000027E-2</v>
      </c>
      <c r="FT57" s="73" t="s">
        <v>60</v>
      </c>
      <c r="FU57" s="73">
        <v>291</v>
      </c>
      <c r="FV57" s="73">
        <v>263</v>
      </c>
      <c r="FW57" s="73">
        <v>26</v>
      </c>
      <c r="FX57" s="73">
        <v>2</v>
      </c>
      <c r="FY57" s="77">
        <v>0.9</v>
      </c>
      <c r="FZ57" s="75">
        <f t="shared" si="20"/>
        <v>3.0000000000000027E-2</v>
      </c>
      <c r="GB57" s="73" t="s">
        <v>60</v>
      </c>
      <c r="GC57" s="73">
        <v>291</v>
      </c>
      <c r="GD57" s="73">
        <v>263</v>
      </c>
      <c r="GE57" s="73">
        <v>26</v>
      </c>
      <c r="GF57" s="73">
        <v>2</v>
      </c>
      <c r="GG57" s="77">
        <v>0.9</v>
      </c>
      <c r="GH57" s="77">
        <f t="shared" si="21"/>
        <v>0</v>
      </c>
      <c r="GJ57" s="73" t="s">
        <v>60</v>
      </c>
      <c r="GK57" s="73">
        <v>291</v>
      </c>
      <c r="GL57" s="73">
        <v>263</v>
      </c>
      <c r="GM57" s="73">
        <v>26</v>
      </c>
      <c r="GN57" s="73">
        <v>2</v>
      </c>
      <c r="GO57" s="77">
        <v>0.9</v>
      </c>
      <c r="GP57" s="75">
        <f t="shared" si="22"/>
        <v>0</v>
      </c>
      <c r="GR57" s="73" t="s">
        <v>60</v>
      </c>
      <c r="GS57" s="73">
        <v>291</v>
      </c>
      <c r="GT57" s="73">
        <v>263</v>
      </c>
      <c r="GU57" s="73">
        <v>26</v>
      </c>
      <c r="GV57" s="73">
        <v>2</v>
      </c>
      <c r="GW57" s="77">
        <v>0.9</v>
      </c>
      <c r="GX57" s="75">
        <f t="shared" si="23"/>
        <v>0</v>
      </c>
      <c r="GZ57" s="73" t="s">
        <v>60</v>
      </c>
      <c r="HA57" s="73">
        <v>291</v>
      </c>
      <c r="HB57" s="73">
        <v>263</v>
      </c>
      <c r="HC57" s="73">
        <v>26</v>
      </c>
      <c r="HD57" s="73">
        <v>2</v>
      </c>
      <c r="HE57" s="77">
        <v>0.9</v>
      </c>
      <c r="HF57" s="75">
        <f t="shared" si="24"/>
        <v>0</v>
      </c>
      <c r="HH57" s="74" t="s">
        <v>60</v>
      </c>
      <c r="HI57" s="74">
        <v>291</v>
      </c>
      <c r="HJ57" s="74">
        <v>262</v>
      </c>
      <c r="HK57" s="74">
        <v>26</v>
      </c>
      <c r="HL57" s="74">
        <v>3</v>
      </c>
      <c r="HM57" s="75">
        <f t="shared" si="25"/>
        <v>0.90034364261168387</v>
      </c>
      <c r="HN57" s="75">
        <f t="shared" si="26"/>
        <v>3.4364261168384758E-4</v>
      </c>
      <c r="HP57" s="74" t="s">
        <v>60</v>
      </c>
      <c r="HQ57" s="74">
        <v>291</v>
      </c>
      <c r="HR57" s="74">
        <v>262</v>
      </c>
      <c r="HS57" s="74">
        <v>27</v>
      </c>
      <c r="HT57" s="74">
        <v>2</v>
      </c>
      <c r="HU57" s="75">
        <f t="shared" si="27"/>
        <v>0.90034364261168387</v>
      </c>
      <c r="HV57" s="75">
        <f t="shared" si="28"/>
        <v>0</v>
      </c>
      <c r="HX57" s="74" t="s">
        <v>60</v>
      </c>
      <c r="HY57" s="74">
        <v>291</v>
      </c>
      <c r="HZ57" s="74">
        <v>261</v>
      </c>
      <c r="IA57" s="74">
        <v>27</v>
      </c>
      <c r="IB57" s="74">
        <v>3</v>
      </c>
      <c r="IC57" s="75">
        <f t="shared" si="29"/>
        <v>0.89690721649484539</v>
      </c>
      <c r="ID57" s="75">
        <f t="shared" si="30"/>
        <v>-3.4364261168384758E-3</v>
      </c>
      <c r="IF57" s="74" t="s">
        <v>60</v>
      </c>
      <c r="IG57" s="74">
        <v>291</v>
      </c>
      <c r="IH57" s="74">
        <v>262</v>
      </c>
      <c r="II57" s="74">
        <v>26</v>
      </c>
      <c r="IJ57" s="74">
        <v>3</v>
      </c>
      <c r="IK57" s="75">
        <f t="shared" si="31"/>
        <v>0.90034364261168387</v>
      </c>
      <c r="IL57" s="75">
        <f t="shared" si="32"/>
        <v>3.4364261168384758E-3</v>
      </c>
      <c r="IN57" s="74" t="s">
        <v>60</v>
      </c>
      <c r="IO57" s="74">
        <v>291</v>
      </c>
      <c r="IP57" s="74">
        <v>261</v>
      </c>
      <c r="IQ57" s="74">
        <v>27</v>
      </c>
      <c r="IR57" s="74">
        <v>3</v>
      </c>
      <c r="IS57" s="75">
        <f t="shared" si="33"/>
        <v>0.89690721649484539</v>
      </c>
      <c r="IT57" s="75">
        <f t="shared" si="34"/>
        <v>-3.4364261168384758E-3</v>
      </c>
      <c r="IV57" s="74" t="s">
        <v>60</v>
      </c>
      <c r="IW57" s="74">
        <v>291</v>
      </c>
      <c r="IX57" s="74">
        <v>261</v>
      </c>
      <c r="IY57" s="74">
        <v>27</v>
      </c>
      <c r="IZ57" s="74">
        <v>3</v>
      </c>
      <c r="JA57" s="75">
        <f t="shared" si="35"/>
        <v>0.89690721649484539</v>
      </c>
      <c r="JB57" s="75">
        <f t="shared" si="36"/>
        <v>0</v>
      </c>
      <c r="JD57" s="74" t="s">
        <v>60</v>
      </c>
      <c r="JE57" s="74">
        <v>291</v>
      </c>
      <c r="JF57" s="74">
        <v>261</v>
      </c>
      <c r="JG57" s="74">
        <v>27</v>
      </c>
      <c r="JH57" s="74">
        <v>3</v>
      </c>
      <c r="JI57" s="75">
        <f t="shared" si="37"/>
        <v>0.89690721649484539</v>
      </c>
      <c r="JJ57" s="75">
        <f t="shared" si="38"/>
        <v>0</v>
      </c>
      <c r="JL57" s="74" t="s">
        <v>60</v>
      </c>
      <c r="JM57" s="74">
        <v>291</v>
      </c>
      <c r="JN57" s="74">
        <v>262</v>
      </c>
      <c r="JO57" s="74">
        <v>27</v>
      </c>
      <c r="JP57" s="74">
        <v>2</v>
      </c>
      <c r="JQ57" s="75">
        <f t="shared" si="39"/>
        <v>0.90034364261168387</v>
      </c>
      <c r="JR57" s="75">
        <f t="shared" si="40"/>
        <v>3.4364261168384758E-3</v>
      </c>
      <c r="JT57" s="74" t="s">
        <v>60</v>
      </c>
      <c r="JU57" s="74">
        <v>291</v>
      </c>
      <c r="JV57" s="74">
        <v>262</v>
      </c>
      <c r="JW57" s="74">
        <v>26</v>
      </c>
      <c r="JX57" s="74">
        <v>3</v>
      </c>
      <c r="JY57" s="75">
        <f t="shared" si="41"/>
        <v>0.90034364261168387</v>
      </c>
      <c r="JZ57" s="75">
        <f t="shared" si="42"/>
        <v>0</v>
      </c>
      <c r="KB57" s="74" t="s">
        <v>60</v>
      </c>
      <c r="KC57" s="74">
        <v>291</v>
      </c>
      <c r="KD57" s="74">
        <v>262</v>
      </c>
      <c r="KE57" s="74">
        <v>26</v>
      </c>
      <c r="KF57" s="74">
        <v>3</v>
      </c>
      <c r="KG57" s="75">
        <f t="shared" si="43"/>
        <v>0.90034364261168387</v>
      </c>
      <c r="KH57" s="75">
        <f t="shared" si="44"/>
        <v>0</v>
      </c>
      <c r="KJ57" s="74" t="s">
        <v>60</v>
      </c>
      <c r="KK57" s="74">
        <v>291</v>
      </c>
      <c r="KL57" s="74">
        <v>262</v>
      </c>
      <c r="KM57" s="74">
        <v>26</v>
      </c>
      <c r="KN57" s="74">
        <v>3</v>
      </c>
      <c r="KO57" s="75">
        <f t="shared" si="45"/>
        <v>0.90034364261168387</v>
      </c>
      <c r="KP57" s="75">
        <f t="shared" si="46"/>
        <v>0</v>
      </c>
      <c r="KR57" s="74" t="s">
        <v>60</v>
      </c>
      <c r="KS57" s="74">
        <v>291</v>
      </c>
      <c r="KT57" s="74">
        <v>261</v>
      </c>
      <c r="KU57" s="74">
        <v>27</v>
      </c>
      <c r="KV57" s="74">
        <v>3</v>
      </c>
      <c r="KW57" s="75">
        <f t="shared" si="47"/>
        <v>0.89690721649484539</v>
      </c>
      <c r="KX57" s="75">
        <f t="shared" si="48"/>
        <v>-3.4364261168384758E-3</v>
      </c>
      <c r="KZ57" s="74" t="s">
        <v>60</v>
      </c>
      <c r="LA57" s="74">
        <v>291</v>
      </c>
      <c r="LB57" s="74">
        <v>262</v>
      </c>
      <c r="LC57" s="74">
        <v>26</v>
      </c>
      <c r="LD57" s="74">
        <v>3</v>
      </c>
      <c r="LE57" s="75">
        <f t="shared" si="49"/>
        <v>0.90034364261168387</v>
      </c>
      <c r="LF57" s="75">
        <f t="shared" si="50"/>
        <v>3.4364261168384758E-3</v>
      </c>
      <c r="LH57" s="74" t="s">
        <v>60</v>
      </c>
      <c r="LI57" s="74">
        <v>291</v>
      </c>
      <c r="LJ57" s="74">
        <v>263</v>
      </c>
      <c r="LK57" s="74">
        <v>26</v>
      </c>
      <c r="LL57" s="74">
        <v>2</v>
      </c>
      <c r="LM57" s="75">
        <f t="shared" si="51"/>
        <v>0.90378006872852235</v>
      </c>
      <c r="LN57" s="75">
        <f t="shared" si="52"/>
        <v>3.4364261168384758E-3</v>
      </c>
      <c r="LP57" s="74" t="s">
        <v>60</v>
      </c>
      <c r="LQ57" s="74">
        <v>291</v>
      </c>
      <c r="LR57" s="74">
        <v>263</v>
      </c>
      <c r="LS57" s="74">
        <v>26</v>
      </c>
      <c r="LT57" s="74">
        <v>2</v>
      </c>
      <c r="LU57" s="75">
        <f t="shared" si="53"/>
        <v>0.90378006872852235</v>
      </c>
      <c r="LV57" s="75">
        <f t="shared" si="54"/>
        <v>0</v>
      </c>
      <c r="LX57" s="74" t="s">
        <v>60</v>
      </c>
      <c r="LY57" s="74">
        <v>291</v>
      </c>
      <c r="LZ57" s="74">
        <v>262</v>
      </c>
      <c r="MA57" s="74">
        <v>27</v>
      </c>
      <c r="MB57" s="74">
        <v>2</v>
      </c>
      <c r="MC57" s="75">
        <f t="shared" si="55"/>
        <v>0.90034364261168387</v>
      </c>
      <c r="MD57" s="75">
        <f t="shared" si="56"/>
        <v>-3.4364261168384758E-3</v>
      </c>
      <c r="MF57" s="74" t="s">
        <v>60</v>
      </c>
      <c r="MG57" s="74">
        <v>291</v>
      </c>
      <c r="MH57" s="74">
        <v>262</v>
      </c>
      <c r="MI57" s="74">
        <v>27</v>
      </c>
      <c r="MJ57" s="74">
        <v>2</v>
      </c>
      <c r="MK57" s="75">
        <f t="shared" si="57"/>
        <v>0.90034364261168387</v>
      </c>
      <c r="ML57" s="75">
        <f t="shared" si="58"/>
        <v>0</v>
      </c>
      <c r="MN57" s="74" t="s">
        <v>60</v>
      </c>
      <c r="MO57" s="74">
        <v>291</v>
      </c>
      <c r="MP57" s="74">
        <v>261</v>
      </c>
      <c r="MQ57" s="74">
        <v>27</v>
      </c>
      <c r="MR57" s="74">
        <v>3</v>
      </c>
      <c r="MS57" s="75">
        <f t="shared" si="59"/>
        <v>0.89690721649484539</v>
      </c>
      <c r="MT57" s="75">
        <f t="shared" si="60"/>
        <v>-3.4364261168384758E-3</v>
      </c>
      <c r="MV57" s="74" t="s">
        <v>60</v>
      </c>
      <c r="MW57" s="74">
        <v>291</v>
      </c>
      <c r="MX57" s="74">
        <v>262</v>
      </c>
      <c r="MY57" s="74">
        <v>27</v>
      </c>
      <c r="MZ57" s="74">
        <v>2</v>
      </c>
      <c r="NA57" s="75">
        <f t="shared" si="61"/>
        <v>0.90034364261168387</v>
      </c>
      <c r="NB57" s="75">
        <f t="shared" si="62"/>
        <v>3.4364261168384758E-3</v>
      </c>
      <c r="ND57" s="74" t="s">
        <v>60</v>
      </c>
      <c r="NE57" s="74">
        <v>291</v>
      </c>
      <c r="NF57" s="74">
        <v>263</v>
      </c>
      <c r="NG57" s="74">
        <v>26</v>
      </c>
      <c r="NH57" s="74">
        <v>2</v>
      </c>
      <c r="NI57" s="75">
        <f t="shared" si="63"/>
        <v>0.90378006872852235</v>
      </c>
      <c r="NJ57" s="75">
        <f t="shared" si="64"/>
        <v>3.4364261168384758E-3</v>
      </c>
      <c r="NL57" s="74" t="s">
        <v>60</v>
      </c>
      <c r="NM57" s="74">
        <v>291</v>
      </c>
      <c r="NN57" s="74">
        <v>263</v>
      </c>
      <c r="NO57" s="74">
        <v>26</v>
      </c>
      <c r="NP57" s="74">
        <v>2</v>
      </c>
      <c r="NQ57" s="75">
        <f t="shared" si="65"/>
        <v>0.90378006872852235</v>
      </c>
      <c r="NR57" s="75">
        <f t="shared" si="66"/>
        <v>0</v>
      </c>
      <c r="NT57" s="74" t="s">
        <v>60</v>
      </c>
      <c r="NU57" s="74">
        <v>291</v>
      </c>
      <c r="NV57" s="74">
        <v>262</v>
      </c>
      <c r="NW57" s="74">
        <v>27</v>
      </c>
      <c r="NX57" s="74">
        <v>2</v>
      </c>
      <c r="NY57" s="75">
        <v>0.9</v>
      </c>
      <c r="NZ57" s="75"/>
    </row>
    <row r="58" spans="1:390" ht="15">
      <c r="A58" s="2" t="s">
        <v>61</v>
      </c>
      <c r="B58" s="2">
        <v>7</v>
      </c>
      <c r="C58" s="2">
        <v>2</v>
      </c>
      <c r="D58" s="2">
        <v>5</v>
      </c>
      <c r="E58" s="2">
        <v>0</v>
      </c>
      <c r="F58" s="4">
        <v>0.28999999999999998</v>
      </c>
      <c r="G58" s="8"/>
      <c r="H58" s="7"/>
      <c r="I58" s="2" t="s">
        <v>61</v>
      </c>
      <c r="J58" s="2">
        <v>7</v>
      </c>
      <c r="K58" s="2">
        <v>2</v>
      </c>
      <c r="L58" s="2">
        <v>5</v>
      </c>
      <c r="M58" s="2">
        <v>0</v>
      </c>
      <c r="N58" s="4">
        <v>0.28999999999999998</v>
      </c>
      <c r="O58" s="8">
        <f t="shared" si="0"/>
        <v>0</v>
      </c>
      <c r="P58" s="7"/>
      <c r="Q58" s="2" t="s">
        <v>61</v>
      </c>
      <c r="R58" s="2">
        <v>7</v>
      </c>
      <c r="S58" s="2">
        <v>2</v>
      </c>
      <c r="T58" s="2">
        <v>5</v>
      </c>
      <c r="U58" s="2">
        <v>0</v>
      </c>
      <c r="V58" s="4">
        <v>0.28999999999999998</v>
      </c>
      <c r="W58" s="4">
        <f t="shared" si="1"/>
        <v>0</v>
      </c>
      <c r="Y58" s="2" t="s">
        <v>61</v>
      </c>
      <c r="Z58" s="2">
        <v>7</v>
      </c>
      <c r="AA58" s="2">
        <v>2</v>
      </c>
      <c r="AB58" s="35">
        <v>5</v>
      </c>
      <c r="AC58" s="2">
        <v>0</v>
      </c>
      <c r="AD58" s="4">
        <v>0.28999999999999998</v>
      </c>
      <c r="AE58" s="4">
        <f t="shared" si="2"/>
        <v>0</v>
      </c>
      <c r="AG58" s="2" t="s">
        <v>61</v>
      </c>
      <c r="AH58" s="2">
        <v>7</v>
      </c>
      <c r="AI58" s="2">
        <v>2</v>
      </c>
      <c r="AJ58" s="2">
        <v>5</v>
      </c>
      <c r="AK58" s="2">
        <v>0</v>
      </c>
      <c r="AL58" s="4">
        <v>0.28999999999999998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3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4">
        <f t="shared" si="4"/>
        <v>0</v>
      </c>
      <c r="BD58" s="2" t="s">
        <v>61</v>
      </c>
      <c r="BE58" s="2">
        <v>7</v>
      </c>
      <c r="BF58" s="2">
        <v>2</v>
      </c>
      <c r="BG58" s="2">
        <v>5</v>
      </c>
      <c r="BH58" s="2">
        <v>0</v>
      </c>
      <c r="BI58" s="4">
        <v>0.28999999999999998</v>
      </c>
      <c r="BJ58" s="4">
        <f t="shared" si="5"/>
        <v>0</v>
      </c>
      <c r="BL58" s="2" t="s">
        <v>61</v>
      </c>
      <c r="BM58" s="2">
        <v>7</v>
      </c>
      <c r="BN58" s="2">
        <v>2</v>
      </c>
      <c r="BO58" s="2">
        <v>5</v>
      </c>
      <c r="BP58" s="2">
        <v>0</v>
      </c>
      <c r="BQ58" s="4">
        <f t="shared" si="69"/>
        <v>0.2857142857142857</v>
      </c>
      <c r="BR58" s="4">
        <f t="shared" si="6"/>
        <v>-4.2857142857142816E-3</v>
      </c>
      <c r="BT58" s="2" t="s">
        <v>61</v>
      </c>
      <c r="BU58" s="2">
        <v>7</v>
      </c>
      <c r="BV58" s="2">
        <v>2</v>
      </c>
      <c r="BW58" s="2">
        <v>5</v>
      </c>
      <c r="BX58" s="2">
        <v>0</v>
      </c>
      <c r="BY58" s="4">
        <f t="shared" si="67"/>
        <v>0.2857142857142857</v>
      </c>
      <c r="BZ58" s="4">
        <f t="shared" si="7"/>
        <v>0</v>
      </c>
      <c r="CB58" s="2" t="s">
        <v>61</v>
      </c>
      <c r="CC58" s="2">
        <v>7</v>
      </c>
      <c r="CD58" s="2">
        <v>2</v>
      </c>
      <c r="CE58" s="2">
        <v>5</v>
      </c>
      <c r="CF58" s="2">
        <v>0</v>
      </c>
      <c r="CG58" s="4">
        <v>0.28999999999999998</v>
      </c>
      <c r="CH58" s="4">
        <f t="shared" si="8"/>
        <v>4.2857142857142816E-3</v>
      </c>
      <c r="CJ58" s="2" t="s">
        <v>61</v>
      </c>
      <c r="CK58" s="2">
        <v>7</v>
      </c>
      <c r="CL58" s="2">
        <v>2</v>
      </c>
      <c r="CM58" s="2">
        <v>5</v>
      </c>
      <c r="CN58" s="2">
        <v>0</v>
      </c>
      <c r="CO58" s="4">
        <v>0.28999999999999998</v>
      </c>
      <c r="CP58" s="4">
        <f t="shared" si="9"/>
        <v>0</v>
      </c>
      <c r="CR58" s="2" t="s">
        <v>61</v>
      </c>
      <c r="CS58" s="2">
        <v>7</v>
      </c>
      <c r="CT58" s="2">
        <v>2</v>
      </c>
      <c r="CU58" s="2">
        <v>5</v>
      </c>
      <c r="CV58" s="2">
        <v>0</v>
      </c>
      <c r="CW58" s="4">
        <v>0.28999999999999998</v>
      </c>
      <c r="CX58" s="4">
        <f t="shared" si="10"/>
        <v>0</v>
      </c>
      <c r="CZ58" s="2" t="s">
        <v>61</v>
      </c>
      <c r="DA58" s="2">
        <v>7</v>
      </c>
      <c r="DB58" s="2">
        <v>2</v>
      </c>
      <c r="DC58" s="2">
        <v>5</v>
      </c>
      <c r="DD58" s="2">
        <v>0</v>
      </c>
      <c r="DE58" s="4">
        <v>0.28999999999999998</v>
      </c>
      <c r="DF58" s="4">
        <f t="shared" si="11"/>
        <v>0</v>
      </c>
      <c r="DH58" s="2" t="s">
        <v>61</v>
      </c>
      <c r="DI58" s="2">
        <v>7</v>
      </c>
      <c r="DJ58" s="2">
        <v>2</v>
      </c>
      <c r="DK58" s="2">
        <v>5</v>
      </c>
      <c r="DL58" s="2">
        <v>0</v>
      </c>
      <c r="DM58" s="4">
        <v>0.28999999999999998</v>
      </c>
      <c r="DN58" s="4">
        <f t="shared" si="12"/>
        <v>0</v>
      </c>
      <c r="DP58" s="2" t="s">
        <v>61</v>
      </c>
      <c r="DQ58" s="2">
        <v>7</v>
      </c>
      <c r="DR58" s="2">
        <v>2</v>
      </c>
      <c r="DS58" s="2">
        <v>5</v>
      </c>
      <c r="DT58" s="2">
        <v>0</v>
      </c>
      <c r="DU58" s="4">
        <v>0.28999999999999998</v>
      </c>
      <c r="DV58" s="4">
        <f t="shared" si="13"/>
        <v>0</v>
      </c>
      <c r="DX58" s="2" t="s">
        <v>61</v>
      </c>
      <c r="DY58" s="2">
        <v>7</v>
      </c>
      <c r="DZ58" s="2">
        <v>2</v>
      </c>
      <c r="EA58" s="2">
        <v>5</v>
      </c>
      <c r="EB58" s="2">
        <v>0</v>
      </c>
      <c r="EC58" s="4">
        <v>0.28999999999999998</v>
      </c>
      <c r="ED58" s="4">
        <f t="shared" si="14"/>
        <v>0</v>
      </c>
      <c r="EF58" s="2" t="s">
        <v>61</v>
      </c>
      <c r="EG58" s="2">
        <v>7</v>
      </c>
      <c r="EH58" s="2">
        <v>2</v>
      </c>
      <c r="EI58" s="2">
        <v>5</v>
      </c>
      <c r="EJ58" s="2">
        <v>0</v>
      </c>
      <c r="EK58" s="4">
        <f t="shared" si="68"/>
        <v>0.2857142857142857</v>
      </c>
      <c r="EL58" s="4">
        <f t="shared" si="15"/>
        <v>-4.2857142857142816E-3</v>
      </c>
      <c r="EN58" s="73" t="s">
        <v>61</v>
      </c>
      <c r="EO58" s="73">
        <v>7</v>
      </c>
      <c r="EP58" s="73">
        <v>2</v>
      </c>
      <c r="EQ58" s="73">
        <v>5</v>
      </c>
      <c r="ER58" s="73">
        <v>0</v>
      </c>
      <c r="ES58" s="77">
        <v>0.28999999999999998</v>
      </c>
      <c r="ET58" s="75">
        <f t="shared" si="16"/>
        <v>0.28999999999999998</v>
      </c>
      <c r="EU58" s="74"/>
      <c r="EV58" s="73" t="s">
        <v>61</v>
      </c>
      <c r="EW58" s="73">
        <v>7</v>
      </c>
      <c r="EX58" s="73">
        <v>2</v>
      </c>
      <c r="EY58" s="73">
        <v>5</v>
      </c>
      <c r="EZ58" s="73">
        <v>0</v>
      </c>
      <c r="FA58" s="77">
        <v>0.28999999999999998</v>
      </c>
      <c r="FB58" s="75">
        <f t="shared" si="17"/>
        <v>0</v>
      </c>
      <c r="FC58" s="74"/>
      <c r="FD58" s="73" t="s">
        <v>61</v>
      </c>
      <c r="FE58" s="73">
        <v>7</v>
      </c>
      <c r="FF58" s="73">
        <v>2</v>
      </c>
      <c r="FG58" s="73">
        <v>5</v>
      </c>
      <c r="FH58" s="73">
        <v>0</v>
      </c>
      <c r="FI58" s="77">
        <v>0.28999999999999998</v>
      </c>
      <c r="FJ58" s="75">
        <f t="shared" si="18"/>
        <v>0</v>
      </c>
      <c r="FK58" s="74"/>
      <c r="FL58" s="73" t="s">
        <v>156</v>
      </c>
      <c r="FM58" s="73">
        <v>7</v>
      </c>
      <c r="FN58" s="73">
        <v>2</v>
      </c>
      <c r="FO58" s="73">
        <v>5</v>
      </c>
      <c r="FP58" s="73">
        <v>0</v>
      </c>
      <c r="FQ58" s="77">
        <v>0.28999999999999998</v>
      </c>
      <c r="FR58" s="75">
        <f t="shared" si="19"/>
        <v>0</v>
      </c>
      <c r="FS58" s="74"/>
      <c r="FT58" s="73" t="s">
        <v>156</v>
      </c>
      <c r="FU58" s="73">
        <v>7</v>
      </c>
      <c r="FV58" s="73">
        <v>2</v>
      </c>
      <c r="FW58" s="73">
        <v>5</v>
      </c>
      <c r="FX58" s="73">
        <v>0</v>
      </c>
      <c r="FY58" s="77">
        <v>0.28999999999999998</v>
      </c>
      <c r="FZ58" s="75">
        <f t="shared" si="20"/>
        <v>0</v>
      </c>
      <c r="GA58" s="74"/>
      <c r="GB58" s="73" t="s">
        <v>156</v>
      </c>
      <c r="GC58" s="73">
        <v>7</v>
      </c>
      <c r="GD58" s="73">
        <v>2</v>
      </c>
      <c r="GE58" s="73">
        <v>5</v>
      </c>
      <c r="GF58" s="73">
        <v>0</v>
      </c>
      <c r="GG58" s="77">
        <v>0.28999999999999998</v>
      </c>
      <c r="GH58" s="77">
        <f t="shared" si="21"/>
        <v>0</v>
      </c>
      <c r="GI58" s="74"/>
      <c r="GJ58" s="73" t="s">
        <v>156</v>
      </c>
      <c r="GK58" s="73">
        <v>7</v>
      </c>
      <c r="GL58" s="73">
        <v>2</v>
      </c>
      <c r="GM58" s="73">
        <v>5</v>
      </c>
      <c r="GN58" s="73">
        <v>0</v>
      </c>
      <c r="GO58" s="77">
        <v>0.28999999999999998</v>
      </c>
      <c r="GP58" s="75">
        <f t="shared" si="22"/>
        <v>0</v>
      </c>
      <c r="GQ58" s="74"/>
      <c r="GR58" s="73" t="s">
        <v>156</v>
      </c>
      <c r="GS58" s="73">
        <v>7</v>
      </c>
      <c r="GT58" s="73">
        <v>2</v>
      </c>
      <c r="GU58" s="73">
        <v>5</v>
      </c>
      <c r="GV58" s="73">
        <v>0</v>
      </c>
      <c r="GW58" s="77">
        <v>0.28999999999999998</v>
      </c>
      <c r="GX58" s="75">
        <f t="shared" si="23"/>
        <v>0</v>
      </c>
      <c r="GY58" s="74"/>
      <c r="GZ58" s="73" t="s">
        <v>156</v>
      </c>
      <c r="HA58" s="73">
        <v>7</v>
      </c>
      <c r="HB58" s="73">
        <v>2</v>
      </c>
      <c r="HC58" s="73">
        <v>5</v>
      </c>
      <c r="HD58" s="73">
        <v>0</v>
      </c>
      <c r="HE58" s="77">
        <v>0.28999999999999998</v>
      </c>
      <c r="HF58" s="75">
        <f t="shared" si="24"/>
        <v>0</v>
      </c>
      <c r="HG58" s="74"/>
      <c r="HH58" s="74" t="s">
        <v>156</v>
      </c>
      <c r="HI58" s="74">
        <v>7</v>
      </c>
      <c r="HJ58" s="74">
        <v>2</v>
      </c>
      <c r="HK58" s="74">
        <v>5</v>
      </c>
      <c r="HL58" s="74">
        <v>0</v>
      </c>
      <c r="HM58" s="75">
        <f t="shared" si="25"/>
        <v>0.2857142857142857</v>
      </c>
      <c r="HN58" s="75">
        <f t="shared" si="26"/>
        <v>-4.2857142857142816E-3</v>
      </c>
      <c r="HP58" s="74" t="s">
        <v>156</v>
      </c>
      <c r="HQ58" s="74">
        <v>7</v>
      </c>
      <c r="HR58" s="74">
        <v>2</v>
      </c>
      <c r="HS58" s="74">
        <v>5</v>
      </c>
      <c r="HT58" s="74">
        <v>0</v>
      </c>
      <c r="HU58" s="75">
        <f t="shared" si="27"/>
        <v>0.2857142857142857</v>
      </c>
      <c r="HV58" s="75">
        <f t="shared" si="28"/>
        <v>0</v>
      </c>
      <c r="HX58" s="74" t="s">
        <v>156</v>
      </c>
      <c r="HY58" s="74">
        <v>7</v>
      </c>
      <c r="HZ58" s="74">
        <v>2</v>
      </c>
      <c r="IA58" s="74">
        <v>5</v>
      </c>
      <c r="IB58" s="74">
        <v>0</v>
      </c>
      <c r="IC58" s="75">
        <f t="shared" si="29"/>
        <v>0.2857142857142857</v>
      </c>
      <c r="ID58" s="75">
        <f t="shared" si="30"/>
        <v>0</v>
      </c>
      <c r="IF58" s="74" t="s">
        <v>156</v>
      </c>
      <c r="IG58" s="74">
        <v>7</v>
      </c>
      <c r="IH58" s="74">
        <v>2</v>
      </c>
      <c r="II58" s="74">
        <v>5</v>
      </c>
      <c r="IJ58" s="74">
        <v>0</v>
      </c>
      <c r="IK58" s="75">
        <f t="shared" si="31"/>
        <v>0.2857142857142857</v>
      </c>
      <c r="IL58" s="75">
        <f t="shared" si="32"/>
        <v>0</v>
      </c>
      <c r="IN58" s="74" t="s">
        <v>156</v>
      </c>
      <c r="IO58" s="74">
        <v>7</v>
      </c>
      <c r="IP58" s="74">
        <v>2</v>
      </c>
      <c r="IQ58" s="74">
        <v>5</v>
      </c>
      <c r="IR58" s="74">
        <v>0</v>
      </c>
      <c r="IS58" s="75">
        <f t="shared" si="33"/>
        <v>0.2857142857142857</v>
      </c>
      <c r="IT58" s="75">
        <f t="shared" si="34"/>
        <v>0</v>
      </c>
      <c r="IV58" s="74" t="s">
        <v>156</v>
      </c>
      <c r="IW58" s="74">
        <v>7</v>
      </c>
      <c r="IX58" s="74">
        <v>2</v>
      </c>
      <c r="IY58" s="74">
        <v>5</v>
      </c>
      <c r="IZ58" s="74">
        <v>0</v>
      </c>
      <c r="JA58" s="75">
        <f t="shared" si="35"/>
        <v>0.2857142857142857</v>
      </c>
      <c r="JB58" s="75">
        <f t="shared" si="36"/>
        <v>0</v>
      </c>
      <c r="JD58" s="74" t="s">
        <v>156</v>
      </c>
      <c r="JE58" s="74">
        <v>7</v>
      </c>
      <c r="JF58" s="74">
        <v>2</v>
      </c>
      <c r="JG58" s="74">
        <v>5</v>
      </c>
      <c r="JH58" s="74">
        <v>0</v>
      </c>
      <c r="JI58" s="75">
        <f t="shared" si="37"/>
        <v>0.2857142857142857</v>
      </c>
      <c r="JJ58" s="75">
        <f t="shared" si="38"/>
        <v>0</v>
      </c>
      <c r="JL58" s="74" t="s">
        <v>156</v>
      </c>
      <c r="JM58" s="74">
        <v>7</v>
      </c>
      <c r="JN58" s="74">
        <v>2</v>
      </c>
      <c r="JO58" s="74">
        <v>5</v>
      </c>
      <c r="JP58" s="74">
        <v>0</v>
      </c>
      <c r="JQ58" s="75">
        <f t="shared" si="39"/>
        <v>0.2857142857142857</v>
      </c>
      <c r="JR58" s="75">
        <f t="shared" si="40"/>
        <v>0</v>
      </c>
      <c r="JT58" s="74" t="s">
        <v>156</v>
      </c>
      <c r="JU58" s="74">
        <v>7</v>
      </c>
      <c r="JV58" s="74">
        <v>2</v>
      </c>
      <c r="JW58" s="74">
        <v>5</v>
      </c>
      <c r="JX58" s="74">
        <v>0</v>
      </c>
      <c r="JY58" s="75">
        <f t="shared" si="41"/>
        <v>0.2857142857142857</v>
      </c>
      <c r="JZ58" s="75">
        <f t="shared" si="42"/>
        <v>0</v>
      </c>
      <c r="KB58" s="74" t="s">
        <v>156</v>
      </c>
      <c r="KC58" s="74">
        <v>7</v>
      </c>
      <c r="KD58" s="74">
        <v>2</v>
      </c>
      <c r="KE58" s="74">
        <v>5</v>
      </c>
      <c r="KF58" s="74">
        <v>0</v>
      </c>
      <c r="KG58" s="75">
        <f t="shared" si="43"/>
        <v>0.2857142857142857</v>
      </c>
      <c r="KH58" s="75">
        <f t="shared" si="44"/>
        <v>0</v>
      </c>
      <c r="KJ58" s="74" t="s">
        <v>156</v>
      </c>
      <c r="KK58" s="74">
        <v>7</v>
      </c>
      <c r="KL58" s="74">
        <v>2</v>
      </c>
      <c r="KM58" s="74">
        <v>5</v>
      </c>
      <c r="KN58" s="74">
        <v>0</v>
      </c>
      <c r="KO58" s="75">
        <f t="shared" si="45"/>
        <v>0.2857142857142857</v>
      </c>
      <c r="KP58" s="75">
        <f t="shared" si="46"/>
        <v>0</v>
      </c>
      <c r="KR58" s="74" t="s">
        <v>156</v>
      </c>
      <c r="KS58" s="74">
        <v>7</v>
      </c>
      <c r="KT58" s="74">
        <v>2</v>
      </c>
      <c r="KU58" s="74">
        <v>5</v>
      </c>
      <c r="KV58" s="74">
        <v>0</v>
      </c>
      <c r="KW58" s="75">
        <f t="shared" si="47"/>
        <v>0.2857142857142857</v>
      </c>
      <c r="KX58" s="75">
        <f t="shared" si="48"/>
        <v>0</v>
      </c>
      <c r="KZ58" s="74" t="s">
        <v>156</v>
      </c>
      <c r="LA58" s="74">
        <v>7</v>
      </c>
      <c r="LB58" s="74">
        <v>2</v>
      </c>
      <c r="LC58" s="74">
        <v>5</v>
      </c>
      <c r="LD58" s="74">
        <v>0</v>
      </c>
      <c r="LE58" s="75">
        <f t="shared" si="49"/>
        <v>0.2857142857142857</v>
      </c>
      <c r="LF58" s="75">
        <f t="shared" si="50"/>
        <v>0</v>
      </c>
      <c r="LH58" s="74" t="s">
        <v>156</v>
      </c>
      <c r="LI58" s="74">
        <v>7</v>
      </c>
      <c r="LJ58" s="74">
        <v>2</v>
      </c>
      <c r="LK58" s="74">
        <v>5</v>
      </c>
      <c r="LL58" s="74">
        <v>0</v>
      </c>
      <c r="LM58" s="75">
        <f t="shared" si="51"/>
        <v>0.2857142857142857</v>
      </c>
      <c r="LN58" s="75">
        <f t="shared" si="52"/>
        <v>0</v>
      </c>
      <c r="LP58" s="74" t="s">
        <v>156</v>
      </c>
      <c r="LQ58" s="74">
        <v>7</v>
      </c>
      <c r="LR58" s="74">
        <v>2</v>
      </c>
      <c r="LS58" s="74">
        <v>5</v>
      </c>
      <c r="LT58" s="74">
        <v>0</v>
      </c>
      <c r="LU58" s="75">
        <f t="shared" si="53"/>
        <v>0.2857142857142857</v>
      </c>
      <c r="LV58" s="75">
        <f t="shared" si="54"/>
        <v>0</v>
      </c>
      <c r="LX58" s="74" t="s">
        <v>156</v>
      </c>
      <c r="LY58" s="74">
        <v>7</v>
      </c>
      <c r="LZ58" s="74">
        <v>2</v>
      </c>
      <c r="MA58" s="74">
        <v>5</v>
      </c>
      <c r="MB58" s="74">
        <v>0</v>
      </c>
      <c r="MC58" s="75">
        <f t="shared" si="55"/>
        <v>0.2857142857142857</v>
      </c>
      <c r="MD58" s="75">
        <f t="shared" si="56"/>
        <v>0</v>
      </c>
      <c r="MF58" s="74" t="s">
        <v>156</v>
      </c>
      <c r="MG58" s="74">
        <v>7</v>
      </c>
      <c r="MH58" s="74">
        <v>2</v>
      </c>
      <c r="MI58" s="74">
        <v>5</v>
      </c>
      <c r="MJ58" s="74">
        <v>0</v>
      </c>
      <c r="MK58" s="75">
        <f t="shared" si="57"/>
        <v>0.2857142857142857</v>
      </c>
      <c r="ML58" s="75">
        <f t="shared" si="58"/>
        <v>0</v>
      </c>
      <c r="MN58" s="74" t="s">
        <v>156</v>
      </c>
      <c r="MO58" s="74">
        <v>7</v>
      </c>
      <c r="MP58" s="74">
        <v>2</v>
      </c>
      <c r="MQ58" s="74">
        <v>5</v>
      </c>
      <c r="MR58" s="74">
        <v>0</v>
      </c>
      <c r="MS58" s="75">
        <f t="shared" si="59"/>
        <v>0.2857142857142857</v>
      </c>
      <c r="MT58" s="75">
        <f t="shared" si="60"/>
        <v>0</v>
      </c>
      <c r="MV58" s="74" t="s">
        <v>156</v>
      </c>
      <c r="MW58" s="74">
        <v>7</v>
      </c>
      <c r="MX58" s="74">
        <v>2</v>
      </c>
      <c r="MY58" s="74">
        <v>5</v>
      </c>
      <c r="MZ58" s="74">
        <v>0</v>
      </c>
      <c r="NA58" s="75">
        <f t="shared" si="61"/>
        <v>0.2857142857142857</v>
      </c>
      <c r="NB58" s="75">
        <f t="shared" si="62"/>
        <v>0</v>
      </c>
      <c r="ND58" s="74" t="s">
        <v>156</v>
      </c>
      <c r="NE58" s="74">
        <v>7</v>
      </c>
      <c r="NF58" s="74">
        <v>2</v>
      </c>
      <c r="NG58" s="74">
        <v>5</v>
      </c>
      <c r="NH58" s="74">
        <v>0</v>
      </c>
      <c r="NI58" s="75">
        <f t="shared" si="63"/>
        <v>0.2857142857142857</v>
      </c>
      <c r="NJ58" s="75">
        <f t="shared" si="64"/>
        <v>0</v>
      </c>
      <c r="NL58" s="74" t="s">
        <v>156</v>
      </c>
      <c r="NM58" s="74">
        <v>7</v>
      </c>
      <c r="NN58" s="74">
        <v>2</v>
      </c>
      <c r="NO58" s="74">
        <v>5</v>
      </c>
      <c r="NP58" s="74">
        <v>0</v>
      </c>
      <c r="NQ58" s="75">
        <f t="shared" si="65"/>
        <v>0.2857142857142857</v>
      </c>
      <c r="NR58" s="75">
        <f t="shared" si="66"/>
        <v>0</v>
      </c>
      <c r="NT58" s="74" t="s">
        <v>156</v>
      </c>
      <c r="NU58" s="74">
        <v>7</v>
      </c>
      <c r="NV58" s="74">
        <v>2</v>
      </c>
      <c r="NW58" s="74">
        <v>5</v>
      </c>
      <c r="NX58" s="74">
        <v>0</v>
      </c>
      <c r="NY58" s="75">
        <v>0.28999999999999998</v>
      </c>
      <c r="NZ58" s="75"/>
    </row>
    <row r="59" spans="1:390" ht="15">
      <c r="A59" s="2" t="s">
        <v>94</v>
      </c>
      <c r="B59" s="2">
        <v>144</v>
      </c>
      <c r="C59" s="2">
        <v>133</v>
      </c>
      <c r="D59" s="2">
        <v>8</v>
      </c>
      <c r="E59" s="2">
        <v>3</v>
      </c>
      <c r="F59" s="4">
        <v>0.92</v>
      </c>
      <c r="G59" s="8"/>
      <c r="H59" s="7"/>
      <c r="I59" s="2" t="s">
        <v>94</v>
      </c>
      <c r="J59" s="2">
        <v>144</v>
      </c>
      <c r="K59" s="2">
        <v>134</v>
      </c>
      <c r="L59" s="2">
        <v>8</v>
      </c>
      <c r="M59" s="2">
        <v>2</v>
      </c>
      <c r="N59" s="4">
        <v>0.93</v>
      </c>
      <c r="O59" s="8">
        <f t="shared" si="0"/>
        <v>1.0000000000000009E-2</v>
      </c>
      <c r="P59" s="7"/>
      <c r="Q59" s="2" t="s">
        <v>94</v>
      </c>
      <c r="R59" s="2">
        <v>144</v>
      </c>
      <c r="S59" s="2">
        <v>134</v>
      </c>
      <c r="T59" s="2">
        <v>8</v>
      </c>
      <c r="U59" s="2">
        <v>2</v>
      </c>
      <c r="V59" s="4">
        <v>0.93</v>
      </c>
      <c r="W59" s="4">
        <f t="shared" si="1"/>
        <v>0</v>
      </c>
      <c r="Y59" s="2" t="s">
        <v>94</v>
      </c>
      <c r="Z59" s="2">
        <v>144</v>
      </c>
      <c r="AA59" s="2">
        <v>133</v>
      </c>
      <c r="AB59" s="2">
        <v>8</v>
      </c>
      <c r="AC59" s="6">
        <v>3</v>
      </c>
      <c r="AD59" s="4">
        <v>0.92</v>
      </c>
      <c r="AE59" s="4">
        <f t="shared" si="2"/>
        <v>-1.0000000000000009E-2</v>
      </c>
      <c r="AG59" s="2" t="s">
        <v>94</v>
      </c>
      <c r="AH59" s="2">
        <v>144</v>
      </c>
      <c r="AI59" s="2">
        <v>133</v>
      </c>
      <c r="AJ59" s="2">
        <v>8</v>
      </c>
      <c r="AK59" s="2">
        <v>3</v>
      </c>
      <c r="AL59" s="4">
        <v>0.92</v>
      </c>
      <c r="AN59" s="2" t="s">
        <v>94</v>
      </c>
      <c r="AO59" s="2">
        <v>144</v>
      </c>
      <c r="AP59" s="2">
        <v>134</v>
      </c>
      <c r="AQ59" s="2">
        <v>8</v>
      </c>
      <c r="AR59" s="2">
        <v>2</v>
      </c>
      <c r="AS59" s="4">
        <v>0.93</v>
      </c>
      <c r="AT59" s="4">
        <f t="shared" si="3"/>
        <v>1.0000000000000009E-2</v>
      </c>
      <c r="AV59" s="2" t="s">
        <v>94</v>
      </c>
      <c r="AW59" s="2">
        <v>144</v>
      </c>
      <c r="AX59" s="2">
        <v>134</v>
      </c>
      <c r="AY59" s="2">
        <v>8</v>
      </c>
      <c r="AZ59" s="2">
        <v>2</v>
      </c>
      <c r="BA59" s="4">
        <v>0.93</v>
      </c>
      <c r="BB59" s="4">
        <f t="shared" si="4"/>
        <v>0</v>
      </c>
      <c r="BD59" s="2" t="s">
        <v>94</v>
      </c>
      <c r="BE59" s="2">
        <v>144</v>
      </c>
      <c r="BF59" s="2">
        <v>134</v>
      </c>
      <c r="BG59" s="2">
        <v>8</v>
      </c>
      <c r="BH59" s="2">
        <v>2</v>
      </c>
      <c r="BI59" s="4">
        <v>0.93</v>
      </c>
      <c r="BJ59" s="4">
        <f t="shared" si="5"/>
        <v>0</v>
      </c>
      <c r="BL59" s="2" t="s">
        <v>94</v>
      </c>
      <c r="BM59" s="2">
        <v>144</v>
      </c>
      <c r="BN59" s="2">
        <v>134</v>
      </c>
      <c r="BO59" s="2">
        <v>8</v>
      </c>
      <c r="BP59" s="2">
        <v>2</v>
      </c>
      <c r="BQ59" s="4">
        <f t="shared" si="69"/>
        <v>0.93055555555555558</v>
      </c>
      <c r="BR59" s="4">
        <f t="shared" si="6"/>
        <v>5.5555555555553138E-4</v>
      </c>
      <c r="BT59" s="2" t="s">
        <v>94</v>
      </c>
      <c r="BU59" s="2">
        <v>144</v>
      </c>
      <c r="BV59" s="2">
        <v>134</v>
      </c>
      <c r="BW59" s="2">
        <v>8</v>
      </c>
      <c r="BX59" s="2">
        <v>2</v>
      </c>
      <c r="BY59" s="4">
        <f t="shared" si="67"/>
        <v>0.93055555555555558</v>
      </c>
      <c r="BZ59" s="4">
        <f t="shared" si="7"/>
        <v>0</v>
      </c>
      <c r="CB59" s="2" t="s">
        <v>94</v>
      </c>
      <c r="CC59" s="2">
        <v>144</v>
      </c>
      <c r="CD59" s="2">
        <v>134</v>
      </c>
      <c r="CE59" s="2">
        <v>8</v>
      </c>
      <c r="CF59" s="2">
        <v>2</v>
      </c>
      <c r="CG59" s="4">
        <v>0.93</v>
      </c>
      <c r="CH59" s="4">
        <f t="shared" si="8"/>
        <v>-5.5555555555553138E-4</v>
      </c>
      <c r="CJ59" s="2" t="s">
        <v>94</v>
      </c>
      <c r="CK59" s="2">
        <v>144</v>
      </c>
      <c r="CL59" s="2">
        <v>134</v>
      </c>
      <c r="CM59" s="2">
        <v>8</v>
      </c>
      <c r="CN59" s="2">
        <v>2</v>
      </c>
      <c r="CO59" s="4">
        <v>0.93</v>
      </c>
      <c r="CP59" s="4">
        <f t="shared" si="9"/>
        <v>0</v>
      </c>
      <c r="CR59" s="2" t="s">
        <v>94</v>
      </c>
      <c r="CS59" s="2">
        <v>144</v>
      </c>
      <c r="CT59" s="2">
        <v>132</v>
      </c>
      <c r="CU59" s="2">
        <v>8</v>
      </c>
      <c r="CV59" s="6">
        <v>4</v>
      </c>
      <c r="CW59" s="4">
        <v>0.92</v>
      </c>
      <c r="CX59" s="4">
        <f t="shared" si="10"/>
        <v>-1.0000000000000009E-2</v>
      </c>
      <c r="CY59" s="2" t="s">
        <v>136</v>
      </c>
      <c r="CZ59" s="2" t="s">
        <v>94</v>
      </c>
      <c r="DA59" s="2">
        <v>144</v>
      </c>
      <c r="DB59" s="2">
        <v>134</v>
      </c>
      <c r="DC59" s="2">
        <v>8</v>
      </c>
      <c r="DD59" s="2">
        <v>2</v>
      </c>
      <c r="DE59" s="4">
        <v>0.93</v>
      </c>
      <c r="DF59" s="4">
        <f t="shared" si="11"/>
        <v>1.0000000000000009E-2</v>
      </c>
      <c r="DH59" s="2" t="s">
        <v>94</v>
      </c>
      <c r="DI59" s="2">
        <v>144</v>
      </c>
      <c r="DJ59" s="2">
        <v>134</v>
      </c>
      <c r="DK59" s="2">
        <v>8</v>
      </c>
      <c r="DL59" s="2">
        <v>2</v>
      </c>
      <c r="DM59" s="4">
        <v>0.93</v>
      </c>
      <c r="DN59" s="4">
        <f t="shared" si="12"/>
        <v>0</v>
      </c>
      <c r="DP59" s="2" t="s">
        <v>94</v>
      </c>
      <c r="DQ59" s="2">
        <v>144</v>
      </c>
      <c r="DR59" s="2">
        <v>132</v>
      </c>
      <c r="DS59" s="2">
        <v>8</v>
      </c>
      <c r="DT59" s="2">
        <v>4</v>
      </c>
      <c r="DU59" s="4">
        <v>0.92</v>
      </c>
      <c r="DV59" s="4">
        <f t="shared" si="13"/>
        <v>-1.0000000000000009E-2</v>
      </c>
      <c r="DW59" s="2" t="s">
        <v>89</v>
      </c>
      <c r="DX59" s="2" t="s">
        <v>94</v>
      </c>
      <c r="DY59" s="2">
        <v>144</v>
      </c>
      <c r="DZ59" s="2">
        <v>133</v>
      </c>
      <c r="EA59" s="2">
        <v>8</v>
      </c>
      <c r="EB59" s="2">
        <v>3</v>
      </c>
      <c r="EC59" s="4">
        <v>0.92</v>
      </c>
      <c r="ED59" s="4">
        <f t="shared" si="14"/>
        <v>0</v>
      </c>
      <c r="EF59" s="2" t="s">
        <v>94</v>
      </c>
      <c r="EG59" s="2">
        <v>144</v>
      </c>
      <c r="EH59" s="2">
        <v>132</v>
      </c>
      <c r="EI59" s="2">
        <v>8</v>
      </c>
      <c r="EJ59" s="2">
        <v>4</v>
      </c>
      <c r="EK59" s="4">
        <f t="shared" si="68"/>
        <v>0.91666666666666663</v>
      </c>
      <c r="EL59" s="4">
        <f t="shared" si="15"/>
        <v>-3.3333333333334103E-3</v>
      </c>
      <c r="EN59" s="73" t="s">
        <v>94</v>
      </c>
      <c r="EO59" s="73">
        <v>144</v>
      </c>
      <c r="EP59" s="73">
        <v>134</v>
      </c>
      <c r="EQ59" s="73">
        <v>8</v>
      </c>
      <c r="ER59" s="73">
        <v>2</v>
      </c>
      <c r="ES59" s="77">
        <v>0.93</v>
      </c>
      <c r="ET59" s="75">
        <f t="shared" si="16"/>
        <v>-3.07</v>
      </c>
      <c r="EU59" s="74"/>
      <c r="EV59" s="74" t="s">
        <v>94</v>
      </c>
      <c r="EW59" s="73">
        <v>144</v>
      </c>
      <c r="EX59" s="73">
        <v>132</v>
      </c>
      <c r="EY59" s="73">
        <v>8</v>
      </c>
      <c r="EZ59" s="73">
        <v>4</v>
      </c>
      <c r="FA59" s="77">
        <v>0.92</v>
      </c>
      <c r="FB59" s="75">
        <f t="shared" si="17"/>
        <v>-1.0000000000000009E-2</v>
      </c>
      <c r="FC59" s="74" t="s">
        <v>89</v>
      </c>
      <c r="FD59" s="73" t="s">
        <v>94</v>
      </c>
      <c r="FE59" s="73">
        <v>144</v>
      </c>
      <c r="FF59" s="73">
        <v>132</v>
      </c>
      <c r="FG59" s="73">
        <v>8</v>
      </c>
      <c r="FH59" s="73">
        <v>4</v>
      </c>
      <c r="FI59" s="77">
        <v>0.92</v>
      </c>
      <c r="FJ59" s="75">
        <f t="shared" si="18"/>
        <v>0</v>
      </c>
      <c r="FK59" s="74"/>
      <c r="FL59" s="73" t="s">
        <v>157</v>
      </c>
      <c r="FM59" s="73">
        <v>144</v>
      </c>
      <c r="FN59" s="73">
        <v>133</v>
      </c>
      <c r="FO59" s="73">
        <v>8</v>
      </c>
      <c r="FP59" s="73">
        <v>3</v>
      </c>
      <c r="FQ59" s="77">
        <v>0.92</v>
      </c>
      <c r="FR59" s="75">
        <f t="shared" si="19"/>
        <v>0</v>
      </c>
      <c r="FS59" s="74"/>
      <c r="FT59" s="73" t="s">
        <v>157</v>
      </c>
      <c r="FU59" s="73">
        <v>144</v>
      </c>
      <c r="FV59" s="73">
        <v>132</v>
      </c>
      <c r="FW59" s="73">
        <v>9</v>
      </c>
      <c r="FX59" s="73">
        <v>3</v>
      </c>
      <c r="FY59" s="77">
        <v>0.92</v>
      </c>
      <c r="FZ59" s="75">
        <f t="shared" si="20"/>
        <v>0</v>
      </c>
      <c r="GA59" s="74"/>
      <c r="GB59" s="73" t="s">
        <v>157</v>
      </c>
      <c r="GC59" s="73">
        <v>144</v>
      </c>
      <c r="GD59" s="73">
        <v>133</v>
      </c>
      <c r="GE59" s="73">
        <v>8</v>
      </c>
      <c r="GF59" s="73">
        <v>3</v>
      </c>
      <c r="GG59" s="77">
        <v>0.92</v>
      </c>
      <c r="GH59" s="77">
        <f t="shared" si="21"/>
        <v>0</v>
      </c>
      <c r="GI59" s="74"/>
      <c r="GJ59" s="73" t="s">
        <v>157</v>
      </c>
      <c r="GK59" s="73">
        <v>144</v>
      </c>
      <c r="GL59" s="73">
        <v>132</v>
      </c>
      <c r="GM59" s="73">
        <v>8</v>
      </c>
      <c r="GN59" s="73">
        <v>4</v>
      </c>
      <c r="GO59" s="77">
        <v>0.92</v>
      </c>
      <c r="GP59" s="75">
        <f t="shared" si="22"/>
        <v>0</v>
      </c>
      <c r="GQ59" s="74"/>
      <c r="GR59" s="73" t="s">
        <v>157</v>
      </c>
      <c r="GS59" s="73">
        <v>144</v>
      </c>
      <c r="GT59" s="73">
        <v>131</v>
      </c>
      <c r="GU59" s="73">
        <v>8</v>
      </c>
      <c r="GV59" s="73">
        <v>5</v>
      </c>
      <c r="GW59" s="77">
        <v>0.91</v>
      </c>
      <c r="GX59" s="75">
        <f t="shared" si="23"/>
        <v>-1.0000000000000009E-2</v>
      </c>
      <c r="GY59" s="74" t="s">
        <v>89</v>
      </c>
      <c r="GZ59" s="73" t="s">
        <v>157</v>
      </c>
      <c r="HA59" s="73">
        <v>144</v>
      </c>
      <c r="HB59" s="73">
        <v>131</v>
      </c>
      <c r="HC59" s="73">
        <v>8</v>
      </c>
      <c r="HD59" s="73">
        <v>5</v>
      </c>
      <c r="HE59" s="77">
        <v>0.91</v>
      </c>
      <c r="HF59" s="75">
        <f t="shared" si="24"/>
        <v>0</v>
      </c>
      <c r="HG59" s="74"/>
      <c r="HH59" s="74" t="s">
        <v>157</v>
      </c>
      <c r="HI59" s="74">
        <v>144</v>
      </c>
      <c r="HJ59" s="74">
        <v>132</v>
      </c>
      <c r="HK59" s="74">
        <v>8</v>
      </c>
      <c r="HL59" s="74">
        <v>4</v>
      </c>
      <c r="HM59" s="75">
        <f t="shared" si="25"/>
        <v>0.91666666666666663</v>
      </c>
      <c r="HN59" s="75">
        <f t="shared" si="26"/>
        <v>6.6666666666665986E-3</v>
      </c>
      <c r="HP59" s="74" t="s">
        <v>157</v>
      </c>
      <c r="HQ59" s="74">
        <v>144</v>
      </c>
      <c r="HR59" s="74">
        <v>132</v>
      </c>
      <c r="HS59" s="74">
        <v>8</v>
      </c>
      <c r="HT59" s="74">
        <v>4</v>
      </c>
      <c r="HU59" s="75">
        <f t="shared" si="27"/>
        <v>0.91666666666666663</v>
      </c>
      <c r="HV59" s="75">
        <f t="shared" si="28"/>
        <v>0</v>
      </c>
      <c r="HX59" s="74" t="s">
        <v>157</v>
      </c>
      <c r="HY59" s="74">
        <v>144</v>
      </c>
      <c r="HZ59" s="74">
        <v>132</v>
      </c>
      <c r="IA59" s="74">
        <v>8</v>
      </c>
      <c r="IB59" s="74">
        <v>4</v>
      </c>
      <c r="IC59" s="75">
        <f t="shared" si="29"/>
        <v>0.91666666666666663</v>
      </c>
      <c r="ID59" s="75">
        <f t="shared" si="30"/>
        <v>0</v>
      </c>
      <c r="IF59" s="74" t="s">
        <v>157</v>
      </c>
      <c r="IG59" s="74">
        <v>144</v>
      </c>
      <c r="IH59" s="74">
        <v>134</v>
      </c>
      <c r="II59" s="74">
        <v>8</v>
      </c>
      <c r="IJ59" s="74">
        <v>2</v>
      </c>
      <c r="IK59" s="75">
        <f t="shared" si="31"/>
        <v>0.93055555555555558</v>
      </c>
      <c r="IL59" s="75">
        <f t="shared" si="32"/>
        <v>1.3888888888888951E-2</v>
      </c>
      <c r="IN59" s="74" t="s">
        <v>157</v>
      </c>
      <c r="IO59" s="74">
        <v>144</v>
      </c>
      <c r="IP59" s="74">
        <v>134</v>
      </c>
      <c r="IQ59" s="74">
        <v>8</v>
      </c>
      <c r="IR59" s="74">
        <v>2</v>
      </c>
      <c r="IS59" s="75">
        <f t="shared" si="33"/>
        <v>0.93055555555555558</v>
      </c>
      <c r="IT59" s="75">
        <f t="shared" si="34"/>
        <v>0</v>
      </c>
      <c r="IV59" s="74" t="s">
        <v>157</v>
      </c>
      <c r="IW59" s="74">
        <v>144</v>
      </c>
      <c r="IX59" s="74">
        <v>134</v>
      </c>
      <c r="IY59" s="74">
        <v>8</v>
      </c>
      <c r="IZ59" s="74">
        <v>2</v>
      </c>
      <c r="JA59" s="75">
        <f t="shared" si="35"/>
        <v>0.93055555555555558</v>
      </c>
      <c r="JB59" s="75">
        <f t="shared" si="36"/>
        <v>0</v>
      </c>
      <c r="JD59" s="74" t="s">
        <v>157</v>
      </c>
      <c r="JE59" s="74">
        <v>144</v>
      </c>
      <c r="JF59" s="74">
        <v>134</v>
      </c>
      <c r="JG59" s="74">
        <v>8</v>
      </c>
      <c r="JH59" s="74">
        <v>2</v>
      </c>
      <c r="JI59" s="75">
        <f t="shared" si="37"/>
        <v>0.93055555555555558</v>
      </c>
      <c r="JJ59" s="75">
        <f t="shared" si="38"/>
        <v>0</v>
      </c>
      <c r="JL59" s="74" t="s">
        <v>157</v>
      </c>
      <c r="JM59" s="74">
        <v>144</v>
      </c>
      <c r="JN59" s="74">
        <v>134</v>
      </c>
      <c r="JO59" s="74">
        <v>8</v>
      </c>
      <c r="JP59" s="74">
        <v>2</v>
      </c>
      <c r="JQ59" s="75">
        <f t="shared" si="39"/>
        <v>0.93055555555555558</v>
      </c>
      <c r="JR59" s="75">
        <f t="shared" si="40"/>
        <v>0</v>
      </c>
      <c r="JT59" s="74" t="s">
        <v>157</v>
      </c>
      <c r="JU59" s="74">
        <v>144</v>
      </c>
      <c r="JV59" s="74">
        <v>134</v>
      </c>
      <c r="JW59" s="74">
        <v>8</v>
      </c>
      <c r="JX59" s="74">
        <v>2</v>
      </c>
      <c r="JY59" s="75">
        <f t="shared" si="41"/>
        <v>0.93055555555555558</v>
      </c>
      <c r="JZ59" s="75">
        <f t="shared" si="42"/>
        <v>0</v>
      </c>
      <c r="KB59" s="74" t="s">
        <v>157</v>
      </c>
      <c r="KC59" s="74">
        <v>144</v>
      </c>
      <c r="KD59" s="74">
        <v>134</v>
      </c>
      <c r="KE59" s="74">
        <v>8</v>
      </c>
      <c r="KF59" s="74">
        <v>2</v>
      </c>
      <c r="KG59" s="75">
        <f t="shared" si="43"/>
        <v>0.93055555555555558</v>
      </c>
      <c r="KH59" s="75">
        <f t="shared" si="44"/>
        <v>0</v>
      </c>
      <c r="KJ59" s="74" t="s">
        <v>157</v>
      </c>
      <c r="KK59" s="74">
        <v>144</v>
      </c>
      <c r="KL59" s="74">
        <v>134</v>
      </c>
      <c r="KM59" s="74">
        <v>8</v>
      </c>
      <c r="KN59" s="74">
        <v>2</v>
      </c>
      <c r="KO59" s="75">
        <f t="shared" si="45"/>
        <v>0.93055555555555558</v>
      </c>
      <c r="KP59" s="75">
        <f t="shared" si="46"/>
        <v>0</v>
      </c>
      <c r="KR59" s="74" t="s">
        <v>157</v>
      </c>
      <c r="KS59" s="74">
        <v>144</v>
      </c>
      <c r="KT59" s="74">
        <v>134</v>
      </c>
      <c r="KU59" s="74">
        <v>8</v>
      </c>
      <c r="KV59" s="74">
        <v>2</v>
      </c>
      <c r="KW59" s="75">
        <f t="shared" si="47"/>
        <v>0.93055555555555558</v>
      </c>
      <c r="KX59" s="75">
        <f t="shared" si="48"/>
        <v>0</v>
      </c>
      <c r="KZ59" s="74" t="s">
        <v>157</v>
      </c>
      <c r="LA59" s="74">
        <v>144</v>
      </c>
      <c r="LB59" s="74">
        <v>134</v>
      </c>
      <c r="LC59" s="74">
        <v>8</v>
      </c>
      <c r="LD59" s="74">
        <v>2</v>
      </c>
      <c r="LE59" s="75">
        <f t="shared" si="49"/>
        <v>0.93055555555555558</v>
      </c>
      <c r="LF59" s="75">
        <f t="shared" si="50"/>
        <v>0</v>
      </c>
      <c r="LH59" s="74" t="s">
        <v>157</v>
      </c>
      <c r="LI59" s="74">
        <v>144</v>
      </c>
      <c r="LJ59" s="74">
        <v>134</v>
      </c>
      <c r="LK59" s="74">
        <v>8</v>
      </c>
      <c r="LL59" s="74">
        <v>2</v>
      </c>
      <c r="LM59" s="75">
        <f t="shared" si="51"/>
        <v>0.93055555555555558</v>
      </c>
      <c r="LN59" s="75">
        <f t="shared" si="52"/>
        <v>0</v>
      </c>
      <c r="LP59" s="74" t="s">
        <v>157</v>
      </c>
      <c r="LQ59" s="74">
        <v>144</v>
      </c>
      <c r="LR59" s="74">
        <v>134</v>
      </c>
      <c r="LS59" s="74">
        <v>8</v>
      </c>
      <c r="LT59" s="74">
        <v>2</v>
      </c>
      <c r="LU59" s="75">
        <f t="shared" si="53"/>
        <v>0.93055555555555558</v>
      </c>
      <c r="LV59" s="75">
        <f t="shared" si="54"/>
        <v>0</v>
      </c>
      <c r="LX59" s="74" t="s">
        <v>157</v>
      </c>
      <c r="LY59" s="74">
        <v>144</v>
      </c>
      <c r="LZ59" s="74">
        <v>134</v>
      </c>
      <c r="MA59" s="74">
        <v>8</v>
      </c>
      <c r="MB59" s="74">
        <v>2</v>
      </c>
      <c r="MC59" s="75">
        <f t="shared" si="55"/>
        <v>0.93055555555555558</v>
      </c>
      <c r="MD59" s="75">
        <f t="shared" si="56"/>
        <v>0</v>
      </c>
      <c r="MF59" s="74" t="s">
        <v>157</v>
      </c>
      <c r="MG59" s="74">
        <v>144</v>
      </c>
      <c r="MH59" s="74">
        <v>134</v>
      </c>
      <c r="MI59" s="74">
        <v>8</v>
      </c>
      <c r="MJ59" s="74">
        <v>2</v>
      </c>
      <c r="MK59" s="75">
        <f t="shared" si="57"/>
        <v>0.93055555555555558</v>
      </c>
      <c r="ML59" s="75">
        <f t="shared" si="58"/>
        <v>0</v>
      </c>
      <c r="MN59" s="74" t="s">
        <v>157</v>
      </c>
      <c r="MO59" s="74">
        <v>144</v>
      </c>
      <c r="MP59" s="74">
        <v>134</v>
      </c>
      <c r="MQ59" s="74">
        <v>8</v>
      </c>
      <c r="MR59" s="74">
        <v>2</v>
      </c>
      <c r="MS59" s="75">
        <f t="shared" si="59"/>
        <v>0.93055555555555558</v>
      </c>
      <c r="MT59" s="75">
        <f t="shared" si="60"/>
        <v>0</v>
      </c>
      <c r="MV59" s="74" t="s">
        <v>157</v>
      </c>
      <c r="MW59" s="74">
        <v>144</v>
      </c>
      <c r="MX59" s="74">
        <v>134</v>
      </c>
      <c r="MY59" s="74">
        <v>8</v>
      </c>
      <c r="MZ59" s="74">
        <v>2</v>
      </c>
      <c r="NA59" s="75">
        <f t="shared" si="61"/>
        <v>0.93055555555555558</v>
      </c>
      <c r="NB59" s="75">
        <f t="shared" si="62"/>
        <v>0</v>
      </c>
      <c r="ND59" s="74" t="s">
        <v>157</v>
      </c>
      <c r="NE59" s="74">
        <v>144</v>
      </c>
      <c r="NF59" s="74">
        <v>134</v>
      </c>
      <c r="NG59" s="74">
        <v>8</v>
      </c>
      <c r="NH59" s="74">
        <v>2</v>
      </c>
      <c r="NI59" s="75">
        <f t="shared" si="63"/>
        <v>0.93055555555555558</v>
      </c>
      <c r="NJ59" s="75">
        <f t="shared" si="64"/>
        <v>0</v>
      </c>
      <c r="NL59" s="74" t="s">
        <v>157</v>
      </c>
      <c r="NM59" s="74">
        <v>144</v>
      </c>
      <c r="NN59" s="74">
        <v>134</v>
      </c>
      <c r="NO59" s="74">
        <v>8</v>
      </c>
      <c r="NP59" s="74">
        <v>2</v>
      </c>
      <c r="NQ59" s="75">
        <f t="shared" si="65"/>
        <v>0.93055555555555558</v>
      </c>
      <c r="NR59" s="75">
        <f t="shared" si="66"/>
        <v>0</v>
      </c>
      <c r="NT59" s="74" t="s">
        <v>157</v>
      </c>
      <c r="NU59" s="74">
        <v>144</v>
      </c>
      <c r="NV59" s="74">
        <v>129</v>
      </c>
      <c r="NW59" s="74">
        <v>8</v>
      </c>
      <c r="NX59" s="74">
        <v>7</v>
      </c>
      <c r="NY59" s="75">
        <v>0.9</v>
      </c>
      <c r="NZ59" s="75"/>
    </row>
    <row r="60" spans="1:390" ht="15">
      <c r="A60" s="2" t="s">
        <v>62</v>
      </c>
      <c r="B60" s="2">
        <v>68</v>
      </c>
      <c r="C60" s="2">
        <v>68</v>
      </c>
      <c r="D60" s="2">
        <v>0</v>
      </c>
      <c r="E60" s="2">
        <v>0</v>
      </c>
      <c r="F60" s="4">
        <v>1</v>
      </c>
      <c r="G60" s="8"/>
      <c r="H60" s="7"/>
      <c r="I60" s="2" t="s">
        <v>62</v>
      </c>
      <c r="J60" s="2">
        <v>68</v>
      </c>
      <c r="K60" s="2">
        <v>68</v>
      </c>
      <c r="L60" s="2">
        <v>0</v>
      </c>
      <c r="M60" s="2">
        <v>0</v>
      </c>
      <c r="N60" s="4">
        <v>1</v>
      </c>
      <c r="O60" s="8">
        <f t="shared" si="0"/>
        <v>0</v>
      </c>
      <c r="P60" s="7"/>
      <c r="Q60" s="2" t="s">
        <v>62</v>
      </c>
      <c r="R60" s="2">
        <v>68</v>
      </c>
      <c r="S60" s="2">
        <v>68</v>
      </c>
      <c r="T60" s="2">
        <v>0</v>
      </c>
      <c r="U60" s="2">
        <v>0</v>
      </c>
      <c r="V60" s="4">
        <v>1</v>
      </c>
      <c r="W60" s="4">
        <f t="shared" si="1"/>
        <v>0</v>
      </c>
      <c r="Y60" s="2" t="s">
        <v>62</v>
      </c>
      <c r="Z60" s="2">
        <v>68</v>
      </c>
      <c r="AA60" s="2">
        <v>68</v>
      </c>
      <c r="AB60" s="2">
        <v>0</v>
      </c>
      <c r="AC60" s="2">
        <v>0</v>
      </c>
      <c r="AD60" s="4">
        <v>1</v>
      </c>
      <c r="AE60" s="4">
        <f t="shared" si="2"/>
        <v>0</v>
      </c>
      <c r="AG60" s="2" t="s">
        <v>62</v>
      </c>
      <c r="AH60" s="2">
        <v>68</v>
      </c>
      <c r="AI60" s="2">
        <v>68</v>
      </c>
      <c r="AJ60" s="2">
        <v>0</v>
      </c>
      <c r="AK60" s="2">
        <v>0</v>
      </c>
      <c r="AL60" s="4">
        <v>1</v>
      </c>
      <c r="AN60" s="2" t="s">
        <v>62</v>
      </c>
      <c r="AO60" s="2">
        <v>68</v>
      </c>
      <c r="AP60" s="2">
        <v>68</v>
      </c>
      <c r="AQ60" s="2">
        <v>0</v>
      </c>
      <c r="AR60" s="2">
        <v>0</v>
      </c>
      <c r="AS60" s="4">
        <v>1</v>
      </c>
      <c r="AT60" s="4">
        <f t="shared" si="3"/>
        <v>0</v>
      </c>
      <c r="AV60" s="2" t="s">
        <v>62</v>
      </c>
      <c r="AW60" s="2">
        <v>68</v>
      </c>
      <c r="AX60" s="2">
        <v>68</v>
      </c>
      <c r="AY60" s="2">
        <v>0</v>
      </c>
      <c r="AZ60" s="2">
        <v>0</v>
      </c>
      <c r="BA60" s="4">
        <v>1</v>
      </c>
      <c r="BB60" s="4">
        <f t="shared" si="4"/>
        <v>0</v>
      </c>
      <c r="BD60" s="2" t="s">
        <v>62</v>
      </c>
      <c r="BE60" s="2">
        <v>68</v>
      </c>
      <c r="BF60" s="2">
        <v>68</v>
      </c>
      <c r="BG60" s="2">
        <v>0</v>
      </c>
      <c r="BH60" s="2">
        <v>0</v>
      </c>
      <c r="BI60" s="4">
        <v>1</v>
      </c>
      <c r="BJ60" s="4">
        <f t="shared" si="5"/>
        <v>0</v>
      </c>
      <c r="BL60" s="2" t="s">
        <v>62</v>
      </c>
      <c r="BM60" s="2">
        <v>68</v>
      </c>
      <c r="BN60" s="2">
        <v>68</v>
      </c>
      <c r="BO60" s="2">
        <v>0</v>
      </c>
      <c r="BP60" s="2">
        <v>0</v>
      </c>
      <c r="BQ60" s="4">
        <f t="shared" si="69"/>
        <v>1</v>
      </c>
      <c r="BR60" s="4">
        <f t="shared" si="6"/>
        <v>0</v>
      </c>
      <c r="BT60" s="2" t="s">
        <v>62</v>
      </c>
      <c r="BU60" s="2">
        <v>68</v>
      </c>
      <c r="BV60" s="2">
        <v>68</v>
      </c>
      <c r="BW60" s="2">
        <v>0</v>
      </c>
      <c r="BX60" s="2">
        <v>0</v>
      </c>
      <c r="BY60" s="4">
        <f t="shared" si="67"/>
        <v>1</v>
      </c>
      <c r="BZ60" s="4">
        <f t="shared" si="7"/>
        <v>0</v>
      </c>
      <c r="CB60" s="2" t="s">
        <v>62</v>
      </c>
      <c r="CC60" s="2">
        <v>68</v>
      </c>
      <c r="CD60" s="2">
        <v>68</v>
      </c>
      <c r="CE60" s="2">
        <v>0</v>
      </c>
      <c r="CF60" s="2">
        <v>0</v>
      </c>
      <c r="CG60" s="4">
        <v>1</v>
      </c>
      <c r="CH60" s="4">
        <f t="shared" si="8"/>
        <v>0</v>
      </c>
      <c r="CJ60" s="2" t="s">
        <v>62</v>
      </c>
      <c r="CK60" s="2">
        <v>68</v>
      </c>
      <c r="CL60" s="2">
        <v>68</v>
      </c>
      <c r="CM60" s="2">
        <v>0</v>
      </c>
      <c r="CN60" s="2">
        <v>0</v>
      </c>
      <c r="CO60" s="4">
        <v>1</v>
      </c>
      <c r="CP60" s="4">
        <f t="shared" si="9"/>
        <v>0</v>
      </c>
      <c r="CR60" s="2" t="s">
        <v>62</v>
      </c>
      <c r="CS60" s="2">
        <v>68</v>
      </c>
      <c r="CT60" s="2">
        <v>68</v>
      </c>
      <c r="CU60" s="2">
        <v>0</v>
      </c>
      <c r="CV60" s="2">
        <v>0</v>
      </c>
      <c r="CW60" s="4">
        <v>1</v>
      </c>
      <c r="CX60" s="4">
        <f t="shared" si="10"/>
        <v>0</v>
      </c>
      <c r="CZ60" s="2" t="s">
        <v>62</v>
      </c>
      <c r="DA60" s="2">
        <v>68</v>
      </c>
      <c r="DB60" s="2">
        <v>68</v>
      </c>
      <c r="DC60" s="2">
        <v>0</v>
      </c>
      <c r="DD60" s="2">
        <v>0</v>
      </c>
      <c r="DE60" s="4">
        <v>1</v>
      </c>
      <c r="DF60" s="4">
        <f t="shared" si="11"/>
        <v>0</v>
      </c>
      <c r="DH60" s="2" t="s">
        <v>62</v>
      </c>
      <c r="DI60" s="2">
        <v>68</v>
      </c>
      <c r="DJ60" s="2">
        <v>68</v>
      </c>
      <c r="DK60" s="2">
        <v>0</v>
      </c>
      <c r="DL60" s="2">
        <v>0</v>
      </c>
      <c r="DM60" s="4">
        <v>1</v>
      </c>
      <c r="DN60" s="4">
        <f t="shared" si="12"/>
        <v>0</v>
      </c>
      <c r="DP60" s="2" t="s">
        <v>62</v>
      </c>
      <c r="DQ60" s="2">
        <v>68</v>
      </c>
      <c r="DR60" s="2">
        <v>68</v>
      </c>
      <c r="DS60" s="2">
        <v>0</v>
      </c>
      <c r="DT60" s="2">
        <v>0</v>
      </c>
      <c r="DU60" s="4">
        <v>1</v>
      </c>
      <c r="DV60" s="4">
        <f t="shared" si="13"/>
        <v>0</v>
      </c>
      <c r="DX60" s="2" t="s">
        <v>62</v>
      </c>
      <c r="DY60" s="2">
        <v>68</v>
      </c>
      <c r="DZ60" s="2">
        <v>68</v>
      </c>
      <c r="EA60" s="2">
        <v>0</v>
      </c>
      <c r="EB60" s="2">
        <v>0</v>
      </c>
      <c r="EC60" s="4">
        <v>1</v>
      </c>
      <c r="ED60" s="4">
        <f t="shared" si="14"/>
        <v>0</v>
      </c>
      <c r="EF60" s="2" t="s">
        <v>62</v>
      </c>
      <c r="EG60" s="2">
        <v>68</v>
      </c>
      <c r="EH60" s="2">
        <v>68</v>
      </c>
      <c r="EI60" s="2">
        <v>0</v>
      </c>
      <c r="EJ60" s="2">
        <v>0</v>
      </c>
      <c r="EK60" s="4">
        <f t="shared" si="68"/>
        <v>1</v>
      </c>
      <c r="EL60" s="4">
        <f t="shared" si="15"/>
        <v>0</v>
      </c>
      <c r="EN60" s="73" t="s">
        <v>62</v>
      </c>
      <c r="EO60" s="73">
        <v>68</v>
      </c>
      <c r="EP60" s="73">
        <v>68</v>
      </c>
      <c r="EQ60" s="73">
        <v>0</v>
      </c>
      <c r="ER60" s="73">
        <v>0</v>
      </c>
      <c r="ES60" s="77">
        <v>1</v>
      </c>
      <c r="ET60" s="75">
        <f t="shared" si="16"/>
        <v>1</v>
      </c>
      <c r="EU60" s="74"/>
      <c r="EV60" s="73" t="s">
        <v>62</v>
      </c>
      <c r="EW60" s="73">
        <v>68</v>
      </c>
      <c r="EX60" s="73">
        <v>68</v>
      </c>
      <c r="EY60" s="73">
        <v>0</v>
      </c>
      <c r="EZ60" s="73">
        <v>0</v>
      </c>
      <c r="FA60" s="77">
        <v>1</v>
      </c>
      <c r="FB60" s="75">
        <f t="shared" si="17"/>
        <v>0</v>
      </c>
      <c r="FC60" s="74"/>
      <c r="FD60" s="73" t="s">
        <v>62</v>
      </c>
      <c r="FE60" s="73">
        <v>68</v>
      </c>
      <c r="FF60" s="73">
        <v>68</v>
      </c>
      <c r="FG60" s="73">
        <v>0</v>
      </c>
      <c r="FH60" s="73">
        <v>0</v>
      </c>
      <c r="FI60" s="77">
        <v>1</v>
      </c>
      <c r="FJ60" s="75">
        <f t="shared" si="18"/>
        <v>0</v>
      </c>
      <c r="FK60" s="74"/>
      <c r="FL60" s="73" t="s">
        <v>158</v>
      </c>
      <c r="FM60" s="73">
        <v>68</v>
      </c>
      <c r="FN60" s="73">
        <v>68</v>
      </c>
      <c r="FO60" s="73">
        <v>0</v>
      </c>
      <c r="FP60" s="73">
        <v>0</v>
      </c>
      <c r="FQ60" s="77">
        <v>1</v>
      </c>
      <c r="FR60" s="75">
        <f t="shared" si="19"/>
        <v>0</v>
      </c>
      <c r="FS60" s="74"/>
      <c r="FT60" s="73" t="s">
        <v>158</v>
      </c>
      <c r="FU60" s="73">
        <v>68</v>
      </c>
      <c r="FV60" s="73">
        <v>68</v>
      </c>
      <c r="FW60" s="73">
        <v>0</v>
      </c>
      <c r="FX60" s="73">
        <v>0</v>
      </c>
      <c r="FY60" s="77">
        <v>1</v>
      </c>
      <c r="FZ60" s="75">
        <f t="shared" si="20"/>
        <v>0</v>
      </c>
      <c r="GA60" s="74"/>
      <c r="GB60" s="73" t="s">
        <v>158</v>
      </c>
      <c r="GC60" s="73">
        <v>68</v>
      </c>
      <c r="GD60" s="73">
        <v>68</v>
      </c>
      <c r="GE60" s="73">
        <v>0</v>
      </c>
      <c r="GF60" s="73">
        <v>0</v>
      </c>
      <c r="GG60" s="77">
        <v>1</v>
      </c>
      <c r="GH60" s="77">
        <f t="shared" si="21"/>
        <v>0</v>
      </c>
      <c r="GI60" s="74"/>
      <c r="GJ60" s="73" t="s">
        <v>158</v>
      </c>
      <c r="GK60" s="73">
        <v>68</v>
      </c>
      <c r="GL60" s="73">
        <v>68</v>
      </c>
      <c r="GM60" s="73">
        <v>0</v>
      </c>
      <c r="GN60" s="73">
        <v>0</v>
      </c>
      <c r="GO60" s="77">
        <v>1</v>
      </c>
      <c r="GP60" s="75">
        <f t="shared" si="22"/>
        <v>0</v>
      </c>
      <c r="GQ60" s="74"/>
      <c r="GR60" s="73" t="s">
        <v>158</v>
      </c>
      <c r="GS60" s="73">
        <v>68</v>
      </c>
      <c r="GT60" s="73">
        <v>68</v>
      </c>
      <c r="GU60" s="73">
        <v>0</v>
      </c>
      <c r="GV60" s="73">
        <v>0</v>
      </c>
      <c r="GW60" s="77">
        <v>1</v>
      </c>
      <c r="GX60" s="75">
        <f t="shared" si="23"/>
        <v>0</v>
      </c>
      <c r="GY60" s="74"/>
      <c r="GZ60" s="73" t="s">
        <v>158</v>
      </c>
      <c r="HA60" s="73">
        <v>68</v>
      </c>
      <c r="HB60" s="73">
        <v>68</v>
      </c>
      <c r="HC60" s="73">
        <v>0</v>
      </c>
      <c r="HD60" s="73">
        <v>0</v>
      </c>
      <c r="HE60" s="77">
        <v>1</v>
      </c>
      <c r="HF60" s="75">
        <f t="shared" si="24"/>
        <v>0</v>
      </c>
      <c r="HG60" s="74"/>
      <c r="HH60" s="74" t="s">
        <v>158</v>
      </c>
      <c r="HI60" s="74">
        <v>68</v>
      </c>
      <c r="HJ60" s="74">
        <v>68</v>
      </c>
      <c r="HK60" s="74">
        <v>0</v>
      </c>
      <c r="HL60" s="74">
        <v>0</v>
      </c>
      <c r="HM60" s="75">
        <f t="shared" si="25"/>
        <v>1</v>
      </c>
      <c r="HN60" s="75">
        <f t="shared" si="26"/>
        <v>0</v>
      </c>
      <c r="HP60" s="74" t="s">
        <v>158</v>
      </c>
      <c r="HQ60" s="74">
        <v>68</v>
      </c>
      <c r="HR60" s="74">
        <v>68</v>
      </c>
      <c r="HS60" s="74">
        <v>0</v>
      </c>
      <c r="HT60" s="74">
        <v>0</v>
      </c>
      <c r="HU60" s="75">
        <f t="shared" si="27"/>
        <v>1</v>
      </c>
      <c r="HV60" s="75">
        <f t="shared" si="28"/>
        <v>0</v>
      </c>
      <c r="HX60" s="74" t="s">
        <v>158</v>
      </c>
      <c r="HY60" s="74">
        <v>68</v>
      </c>
      <c r="HZ60" s="74">
        <v>68</v>
      </c>
      <c r="IA60" s="74">
        <v>0</v>
      </c>
      <c r="IB60" s="74">
        <v>0</v>
      </c>
      <c r="IC60" s="75">
        <f t="shared" si="29"/>
        <v>1</v>
      </c>
      <c r="ID60" s="75">
        <f t="shared" si="30"/>
        <v>0</v>
      </c>
      <c r="IF60" s="74" t="s">
        <v>158</v>
      </c>
      <c r="IG60" s="74">
        <v>68</v>
      </c>
      <c r="IH60" s="74">
        <v>68</v>
      </c>
      <c r="II60" s="74">
        <v>0</v>
      </c>
      <c r="IJ60" s="74">
        <v>0</v>
      </c>
      <c r="IK60" s="75">
        <f t="shared" si="31"/>
        <v>1</v>
      </c>
      <c r="IL60" s="75">
        <f t="shared" si="32"/>
        <v>0</v>
      </c>
      <c r="IN60" s="74" t="s">
        <v>158</v>
      </c>
      <c r="IO60" s="74">
        <v>68</v>
      </c>
      <c r="IP60" s="74">
        <v>68</v>
      </c>
      <c r="IQ60" s="74">
        <v>0</v>
      </c>
      <c r="IR60" s="74">
        <v>0</v>
      </c>
      <c r="IS60" s="75">
        <f t="shared" si="33"/>
        <v>1</v>
      </c>
      <c r="IT60" s="75">
        <f t="shared" si="34"/>
        <v>0</v>
      </c>
      <c r="IV60" s="74" t="s">
        <v>158</v>
      </c>
      <c r="IW60" s="74">
        <v>68</v>
      </c>
      <c r="IX60" s="74">
        <v>68</v>
      </c>
      <c r="IY60" s="74">
        <v>0</v>
      </c>
      <c r="IZ60" s="74">
        <v>0</v>
      </c>
      <c r="JA60" s="75">
        <f t="shared" si="35"/>
        <v>1</v>
      </c>
      <c r="JB60" s="75">
        <f t="shared" si="36"/>
        <v>0</v>
      </c>
      <c r="JD60" s="74" t="s">
        <v>158</v>
      </c>
      <c r="JE60" s="74">
        <v>68</v>
      </c>
      <c r="JF60" s="74">
        <v>68</v>
      </c>
      <c r="JG60" s="74">
        <v>0</v>
      </c>
      <c r="JH60" s="74">
        <v>0</v>
      </c>
      <c r="JI60" s="75">
        <f t="shared" si="37"/>
        <v>1</v>
      </c>
      <c r="JJ60" s="75">
        <f t="shared" si="38"/>
        <v>0</v>
      </c>
      <c r="JL60" s="74" t="s">
        <v>158</v>
      </c>
      <c r="JM60" s="74">
        <v>68</v>
      </c>
      <c r="JN60" s="74">
        <v>68</v>
      </c>
      <c r="JO60" s="74">
        <v>0</v>
      </c>
      <c r="JP60" s="74">
        <v>0</v>
      </c>
      <c r="JQ60" s="75">
        <f t="shared" si="39"/>
        <v>1</v>
      </c>
      <c r="JR60" s="75">
        <f t="shared" si="40"/>
        <v>0</v>
      </c>
      <c r="JT60" s="74" t="s">
        <v>158</v>
      </c>
      <c r="JU60" s="74">
        <v>68</v>
      </c>
      <c r="JV60" s="74">
        <v>68</v>
      </c>
      <c r="JW60" s="74">
        <v>0</v>
      </c>
      <c r="JX60" s="74">
        <v>0</v>
      </c>
      <c r="JY60" s="75">
        <f t="shared" si="41"/>
        <v>1</v>
      </c>
      <c r="JZ60" s="75">
        <f t="shared" si="42"/>
        <v>0</v>
      </c>
      <c r="KB60" s="74" t="s">
        <v>158</v>
      </c>
      <c r="KC60" s="74">
        <v>68</v>
      </c>
      <c r="KD60" s="74">
        <v>68</v>
      </c>
      <c r="KE60" s="74">
        <v>0</v>
      </c>
      <c r="KF60" s="74">
        <v>0</v>
      </c>
      <c r="KG60" s="75">
        <f t="shared" si="43"/>
        <v>1</v>
      </c>
      <c r="KH60" s="75">
        <f t="shared" si="44"/>
        <v>0</v>
      </c>
      <c r="KJ60" s="74" t="s">
        <v>158</v>
      </c>
      <c r="KK60" s="74">
        <v>68</v>
      </c>
      <c r="KL60" s="74">
        <v>68</v>
      </c>
      <c r="KM60" s="74">
        <v>0</v>
      </c>
      <c r="KN60" s="74">
        <v>0</v>
      </c>
      <c r="KO60" s="75">
        <f t="shared" si="45"/>
        <v>1</v>
      </c>
      <c r="KP60" s="75">
        <f t="shared" si="46"/>
        <v>0</v>
      </c>
      <c r="KR60" s="74" t="s">
        <v>158</v>
      </c>
      <c r="KS60" s="74">
        <v>68</v>
      </c>
      <c r="KT60" s="74">
        <v>68</v>
      </c>
      <c r="KU60" s="74">
        <v>0</v>
      </c>
      <c r="KV60" s="74">
        <v>0</v>
      </c>
      <c r="KW60" s="75">
        <f t="shared" si="47"/>
        <v>1</v>
      </c>
      <c r="KX60" s="75">
        <f t="shared" si="48"/>
        <v>0</v>
      </c>
      <c r="KZ60" s="74" t="s">
        <v>158</v>
      </c>
      <c r="LA60" s="74">
        <v>68</v>
      </c>
      <c r="LB60" s="74">
        <v>68</v>
      </c>
      <c r="LC60" s="74">
        <v>0</v>
      </c>
      <c r="LD60" s="74">
        <v>0</v>
      </c>
      <c r="LE60" s="75">
        <f t="shared" si="49"/>
        <v>1</v>
      </c>
      <c r="LF60" s="75">
        <f t="shared" si="50"/>
        <v>0</v>
      </c>
      <c r="LH60" s="74" t="s">
        <v>158</v>
      </c>
      <c r="LI60" s="74">
        <v>68</v>
      </c>
      <c r="LJ60" s="74">
        <v>68</v>
      </c>
      <c r="LK60" s="74">
        <v>0</v>
      </c>
      <c r="LL60" s="74">
        <v>0</v>
      </c>
      <c r="LM60" s="75">
        <f t="shared" si="51"/>
        <v>1</v>
      </c>
      <c r="LN60" s="75">
        <f t="shared" si="52"/>
        <v>0</v>
      </c>
      <c r="LP60" s="74" t="s">
        <v>158</v>
      </c>
      <c r="LQ60" s="74">
        <v>68</v>
      </c>
      <c r="LR60" s="74">
        <v>68</v>
      </c>
      <c r="LS60" s="74">
        <v>0</v>
      </c>
      <c r="LT60" s="74">
        <v>0</v>
      </c>
      <c r="LU60" s="75">
        <f t="shared" si="53"/>
        <v>1</v>
      </c>
      <c r="LV60" s="75">
        <f t="shared" si="54"/>
        <v>0</v>
      </c>
      <c r="LX60" s="74" t="s">
        <v>158</v>
      </c>
      <c r="LY60" s="74">
        <v>68</v>
      </c>
      <c r="LZ60" s="74">
        <v>68</v>
      </c>
      <c r="MA60" s="74">
        <v>0</v>
      </c>
      <c r="MB60" s="74">
        <v>0</v>
      </c>
      <c r="MC60" s="75">
        <f t="shared" si="55"/>
        <v>1</v>
      </c>
      <c r="MD60" s="75">
        <f t="shared" si="56"/>
        <v>0</v>
      </c>
      <c r="MF60" s="74" t="s">
        <v>158</v>
      </c>
      <c r="MG60" s="74">
        <v>68</v>
      </c>
      <c r="MH60" s="74">
        <v>68</v>
      </c>
      <c r="MI60" s="74">
        <v>0</v>
      </c>
      <c r="MJ60" s="74">
        <v>0</v>
      </c>
      <c r="MK60" s="75">
        <f t="shared" si="57"/>
        <v>1</v>
      </c>
      <c r="ML60" s="75">
        <f t="shared" si="58"/>
        <v>0</v>
      </c>
      <c r="MN60" s="74" t="s">
        <v>158</v>
      </c>
      <c r="MO60" s="74">
        <v>68</v>
      </c>
      <c r="MP60" s="74">
        <v>68</v>
      </c>
      <c r="MQ60" s="74">
        <v>0</v>
      </c>
      <c r="MR60" s="74">
        <v>0</v>
      </c>
      <c r="MS60" s="75">
        <f t="shared" si="59"/>
        <v>1</v>
      </c>
      <c r="MT60" s="75">
        <f t="shared" si="60"/>
        <v>0</v>
      </c>
      <c r="MV60" s="74" t="s">
        <v>158</v>
      </c>
      <c r="MW60" s="74">
        <v>68</v>
      </c>
      <c r="MX60" s="74">
        <v>68</v>
      </c>
      <c r="MY60" s="74">
        <v>0</v>
      </c>
      <c r="MZ60" s="74">
        <v>0</v>
      </c>
      <c r="NA60" s="75">
        <f t="shared" si="61"/>
        <v>1</v>
      </c>
      <c r="NB60" s="75">
        <f t="shared" si="62"/>
        <v>0</v>
      </c>
      <c r="ND60" s="74" t="s">
        <v>158</v>
      </c>
      <c r="NE60" s="74">
        <v>68</v>
      </c>
      <c r="NF60" s="74">
        <v>68</v>
      </c>
      <c r="NG60" s="74">
        <v>0</v>
      </c>
      <c r="NH60" s="74">
        <v>0</v>
      </c>
      <c r="NI60" s="75">
        <f t="shared" si="63"/>
        <v>1</v>
      </c>
      <c r="NJ60" s="75">
        <f t="shared" si="64"/>
        <v>0</v>
      </c>
      <c r="NL60" s="74" t="s">
        <v>158</v>
      </c>
      <c r="NM60" s="74">
        <v>68</v>
      </c>
      <c r="NN60" s="74">
        <v>68</v>
      </c>
      <c r="NO60" s="74">
        <v>0</v>
      </c>
      <c r="NP60" s="74">
        <v>0</v>
      </c>
      <c r="NQ60" s="75">
        <f t="shared" si="65"/>
        <v>1</v>
      </c>
      <c r="NR60" s="75">
        <f t="shared" si="66"/>
        <v>0</v>
      </c>
      <c r="NT60" s="74" t="s">
        <v>158</v>
      </c>
      <c r="NU60" s="74">
        <v>68</v>
      </c>
      <c r="NV60" s="74">
        <v>68</v>
      </c>
      <c r="NW60" s="74">
        <v>0</v>
      </c>
      <c r="NX60" s="74">
        <v>0</v>
      </c>
      <c r="NY60" s="75">
        <v>1</v>
      </c>
      <c r="NZ60" s="75"/>
    </row>
    <row r="61" spans="1:390" ht="15">
      <c r="A61" s="2" t="s">
        <v>95</v>
      </c>
      <c r="B61" s="2">
        <v>3</v>
      </c>
      <c r="C61" s="2">
        <v>3</v>
      </c>
      <c r="D61" s="2">
        <v>0</v>
      </c>
      <c r="E61" s="2">
        <v>0</v>
      </c>
      <c r="F61" s="4">
        <v>1</v>
      </c>
      <c r="G61" s="8"/>
      <c r="H61" s="7"/>
      <c r="I61" s="2" t="s">
        <v>95</v>
      </c>
      <c r="J61" s="2">
        <v>3</v>
      </c>
      <c r="K61" s="2">
        <v>3</v>
      </c>
      <c r="L61" s="2">
        <v>0</v>
      </c>
      <c r="M61" s="2">
        <v>0</v>
      </c>
      <c r="N61" s="4">
        <v>1</v>
      </c>
      <c r="O61" s="8">
        <f t="shared" si="0"/>
        <v>0</v>
      </c>
      <c r="P61" s="7"/>
      <c r="Q61" s="2" t="s">
        <v>95</v>
      </c>
      <c r="R61" s="2">
        <v>3</v>
      </c>
      <c r="S61" s="2">
        <v>3</v>
      </c>
      <c r="T61" s="2">
        <v>0</v>
      </c>
      <c r="U61" s="2">
        <v>0</v>
      </c>
      <c r="V61" s="4">
        <v>1</v>
      </c>
      <c r="W61" s="4">
        <f t="shared" si="1"/>
        <v>0</v>
      </c>
      <c r="Y61" s="2" t="s">
        <v>95</v>
      </c>
      <c r="Z61" s="2">
        <v>3</v>
      </c>
      <c r="AA61" s="2">
        <v>3</v>
      </c>
      <c r="AB61" s="2">
        <v>0</v>
      </c>
      <c r="AC61" s="2">
        <v>0</v>
      </c>
      <c r="AD61" s="4">
        <v>1</v>
      </c>
      <c r="AE61" s="4">
        <f t="shared" si="2"/>
        <v>0</v>
      </c>
      <c r="AG61" s="2" t="s">
        <v>95</v>
      </c>
      <c r="AH61" s="2">
        <v>3</v>
      </c>
      <c r="AI61" s="2">
        <v>3</v>
      </c>
      <c r="AJ61" s="2">
        <v>0</v>
      </c>
      <c r="AK61" s="2">
        <v>0</v>
      </c>
      <c r="AL61" s="4">
        <v>1</v>
      </c>
      <c r="AN61" s="2" t="s">
        <v>95</v>
      </c>
      <c r="AO61" s="2">
        <v>3</v>
      </c>
      <c r="AP61" s="2">
        <v>3</v>
      </c>
      <c r="AQ61" s="2">
        <v>0</v>
      </c>
      <c r="AR61" s="2">
        <v>0</v>
      </c>
      <c r="AS61" s="4">
        <v>1</v>
      </c>
      <c r="AT61" s="4">
        <f t="shared" si="3"/>
        <v>0</v>
      </c>
      <c r="AV61" s="2" t="s">
        <v>95</v>
      </c>
      <c r="AW61" s="2">
        <v>3</v>
      </c>
      <c r="AX61" s="2">
        <v>3</v>
      </c>
      <c r="AY61" s="2">
        <v>0</v>
      </c>
      <c r="AZ61" s="2">
        <v>0</v>
      </c>
      <c r="BA61" s="4">
        <v>1</v>
      </c>
      <c r="BB61" s="4">
        <f t="shared" si="4"/>
        <v>0</v>
      </c>
      <c r="BD61" s="2" t="s">
        <v>95</v>
      </c>
      <c r="BE61" s="2">
        <v>3</v>
      </c>
      <c r="BF61" s="2">
        <v>3</v>
      </c>
      <c r="BG61" s="2">
        <v>0</v>
      </c>
      <c r="BH61" s="2">
        <v>0</v>
      </c>
      <c r="BI61" s="4">
        <v>1</v>
      </c>
      <c r="BJ61" s="4">
        <f t="shared" si="5"/>
        <v>0</v>
      </c>
      <c r="BL61" s="2" t="s">
        <v>95</v>
      </c>
      <c r="BM61" s="2">
        <v>3</v>
      </c>
      <c r="BN61" s="2">
        <v>3</v>
      </c>
      <c r="BO61" s="2">
        <v>0</v>
      </c>
      <c r="BP61" s="2">
        <v>0</v>
      </c>
      <c r="BQ61" s="4">
        <f t="shared" si="69"/>
        <v>1</v>
      </c>
      <c r="BR61" s="4">
        <f t="shared" si="6"/>
        <v>0</v>
      </c>
      <c r="BT61" s="2" t="s">
        <v>95</v>
      </c>
      <c r="BU61" s="2">
        <v>3</v>
      </c>
      <c r="BV61" s="2">
        <v>3</v>
      </c>
      <c r="BW61" s="2">
        <v>0</v>
      </c>
      <c r="BX61" s="2">
        <v>0</v>
      </c>
      <c r="BY61" s="4">
        <f t="shared" si="67"/>
        <v>1</v>
      </c>
      <c r="BZ61" s="4">
        <f t="shared" si="7"/>
        <v>0</v>
      </c>
      <c r="CB61" s="2" t="s">
        <v>95</v>
      </c>
      <c r="CC61" s="2">
        <v>3</v>
      </c>
      <c r="CD61" s="2">
        <v>3</v>
      </c>
      <c r="CE61" s="2">
        <v>0</v>
      </c>
      <c r="CF61" s="2">
        <v>0</v>
      </c>
      <c r="CG61" s="4">
        <v>1</v>
      </c>
      <c r="CH61" s="4">
        <f t="shared" si="8"/>
        <v>0</v>
      </c>
      <c r="CJ61" s="2" t="s">
        <v>95</v>
      </c>
      <c r="CK61" s="2">
        <v>3</v>
      </c>
      <c r="CL61" s="2">
        <v>3</v>
      </c>
      <c r="CM61" s="2">
        <v>0</v>
      </c>
      <c r="CN61" s="2">
        <v>0</v>
      </c>
      <c r="CO61" s="4">
        <v>1</v>
      </c>
      <c r="CP61" s="4">
        <f t="shared" si="9"/>
        <v>0</v>
      </c>
      <c r="CR61" s="2" t="s">
        <v>95</v>
      </c>
      <c r="CS61" s="2">
        <v>3</v>
      </c>
      <c r="CT61" s="2">
        <v>3</v>
      </c>
      <c r="CU61" s="2">
        <v>0</v>
      </c>
      <c r="CV61" s="2">
        <v>0</v>
      </c>
      <c r="CW61" s="4">
        <v>1</v>
      </c>
      <c r="CX61" s="4">
        <f t="shared" si="10"/>
        <v>0</v>
      </c>
      <c r="CZ61" s="2" t="s">
        <v>95</v>
      </c>
      <c r="DA61" s="2">
        <v>3</v>
      </c>
      <c r="DB61" s="2">
        <v>3</v>
      </c>
      <c r="DC61" s="2">
        <v>0</v>
      </c>
      <c r="DD61" s="2">
        <v>0</v>
      </c>
      <c r="DE61" s="4">
        <v>1</v>
      </c>
      <c r="DF61" s="4">
        <f t="shared" si="11"/>
        <v>0</v>
      </c>
      <c r="DH61" s="2" t="s">
        <v>95</v>
      </c>
      <c r="DI61" s="2">
        <v>3</v>
      </c>
      <c r="DJ61" s="2">
        <v>3</v>
      </c>
      <c r="DK61" s="2">
        <v>0</v>
      </c>
      <c r="DL61" s="2">
        <v>0</v>
      </c>
      <c r="DM61" s="4">
        <v>1</v>
      </c>
      <c r="DN61" s="4">
        <f t="shared" si="12"/>
        <v>0</v>
      </c>
      <c r="DP61" s="2" t="s">
        <v>95</v>
      </c>
      <c r="DQ61" s="2">
        <v>3</v>
      </c>
      <c r="DR61" s="2">
        <v>3</v>
      </c>
      <c r="DS61" s="2">
        <v>0</v>
      </c>
      <c r="DT61" s="2">
        <v>0</v>
      </c>
      <c r="DU61" s="4">
        <v>1</v>
      </c>
      <c r="DV61" s="4">
        <f t="shared" si="13"/>
        <v>0</v>
      </c>
      <c r="DX61" s="2" t="s">
        <v>95</v>
      </c>
      <c r="DY61" s="2">
        <v>3</v>
      </c>
      <c r="DZ61" s="2">
        <v>3</v>
      </c>
      <c r="EA61" s="2">
        <v>0</v>
      </c>
      <c r="EB61" s="2">
        <v>0</v>
      </c>
      <c r="EC61" s="4">
        <v>1</v>
      </c>
      <c r="ED61" s="4">
        <f t="shared" si="14"/>
        <v>0</v>
      </c>
      <c r="EF61" s="2" t="s">
        <v>95</v>
      </c>
      <c r="EG61" s="2">
        <v>3</v>
      </c>
      <c r="EH61" s="2">
        <v>3</v>
      </c>
      <c r="EI61" s="2">
        <v>0</v>
      </c>
      <c r="EJ61" s="2">
        <v>0</v>
      </c>
      <c r="EK61" s="4">
        <f t="shared" si="68"/>
        <v>1</v>
      </c>
      <c r="EL61" s="4">
        <f t="shared" si="15"/>
        <v>0</v>
      </c>
      <c r="EN61" s="73" t="s">
        <v>95</v>
      </c>
      <c r="EO61" s="73">
        <v>3</v>
      </c>
      <c r="EP61" s="73">
        <v>3</v>
      </c>
      <c r="EQ61" s="73">
        <v>0</v>
      </c>
      <c r="ER61" s="73">
        <v>0</v>
      </c>
      <c r="ES61" s="77">
        <v>1</v>
      </c>
      <c r="ET61" s="75">
        <f t="shared" si="16"/>
        <v>1</v>
      </c>
      <c r="EU61" s="74"/>
      <c r="EV61" s="73" t="s">
        <v>95</v>
      </c>
      <c r="EW61" s="73">
        <v>3</v>
      </c>
      <c r="EX61" s="73">
        <v>3</v>
      </c>
      <c r="EY61" s="73">
        <v>0</v>
      </c>
      <c r="EZ61" s="73">
        <v>0</v>
      </c>
      <c r="FA61" s="77">
        <v>1</v>
      </c>
      <c r="FB61" s="75">
        <f t="shared" si="17"/>
        <v>0</v>
      </c>
      <c r="FC61" s="74"/>
      <c r="FD61" s="73" t="s">
        <v>95</v>
      </c>
      <c r="FE61" s="73">
        <v>3</v>
      </c>
      <c r="FF61" s="73">
        <v>3</v>
      </c>
      <c r="FG61" s="73">
        <v>0</v>
      </c>
      <c r="FH61" s="73">
        <v>0</v>
      </c>
      <c r="FI61" s="77">
        <v>1</v>
      </c>
      <c r="FJ61" s="75">
        <f t="shared" si="18"/>
        <v>0</v>
      </c>
      <c r="FK61" s="74"/>
      <c r="FL61" s="73" t="s">
        <v>95</v>
      </c>
      <c r="FM61" s="73">
        <v>3</v>
      </c>
      <c r="FN61" s="73">
        <v>3</v>
      </c>
      <c r="FO61" s="73">
        <v>0</v>
      </c>
      <c r="FP61" s="73">
        <v>0</v>
      </c>
      <c r="FQ61" s="77">
        <v>1</v>
      </c>
      <c r="FR61" s="75">
        <f t="shared" si="19"/>
        <v>0</v>
      </c>
      <c r="FS61" s="74"/>
      <c r="FT61" s="73" t="s">
        <v>95</v>
      </c>
      <c r="FU61" s="73">
        <v>3</v>
      </c>
      <c r="FV61" s="73">
        <v>3</v>
      </c>
      <c r="FW61" s="73">
        <v>0</v>
      </c>
      <c r="FX61" s="73">
        <v>0</v>
      </c>
      <c r="FY61" s="77">
        <v>1</v>
      </c>
      <c r="FZ61" s="75">
        <f t="shared" si="20"/>
        <v>0</v>
      </c>
      <c r="GA61" s="74"/>
      <c r="GB61" s="73" t="s">
        <v>95</v>
      </c>
      <c r="GC61" s="73">
        <v>3</v>
      </c>
      <c r="GD61" s="73">
        <v>3</v>
      </c>
      <c r="GE61" s="73">
        <v>0</v>
      </c>
      <c r="GF61" s="73">
        <v>0</v>
      </c>
      <c r="GG61" s="77">
        <v>1</v>
      </c>
      <c r="GH61" s="77">
        <f t="shared" si="21"/>
        <v>0</v>
      </c>
      <c r="GI61" s="74"/>
      <c r="GJ61" s="73" t="s">
        <v>95</v>
      </c>
      <c r="GK61" s="73">
        <v>3</v>
      </c>
      <c r="GL61" s="73">
        <v>3</v>
      </c>
      <c r="GM61" s="73">
        <v>0</v>
      </c>
      <c r="GN61" s="73">
        <v>0</v>
      </c>
      <c r="GO61" s="77">
        <v>1</v>
      </c>
      <c r="GP61" s="75">
        <f t="shared" si="22"/>
        <v>0</v>
      </c>
      <c r="GQ61" s="74"/>
      <c r="GR61" s="73" t="s">
        <v>95</v>
      </c>
      <c r="GS61" s="73">
        <v>3</v>
      </c>
      <c r="GT61" s="73">
        <v>3</v>
      </c>
      <c r="GU61" s="73">
        <v>0</v>
      </c>
      <c r="GV61" s="73">
        <v>0</v>
      </c>
      <c r="GW61" s="77">
        <v>1</v>
      </c>
      <c r="GX61" s="75">
        <f t="shared" si="23"/>
        <v>0</v>
      </c>
      <c r="GY61" s="74"/>
      <c r="GZ61" s="73" t="s">
        <v>95</v>
      </c>
      <c r="HA61" s="73">
        <v>3</v>
      </c>
      <c r="HB61" s="73">
        <v>3</v>
      </c>
      <c r="HC61" s="73">
        <v>0</v>
      </c>
      <c r="HD61" s="73">
        <v>0</v>
      </c>
      <c r="HE61" s="77">
        <v>1</v>
      </c>
      <c r="HF61" s="75">
        <f t="shared" si="24"/>
        <v>0</v>
      </c>
      <c r="HG61" s="74"/>
      <c r="HH61" s="74" t="s">
        <v>95</v>
      </c>
      <c r="HI61" s="74">
        <v>3</v>
      </c>
      <c r="HJ61" s="74">
        <v>3</v>
      </c>
      <c r="HK61" s="74">
        <v>0</v>
      </c>
      <c r="HL61" s="74">
        <v>0</v>
      </c>
      <c r="HM61" s="75">
        <f t="shared" si="25"/>
        <v>1</v>
      </c>
      <c r="HN61" s="75">
        <f t="shared" si="26"/>
        <v>0</v>
      </c>
      <c r="HP61" s="74" t="s">
        <v>95</v>
      </c>
      <c r="HQ61" s="74">
        <v>3</v>
      </c>
      <c r="HR61" s="74">
        <v>3</v>
      </c>
      <c r="HS61" s="74">
        <v>0</v>
      </c>
      <c r="HT61" s="74">
        <v>0</v>
      </c>
      <c r="HU61" s="75">
        <f t="shared" si="27"/>
        <v>1</v>
      </c>
      <c r="HV61" s="75">
        <f t="shared" si="28"/>
        <v>0</v>
      </c>
      <c r="HX61" s="74" t="s">
        <v>95</v>
      </c>
      <c r="HY61" s="74">
        <v>3</v>
      </c>
      <c r="HZ61" s="74">
        <v>3</v>
      </c>
      <c r="IA61" s="74">
        <v>0</v>
      </c>
      <c r="IB61" s="74">
        <v>0</v>
      </c>
      <c r="IC61" s="75">
        <f t="shared" si="29"/>
        <v>1</v>
      </c>
      <c r="ID61" s="75">
        <f t="shared" si="30"/>
        <v>0</v>
      </c>
      <c r="IF61" s="74" t="s">
        <v>95</v>
      </c>
      <c r="IG61" s="74">
        <v>3</v>
      </c>
      <c r="IH61" s="74">
        <v>3</v>
      </c>
      <c r="II61" s="74">
        <v>0</v>
      </c>
      <c r="IJ61" s="74">
        <v>0</v>
      </c>
      <c r="IK61" s="75">
        <f t="shared" si="31"/>
        <v>1</v>
      </c>
      <c r="IL61" s="75">
        <f t="shared" si="32"/>
        <v>0</v>
      </c>
      <c r="IN61" s="74" t="s">
        <v>95</v>
      </c>
      <c r="IO61" s="74">
        <v>3</v>
      </c>
      <c r="IP61" s="74">
        <v>3</v>
      </c>
      <c r="IQ61" s="74">
        <v>0</v>
      </c>
      <c r="IR61" s="74">
        <v>0</v>
      </c>
      <c r="IS61" s="75">
        <f t="shared" si="33"/>
        <v>1</v>
      </c>
      <c r="IT61" s="75">
        <f t="shared" si="34"/>
        <v>0</v>
      </c>
      <c r="IV61" s="74" t="s">
        <v>95</v>
      </c>
      <c r="IW61" s="74">
        <v>3</v>
      </c>
      <c r="IX61" s="74">
        <v>3</v>
      </c>
      <c r="IY61" s="74">
        <v>0</v>
      </c>
      <c r="IZ61" s="74">
        <v>0</v>
      </c>
      <c r="JA61" s="75">
        <f t="shared" si="35"/>
        <v>1</v>
      </c>
      <c r="JB61" s="75">
        <f t="shared" si="36"/>
        <v>0</v>
      </c>
      <c r="JD61" s="74" t="s">
        <v>95</v>
      </c>
      <c r="JE61" s="74">
        <v>3</v>
      </c>
      <c r="JF61" s="74">
        <v>3</v>
      </c>
      <c r="JG61" s="74">
        <v>0</v>
      </c>
      <c r="JH61" s="74">
        <v>0</v>
      </c>
      <c r="JI61" s="75">
        <f t="shared" si="37"/>
        <v>1</v>
      </c>
      <c r="JJ61" s="75">
        <f t="shared" si="38"/>
        <v>0</v>
      </c>
      <c r="JL61" s="74" t="s">
        <v>95</v>
      </c>
      <c r="JM61" s="74">
        <v>3</v>
      </c>
      <c r="JN61" s="74">
        <v>3</v>
      </c>
      <c r="JO61" s="74">
        <v>0</v>
      </c>
      <c r="JP61" s="74">
        <v>0</v>
      </c>
      <c r="JQ61" s="75">
        <f t="shared" si="39"/>
        <v>1</v>
      </c>
      <c r="JR61" s="75">
        <f t="shared" si="40"/>
        <v>0</v>
      </c>
      <c r="JT61" s="74" t="s">
        <v>95</v>
      </c>
      <c r="JU61" s="74">
        <v>3</v>
      </c>
      <c r="JV61" s="74">
        <v>3</v>
      </c>
      <c r="JW61" s="74">
        <v>0</v>
      </c>
      <c r="JX61" s="74">
        <v>0</v>
      </c>
      <c r="JY61" s="75">
        <f t="shared" si="41"/>
        <v>1</v>
      </c>
      <c r="JZ61" s="75">
        <f t="shared" si="42"/>
        <v>0</v>
      </c>
      <c r="KB61" s="74" t="s">
        <v>95</v>
      </c>
      <c r="KC61" s="74">
        <v>3</v>
      </c>
      <c r="KD61" s="74">
        <v>3</v>
      </c>
      <c r="KE61" s="74">
        <v>0</v>
      </c>
      <c r="KF61" s="74">
        <v>0</v>
      </c>
      <c r="KG61" s="75">
        <f t="shared" si="43"/>
        <v>1</v>
      </c>
      <c r="KH61" s="75">
        <f t="shared" si="44"/>
        <v>0</v>
      </c>
      <c r="KJ61" s="74" t="s">
        <v>95</v>
      </c>
      <c r="KK61" s="74">
        <v>3</v>
      </c>
      <c r="KL61" s="74">
        <v>3</v>
      </c>
      <c r="KM61" s="74">
        <v>0</v>
      </c>
      <c r="KN61" s="74">
        <v>0</v>
      </c>
      <c r="KO61" s="75">
        <f t="shared" si="45"/>
        <v>1</v>
      </c>
      <c r="KP61" s="75">
        <f t="shared" si="46"/>
        <v>0</v>
      </c>
      <c r="KR61" s="74" t="s">
        <v>95</v>
      </c>
      <c r="KS61" s="74">
        <v>3</v>
      </c>
      <c r="KT61" s="74">
        <v>3</v>
      </c>
      <c r="KU61" s="74">
        <v>0</v>
      </c>
      <c r="KV61" s="74">
        <v>0</v>
      </c>
      <c r="KW61" s="75">
        <f t="shared" si="47"/>
        <v>1</v>
      </c>
      <c r="KX61" s="75">
        <f t="shared" si="48"/>
        <v>0</v>
      </c>
      <c r="KZ61" s="74" t="s">
        <v>95</v>
      </c>
      <c r="LA61" s="74">
        <v>3</v>
      </c>
      <c r="LB61" s="74">
        <v>3</v>
      </c>
      <c r="LC61" s="74">
        <v>0</v>
      </c>
      <c r="LD61" s="74">
        <v>0</v>
      </c>
      <c r="LE61" s="75">
        <f t="shared" si="49"/>
        <v>1</v>
      </c>
      <c r="LF61" s="75">
        <f t="shared" si="50"/>
        <v>0</v>
      </c>
      <c r="LH61" s="74" t="s">
        <v>95</v>
      </c>
      <c r="LI61" s="74">
        <v>3</v>
      </c>
      <c r="LJ61" s="74">
        <v>3</v>
      </c>
      <c r="LK61" s="74">
        <v>0</v>
      </c>
      <c r="LL61" s="74">
        <v>0</v>
      </c>
      <c r="LM61" s="75">
        <f t="shared" si="51"/>
        <v>1</v>
      </c>
      <c r="LN61" s="75">
        <f t="shared" si="52"/>
        <v>0</v>
      </c>
      <c r="LP61" s="74" t="s">
        <v>95</v>
      </c>
      <c r="LQ61" s="74">
        <v>3</v>
      </c>
      <c r="LR61" s="74">
        <v>3</v>
      </c>
      <c r="LS61" s="74">
        <v>0</v>
      </c>
      <c r="LT61" s="74">
        <v>0</v>
      </c>
      <c r="LU61" s="75">
        <f t="shared" si="53"/>
        <v>1</v>
      </c>
      <c r="LV61" s="75">
        <f t="shared" si="54"/>
        <v>0</v>
      </c>
      <c r="LX61" s="74" t="s">
        <v>95</v>
      </c>
      <c r="LY61" s="74">
        <v>3</v>
      </c>
      <c r="LZ61" s="74">
        <v>3</v>
      </c>
      <c r="MA61" s="74">
        <v>0</v>
      </c>
      <c r="MB61" s="74">
        <v>0</v>
      </c>
      <c r="MC61" s="75">
        <f t="shared" si="55"/>
        <v>1</v>
      </c>
      <c r="MD61" s="75">
        <f t="shared" si="56"/>
        <v>0</v>
      </c>
      <c r="MF61" s="74" t="s">
        <v>95</v>
      </c>
      <c r="MG61" s="74">
        <v>3</v>
      </c>
      <c r="MH61" s="74">
        <v>3</v>
      </c>
      <c r="MI61" s="74">
        <v>0</v>
      </c>
      <c r="MJ61" s="74">
        <v>0</v>
      </c>
      <c r="MK61" s="75">
        <f t="shared" si="57"/>
        <v>1</v>
      </c>
      <c r="ML61" s="75">
        <f t="shared" si="58"/>
        <v>0</v>
      </c>
      <c r="MN61" s="74" t="s">
        <v>95</v>
      </c>
      <c r="MO61" s="74">
        <v>3</v>
      </c>
      <c r="MP61" s="74">
        <v>3</v>
      </c>
      <c r="MQ61" s="74">
        <v>0</v>
      </c>
      <c r="MR61" s="74">
        <v>0</v>
      </c>
      <c r="MS61" s="75">
        <f t="shared" si="59"/>
        <v>1</v>
      </c>
      <c r="MT61" s="75">
        <f t="shared" si="60"/>
        <v>0</v>
      </c>
      <c r="MV61" s="74" t="s">
        <v>95</v>
      </c>
      <c r="MW61" s="74">
        <v>3</v>
      </c>
      <c r="MX61" s="74">
        <v>3</v>
      </c>
      <c r="MY61" s="74">
        <v>0</v>
      </c>
      <c r="MZ61" s="74">
        <v>0</v>
      </c>
      <c r="NA61" s="75">
        <f t="shared" si="61"/>
        <v>1</v>
      </c>
      <c r="NB61" s="75">
        <f t="shared" si="62"/>
        <v>0</v>
      </c>
      <c r="ND61" s="74" t="s">
        <v>95</v>
      </c>
      <c r="NE61" s="74">
        <v>3</v>
      </c>
      <c r="NF61" s="74">
        <v>3</v>
      </c>
      <c r="NG61" s="74">
        <v>0</v>
      </c>
      <c r="NH61" s="74">
        <v>0</v>
      </c>
      <c r="NI61" s="75">
        <f t="shared" si="63"/>
        <v>1</v>
      </c>
      <c r="NJ61" s="75">
        <f t="shared" si="64"/>
        <v>0</v>
      </c>
      <c r="NL61" s="74" t="s">
        <v>95</v>
      </c>
      <c r="NM61" s="74">
        <v>3</v>
      </c>
      <c r="NN61" s="74">
        <v>3</v>
      </c>
      <c r="NO61" s="74">
        <v>0</v>
      </c>
      <c r="NP61" s="74">
        <v>0</v>
      </c>
      <c r="NQ61" s="75">
        <f t="shared" si="65"/>
        <v>1</v>
      </c>
      <c r="NR61" s="75">
        <f t="shared" si="66"/>
        <v>0</v>
      </c>
      <c r="NT61" s="74" t="s">
        <v>95</v>
      </c>
      <c r="NU61" s="74">
        <v>3</v>
      </c>
      <c r="NV61" s="74">
        <v>3</v>
      </c>
      <c r="NW61" s="74">
        <v>0</v>
      </c>
      <c r="NX61" s="74">
        <v>0</v>
      </c>
      <c r="NY61" s="75">
        <v>1</v>
      </c>
      <c r="NZ61" s="75"/>
    </row>
    <row r="62" spans="1:390" ht="15">
      <c r="A62" s="2" t="s">
        <v>63</v>
      </c>
      <c r="B62" s="2">
        <v>7</v>
      </c>
      <c r="C62" s="2">
        <v>6</v>
      </c>
      <c r="D62" s="2">
        <v>1</v>
      </c>
      <c r="E62" s="2">
        <v>0</v>
      </c>
      <c r="F62" s="4">
        <v>0.86</v>
      </c>
      <c r="G62" s="8"/>
      <c r="H62" s="7"/>
      <c r="I62" s="2" t="s">
        <v>63</v>
      </c>
      <c r="J62" s="2">
        <v>7</v>
      </c>
      <c r="K62" s="2">
        <v>6</v>
      </c>
      <c r="L62" s="2">
        <v>1</v>
      </c>
      <c r="M62" s="2">
        <v>0</v>
      </c>
      <c r="N62" s="4">
        <v>0.86</v>
      </c>
      <c r="O62" s="8">
        <f t="shared" si="0"/>
        <v>0</v>
      </c>
      <c r="P62" s="7"/>
      <c r="Q62" s="2" t="s">
        <v>63</v>
      </c>
      <c r="R62" s="2">
        <v>7</v>
      </c>
      <c r="S62" s="2">
        <v>6</v>
      </c>
      <c r="T62" s="2">
        <v>1</v>
      </c>
      <c r="U62" s="2">
        <v>0</v>
      </c>
      <c r="V62" s="4">
        <v>0.86</v>
      </c>
      <c r="W62" s="4">
        <f t="shared" si="1"/>
        <v>0</v>
      </c>
      <c r="Y62" s="2" t="s">
        <v>63</v>
      </c>
      <c r="Z62" s="2">
        <v>7</v>
      </c>
      <c r="AA62" s="2">
        <v>6</v>
      </c>
      <c r="AB62" s="2">
        <v>1</v>
      </c>
      <c r="AC62" s="2">
        <v>0</v>
      </c>
      <c r="AD62" s="4">
        <v>0.86</v>
      </c>
      <c r="AE62" s="4">
        <f t="shared" si="2"/>
        <v>0</v>
      </c>
      <c r="AG62" s="2" t="s">
        <v>63</v>
      </c>
      <c r="AH62" s="2">
        <v>7</v>
      </c>
      <c r="AI62" s="2">
        <v>6</v>
      </c>
      <c r="AJ62" s="2">
        <v>1</v>
      </c>
      <c r="AK62" s="2">
        <v>0</v>
      </c>
      <c r="AL62" s="4">
        <v>0.86</v>
      </c>
      <c r="AN62" s="2" t="s">
        <v>63</v>
      </c>
      <c r="AO62" s="2">
        <v>7</v>
      </c>
      <c r="AP62" s="2">
        <v>6</v>
      </c>
      <c r="AQ62" s="2">
        <v>1</v>
      </c>
      <c r="AR62" s="2">
        <v>0</v>
      </c>
      <c r="AS62" s="4">
        <v>0.86</v>
      </c>
      <c r="AT62" s="4">
        <f t="shared" si="3"/>
        <v>0</v>
      </c>
      <c r="AV62" s="2" t="s">
        <v>63</v>
      </c>
      <c r="AW62" s="2">
        <v>7</v>
      </c>
      <c r="AX62" s="2">
        <v>6</v>
      </c>
      <c r="AY62" s="2">
        <v>1</v>
      </c>
      <c r="AZ62" s="2">
        <v>0</v>
      </c>
      <c r="BA62" s="4">
        <v>0.86</v>
      </c>
      <c r="BB62" s="4">
        <f t="shared" si="4"/>
        <v>0</v>
      </c>
      <c r="BD62" s="2" t="s">
        <v>63</v>
      </c>
      <c r="BE62" s="2">
        <v>7</v>
      </c>
      <c r="BF62" s="2">
        <v>6</v>
      </c>
      <c r="BG62" s="2">
        <v>1</v>
      </c>
      <c r="BH62" s="2">
        <v>0</v>
      </c>
      <c r="BI62" s="4">
        <v>0.86</v>
      </c>
      <c r="BJ62" s="4">
        <f t="shared" si="5"/>
        <v>0</v>
      </c>
      <c r="BL62" s="2" t="s">
        <v>63</v>
      </c>
      <c r="BM62" s="2">
        <v>7</v>
      </c>
      <c r="BN62" s="2">
        <v>6</v>
      </c>
      <c r="BO62" s="2">
        <v>1</v>
      </c>
      <c r="BP62" s="2">
        <v>0</v>
      </c>
      <c r="BQ62" s="4">
        <f t="shared" si="69"/>
        <v>0.8571428571428571</v>
      </c>
      <c r="BR62" s="4">
        <f t="shared" si="6"/>
        <v>-2.8571428571428914E-3</v>
      </c>
      <c r="BT62" s="2" t="s">
        <v>63</v>
      </c>
      <c r="BU62" s="2">
        <v>7</v>
      </c>
      <c r="BV62" s="2">
        <v>6</v>
      </c>
      <c r="BW62" s="2">
        <v>1</v>
      </c>
      <c r="BX62" s="2">
        <v>0</v>
      </c>
      <c r="BY62" s="4">
        <f t="shared" si="67"/>
        <v>0.8571428571428571</v>
      </c>
      <c r="BZ62" s="4">
        <f t="shared" si="7"/>
        <v>0</v>
      </c>
      <c r="CB62" s="2" t="s">
        <v>63</v>
      </c>
      <c r="CC62" s="2">
        <v>7</v>
      </c>
      <c r="CD62" s="2">
        <v>6</v>
      </c>
      <c r="CE62" s="2">
        <v>1</v>
      </c>
      <c r="CF62" s="2">
        <v>0</v>
      </c>
      <c r="CG62" s="4">
        <v>0.86</v>
      </c>
      <c r="CH62" s="4">
        <f t="shared" si="8"/>
        <v>2.8571428571428914E-3</v>
      </c>
      <c r="CJ62" s="2" t="s">
        <v>63</v>
      </c>
      <c r="CK62" s="2">
        <v>7</v>
      </c>
      <c r="CL62" s="2">
        <v>6</v>
      </c>
      <c r="CM62" s="2">
        <v>1</v>
      </c>
      <c r="CN62" s="2">
        <v>0</v>
      </c>
      <c r="CO62" s="4">
        <v>0.86</v>
      </c>
      <c r="CP62" s="4">
        <f t="shared" si="9"/>
        <v>0</v>
      </c>
      <c r="CR62" s="2" t="s">
        <v>63</v>
      </c>
      <c r="CS62" s="2">
        <v>7</v>
      </c>
      <c r="CT62" s="2">
        <v>6</v>
      </c>
      <c r="CU62" s="2">
        <v>1</v>
      </c>
      <c r="CV62" s="2">
        <v>0</v>
      </c>
      <c r="CW62" s="4">
        <v>0.86</v>
      </c>
      <c r="CX62" s="4">
        <f t="shared" si="10"/>
        <v>0</v>
      </c>
      <c r="CZ62" s="2" t="s">
        <v>63</v>
      </c>
      <c r="DA62" s="2">
        <v>7</v>
      </c>
      <c r="DB62" s="2">
        <v>6</v>
      </c>
      <c r="DC62" s="2">
        <v>1</v>
      </c>
      <c r="DD62" s="2">
        <v>0</v>
      </c>
      <c r="DE62" s="4">
        <v>0.86</v>
      </c>
      <c r="DF62" s="4">
        <f t="shared" si="11"/>
        <v>0</v>
      </c>
      <c r="DH62" s="2" t="s">
        <v>63</v>
      </c>
      <c r="DI62" s="2">
        <v>7</v>
      </c>
      <c r="DJ62" s="2">
        <v>6</v>
      </c>
      <c r="DK62" s="2">
        <v>1</v>
      </c>
      <c r="DL62" s="2">
        <v>0</v>
      </c>
      <c r="DM62" s="4">
        <v>0.86</v>
      </c>
      <c r="DN62" s="4">
        <f t="shared" si="12"/>
        <v>0</v>
      </c>
      <c r="DP62" s="2" t="s">
        <v>63</v>
      </c>
      <c r="DQ62" s="2">
        <v>7</v>
      </c>
      <c r="DR62" s="2">
        <v>6</v>
      </c>
      <c r="DS62" s="2">
        <v>1</v>
      </c>
      <c r="DT62" s="2">
        <v>0</v>
      </c>
      <c r="DU62" s="4">
        <v>0.86</v>
      </c>
      <c r="DV62" s="4">
        <f t="shared" si="13"/>
        <v>0</v>
      </c>
      <c r="DX62" s="2" t="s">
        <v>63</v>
      </c>
      <c r="DY62" s="2">
        <v>7</v>
      </c>
      <c r="DZ62" s="2">
        <v>6</v>
      </c>
      <c r="EA62" s="2">
        <v>1</v>
      </c>
      <c r="EB62" s="2">
        <v>0</v>
      </c>
      <c r="EC62" s="4">
        <v>0.86</v>
      </c>
      <c r="ED62" s="4">
        <f t="shared" si="14"/>
        <v>0</v>
      </c>
      <c r="EF62" s="2" t="s">
        <v>63</v>
      </c>
      <c r="EG62" s="2">
        <v>7</v>
      </c>
      <c r="EH62" s="2">
        <v>6</v>
      </c>
      <c r="EI62" s="2">
        <v>1</v>
      </c>
      <c r="EJ62" s="2">
        <v>0</v>
      </c>
      <c r="EK62" s="4">
        <f t="shared" si="68"/>
        <v>0.8571428571428571</v>
      </c>
      <c r="EL62" s="4">
        <f t="shared" si="15"/>
        <v>-2.8571428571428914E-3</v>
      </c>
      <c r="EN62" s="73" t="s">
        <v>63</v>
      </c>
      <c r="EO62" s="73">
        <v>7</v>
      </c>
      <c r="EP62" s="73">
        <v>6</v>
      </c>
      <c r="EQ62" s="73">
        <v>1</v>
      </c>
      <c r="ER62" s="73">
        <v>0</v>
      </c>
      <c r="ES62" s="77">
        <v>0.86</v>
      </c>
      <c r="ET62" s="75">
        <f t="shared" si="16"/>
        <v>0.86</v>
      </c>
      <c r="EU62" s="74"/>
      <c r="EV62" s="73" t="s">
        <v>63</v>
      </c>
      <c r="EW62" s="73">
        <v>7</v>
      </c>
      <c r="EX62" s="73">
        <v>6</v>
      </c>
      <c r="EY62" s="73">
        <v>1</v>
      </c>
      <c r="EZ62" s="73">
        <v>0</v>
      </c>
      <c r="FA62" s="77">
        <v>0.86</v>
      </c>
      <c r="FB62" s="75">
        <f t="shared" si="17"/>
        <v>0</v>
      </c>
      <c r="FC62" s="74"/>
      <c r="FD62" s="73" t="s">
        <v>63</v>
      </c>
      <c r="FE62" s="73">
        <v>7</v>
      </c>
      <c r="FF62" s="73">
        <v>6</v>
      </c>
      <c r="FG62" s="73">
        <v>1</v>
      </c>
      <c r="FH62" s="73">
        <v>0</v>
      </c>
      <c r="FI62" s="77">
        <v>0.86</v>
      </c>
      <c r="FJ62" s="75">
        <f t="shared" si="18"/>
        <v>0</v>
      </c>
      <c r="FK62" s="74"/>
      <c r="FL62" s="73" t="s">
        <v>63</v>
      </c>
      <c r="FM62" s="73">
        <v>7</v>
      </c>
      <c r="FN62" s="73">
        <v>6</v>
      </c>
      <c r="FO62" s="73">
        <v>1</v>
      </c>
      <c r="FP62" s="73">
        <v>0</v>
      </c>
      <c r="FQ62" s="77">
        <v>0.86</v>
      </c>
      <c r="FR62" s="75">
        <f t="shared" si="19"/>
        <v>0</v>
      </c>
      <c r="FS62" s="74"/>
      <c r="FT62" s="73" t="s">
        <v>63</v>
      </c>
      <c r="FU62" s="73">
        <v>7</v>
      </c>
      <c r="FV62" s="73">
        <v>6</v>
      </c>
      <c r="FW62" s="73">
        <v>1</v>
      </c>
      <c r="FX62" s="73">
        <v>0</v>
      </c>
      <c r="FY62" s="77">
        <v>0.86</v>
      </c>
      <c r="FZ62" s="75">
        <f t="shared" si="20"/>
        <v>0</v>
      </c>
      <c r="GA62" s="74"/>
      <c r="GB62" s="73" t="s">
        <v>63</v>
      </c>
      <c r="GC62" s="73">
        <v>7</v>
      </c>
      <c r="GD62" s="73">
        <v>6</v>
      </c>
      <c r="GE62" s="73">
        <v>1</v>
      </c>
      <c r="GF62" s="73">
        <v>0</v>
      </c>
      <c r="GG62" s="77">
        <v>0.86</v>
      </c>
      <c r="GH62" s="77">
        <f t="shared" si="21"/>
        <v>0</v>
      </c>
      <c r="GI62" s="74"/>
      <c r="GJ62" s="73" t="s">
        <v>63</v>
      </c>
      <c r="GK62" s="73">
        <v>7</v>
      </c>
      <c r="GL62" s="73">
        <v>6</v>
      </c>
      <c r="GM62" s="73">
        <v>1</v>
      </c>
      <c r="GN62" s="73">
        <v>0</v>
      </c>
      <c r="GO62" s="77">
        <v>0.86</v>
      </c>
      <c r="GP62" s="75">
        <f t="shared" si="22"/>
        <v>0</v>
      </c>
      <c r="GQ62" s="74"/>
      <c r="GR62" s="73" t="s">
        <v>63</v>
      </c>
      <c r="GS62" s="73">
        <v>7</v>
      </c>
      <c r="GT62" s="73">
        <v>6</v>
      </c>
      <c r="GU62" s="73">
        <v>1</v>
      </c>
      <c r="GV62" s="73">
        <v>0</v>
      </c>
      <c r="GW62" s="77">
        <v>0.86</v>
      </c>
      <c r="GX62" s="75">
        <f t="shared" si="23"/>
        <v>0</v>
      </c>
      <c r="GY62" s="74"/>
      <c r="GZ62" s="73" t="s">
        <v>63</v>
      </c>
      <c r="HA62" s="73">
        <v>7</v>
      </c>
      <c r="HB62" s="73">
        <v>6</v>
      </c>
      <c r="HC62" s="73">
        <v>1</v>
      </c>
      <c r="HD62" s="73">
        <v>0</v>
      </c>
      <c r="HE62" s="77">
        <v>0.86</v>
      </c>
      <c r="HF62" s="75">
        <f t="shared" si="24"/>
        <v>0</v>
      </c>
      <c r="HG62" s="74"/>
      <c r="HH62" s="74" t="s">
        <v>63</v>
      </c>
      <c r="HI62" s="74">
        <v>7</v>
      </c>
      <c r="HJ62" s="74">
        <v>6</v>
      </c>
      <c r="HK62" s="74">
        <v>1</v>
      </c>
      <c r="HL62" s="74">
        <v>0</v>
      </c>
      <c r="HM62" s="75">
        <f t="shared" si="25"/>
        <v>0.8571428571428571</v>
      </c>
      <c r="HN62" s="75">
        <f t="shared" si="26"/>
        <v>-2.8571428571428914E-3</v>
      </c>
      <c r="HP62" s="74" t="s">
        <v>63</v>
      </c>
      <c r="HQ62" s="74">
        <v>7</v>
      </c>
      <c r="HR62" s="74">
        <v>6</v>
      </c>
      <c r="HS62" s="74">
        <v>1</v>
      </c>
      <c r="HT62" s="74">
        <v>0</v>
      </c>
      <c r="HU62" s="75">
        <f t="shared" si="27"/>
        <v>0.8571428571428571</v>
      </c>
      <c r="HV62" s="75">
        <f t="shared" si="28"/>
        <v>0</v>
      </c>
      <c r="HX62" s="74" t="s">
        <v>63</v>
      </c>
      <c r="HY62" s="74">
        <v>7</v>
      </c>
      <c r="HZ62" s="74">
        <v>6</v>
      </c>
      <c r="IA62" s="74">
        <v>1</v>
      </c>
      <c r="IB62" s="74">
        <v>0</v>
      </c>
      <c r="IC62" s="75">
        <f t="shared" si="29"/>
        <v>0.8571428571428571</v>
      </c>
      <c r="ID62" s="75">
        <f t="shared" si="30"/>
        <v>0</v>
      </c>
      <c r="IF62" s="74" t="s">
        <v>63</v>
      </c>
      <c r="IG62" s="74">
        <v>7</v>
      </c>
      <c r="IH62" s="74">
        <v>6</v>
      </c>
      <c r="II62" s="74">
        <v>1</v>
      </c>
      <c r="IJ62" s="74">
        <v>0</v>
      </c>
      <c r="IK62" s="75">
        <f t="shared" si="31"/>
        <v>0.8571428571428571</v>
      </c>
      <c r="IL62" s="75">
        <f t="shared" si="32"/>
        <v>0</v>
      </c>
      <c r="IN62" s="74" t="s">
        <v>63</v>
      </c>
      <c r="IO62" s="74">
        <v>7</v>
      </c>
      <c r="IP62" s="74">
        <v>6</v>
      </c>
      <c r="IQ62" s="74">
        <v>1</v>
      </c>
      <c r="IR62" s="74">
        <v>0</v>
      </c>
      <c r="IS62" s="75">
        <f t="shared" si="33"/>
        <v>0.8571428571428571</v>
      </c>
      <c r="IT62" s="75">
        <f t="shared" si="34"/>
        <v>0</v>
      </c>
      <c r="IV62" s="74" t="s">
        <v>63</v>
      </c>
      <c r="IW62" s="74">
        <v>7</v>
      </c>
      <c r="IX62" s="74">
        <v>6</v>
      </c>
      <c r="IY62" s="74">
        <v>1</v>
      </c>
      <c r="IZ62" s="74">
        <v>0</v>
      </c>
      <c r="JA62" s="75">
        <f t="shared" si="35"/>
        <v>0.8571428571428571</v>
      </c>
      <c r="JB62" s="75">
        <f t="shared" si="36"/>
        <v>0</v>
      </c>
      <c r="JD62" s="74" t="s">
        <v>63</v>
      </c>
      <c r="JE62" s="74">
        <v>7</v>
      </c>
      <c r="JF62" s="74">
        <v>6</v>
      </c>
      <c r="JG62" s="74">
        <v>1</v>
      </c>
      <c r="JH62" s="74">
        <v>0</v>
      </c>
      <c r="JI62" s="75">
        <f t="shared" si="37"/>
        <v>0.8571428571428571</v>
      </c>
      <c r="JJ62" s="75">
        <f t="shared" si="38"/>
        <v>0</v>
      </c>
      <c r="JL62" s="74" t="s">
        <v>63</v>
      </c>
      <c r="JM62" s="74">
        <v>7</v>
      </c>
      <c r="JN62" s="74">
        <v>6</v>
      </c>
      <c r="JO62" s="74">
        <v>1</v>
      </c>
      <c r="JP62" s="74">
        <v>0</v>
      </c>
      <c r="JQ62" s="75">
        <f t="shared" si="39"/>
        <v>0.8571428571428571</v>
      </c>
      <c r="JR62" s="75">
        <f t="shared" si="40"/>
        <v>0</v>
      </c>
      <c r="JT62" s="74" t="s">
        <v>63</v>
      </c>
      <c r="JU62" s="74">
        <v>7</v>
      </c>
      <c r="JV62" s="74">
        <v>6</v>
      </c>
      <c r="JW62" s="74">
        <v>1</v>
      </c>
      <c r="JX62" s="74">
        <v>0</v>
      </c>
      <c r="JY62" s="75">
        <f t="shared" si="41"/>
        <v>0.8571428571428571</v>
      </c>
      <c r="JZ62" s="75">
        <f t="shared" si="42"/>
        <v>0</v>
      </c>
      <c r="KB62" s="74" t="s">
        <v>63</v>
      </c>
      <c r="KC62" s="74">
        <v>7</v>
      </c>
      <c r="KD62" s="74">
        <v>6</v>
      </c>
      <c r="KE62" s="74">
        <v>1</v>
      </c>
      <c r="KF62" s="74">
        <v>0</v>
      </c>
      <c r="KG62" s="75">
        <f t="shared" si="43"/>
        <v>0.8571428571428571</v>
      </c>
      <c r="KH62" s="75">
        <f t="shared" si="44"/>
        <v>0</v>
      </c>
      <c r="KJ62" s="74" t="s">
        <v>63</v>
      </c>
      <c r="KK62" s="74">
        <v>7</v>
      </c>
      <c r="KL62" s="74">
        <v>6</v>
      </c>
      <c r="KM62" s="74">
        <v>1</v>
      </c>
      <c r="KN62" s="74">
        <v>0</v>
      </c>
      <c r="KO62" s="75">
        <f t="shared" si="45"/>
        <v>0.8571428571428571</v>
      </c>
      <c r="KP62" s="75">
        <f t="shared" si="46"/>
        <v>0</v>
      </c>
      <c r="KR62" s="74" t="s">
        <v>63</v>
      </c>
      <c r="KS62" s="74">
        <v>7</v>
      </c>
      <c r="KT62" s="74">
        <v>6</v>
      </c>
      <c r="KU62" s="74">
        <v>1</v>
      </c>
      <c r="KV62" s="74">
        <v>0</v>
      </c>
      <c r="KW62" s="75">
        <f t="shared" si="47"/>
        <v>0.8571428571428571</v>
      </c>
      <c r="KX62" s="75">
        <f t="shared" si="48"/>
        <v>0</v>
      </c>
      <c r="KZ62" s="74" t="s">
        <v>63</v>
      </c>
      <c r="LA62" s="74">
        <v>7</v>
      </c>
      <c r="LB62" s="74">
        <v>6</v>
      </c>
      <c r="LC62" s="74">
        <v>1</v>
      </c>
      <c r="LD62" s="74">
        <v>0</v>
      </c>
      <c r="LE62" s="75">
        <f t="shared" si="49"/>
        <v>0.8571428571428571</v>
      </c>
      <c r="LF62" s="75">
        <f t="shared" si="50"/>
        <v>0</v>
      </c>
      <c r="LH62" s="74" t="s">
        <v>63</v>
      </c>
      <c r="LI62" s="74">
        <v>7</v>
      </c>
      <c r="LJ62" s="74">
        <v>6</v>
      </c>
      <c r="LK62" s="74">
        <v>1</v>
      </c>
      <c r="LL62" s="74">
        <v>0</v>
      </c>
      <c r="LM62" s="75">
        <f t="shared" si="51"/>
        <v>0.8571428571428571</v>
      </c>
      <c r="LN62" s="75">
        <f t="shared" si="52"/>
        <v>0</v>
      </c>
      <c r="LP62" s="74" t="s">
        <v>63</v>
      </c>
      <c r="LQ62" s="74">
        <v>7</v>
      </c>
      <c r="LR62" s="74">
        <v>6</v>
      </c>
      <c r="LS62" s="74">
        <v>1</v>
      </c>
      <c r="LT62" s="74">
        <v>0</v>
      </c>
      <c r="LU62" s="75">
        <f t="shared" si="53"/>
        <v>0.8571428571428571</v>
      </c>
      <c r="LV62" s="75">
        <f t="shared" si="54"/>
        <v>0</v>
      </c>
      <c r="LX62" s="74" t="s">
        <v>63</v>
      </c>
      <c r="LY62" s="74">
        <v>7</v>
      </c>
      <c r="LZ62" s="74">
        <v>6</v>
      </c>
      <c r="MA62" s="74">
        <v>1</v>
      </c>
      <c r="MB62" s="74">
        <v>0</v>
      </c>
      <c r="MC62" s="75">
        <f t="shared" si="55"/>
        <v>0.8571428571428571</v>
      </c>
      <c r="MD62" s="75">
        <f t="shared" si="56"/>
        <v>0</v>
      </c>
      <c r="MF62" s="74" t="s">
        <v>63</v>
      </c>
      <c r="MG62" s="74">
        <v>7</v>
      </c>
      <c r="MH62" s="74">
        <v>6</v>
      </c>
      <c r="MI62" s="74">
        <v>1</v>
      </c>
      <c r="MJ62" s="74">
        <v>0</v>
      </c>
      <c r="MK62" s="75">
        <f t="shared" si="57"/>
        <v>0.8571428571428571</v>
      </c>
      <c r="ML62" s="75">
        <f t="shared" si="58"/>
        <v>0</v>
      </c>
      <c r="MN62" s="74" t="s">
        <v>63</v>
      </c>
      <c r="MO62" s="74">
        <v>7</v>
      </c>
      <c r="MP62" s="74">
        <v>6</v>
      </c>
      <c r="MQ62" s="74">
        <v>1</v>
      </c>
      <c r="MR62" s="74">
        <v>0</v>
      </c>
      <c r="MS62" s="75">
        <f t="shared" si="59"/>
        <v>0.8571428571428571</v>
      </c>
      <c r="MT62" s="75">
        <f t="shared" si="60"/>
        <v>0</v>
      </c>
      <c r="MV62" s="74" t="s">
        <v>63</v>
      </c>
      <c r="MW62" s="74">
        <v>7</v>
      </c>
      <c r="MX62" s="74">
        <v>6</v>
      </c>
      <c r="MY62" s="74">
        <v>1</v>
      </c>
      <c r="MZ62" s="74">
        <v>0</v>
      </c>
      <c r="NA62" s="75">
        <f t="shared" si="61"/>
        <v>0.8571428571428571</v>
      </c>
      <c r="NB62" s="75">
        <f t="shared" si="62"/>
        <v>0</v>
      </c>
      <c r="ND62" s="74" t="s">
        <v>63</v>
      </c>
      <c r="NE62" s="74">
        <v>7</v>
      </c>
      <c r="NF62" s="74">
        <v>6</v>
      </c>
      <c r="NG62" s="74">
        <v>1</v>
      </c>
      <c r="NH62" s="74">
        <v>0</v>
      </c>
      <c r="NI62" s="75">
        <f t="shared" si="63"/>
        <v>0.8571428571428571</v>
      </c>
      <c r="NJ62" s="75">
        <f t="shared" si="64"/>
        <v>0</v>
      </c>
      <c r="NL62" s="74" t="s">
        <v>63</v>
      </c>
      <c r="NM62" s="74">
        <v>7</v>
      </c>
      <c r="NN62" s="74">
        <v>6</v>
      </c>
      <c r="NO62" s="74">
        <v>1</v>
      </c>
      <c r="NP62" s="74">
        <v>0</v>
      </c>
      <c r="NQ62" s="75">
        <f t="shared" si="65"/>
        <v>0.8571428571428571</v>
      </c>
      <c r="NR62" s="75">
        <f t="shared" si="66"/>
        <v>0</v>
      </c>
      <c r="NT62" s="74" t="s">
        <v>63</v>
      </c>
      <c r="NU62" s="74">
        <v>7</v>
      </c>
      <c r="NV62" s="74">
        <v>6</v>
      </c>
      <c r="NW62" s="74">
        <v>1</v>
      </c>
      <c r="NX62" s="74">
        <v>0</v>
      </c>
      <c r="NY62" s="75">
        <v>0.86</v>
      </c>
      <c r="NZ62" s="75"/>
    </row>
    <row r="63" spans="1:390" ht="15">
      <c r="A63" s="2" t="s">
        <v>64</v>
      </c>
      <c r="B63" s="2">
        <v>32</v>
      </c>
      <c r="C63" s="2">
        <v>31</v>
      </c>
      <c r="D63" s="2">
        <v>1</v>
      </c>
      <c r="E63" s="2">
        <v>0</v>
      </c>
      <c r="F63" s="4">
        <v>0.97</v>
      </c>
      <c r="G63" s="8"/>
      <c r="H63" s="7"/>
      <c r="I63" s="2" t="s">
        <v>64</v>
      </c>
      <c r="J63" s="2">
        <v>32</v>
      </c>
      <c r="K63" s="2">
        <v>31</v>
      </c>
      <c r="L63" s="2">
        <v>1</v>
      </c>
      <c r="M63" s="2">
        <v>0</v>
      </c>
      <c r="N63" s="4">
        <v>0.97</v>
      </c>
      <c r="O63" s="8">
        <f t="shared" si="0"/>
        <v>0</v>
      </c>
      <c r="P63" s="7"/>
      <c r="Q63" s="2" t="s">
        <v>64</v>
      </c>
      <c r="R63" s="2">
        <v>32</v>
      </c>
      <c r="S63" s="2">
        <v>31</v>
      </c>
      <c r="T63" s="2">
        <v>1</v>
      </c>
      <c r="U63" s="2">
        <v>0</v>
      </c>
      <c r="V63" s="4">
        <v>0.97</v>
      </c>
      <c r="W63" s="4">
        <f t="shared" si="1"/>
        <v>0</v>
      </c>
      <c r="Y63" s="2" t="s">
        <v>64</v>
      </c>
      <c r="Z63" s="2">
        <v>32</v>
      </c>
      <c r="AA63" s="2">
        <v>31</v>
      </c>
      <c r="AB63" s="2">
        <v>1</v>
      </c>
      <c r="AC63" s="2">
        <v>0</v>
      </c>
      <c r="AD63" s="4">
        <v>0.97</v>
      </c>
      <c r="AE63" s="4">
        <f t="shared" si="2"/>
        <v>0</v>
      </c>
      <c r="AG63" s="2" t="s">
        <v>64</v>
      </c>
      <c r="AH63" s="2">
        <v>32</v>
      </c>
      <c r="AI63" s="2">
        <v>31</v>
      </c>
      <c r="AJ63" s="2">
        <v>1</v>
      </c>
      <c r="AK63" s="2">
        <v>0</v>
      </c>
      <c r="AL63" s="4">
        <v>0.97</v>
      </c>
      <c r="AN63" s="2" t="s">
        <v>64</v>
      </c>
      <c r="AO63" s="2">
        <v>32</v>
      </c>
      <c r="AP63" s="2">
        <v>31</v>
      </c>
      <c r="AQ63" s="2">
        <v>1</v>
      </c>
      <c r="AR63" s="2">
        <v>0</v>
      </c>
      <c r="AS63" s="4">
        <v>0.97</v>
      </c>
      <c r="AT63" s="4">
        <f t="shared" si="3"/>
        <v>0</v>
      </c>
      <c r="AV63" s="2" t="s">
        <v>64</v>
      </c>
      <c r="AW63" s="2">
        <v>32</v>
      </c>
      <c r="AX63" s="2">
        <v>31</v>
      </c>
      <c r="AY63" s="2">
        <v>1</v>
      </c>
      <c r="AZ63" s="2">
        <v>0</v>
      </c>
      <c r="BA63" s="4">
        <v>0.97</v>
      </c>
      <c r="BB63" s="4">
        <f t="shared" si="4"/>
        <v>0</v>
      </c>
      <c r="BD63" s="2" t="s">
        <v>64</v>
      </c>
      <c r="BE63" s="2">
        <v>32</v>
      </c>
      <c r="BF63" s="2">
        <v>31</v>
      </c>
      <c r="BG63" s="2">
        <v>1</v>
      </c>
      <c r="BH63" s="2">
        <v>0</v>
      </c>
      <c r="BI63" s="4">
        <v>0.97</v>
      </c>
      <c r="BJ63" s="4">
        <f t="shared" si="5"/>
        <v>0</v>
      </c>
      <c r="BL63" s="2" t="s">
        <v>64</v>
      </c>
      <c r="BM63" s="2">
        <v>32</v>
      </c>
      <c r="BN63" s="2">
        <v>31</v>
      </c>
      <c r="BO63" s="2">
        <v>1</v>
      </c>
      <c r="BP63" s="2">
        <v>0</v>
      </c>
      <c r="BQ63" s="4">
        <f t="shared" si="69"/>
        <v>0.96875</v>
      </c>
      <c r="BR63" s="4">
        <f t="shared" si="6"/>
        <v>-1.2499999999999734E-3</v>
      </c>
      <c r="BT63" s="2" t="s">
        <v>64</v>
      </c>
      <c r="BU63" s="2">
        <v>32</v>
      </c>
      <c r="BV63" s="2">
        <v>31</v>
      </c>
      <c r="BW63" s="2">
        <v>1</v>
      </c>
      <c r="BX63" s="2">
        <v>0</v>
      </c>
      <c r="BY63" s="4">
        <f t="shared" si="67"/>
        <v>0.96875</v>
      </c>
      <c r="BZ63" s="4">
        <f t="shared" si="7"/>
        <v>0</v>
      </c>
      <c r="CB63" s="2" t="s">
        <v>64</v>
      </c>
      <c r="CC63" s="2">
        <v>32</v>
      </c>
      <c r="CD63" s="2">
        <v>31</v>
      </c>
      <c r="CE63" s="2">
        <v>1</v>
      </c>
      <c r="CF63" s="2">
        <v>0</v>
      </c>
      <c r="CG63" s="4">
        <v>0.97</v>
      </c>
      <c r="CH63" s="4">
        <f t="shared" si="8"/>
        <v>1.2499999999999734E-3</v>
      </c>
      <c r="CJ63" s="2" t="s">
        <v>64</v>
      </c>
      <c r="CK63" s="2">
        <v>32</v>
      </c>
      <c r="CL63" s="2">
        <v>31</v>
      </c>
      <c r="CM63" s="2">
        <v>1</v>
      </c>
      <c r="CN63" s="2">
        <v>0</v>
      </c>
      <c r="CO63" s="4">
        <v>0.97</v>
      </c>
      <c r="CP63" s="4">
        <f t="shared" si="9"/>
        <v>0</v>
      </c>
      <c r="CR63" s="2" t="s">
        <v>64</v>
      </c>
      <c r="CS63" s="2">
        <v>32</v>
      </c>
      <c r="CT63" s="2">
        <v>31</v>
      </c>
      <c r="CU63" s="2">
        <v>1</v>
      </c>
      <c r="CV63" s="2">
        <v>0</v>
      </c>
      <c r="CW63" s="4">
        <v>0.97</v>
      </c>
      <c r="CX63" s="4">
        <f t="shared" si="10"/>
        <v>0</v>
      </c>
      <c r="CZ63" s="2" t="s">
        <v>64</v>
      </c>
      <c r="DA63" s="2">
        <v>32</v>
      </c>
      <c r="DB63" s="2">
        <v>31</v>
      </c>
      <c r="DC63" s="2">
        <v>1</v>
      </c>
      <c r="DD63" s="2">
        <v>0</v>
      </c>
      <c r="DE63" s="4">
        <v>0.97</v>
      </c>
      <c r="DF63" s="4">
        <f t="shared" si="11"/>
        <v>0</v>
      </c>
      <c r="DH63" s="2" t="s">
        <v>64</v>
      </c>
      <c r="DI63" s="2">
        <v>32</v>
      </c>
      <c r="DJ63" s="2">
        <v>31</v>
      </c>
      <c r="DK63" s="2">
        <v>1</v>
      </c>
      <c r="DL63" s="2">
        <v>0</v>
      </c>
      <c r="DM63" s="4">
        <v>0.97</v>
      </c>
      <c r="DN63" s="4">
        <f t="shared" si="12"/>
        <v>0</v>
      </c>
      <c r="DP63" s="2" t="s">
        <v>64</v>
      </c>
      <c r="DQ63" s="2">
        <v>32</v>
      </c>
      <c r="DR63" s="2">
        <v>31</v>
      </c>
      <c r="DS63" s="2">
        <v>1</v>
      </c>
      <c r="DT63" s="2">
        <v>0</v>
      </c>
      <c r="DU63" s="4">
        <v>0.97</v>
      </c>
      <c r="DV63" s="4">
        <f t="shared" si="13"/>
        <v>0</v>
      </c>
      <c r="DX63" s="2" t="s">
        <v>64</v>
      </c>
      <c r="DY63" s="2">
        <v>32</v>
      </c>
      <c r="DZ63" s="2">
        <v>31</v>
      </c>
      <c r="EA63" s="2">
        <v>1</v>
      </c>
      <c r="EB63" s="2">
        <v>0</v>
      </c>
      <c r="EC63" s="4">
        <v>0.97</v>
      </c>
      <c r="ED63" s="4">
        <f t="shared" si="14"/>
        <v>0</v>
      </c>
      <c r="EF63" s="2" t="s">
        <v>64</v>
      </c>
      <c r="EG63" s="2">
        <v>32</v>
      </c>
      <c r="EH63" s="2">
        <v>31</v>
      </c>
      <c r="EI63" s="2">
        <v>1</v>
      </c>
      <c r="EJ63" s="2">
        <v>0</v>
      </c>
      <c r="EK63" s="4">
        <f t="shared" si="68"/>
        <v>0.96875</v>
      </c>
      <c r="EL63" s="4">
        <f t="shared" si="15"/>
        <v>-1.2499999999999734E-3</v>
      </c>
      <c r="EN63" s="73" t="s">
        <v>64</v>
      </c>
      <c r="EO63" s="73">
        <v>32</v>
      </c>
      <c r="EP63" s="73">
        <v>31</v>
      </c>
      <c r="EQ63" s="73">
        <v>1</v>
      </c>
      <c r="ER63" s="73">
        <v>0</v>
      </c>
      <c r="ES63" s="77">
        <v>0.97</v>
      </c>
      <c r="ET63" s="75">
        <f t="shared" si="16"/>
        <v>0.97</v>
      </c>
      <c r="EU63" s="74"/>
      <c r="EV63" s="73" t="s">
        <v>64</v>
      </c>
      <c r="EW63" s="73">
        <v>32</v>
      </c>
      <c r="EX63" s="73">
        <v>31</v>
      </c>
      <c r="EY63" s="73">
        <v>1</v>
      </c>
      <c r="EZ63" s="73">
        <v>0</v>
      </c>
      <c r="FA63" s="77">
        <v>0.97</v>
      </c>
      <c r="FB63" s="75">
        <f t="shared" si="17"/>
        <v>0</v>
      </c>
      <c r="FC63" s="74"/>
      <c r="FD63" s="73" t="s">
        <v>64</v>
      </c>
      <c r="FE63" s="73">
        <v>32</v>
      </c>
      <c r="FF63" s="73">
        <v>31</v>
      </c>
      <c r="FG63" s="73">
        <v>1</v>
      </c>
      <c r="FH63" s="73">
        <v>0</v>
      </c>
      <c r="FI63" s="77">
        <v>0.97</v>
      </c>
      <c r="FJ63" s="75">
        <f t="shared" si="18"/>
        <v>0</v>
      </c>
      <c r="FK63" s="74"/>
      <c r="FL63" s="73" t="s">
        <v>64</v>
      </c>
      <c r="FM63" s="73">
        <v>32</v>
      </c>
      <c r="FN63" s="73">
        <v>31</v>
      </c>
      <c r="FO63" s="73">
        <v>1</v>
      </c>
      <c r="FP63" s="73">
        <v>0</v>
      </c>
      <c r="FQ63" s="77">
        <v>0.97</v>
      </c>
      <c r="FR63" s="75">
        <f t="shared" si="19"/>
        <v>0</v>
      </c>
      <c r="FS63" s="74"/>
      <c r="FT63" s="73" t="s">
        <v>64</v>
      </c>
      <c r="FU63" s="73">
        <v>32</v>
      </c>
      <c r="FV63" s="73">
        <v>31</v>
      </c>
      <c r="FW63" s="73">
        <v>1</v>
      </c>
      <c r="FX63" s="73">
        <v>0</v>
      </c>
      <c r="FY63" s="77">
        <v>0.97</v>
      </c>
      <c r="FZ63" s="75">
        <f t="shared" si="20"/>
        <v>0</v>
      </c>
      <c r="GA63" s="74"/>
      <c r="GB63" s="73" t="s">
        <v>64</v>
      </c>
      <c r="GC63" s="73">
        <v>32</v>
      </c>
      <c r="GD63" s="73">
        <v>31</v>
      </c>
      <c r="GE63" s="73">
        <v>1</v>
      </c>
      <c r="GF63" s="73">
        <v>0</v>
      </c>
      <c r="GG63" s="77">
        <v>0.97</v>
      </c>
      <c r="GH63" s="77">
        <f t="shared" si="21"/>
        <v>0</v>
      </c>
      <c r="GI63" s="74"/>
      <c r="GJ63" s="73" t="s">
        <v>64</v>
      </c>
      <c r="GK63" s="73">
        <v>32</v>
      </c>
      <c r="GL63" s="73">
        <v>31</v>
      </c>
      <c r="GM63" s="73">
        <v>1</v>
      </c>
      <c r="GN63" s="73">
        <v>0</v>
      </c>
      <c r="GO63" s="77">
        <v>0.97</v>
      </c>
      <c r="GP63" s="75">
        <f t="shared" si="22"/>
        <v>0</v>
      </c>
      <c r="GQ63" s="74"/>
      <c r="GR63" s="73" t="s">
        <v>64</v>
      </c>
      <c r="GS63" s="73">
        <v>32</v>
      </c>
      <c r="GT63" s="73">
        <v>31</v>
      </c>
      <c r="GU63" s="73">
        <v>1</v>
      </c>
      <c r="GV63" s="73">
        <v>0</v>
      </c>
      <c r="GW63" s="77">
        <v>0.97</v>
      </c>
      <c r="GX63" s="75">
        <f t="shared" si="23"/>
        <v>0</v>
      </c>
      <c r="GY63" s="74"/>
      <c r="GZ63" s="73" t="s">
        <v>64</v>
      </c>
      <c r="HA63" s="73">
        <v>32</v>
      </c>
      <c r="HB63" s="73">
        <v>31</v>
      </c>
      <c r="HC63" s="73">
        <v>1</v>
      </c>
      <c r="HD63" s="73">
        <v>0</v>
      </c>
      <c r="HE63" s="77">
        <v>0.97</v>
      </c>
      <c r="HF63" s="75">
        <f t="shared" si="24"/>
        <v>0</v>
      </c>
      <c r="HG63" s="74"/>
      <c r="HH63" s="74" t="s">
        <v>64</v>
      </c>
      <c r="HI63" s="74">
        <v>32</v>
      </c>
      <c r="HJ63" s="74">
        <v>31</v>
      </c>
      <c r="HK63" s="74">
        <v>1</v>
      </c>
      <c r="HL63" s="74">
        <v>0</v>
      </c>
      <c r="HM63" s="75">
        <f t="shared" si="25"/>
        <v>0.96875</v>
      </c>
      <c r="HN63" s="75">
        <f t="shared" si="26"/>
        <v>-1.2499999999999734E-3</v>
      </c>
      <c r="HP63" s="74" t="s">
        <v>64</v>
      </c>
      <c r="HQ63" s="74">
        <v>32</v>
      </c>
      <c r="HR63" s="74">
        <v>31</v>
      </c>
      <c r="HS63" s="74">
        <v>1</v>
      </c>
      <c r="HT63" s="74">
        <v>0</v>
      </c>
      <c r="HU63" s="75">
        <f t="shared" si="27"/>
        <v>0.96875</v>
      </c>
      <c r="HV63" s="75">
        <f t="shared" si="28"/>
        <v>0</v>
      </c>
      <c r="HX63" s="74" t="s">
        <v>64</v>
      </c>
      <c r="HY63" s="74">
        <v>32</v>
      </c>
      <c r="HZ63" s="74">
        <v>31</v>
      </c>
      <c r="IA63" s="74">
        <v>1</v>
      </c>
      <c r="IB63" s="74">
        <v>0</v>
      </c>
      <c r="IC63" s="75">
        <f t="shared" si="29"/>
        <v>0.96875</v>
      </c>
      <c r="ID63" s="75">
        <f t="shared" si="30"/>
        <v>0</v>
      </c>
      <c r="IF63" s="74" t="s">
        <v>64</v>
      </c>
      <c r="IG63" s="74">
        <v>32</v>
      </c>
      <c r="IH63" s="74">
        <v>31</v>
      </c>
      <c r="II63" s="74">
        <v>1</v>
      </c>
      <c r="IJ63" s="74">
        <v>0</v>
      </c>
      <c r="IK63" s="75">
        <f t="shared" si="31"/>
        <v>0.96875</v>
      </c>
      <c r="IL63" s="75">
        <f t="shared" si="32"/>
        <v>0</v>
      </c>
      <c r="IN63" s="74" t="s">
        <v>64</v>
      </c>
      <c r="IO63" s="74">
        <v>32</v>
      </c>
      <c r="IP63" s="74">
        <v>31</v>
      </c>
      <c r="IQ63" s="74">
        <v>1</v>
      </c>
      <c r="IR63" s="74">
        <v>0</v>
      </c>
      <c r="IS63" s="75">
        <f t="shared" si="33"/>
        <v>0.96875</v>
      </c>
      <c r="IT63" s="75">
        <f t="shared" si="34"/>
        <v>0</v>
      </c>
      <c r="IV63" s="74" t="s">
        <v>64</v>
      </c>
      <c r="IW63" s="74">
        <v>32</v>
      </c>
      <c r="IX63" s="74">
        <v>31</v>
      </c>
      <c r="IY63" s="74">
        <v>1</v>
      </c>
      <c r="IZ63" s="74">
        <v>0</v>
      </c>
      <c r="JA63" s="75">
        <f t="shared" si="35"/>
        <v>0.96875</v>
      </c>
      <c r="JB63" s="75">
        <f t="shared" si="36"/>
        <v>0</v>
      </c>
      <c r="JD63" s="74" t="s">
        <v>64</v>
      </c>
      <c r="JE63" s="74">
        <v>32</v>
      </c>
      <c r="JF63" s="74">
        <v>31</v>
      </c>
      <c r="JG63" s="74">
        <v>1</v>
      </c>
      <c r="JH63" s="74">
        <v>0</v>
      </c>
      <c r="JI63" s="75">
        <f t="shared" si="37"/>
        <v>0.96875</v>
      </c>
      <c r="JJ63" s="75">
        <f t="shared" si="38"/>
        <v>0</v>
      </c>
      <c r="JL63" s="74" t="s">
        <v>64</v>
      </c>
      <c r="JM63" s="74">
        <v>32</v>
      </c>
      <c r="JN63" s="74">
        <v>31</v>
      </c>
      <c r="JO63" s="74">
        <v>1</v>
      </c>
      <c r="JP63" s="74">
        <v>0</v>
      </c>
      <c r="JQ63" s="75">
        <f t="shared" si="39"/>
        <v>0.96875</v>
      </c>
      <c r="JR63" s="75">
        <f t="shared" si="40"/>
        <v>0</v>
      </c>
      <c r="JT63" s="74" t="s">
        <v>64</v>
      </c>
      <c r="JU63" s="74">
        <v>32</v>
      </c>
      <c r="JV63" s="74">
        <v>31</v>
      </c>
      <c r="JW63" s="74">
        <v>1</v>
      </c>
      <c r="JX63" s="74">
        <v>0</v>
      </c>
      <c r="JY63" s="75">
        <f t="shared" si="41"/>
        <v>0.96875</v>
      </c>
      <c r="JZ63" s="75">
        <f t="shared" si="42"/>
        <v>0</v>
      </c>
      <c r="KB63" s="74" t="s">
        <v>64</v>
      </c>
      <c r="KC63" s="74">
        <v>32</v>
      </c>
      <c r="KD63" s="74">
        <v>31</v>
      </c>
      <c r="KE63" s="74">
        <v>1</v>
      </c>
      <c r="KF63" s="74">
        <v>0</v>
      </c>
      <c r="KG63" s="75">
        <f t="shared" si="43"/>
        <v>0.96875</v>
      </c>
      <c r="KH63" s="75">
        <f t="shared" si="44"/>
        <v>0</v>
      </c>
      <c r="KJ63" s="74" t="s">
        <v>64</v>
      </c>
      <c r="KK63" s="74">
        <v>32</v>
      </c>
      <c r="KL63" s="74">
        <v>31</v>
      </c>
      <c r="KM63" s="74">
        <v>1</v>
      </c>
      <c r="KN63" s="74">
        <v>0</v>
      </c>
      <c r="KO63" s="75">
        <f t="shared" si="45"/>
        <v>0.96875</v>
      </c>
      <c r="KP63" s="75">
        <f t="shared" si="46"/>
        <v>0</v>
      </c>
      <c r="KR63" s="74" t="s">
        <v>64</v>
      </c>
      <c r="KS63" s="74">
        <v>32</v>
      </c>
      <c r="KT63" s="74">
        <v>31</v>
      </c>
      <c r="KU63" s="74">
        <v>1</v>
      </c>
      <c r="KV63" s="74">
        <v>0</v>
      </c>
      <c r="KW63" s="75">
        <f t="shared" si="47"/>
        <v>0.96875</v>
      </c>
      <c r="KX63" s="75">
        <f t="shared" si="48"/>
        <v>0</v>
      </c>
      <c r="KZ63" s="74" t="s">
        <v>64</v>
      </c>
      <c r="LA63" s="74">
        <v>32</v>
      </c>
      <c r="LB63" s="74">
        <v>31</v>
      </c>
      <c r="LC63" s="74">
        <v>1</v>
      </c>
      <c r="LD63" s="74">
        <v>0</v>
      </c>
      <c r="LE63" s="75">
        <f t="shared" si="49"/>
        <v>0.96875</v>
      </c>
      <c r="LF63" s="75">
        <f t="shared" si="50"/>
        <v>0</v>
      </c>
      <c r="LH63" s="74" t="s">
        <v>64</v>
      </c>
      <c r="LI63" s="74">
        <v>32</v>
      </c>
      <c r="LJ63" s="74">
        <v>31</v>
      </c>
      <c r="LK63" s="74">
        <v>1</v>
      </c>
      <c r="LL63" s="74">
        <v>0</v>
      </c>
      <c r="LM63" s="75">
        <f t="shared" si="51"/>
        <v>0.96875</v>
      </c>
      <c r="LN63" s="75">
        <f t="shared" si="52"/>
        <v>0</v>
      </c>
      <c r="LP63" s="74" t="s">
        <v>64</v>
      </c>
      <c r="LQ63" s="74">
        <v>32</v>
      </c>
      <c r="LR63" s="74">
        <v>31</v>
      </c>
      <c r="LS63" s="74">
        <v>1</v>
      </c>
      <c r="LT63" s="74">
        <v>0</v>
      </c>
      <c r="LU63" s="75">
        <f t="shared" si="53"/>
        <v>0.96875</v>
      </c>
      <c r="LV63" s="75">
        <f t="shared" si="54"/>
        <v>0</v>
      </c>
      <c r="LX63" s="74" t="s">
        <v>64</v>
      </c>
      <c r="LY63" s="74">
        <v>32</v>
      </c>
      <c r="LZ63" s="74">
        <v>31</v>
      </c>
      <c r="MA63" s="74">
        <v>1</v>
      </c>
      <c r="MB63" s="74">
        <v>0</v>
      </c>
      <c r="MC63" s="75">
        <f t="shared" si="55"/>
        <v>0.96875</v>
      </c>
      <c r="MD63" s="75">
        <f t="shared" si="56"/>
        <v>0</v>
      </c>
      <c r="MF63" s="74" t="s">
        <v>64</v>
      </c>
      <c r="MG63" s="74">
        <v>32</v>
      </c>
      <c r="MH63" s="74">
        <v>31</v>
      </c>
      <c r="MI63" s="74">
        <v>1</v>
      </c>
      <c r="MJ63" s="74">
        <v>0</v>
      </c>
      <c r="MK63" s="75">
        <f t="shared" si="57"/>
        <v>0.96875</v>
      </c>
      <c r="ML63" s="75">
        <f t="shared" si="58"/>
        <v>0</v>
      </c>
      <c r="MN63" s="74" t="s">
        <v>64</v>
      </c>
      <c r="MO63" s="74">
        <v>32</v>
      </c>
      <c r="MP63" s="74">
        <v>31</v>
      </c>
      <c r="MQ63" s="74">
        <v>1</v>
      </c>
      <c r="MR63" s="74">
        <v>0</v>
      </c>
      <c r="MS63" s="75">
        <f t="shared" si="59"/>
        <v>0.96875</v>
      </c>
      <c r="MT63" s="75">
        <f t="shared" si="60"/>
        <v>0</v>
      </c>
      <c r="MV63" s="74" t="s">
        <v>64</v>
      </c>
      <c r="MW63" s="74">
        <v>32</v>
      </c>
      <c r="MX63" s="74">
        <v>31</v>
      </c>
      <c r="MY63" s="74">
        <v>1</v>
      </c>
      <c r="MZ63" s="74">
        <v>0</v>
      </c>
      <c r="NA63" s="75">
        <f t="shared" si="61"/>
        <v>0.96875</v>
      </c>
      <c r="NB63" s="75">
        <f t="shared" si="62"/>
        <v>0</v>
      </c>
      <c r="ND63" s="74" t="s">
        <v>64</v>
      </c>
      <c r="NE63" s="74">
        <v>32</v>
      </c>
      <c r="NF63" s="74">
        <v>31</v>
      </c>
      <c r="NG63" s="74">
        <v>1</v>
      </c>
      <c r="NH63" s="74">
        <v>0</v>
      </c>
      <c r="NI63" s="75">
        <f t="shared" si="63"/>
        <v>0.96875</v>
      </c>
      <c r="NJ63" s="75">
        <f t="shared" si="64"/>
        <v>0</v>
      </c>
      <c r="NL63" s="74" t="s">
        <v>64</v>
      </c>
      <c r="NM63" s="74">
        <v>32</v>
      </c>
      <c r="NN63" s="74">
        <v>31</v>
      </c>
      <c r="NO63" s="74">
        <v>1</v>
      </c>
      <c r="NP63" s="74">
        <v>0</v>
      </c>
      <c r="NQ63" s="75">
        <f t="shared" si="65"/>
        <v>0.96875</v>
      </c>
      <c r="NR63" s="75">
        <f t="shared" si="66"/>
        <v>0</v>
      </c>
      <c r="NT63" s="74" t="s">
        <v>64</v>
      </c>
      <c r="NU63" s="74">
        <v>32</v>
      </c>
      <c r="NV63" s="74">
        <v>32</v>
      </c>
      <c r="NW63" s="74">
        <v>0</v>
      </c>
      <c r="NX63" s="74">
        <v>0</v>
      </c>
      <c r="NY63" s="75">
        <v>1</v>
      </c>
      <c r="NZ63" s="75"/>
    </row>
    <row r="64" spans="1:390" ht="15">
      <c r="A64" s="2" t="s">
        <v>65</v>
      </c>
      <c r="B64" s="2">
        <v>160</v>
      </c>
      <c r="C64" s="2">
        <v>32</v>
      </c>
      <c r="D64" s="2">
        <v>47</v>
      </c>
      <c r="E64" s="2">
        <v>81</v>
      </c>
      <c r="F64" s="4">
        <v>0.2</v>
      </c>
      <c r="G64" s="8"/>
      <c r="H64" s="7"/>
      <c r="I64" s="2" t="s">
        <v>65</v>
      </c>
      <c r="J64" s="2">
        <v>160</v>
      </c>
      <c r="K64" s="2">
        <v>32</v>
      </c>
      <c r="L64" s="2">
        <v>47</v>
      </c>
      <c r="M64" s="2">
        <v>81</v>
      </c>
      <c r="N64" s="4">
        <v>0.2</v>
      </c>
      <c r="O64" s="8">
        <f t="shared" si="0"/>
        <v>0</v>
      </c>
      <c r="P64" s="7"/>
      <c r="Q64" s="2" t="s">
        <v>65</v>
      </c>
      <c r="R64" s="2">
        <v>160</v>
      </c>
      <c r="S64" s="2">
        <v>32</v>
      </c>
      <c r="T64" s="2">
        <v>47</v>
      </c>
      <c r="U64" s="2">
        <v>81</v>
      </c>
      <c r="V64" s="4">
        <v>0.2</v>
      </c>
      <c r="W64" s="4">
        <f t="shared" si="1"/>
        <v>0</v>
      </c>
      <c r="Y64" s="2" t="s">
        <v>65</v>
      </c>
      <c r="Z64" s="2">
        <v>160</v>
      </c>
      <c r="AA64" s="2">
        <v>32</v>
      </c>
      <c r="AB64" s="2">
        <v>47</v>
      </c>
      <c r="AC64" s="2">
        <v>81</v>
      </c>
      <c r="AD64" s="4">
        <v>0.2</v>
      </c>
      <c r="AE64" s="4">
        <f t="shared" si="2"/>
        <v>0</v>
      </c>
      <c r="AG64" s="2" t="s">
        <v>65</v>
      </c>
      <c r="AH64" s="2">
        <v>160</v>
      </c>
      <c r="AI64" s="2">
        <v>32</v>
      </c>
      <c r="AJ64" s="2">
        <v>47</v>
      </c>
      <c r="AK64" s="2">
        <v>81</v>
      </c>
      <c r="AL64" s="4">
        <v>0.2</v>
      </c>
      <c r="AN64" s="2" t="s">
        <v>65</v>
      </c>
      <c r="AO64" s="2">
        <v>160</v>
      </c>
      <c r="AP64" s="2">
        <v>32</v>
      </c>
      <c r="AQ64" s="2">
        <v>47</v>
      </c>
      <c r="AR64" s="2">
        <v>81</v>
      </c>
      <c r="AS64" s="4">
        <v>0.2</v>
      </c>
      <c r="AT64" s="4">
        <f t="shared" si="3"/>
        <v>0</v>
      </c>
      <c r="AV64" s="2" t="s">
        <v>65</v>
      </c>
      <c r="AW64" s="2">
        <v>160</v>
      </c>
      <c r="AX64" s="2">
        <v>32</v>
      </c>
      <c r="AY64" s="2">
        <v>47</v>
      </c>
      <c r="AZ64" s="2">
        <v>81</v>
      </c>
      <c r="BA64" s="4">
        <v>0.2</v>
      </c>
      <c r="BB64" s="4">
        <f t="shared" si="4"/>
        <v>0</v>
      </c>
      <c r="BD64" s="2" t="s">
        <v>65</v>
      </c>
      <c r="BE64" s="2">
        <v>160</v>
      </c>
      <c r="BF64" s="2">
        <v>32</v>
      </c>
      <c r="BG64" s="2">
        <v>47</v>
      </c>
      <c r="BH64" s="2">
        <v>81</v>
      </c>
      <c r="BI64" s="4">
        <v>0.2</v>
      </c>
      <c r="BJ64" s="4">
        <f t="shared" si="5"/>
        <v>0</v>
      </c>
      <c r="BL64" s="2" t="s">
        <v>65</v>
      </c>
      <c r="BM64" s="2">
        <v>160</v>
      </c>
      <c r="BN64" s="2">
        <v>32</v>
      </c>
      <c r="BO64" s="2">
        <v>47</v>
      </c>
      <c r="BP64" s="2">
        <v>81</v>
      </c>
      <c r="BQ64" s="4">
        <f t="shared" si="69"/>
        <v>0.2</v>
      </c>
      <c r="BR64" s="4">
        <f t="shared" si="6"/>
        <v>0</v>
      </c>
      <c r="BT64" s="2" t="s">
        <v>65</v>
      </c>
      <c r="BU64" s="2">
        <v>160</v>
      </c>
      <c r="BV64" s="2">
        <v>32</v>
      </c>
      <c r="BW64" s="2">
        <v>47</v>
      </c>
      <c r="BX64" s="2">
        <v>81</v>
      </c>
      <c r="BY64" s="4">
        <f t="shared" si="67"/>
        <v>0.2</v>
      </c>
      <c r="BZ64" s="4">
        <f t="shared" si="7"/>
        <v>0</v>
      </c>
      <c r="CB64" s="2" t="s">
        <v>65</v>
      </c>
      <c r="CC64" s="2">
        <v>160</v>
      </c>
      <c r="CD64" s="2">
        <v>32</v>
      </c>
      <c r="CE64" s="2">
        <v>47</v>
      </c>
      <c r="CF64" s="2">
        <v>81</v>
      </c>
      <c r="CG64" s="4">
        <v>0.2</v>
      </c>
      <c r="CH64" s="4">
        <f t="shared" si="8"/>
        <v>0</v>
      </c>
      <c r="CJ64" s="2" t="s">
        <v>65</v>
      </c>
      <c r="CK64" s="2">
        <v>160</v>
      </c>
      <c r="CL64" s="2">
        <v>32</v>
      </c>
      <c r="CM64" s="2">
        <v>47</v>
      </c>
      <c r="CN64" s="2">
        <v>81</v>
      </c>
      <c r="CO64" s="4">
        <v>0.2</v>
      </c>
      <c r="CP64" s="4">
        <f t="shared" si="9"/>
        <v>0</v>
      </c>
      <c r="CR64" s="2" t="s">
        <v>65</v>
      </c>
      <c r="CS64" s="2">
        <v>160</v>
      </c>
      <c r="CT64" s="2">
        <v>32</v>
      </c>
      <c r="CU64" s="2">
        <v>47</v>
      </c>
      <c r="CV64" s="2">
        <v>81</v>
      </c>
      <c r="CW64" s="4">
        <v>0.2</v>
      </c>
      <c r="CX64" s="4">
        <f t="shared" si="10"/>
        <v>0</v>
      </c>
      <c r="CZ64" s="2" t="s">
        <v>65</v>
      </c>
      <c r="DA64" s="2">
        <v>160</v>
      </c>
      <c r="DB64" s="2">
        <v>32</v>
      </c>
      <c r="DC64" s="2">
        <v>47</v>
      </c>
      <c r="DD64" s="2">
        <v>81</v>
      </c>
      <c r="DE64" s="4">
        <v>0.2</v>
      </c>
      <c r="DF64" s="4">
        <f t="shared" si="11"/>
        <v>0</v>
      </c>
      <c r="DH64" s="2" t="s">
        <v>65</v>
      </c>
      <c r="DI64" s="2">
        <v>160</v>
      </c>
      <c r="DJ64" s="2">
        <v>32</v>
      </c>
      <c r="DK64" s="2">
        <v>47</v>
      </c>
      <c r="DL64" s="2">
        <v>81</v>
      </c>
      <c r="DM64" s="4">
        <v>0.2</v>
      </c>
      <c r="DN64" s="4">
        <f t="shared" si="12"/>
        <v>0</v>
      </c>
      <c r="DP64" s="2" t="s">
        <v>65</v>
      </c>
      <c r="DQ64" s="2">
        <v>160</v>
      </c>
      <c r="DR64" s="2">
        <v>32</v>
      </c>
      <c r="DS64" s="2">
        <v>47</v>
      </c>
      <c r="DT64" s="2">
        <v>81</v>
      </c>
      <c r="DU64" s="4">
        <v>0.2</v>
      </c>
      <c r="DV64" s="4">
        <f t="shared" si="13"/>
        <v>0</v>
      </c>
      <c r="DX64" s="2" t="s">
        <v>65</v>
      </c>
      <c r="DY64" s="2">
        <v>160</v>
      </c>
      <c r="DZ64" s="2">
        <v>32</v>
      </c>
      <c r="EA64" s="2">
        <v>47</v>
      </c>
      <c r="EB64" s="2">
        <v>81</v>
      </c>
      <c r="EC64" s="4">
        <v>0.2</v>
      </c>
      <c r="ED64" s="4">
        <f t="shared" si="14"/>
        <v>0</v>
      </c>
      <c r="EF64" s="2" t="s">
        <v>65</v>
      </c>
      <c r="EG64" s="2">
        <v>160</v>
      </c>
      <c r="EH64" s="2">
        <v>32</v>
      </c>
      <c r="EI64" s="2">
        <v>47</v>
      </c>
      <c r="EJ64" s="2">
        <v>81</v>
      </c>
      <c r="EK64" s="4">
        <f t="shared" si="68"/>
        <v>0.2</v>
      </c>
      <c r="EL64" s="4">
        <f t="shared" si="15"/>
        <v>0</v>
      </c>
      <c r="EN64" s="73" t="s">
        <v>65</v>
      </c>
      <c r="EO64" s="73">
        <v>160</v>
      </c>
      <c r="EP64" s="73">
        <v>32</v>
      </c>
      <c r="EQ64" s="73">
        <v>47</v>
      </c>
      <c r="ER64" s="73">
        <v>81</v>
      </c>
      <c r="ES64" s="77">
        <v>0.2</v>
      </c>
      <c r="ET64" s="75">
        <f t="shared" si="16"/>
        <v>-80.8</v>
      </c>
      <c r="EU64" s="74"/>
      <c r="EV64" s="73" t="s">
        <v>65</v>
      </c>
      <c r="EW64" s="73">
        <v>160</v>
      </c>
      <c r="EX64" s="73">
        <v>32</v>
      </c>
      <c r="EY64" s="73">
        <v>47</v>
      </c>
      <c r="EZ64" s="73">
        <v>81</v>
      </c>
      <c r="FA64" s="77">
        <v>0.2</v>
      </c>
      <c r="FB64" s="75">
        <f t="shared" si="17"/>
        <v>0</v>
      </c>
      <c r="FC64" s="74"/>
      <c r="FD64" s="73" t="s">
        <v>65</v>
      </c>
      <c r="FE64" s="73">
        <v>160</v>
      </c>
      <c r="FF64" s="73">
        <v>32</v>
      </c>
      <c r="FG64" s="73">
        <v>47</v>
      </c>
      <c r="FH64" s="73">
        <v>81</v>
      </c>
      <c r="FI64" s="77">
        <v>0.2</v>
      </c>
      <c r="FJ64" s="75">
        <f t="shared" si="18"/>
        <v>0</v>
      </c>
      <c r="FK64" s="74"/>
      <c r="FL64" s="73" t="s">
        <v>159</v>
      </c>
      <c r="FM64" s="73">
        <v>160</v>
      </c>
      <c r="FN64" s="73">
        <v>32</v>
      </c>
      <c r="FO64" s="73">
        <v>47</v>
      </c>
      <c r="FP64" s="73">
        <v>81</v>
      </c>
      <c r="FQ64" s="77">
        <v>0.2</v>
      </c>
      <c r="FR64" s="75">
        <f t="shared" si="19"/>
        <v>0</v>
      </c>
      <c r="FS64" s="74"/>
      <c r="FT64" s="73" t="s">
        <v>159</v>
      </c>
      <c r="FU64" s="73">
        <v>160</v>
      </c>
      <c r="FV64" s="73">
        <v>32</v>
      </c>
      <c r="FW64" s="73">
        <v>47</v>
      </c>
      <c r="FX64" s="73">
        <v>81</v>
      </c>
      <c r="FY64" s="77">
        <v>0.2</v>
      </c>
      <c r="FZ64" s="75">
        <f t="shared" si="20"/>
        <v>0</v>
      </c>
      <c r="GA64" s="74"/>
      <c r="GB64" s="73" t="s">
        <v>159</v>
      </c>
      <c r="GC64" s="73">
        <v>160</v>
      </c>
      <c r="GD64" s="73">
        <v>32</v>
      </c>
      <c r="GE64" s="73">
        <v>47</v>
      </c>
      <c r="GF64" s="73">
        <v>81</v>
      </c>
      <c r="GG64" s="77">
        <v>0.2</v>
      </c>
      <c r="GH64" s="77">
        <f t="shared" si="21"/>
        <v>0</v>
      </c>
      <c r="GI64" s="74"/>
      <c r="GJ64" s="73" t="s">
        <v>159</v>
      </c>
      <c r="GK64" s="73">
        <v>160</v>
      </c>
      <c r="GL64" s="73">
        <v>32</v>
      </c>
      <c r="GM64" s="73">
        <v>47</v>
      </c>
      <c r="GN64" s="73">
        <v>81</v>
      </c>
      <c r="GO64" s="77">
        <v>0.2</v>
      </c>
      <c r="GP64" s="75">
        <f t="shared" si="22"/>
        <v>0</v>
      </c>
      <c r="GQ64" s="74"/>
      <c r="GR64" s="73" t="s">
        <v>159</v>
      </c>
      <c r="GS64" s="73">
        <v>160</v>
      </c>
      <c r="GT64" s="73">
        <v>32</v>
      </c>
      <c r="GU64" s="73">
        <v>47</v>
      </c>
      <c r="GV64" s="73">
        <v>81</v>
      </c>
      <c r="GW64" s="77">
        <v>0.2</v>
      </c>
      <c r="GX64" s="75">
        <f t="shared" si="23"/>
        <v>0</v>
      </c>
      <c r="GY64" s="74"/>
      <c r="GZ64" s="73" t="s">
        <v>159</v>
      </c>
      <c r="HA64" s="73">
        <v>160</v>
      </c>
      <c r="HB64" s="73">
        <v>32</v>
      </c>
      <c r="HC64" s="73">
        <v>47</v>
      </c>
      <c r="HD64" s="73">
        <v>81</v>
      </c>
      <c r="HE64" s="77">
        <v>0.2</v>
      </c>
      <c r="HF64" s="75">
        <f t="shared" si="24"/>
        <v>0</v>
      </c>
      <c r="HG64" s="74"/>
      <c r="HH64" s="74" t="s">
        <v>159</v>
      </c>
      <c r="HI64" s="74">
        <v>160</v>
      </c>
      <c r="HJ64" s="74">
        <v>32</v>
      </c>
      <c r="HK64" s="74">
        <v>47</v>
      </c>
      <c r="HL64" s="74">
        <v>81</v>
      </c>
      <c r="HM64" s="75">
        <f t="shared" si="25"/>
        <v>0.2</v>
      </c>
      <c r="HN64" s="75">
        <f t="shared" si="26"/>
        <v>0</v>
      </c>
      <c r="HP64" s="74" t="s">
        <v>159</v>
      </c>
      <c r="HQ64" s="74">
        <v>160</v>
      </c>
      <c r="HR64" s="74">
        <v>32</v>
      </c>
      <c r="HS64" s="74">
        <v>47</v>
      </c>
      <c r="HT64" s="74">
        <v>81</v>
      </c>
      <c r="HU64" s="75">
        <f t="shared" si="27"/>
        <v>0.2</v>
      </c>
      <c r="HV64" s="75">
        <f t="shared" si="28"/>
        <v>0</v>
      </c>
      <c r="HX64" s="74" t="s">
        <v>159</v>
      </c>
      <c r="HY64" s="74">
        <v>160</v>
      </c>
      <c r="HZ64" s="74">
        <v>32</v>
      </c>
      <c r="IA64" s="74">
        <v>47</v>
      </c>
      <c r="IB64" s="74">
        <v>81</v>
      </c>
      <c r="IC64" s="75">
        <f t="shared" si="29"/>
        <v>0.2</v>
      </c>
      <c r="ID64" s="75">
        <f t="shared" si="30"/>
        <v>0</v>
      </c>
      <c r="IF64" s="74" t="s">
        <v>159</v>
      </c>
      <c r="IG64" s="74">
        <v>160</v>
      </c>
      <c r="IH64" s="74">
        <v>32</v>
      </c>
      <c r="II64" s="74">
        <v>47</v>
      </c>
      <c r="IJ64" s="74">
        <v>81</v>
      </c>
      <c r="IK64" s="75">
        <f t="shared" si="31"/>
        <v>0.2</v>
      </c>
      <c r="IL64" s="75">
        <f t="shared" si="32"/>
        <v>0</v>
      </c>
      <c r="IN64" s="74" t="s">
        <v>159</v>
      </c>
      <c r="IO64" s="74">
        <v>160</v>
      </c>
      <c r="IP64" s="74">
        <v>32</v>
      </c>
      <c r="IQ64" s="74">
        <v>47</v>
      </c>
      <c r="IR64" s="74">
        <v>81</v>
      </c>
      <c r="IS64" s="75">
        <f t="shared" si="33"/>
        <v>0.2</v>
      </c>
      <c r="IT64" s="75">
        <f t="shared" si="34"/>
        <v>0</v>
      </c>
      <c r="IV64" s="74" t="s">
        <v>159</v>
      </c>
      <c r="IW64" s="74">
        <v>160</v>
      </c>
      <c r="IX64" s="74">
        <v>32</v>
      </c>
      <c r="IY64" s="74">
        <v>47</v>
      </c>
      <c r="IZ64" s="74">
        <v>81</v>
      </c>
      <c r="JA64" s="75">
        <f t="shared" si="35"/>
        <v>0.2</v>
      </c>
      <c r="JB64" s="75">
        <f t="shared" si="36"/>
        <v>0</v>
      </c>
      <c r="JD64" s="74" t="s">
        <v>159</v>
      </c>
      <c r="JE64" s="74">
        <v>160</v>
      </c>
      <c r="JF64" s="74">
        <v>32</v>
      </c>
      <c r="JG64" s="74">
        <v>47</v>
      </c>
      <c r="JH64" s="74">
        <v>81</v>
      </c>
      <c r="JI64" s="75">
        <f t="shared" si="37"/>
        <v>0.2</v>
      </c>
      <c r="JJ64" s="75">
        <f t="shared" si="38"/>
        <v>0</v>
      </c>
      <c r="JL64" s="74" t="s">
        <v>159</v>
      </c>
      <c r="JM64" s="74">
        <v>160</v>
      </c>
      <c r="JN64" s="74">
        <v>32</v>
      </c>
      <c r="JO64" s="74">
        <v>47</v>
      </c>
      <c r="JP64" s="74">
        <v>81</v>
      </c>
      <c r="JQ64" s="75">
        <f t="shared" si="39"/>
        <v>0.2</v>
      </c>
      <c r="JR64" s="75">
        <f t="shared" si="40"/>
        <v>0</v>
      </c>
      <c r="JT64" s="74" t="s">
        <v>159</v>
      </c>
      <c r="JU64" s="74">
        <v>160</v>
      </c>
      <c r="JV64" s="74">
        <v>32</v>
      </c>
      <c r="JW64" s="74">
        <v>47</v>
      </c>
      <c r="JX64" s="74">
        <v>81</v>
      </c>
      <c r="JY64" s="75">
        <f t="shared" si="41"/>
        <v>0.2</v>
      </c>
      <c r="JZ64" s="75">
        <f t="shared" si="42"/>
        <v>0</v>
      </c>
      <c r="KB64" s="74" t="s">
        <v>159</v>
      </c>
      <c r="KC64" s="74">
        <v>160</v>
      </c>
      <c r="KD64" s="74">
        <v>32</v>
      </c>
      <c r="KE64" s="74">
        <v>47</v>
      </c>
      <c r="KF64" s="74">
        <v>81</v>
      </c>
      <c r="KG64" s="75">
        <f t="shared" si="43"/>
        <v>0.2</v>
      </c>
      <c r="KH64" s="75">
        <f t="shared" si="44"/>
        <v>0</v>
      </c>
      <c r="KJ64" s="74" t="s">
        <v>159</v>
      </c>
      <c r="KK64" s="74">
        <v>160</v>
      </c>
      <c r="KL64" s="74">
        <v>32</v>
      </c>
      <c r="KM64" s="74">
        <v>47</v>
      </c>
      <c r="KN64" s="74">
        <v>81</v>
      </c>
      <c r="KO64" s="75">
        <f t="shared" si="45"/>
        <v>0.2</v>
      </c>
      <c r="KP64" s="75">
        <f t="shared" si="46"/>
        <v>0</v>
      </c>
      <c r="KR64" s="74" t="s">
        <v>159</v>
      </c>
      <c r="KS64" s="74">
        <v>160</v>
      </c>
      <c r="KT64" s="74">
        <v>32</v>
      </c>
      <c r="KU64" s="74">
        <v>47</v>
      </c>
      <c r="KV64" s="74">
        <v>81</v>
      </c>
      <c r="KW64" s="75">
        <f t="shared" si="47"/>
        <v>0.2</v>
      </c>
      <c r="KX64" s="75">
        <f t="shared" si="48"/>
        <v>0</v>
      </c>
      <c r="KZ64" s="74" t="s">
        <v>159</v>
      </c>
      <c r="LA64" s="74">
        <v>160</v>
      </c>
      <c r="LB64" s="74">
        <v>32</v>
      </c>
      <c r="LC64" s="74">
        <v>47</v>
      </c>
      <c r="LD64" s="74">
        <v>81</v>
      </c>
      <c r="LE64" s="75">
        <f t="shared" si="49"/>
        <v>0.2</v>
      </c>
      <c r="LF64" s="75">
        <f t="shared" si="50"/>
        <v>0</v>
      </c>
      <c r="LH64" s="74" t="s">
        <v>159</v>
      </c>
      <c r="LI64" s="74">
        <v>160</v>
      </c>
      <c r="LJ64" s="74">
        <v>32</v>
      </c>
      <c r="LK64" s="74">
        <v>47</v>
      </c>
      <c r="LL64" s="74">
        <v>81</v>
      </c>
      <c r="LM64" s="75">
        <f t="shared" si="51"/>
        <v>0.2</v>
      </c>
      <c r="LN64" s="75">
        <f t="shared" si="52"/>
        <v>0</v>
      </c>
      <c r="LP64" s="74" t="s">
        <v>159</v>
      </c>
      <c r="LQ64" s="74">
        <v>160</v>
      </c>
      <c r="LR64" s="74">
        <v>32</v>
      </c>
      <c r="LS64" s="74">
        <v>47</v>
      </c>
      <c r="LT64" s="74">
        <v>81</v>
      </c>
      <c r="LU64" s="75">
        <f t="shared" si="53"/>
        <v>0.2</v>
      </c>
      <c r="LV64" s="75">
        <f t="shared" si="54"/>
        <v>0</v>
      </c>
      <c r="LX64" s="74" t="s">
        <v>159</v>
      </c>
      <c r="LY64" s="74">
        <v>160</v>
      </c>
      <c r="LZ64" s="74">
        <v>32</v>
      </c>
      <c r="MA64" s="74">
        <v>47</v>
      </c>
      <c r="MB64" s="74">
        <v>81</v>
      </c>
      <c r="MC64" s="75">
        <f t="shared" si="55"/>
        <v>0.2</v>
      </c>
      <c r="MD64" s="75">
        <f t="shared" si="56"/>
        <v>0</v>
      </c>
      <c r="MF64" s="74" t="s">
        <v>159</v>
      </c>
      <c r="MG64" s="74">
        <v>160</v>
      </c>
      <c r="MH64" s="74">
        <v>32</v>
      </c>
      <c r="MI64" s="74">
        <v>47</v>
      </c>
      <c r="MJ64" s="74">
        <v>81</v>
      </c>
      <c r="MK64" s="75">
        <f t="shared" si="57"/>
        <v>0.2</v>
      </c>
      <c r="ML64" s="75">
        <f t="shared" si="58"/>
        <v>0</v>
      </c>
      <c r="MN64" s="74" t="s">
        <v>159</v>
      </c>
      <c r="MO64" s="74">
        <v>160</v>
      </c>
      <c r="MP64" s="74">
        <v>32</v>
      </c>
      <c r="MQ64" s="74">
        <v>47</v>
      </c>
      <c r="MR64" s="74">
        <v>81</v>
      </c>
      <c r="MS64" s="75">
        <f t="shared" si="59"/>
        <v>0.2</v>
      </c>
      <c r="MT64" s="75">
        <f t="shared" si="60"/>
        <v>0</v>
      </c>
      <c r="MV64" s="74" t="s">
        <v>159</v>
      </c>
      <c r="MW64" s="74">
        <v>160</v>
      </c>
      <c r="MX64" s="74">
        <v>32</v>
      </c>
      <c r="MY64" s="74">
        <v>47</v>
      </c>
      <c r="MZ64" s="74">
        <v>81</v>
      </c>
      <c r="NA64" s="75">
        <f t="shared" si="61"/>
        <v>0.2</v>
      </c>
      <c r="NB64" s="75">
        <f t="shared" si="62"/>
        <v>0</v>
      </c>
      <c r="ND64" s="74" t="s">
        <v>159</v>
      </c>
      <c r="NE64" s="74">
        <v>160</v>
      </c>
      <c r="NF64" s="74">
        <v>32</v>
      </c>
      <c r="NG64" s="74">
        <v>47</v>
      </c>
      <c r="NH64" s="74">
        <v>81</v>
      </c>
      <c r="NI64" s="75">
        <f t="shared" si="63"/>
        <v>0.2</v>
      </c>
      <c r="NJ64" s="75">
        <f t="shared" si="64"/>
        <v>0</v>
      </c>
      <c r="NL64" s="74" t="s">
        <v>159</v>
      </c>
      <c r="NM64" s="74">
        <v>160</v>
      </c>
      <c r="NN64" s="74">
        <v>32</v>
      </c>
      <c r="NO64" s="74">
        <v>47</v>
      </c>
      <c r="NP64" s="74">
        <v>81</v>
      </c>
      <c r="NQ64" s="75">
        <f t="shared" si="65"/>
        <v>0.2</v>
      </c>
      <c r="NR64" s="75">
        <f t="shared" si="66"/>
        <v>0</v>
      </c>
      <c r="NT64" s="74" t="s">
        <v>159</v>
      </c>
      <c r="NU64" s="74">
        <v>160</v>
      </c>
      <c r="NV64" s="74">
        <v>32</v>
      </c>
      <c r="NW64" s="74">
        <v>47</v>
      </c>
      <c r="NX64" s="74">
        <v>81</v>
      </c>
      <c r="NY64" s="75">
        <v>0.2</v>
      </c>
      <c r="NZ64" s="75"/>
    </row>
    <row r="65" spans="1:390" ht="15">
      <c r="A65" s="2" t="s">
        <v>96</v>
      </c>
      <c r="B65" s="2">
        <v>52</v>
      </c>
      <c r="C65" s="2">
        <v>52</v>
      </c>
      <c r="D65" s="2">
        <v>0</v>
      </c>
      <c r="E65" s="2">
        <v>0</v>
      </c>
      <c r="F65" s="4">
        <v>1</v>
      </c>
      <c r="G65" s="8"/>
      <c r="H65" s="7"/>
      <c r="I65" s="2" t="s">
        <v>96</v>
      </c>
      <c r="J65" s="2">
        <v>52</v>
      </c>
      <c r="K65" s="2">
        <v>52</v>
      </c>
      <c r="L65" s="2">
        <v>0</v>
      </c>
      <c r="M65" s="2">
        <v>0</v>
      </c>
      <c r="N65" s="4">
        <v>1</v>
      </c>
      <c r="O65" s="8">
        <f t="shared" si="0"/>
        <v>0</v>
      </c>
      <c r="P65" s="7"/>
      <c r="Q65" s="2" t="s">
        <v>96</v>
      </c>
      <c r="R65" s="2">
        <v>52</v>
      </c>
      <c r="S65" s="2">
        <v>52</v>
      </c>
      <c r="T65" s="2">
        <v>0</v>
      </c>
      <c r="U65" s="2">
        <v>0</v>
      </c>
      <c r="V65" s="4">
        <v>1</v>
      </c>
      <c r="W65" s="4">
        <f t="shared" si="1"/>
        <v>0</v>
      </c>
      <c r="Y65" s="2" t="s">
        <v>96</v>
      </c>
      <c r="Z65" s="2">
        <v>52</v>
      </c>
      <c r="AA65" s="2">
        <v>52</v>
      </c>
      <c r="AB65" s="2">
        <v>0</v>
      </c>
      <c r="AC65" s="2">
        <v>0</v>
      </c>
      <c r="AD65" s="4">
        <v>1</v>
      </c>
      <c r="AE65" s="4">
        <f t="shared" si="2"/>
        <v>0</v>
      </c>
      <c r="AG65" s="2" t="s">
        <v>96</v>
      </c>
      <c r="AH65" s="2">
        <v>52</v>
      </c>
      <c r="AI65" s="2">
        <v>52</v>
      </c>
      <c r="AJ65" s="2">
        <v>0</v>
      </c>
      <c r="AK65" s="2">
        <v>0</v>
      </c>
      <c r="AL65" s="4">
        <v>1</v>
      </c>
      <c r="AN65" s="2" t="s">
        <v>96</v>
      </c>
      <c r="AO65" s="2">
        <v>52</v>
      </c>
      <c r="AP65" s="2">
        <v>52</v>
      </c>
      <c r="AQ65" s="2">
        <v>0</v>
      </c>
      <c r="AR65" s="2">
        <v>0</v>
      </c>
      <c r="AS65" s="4">
        <v>1</v>
      </c>
      <c r="AT65" s="4">
        <f t="shared" si="3"/>
        <v>0</v>
      </c>
      <c r="AV65" s="2" t="s">
        <v>96</v>
      </c>
      <c r="AW65" s="2">
        <v>52</v>
      </c>
      <c r="AX65" s="2">
        <v>52</v>
      </c>
      <c r="AY65" s="2">
        <v>0</v>
      </c>
      <c r="AZ65" s="2">
        <v>0</v>
      </c>
      <c r="BA65" s="4">
        <v>1</v>
      </c>
      <c r="BB65" s="4">
        <f t="shared" si="4"/>
        <v>0</v>
      </c>
      <c r="BD65" s="2" t="s">
        <v>96</v>
      </c>
      <c r="BE65" s="2">
        <v>52</v>
      </c>
      <c r="BF65" s="2">
        <v>52</v>
      </c>
      <c r="BG65" s="2">
        <v>0</v>
      </c>
      <c r="BH65" s="2">
        <v>0</v>
      </c>
      <c r="BI65" s="4">
        <v>1</v>
      </c>
      <c r="BJ65" s="4">
        <f t="shared" si="5"/>
        <v>0</v>
      </c>
      <c r="BL65" s="2" t="s">
        <v>96</v>
      </c>
      <c r="BM65" s="2">
        <v>52</v>
      </c>
      <c r="BN65" s="2">
        <v>52</v>
      </c>
      <c r="BO65" s="2">
        <v>0</v>
      </c>
      <c r="BP65" s="2">
        <v>0</v>
      </c>
      <c r="BQ65" s="4">
        <f t="shared" si="69"/>
        <v>1</v>
      </c>
      <c r="BR65" s="4">
        <f t="shared" si="6"/>
        <v>0</v>
      </c>
      <c r="BT65" s="2" t="s">
        <v>96</v>
      </c>
      <c r="BU65" s="2">
        <v>52</v>
      </c>
      <c r="BV65" s="2">
        <v>52</v>
      </c>
      <c r="BW65" s="2">
        <v>0</v>
      </c>
      <c r="BX65" s="2">
        <v>0</v>
      </c>
      <c r="BY65" s="4">
        <f t="shared" si="67"/>
        <v>1</v>
      </c>
      <c r="BZ65" s="4">
        <f t="shared" si="7"/>
        <v>0</v>
      </c>
      <c r="CB65" s="2" t="s">
        <v>96</v>
      </c>
      <c r="CC65" s="2">
        <v>52</v>
      </c>
      <c r="CD65" s="2">
        <v>52</v>
      </c>
      <c r="CE65" s="2">
        <v>0</v>
      </c>
      <c r="CF65" s="2">
        <v>0</v>
      </c>
      <c r="CG65" s="4">
        <v>1</v>
      </c>
      <c r="CH65" s="4">
        <f t="shared" si="8"/>
        <v>0</v>
      </c>
      <c r="CJ65" s="2" t="s">
        <v>96</v>
      </c>
      <c r="CK65" s="2">
        <v>52</v>
      </c>
      <c r="CL65" s="2">
        <v>52</v>
      </c>
      <c r="CM65" s="2">
        <v>0</v>
      </c>
      <c r="CN65" s="2">
        <v>0</v>
      </c>
      <c r="CO65" s="4">
        <v>1</v>
      </c>
      <c r="CP65" s="4">
        <f t="shared" si="9"/>
        <v>0</v>
      </c>
      <c r="CR65" s="2" t="s">
        <v>96</v>
      </c>
      <c r="CS65" s="2">
        <v>52</v>
      </c>
      <c r="CT65" s="2">
        <v>52</v>
      </c>
      <c r="CU65" s="2">
        <v>0</v>
      </c>
      <c r="CV65" s="2">
        <v>0</v>
      </c>
      <c r="CW65" s="4">
        <v>1</v>
      </c>
      <c r="CX65" s="4">
        <f t="shared" si="10"/>
        <v>0</v>
      </c>
      <c r="CZ65" s="2" t="s">
        <v>96</v>
      </c>
      <c r="DA65" s="2">
        <v>52</v>
      </c>
      <c r="DB65" s="2">
        <v>52</v>
      </c>
      <c r="DC65" s="2">
        <v>0</v>
      </c>
      <c r="DD65" s="2">
        <v>0</v>
      </c>
      <c r="DE65" s="4">
        <v>1</v>
      </c>
      <c r="DF65" s="4">
        <f t="shared" si="11"/>
        <v>0</v>
      </c>
      <c r="DH65" s="2" t="s">
        <v>96</v>
      </c>
      <c r="DI65" s="2">
        <v>52</v>
      </c>
      <c r="DJ65" s="2">
        <v>52</v>
      </c>
      <c r="DK65" s="2">
        <v>0</v>
      </c>
      <c r="DL65" s="2">
        <v>0</v>
      </c>
      <c r="DM65" s="4">
        <v>1</v>
      </c>
      <c r="DN65" s="4">
        <f t="shared" si="12"/>
        <v>0</v>
      </c>
      <c r="DP65" s="2" t="s">
        <v>96</v>
      </c>
      <c r="DQ65" s="2">
        <v>52</v>
      </c>
      <c r="DR65" s="2">
        <v>52</v>
      </c>
      <c r="DS65" s="2">
        <v>0</v>
      </c>
      <c r="DT65" s="2">
        <v>0</v>
      </c>
      <c r="DU65" s="4">
        <v>1</v>
      </c>
      <c r="DV65" s="4">
        <f t="shared" si="13"/>
        <v>0</v>
      </c>
      <c r="DX65" s="2" t="s">
        <v>96</v>
      </c>
      <c r="DY65" s="2">
        <v>52</v>
      </c>
      <c r="DZ65" s="2">
        <v>52</v>
      </c>
      <c r="EA65" s="2">
        <v>0</v>
      </c>
      <c r="EB65" s="2">
        <v>0</v>
      </c>
      <c r="EC65" s="4">
        <v>1</v>
      </c>
      <c r="ED65" s="4">
        <f t="shared" si="14"/>
        <v>0</v>
      </c>
      <c r="EF65" s="2" t="s">
        <v>96</v>
      </c>
      <c r="EG65" s="2">
        <v>52</v>
      </c>
      <c r="EH65" s="2">
        <v>52</v>
      </c>
      <c r="EI65" s="2">
        <v>0</v>
      </c>
      <c r="EJ65" s="2">
        <v>0</v>
      </c>
      <c r="EK65" s="4">
        <f t="shared" si="68"/>
        <v>1</v>
      </c>
      <c r="EL65" s="4">
        <f t="shared" si="15"/>
        <v>0</v>
      </c>
      <c r="EN65" s="73" t="s">
        <v>96</v>
      </c>
      <c r="EO65" s="73">
        <v>52</v>
      </c>
      <c r="EP65" s="73">
        <v>52</v>
      </c>
      <c r="EQ65" s="73">
        <v>0</v>
      </c>
      <c r="ER65" s="73">
        <v>0</v>
      </c>
      <c r="ES65" s="77">
        <v>1</v>
      </c>
      <c r="ET65" s="75">
        <f t="shared" si="16"/>
        <v>1</v>
      </c>
      <c r="EU65" s="74"/>
      <c r="EV65" s="73" t="s">
        <v>96</v>
      </c>
      <c r="EW65" s="73">
        <v>52</v>
      </c>
      <c r="EX65" s="73">
        <v>52</v>
      </c>
      <c r="EY65" s="73">
        <v>0</v>
      </c>
      <c r="EZ65" s="73">
        <v>0</v>
      </c>
      <c r="FA65" s="77">
        <v>1</v>
      </c>
      <c r="FB65" s="75">
        <f t="shared" si="17"/>
        <v>0</v>
      </c>
      <c r="FC65" s="74"/>
      <c r="FD65" s="73" t="s">
        <v>96</v>
      </c>
      <c r="FE65" s="73">
        <v>52</v>
      </c>
      <c r="FF65" s="73">
        <v>52</v>
      </c>
      <c r="FG65" s="73">
        <v>0</v>
      </c>
      <c r="FH65" s="73">
        <v>0</v>
      </c>
      <c r="FI65" s="77">
        <v>1</v>
      </c>
      <c r="FJ65" s="75">
        <f t="shared" si="18"/>
        <v>0</v>
      </c>
      <c r="FK65" s="74"/>
      <c r="FL65" s="73" t="s">
        <v>96</v>
      </c>
      <c r="FM65" s="73">
        <v>52</v>
      </c>
      <c r="FN65" s="73">
        <v>52</v>
      </c>
      <c r="FO65" s="73">
        <v>0</v>
      </c>
      <c r="FP65" s="73">
        <v>0</v>
      </c>
      <c r="FQ65" s="77">
        <v>1</v>
      </c>
      <c r="FR65" s="75">
        <f t="shared" si="19"/>
        <v>0</v>
      </c>
      <c r="FS65" s="74"/>
      <c r="FT65" s="73" t="s">
        <v>96</v>
      </c>
      <c r="FU65" s="73">
        <v>52</v>
      </c>
      <c r="FV65" s="73">
        <v>52</v>
      </c>
      <c r="FW65" s="73">
        <v>0</v>
      </c>
      <c r="FX65" s="73">
        <v>0</v>
      </c>
      <c r="FY65" s="77">
        <v>1</v>
      </c>
      <c r="FZ65" s="75">
        <f t="shared" si="20"/>
        <v>0</v>
      </c>
      <c r="GA65" s="74"/>
      <c r="GB65" s="73" t="s">
        <v>96</v>
      </c>
      <c r="GC65" s="73">
        <v>52</v>
      </c>
      <c r="GD65" s="73">
        <v>52</v>
      </c>
      <c r="GE65" s="73">
        <v>0</v>
      </c>
      <c r="GF65" s="73">
        <v>0</v>
      </c>
      <c r="GG65" s="77">
        <v>1</v>
      </c>
      <c r="GH65" s="77">
        <f t="shared" si="21"/>
        <v>0</v>
      </c>
      <c r="GI65" s="74"/>
      <c r="GJ65" s="73" t="s">
        <v>96</v>
      </c>
      <c r="GK65" s="73">
        <v>52</v>
      </c>
      <c r="GL65" s="73">
        <v>52</v>
      </c>
      <c r="GM65" s="73">
        <v>0</v>
      </c>
      <c r="GN65" s="73">
        <v>0</v>
      </c>
      <c r="GO65" s="77">
        <v>1</v>
      </c>
      <c r="GP65" s="75">
        <f t="shared" si="22"/>
        <v>0</v>
      </c>
      <c r="GQ65" s="74"/>
      <c r="GR65" s="73" t="s">
        <v>96</v>
      </c>
      <c r="GS65" s="73">
        <v>52</v>
      </c>
      <c r="GT65" s="73">
        <v>52</v>
      </c>
      <c r="GU65" s="73">
        <v>0</v>
      </c>
      <c r="GV65" s="73">
        <v>0</v>
      </c>
      <c r="GW65" s="77">
        <v>1</v>
      </c>
      <c r="GX65" s="75">
        <f t="shared" si="23"/>
        <v>0</v>
      </c>
      <c r="GY65" s="74"/>
      <c r="GZ65" s="73" t="s">
        <v>96</v>
      </c>
      <c r="HA65" s="73">
        <v>52</v>
      </c>
      <c r="HB65" s="73">
        <v>52</v>
      </c>
      <c r="HC65" s="73">
        <v>0</v>
      </c>
      <c r="HD65" s="73">
        <v>0</v>
      </c>
      <c r="HE65" s="77">
        <v>1</v>
      </c>
      <c r="HF65" s="75">
        <f t="shared" si="24"/>
        <v>0</v>
      </c>
      <c r="HG65" s="74"/>
      <c r="HH65" s="74" t="s">
        <v>96</v>
      </c>
      <c r="HI65" s="74">
        <v>52</v>
      </c>
      <c r="HJ65" s="74">
        <v>52</v>
      </c>
      <c r="HK65" s="74">
        <v>0</v>
      </c>
      <c r="HL65" s="74">
        <v>0</v>
      </c>
      <c r="HM65" s="75">
        <f t="shared" si="25"/>
        <v>1</v>
      </c>
      <c r="HN65" s="75">
        <f t="shared" si="26"/>
        <v>0</v>
      </c>
      <c r="HP65" s="74" t="s">
        <v>96</v>
      </c>
      <c r="HQ65" s="74">
        <v>52</v>
      </c>
      <c r="HR65" s="74">
        <v>52</v>
      </c>
      <c r="HS65" s="74">
        <v>0</v>
      </c>
      <c r="HT65" s="74">
        <v>0</v>
      </c>
      <c r="HU65" s="75">
        <f t="shared" si="27"/>
        <v>1</v>
      </c>
      <c r="HV65" s="75">
        <f t="shared" si="28"/>
        <v>0</v>
      </c>
      <c r="HX65" s="74" t="s">
        <v>96</v>
      </c>
      <c r="HY65" s="74">
        <v>52</v>
      </c>
      <c r="HZ65" s="74">
        <v>52</v>
      </c>
      <c r="IA65" s="74">
        <v>0</v>
      </c>
      <c r="IB65" s="74">
        <v>0</v>
      </c>
      <c r="IC65" s="75">
        <f t="shared" si="29"/>
        <v>1</v>
      </c>
      <c r="ID65" s="75">
        <f t="shared" si="30"/>
        <v>0</v>
      </c>
      <c r="IF65" s="74" t="s">
        <v>96</v>
      </c>
      <c r="IG65" s="74">
        <v>52</v>
      </c>
      <c r="IH65" s="74">
        <v>52</v>
      </c>
      <c r="II65" s="74">
        <v>0</v>
      </c>
      <c r="IJ65" s="74">
        <v>0</v>
      </c>
      <c r="IK65" s="75">
        <f t="shared" si="31"/>
        <v>1</v>
      </c>
      <c r="IL65" s="75">
        <f t="shared" si="32"/>
        <v>0</v>
      </c>
      <c r="IN65" s="74" t="s">
        <v>96</v>
      </c>
      <c r="IO65" s="74">
        <v>52</v>
      </c>
      <c r="IP65" s="74">
        <v>52</v>
      </c>
      <c r="IQ65" s="74">
        <v>0</v>
      </c>
      <c r="IR65" s="74">
        <v>0</v>
      </c>
      <c r="IS65" s="75">
        <f t="shared" si="33"/>
        <v>1</v>
      </c>
      <c r="IT65" s="75">
        <f t="shared" si="34"/>
        <v>0</v>
      </c>
      <c r="IV65" s="74" t="s">
        <v>96</v>
      </c>
      <c r="IW65" s="74">
        <v>52</v>
      </c>
      <c r="IX65" s="74">
        <v>52</v>
      </c>
      <c r="IY65" s="74">
        <v>0</v>
      </c>
      <c r="IZ65" s="74">
        <v>0</v>
      </c>
      <c r="JA65" s="75">
        <f t="shared" si="35"/>
        <v>1</v>
      </c>
      <c r="JB65" s="75">
        <f t="shared" si="36"/>
        <v>0</v>
      </c>
      <c r="JD65" s="74" t="s">
        <v>96</v>
      </c>
      <c r="JE65" s="74">
        <v>52</v>
      </c>
      <c r="JF65" s="74">
        <v>52</v>
      </c>
      <c r="JG65" s="74">
        <v>0</v>
      </c>
      <c r="JH65" s="74">
        <v>0</v>
      </c>
      <c r="JI65" s="75">
        <f t="shared" si="37"/>
        <v>1</v>
      </c>
      <c r="JJ65" s="75">
        <f t="shared" si="38"/>
        <v>0</v>
      </c>
      <c r="JL65" s="74" t="s">
        <v>96</v>
      </c>
      <c r="JM65" s="74">
        <v>52</v>
      </c>
      <c r="JN65" s="74">
        <v>52</v>
      </c>
      <c r="JO65" s="74">
        <v>0</v>
      </c>
      <c r="JP65" s="74">
        <v>0</v>
      </c>
      <c r="JQ65" s="75">
        <f t="shared" si="39"/>
        <v>1</v>
      </c>
      <c r="JR65" s="75">
        <f t="shared" si="40"/>
        <v>0</v>
      </c>
      <c r="JT65" s="74" t="s">
        <v>96</v>
      </c>
      <c r="JU65" s="74">
        <v>52</v>
      </c>
      <c r="JV65" s="74">
        <v>52</v>
      </c>
      <c r="JW65" s="74">
        <v>0</v>
      </c>
      <c r="JX65" s="74">
        <v>0</v>
      </c>
      <c r="JY65" s="75">
        <f t="shared" si="41"/>
        <v>1</v>
      </c>
      <c r="JZ65" s="75">
        <f t="shared" si="42"/>
        <v>0</v>
      </c>
      <c r="KB65" s="74" t="s">
        <v>96</v>
      </c>
      <c r="KC65" s="74">
        <v>52</v>
      </c>
      <c r="KD65" s="74">
        <v>52</v>
      </c>
      <c r="KE65" s="74">
        <v>0</v>
      </c>
      <c r="KF65" s="74">
        <v>0</v>
      </c>
      <c r="KG65" s="75">
        <f t="shared" si="43"/>
        <v>1</v>
      </c>
      <c r="KH65" s="75">
        <f t="shared" si="44"/>
        <v>0</v>
      </c>
      <c r="KJ65" s="74" t="s">
        <v>96</v>
      </c>
      <c r="KK65" s="74">
        <v>52</v>
      </c>
      <c r="KL65" s="74">
        <v>52</v>
      </c>
      <c r="KM65" s="74">
        <v>0</v>
      </c>
      <c r="KN65" s="74">
        <v>0</v>
      </c>
      <c r="KO65" s="75">
        <f t="shared" si="45"/>
        <v>1</v>
      </c>
      <c r="KP65" s="75">
        <f t="shared" si="46"/>
        <v>0</v>
      </c>
      <c r="KR65" s="74" t="s">
        <v>96</v>
      </c>
      <c r="KS65" s="74">
        <v>52</v>
      </c>
      <c r="KT65" s="74">
        <v>52</v>
      </c>
      <c r="KU65" s="74">
        <v>0</v>
      </c>
      <c r="KV65" s="74">
        <v>0</v>
      </c>
      <c r="KW65" s="75">
        <f t="shared" si="47"/>
        <v>1</v>
      </c>
      <c r="KX65" s="75">
        <f t="shared" si="48"/>
        <v>0</v>
      </c>
      <c r="KZ65" s="74" t="s">
        <v>96</v>
      </c>
      <c r="LA65" s="74">
        <v>52</v>
      </c>
      <c r="LB65" s="74">
        <v>52</v>
      </c>
      <c r="LC65" s="74">
        <v>0</v>
      </c>
      <c r="LD65" s="74">
        <v>0</v>
      </c>
      <c r="LE65" s="75">
        <f t="shared" si="49"/>
        <v>1</v>
      </c>
      <c r="LF65" s="75">
        <f t="shared" si="50"/>
        <v>0</v>
      </c>
      <c r="LH65" s="74" t="s">
        <v>96</v>
      </c>
      <c r="LI65" s="74">
        <v>52</v>
      </c>
      <c r="LJ65" s="74">
        <v>52</v>
      </c>
      <c r="LK65" s="74">
        <v>0</v>
      </c>
      <c r="LL65" s="74">
        <v>0</v>
      </c>
      <c r="LM65" s="75">
        <f t="shared" si="51"/>
        <v>1</v>
      </c>
      <c r="LN65" s="75">
        <f t="shared" si="52"/>
        <v>0</v>
      </c>
      <c r="LP65" s="74" t="s">
        <v>96</v>
      </c>
      <c r="LQ65" s="74">
        <v>52</v>
      </c>
      <c r="LR65" s="74">
        <v>52</v>
      </c>
      <c r="LS65" s="74">
        <v>0</v>
      </c>
      <c r="LT65" s="74">
        <v>0</v>
      </c>
      <c r="LU65" s="75">
        <f t="shared" si="53"/>
        <v>1</v>
      </c>
      <c r="LV65" s="75">
        <f t="shared" si="54"/>
        <v>0</v>
      </c>
      <c r="LX65" s="74" t="s">
        <v>96</v>
      </c>
      <c r="LY65" s="74">
        <v>52</v>
      </c>
      <c r="LZ65" s="74">
        <v>52</v>
      </c>
      <c r="MA65" s="74">
        <v>0</v>
      </c>
      <c r="MB65" s="74">
        <v>0</v>
      </c>
      <c r="MC65" s="75">
        <f t="shared" si="55"/>
        <v>1</v>
      </c>
      <c r="MD65" s="75">
        <f t="shared" si="56"/>
        <v>0</v>
      </c>
      <c r="MF65" s="74" t="s">
        <v>96</v>
      </c>
      <c r="MG65" s="74">
        <v>52</v>
      </c>
      <c r="MH65" s="74">
        <v>52</v>
      </c>
      <c r="MI65" s="74">
        <v>0</v>
      </c>
      <c r="MJ65" s="74">
        <v>0</v>
      </c>
      <c r="MK65" s="75">
        <f t="shared" si="57"/>
        <v>1</v>
      </c>
      <c r="ML65" s="75">
        <f t="shared" si="58"/>
        <v>0</v>
      </c>
      <c r="MN65" s="74" t="s">
        <v>96</v>
      </c>
      <c r="MO65" s="74">
        <v>52</v>
      </c>
      <c r="MP65" s="74">
        <v>52</v>
      </c>
      <c r="MQ65" s="74">
        <v>0</v>
      </c>
      <c r="MR65" s="74">
        <v>0</v>
      </c>
      <c r="MS65" s="75">
        <f t="shared" si="59"/>
        <v>1</v>
      </c>
      <c r="MT65" s="75">
        <f t="shared" si="60"/>
        <v>0</v>
      </c>
      <c r="MV65" s="74" t="s">
        <v>96</v>
      </c>
      <c r="MW65" s="74">
        <v>52</v>
      </c>
      <c r="MX65" s="74">
        <v>52</v>
      </c>
      <c r="MY65" s="74">
        <v>0</v>
      </c>
      <c r="MZ65" s="74">
        <v>0</v>
      </c>
      <c r="NA65" s="75">
        <f t="shared" si="61"/>
        <v>1</v>
      </c>
      <c r="NB65" s="75">
        <f t="shared" si="62"/>
        <v>0</v>
      </c>
      <c r="ND65" s="74" t="s">
        <v>96</v>
      </c>
      <c r="NE65" s="74">
        <v>52</v>
      </c>
      <c r="NF65" s="74">
        <v>52</v>
      </c>
      <c r="NG65" s="74">
        <v>0</v>
      </c>
      <c r="NH65" s="74">
        <v>0</v>
      </c>
      <c r="NI65" s="75">
        <f t="shared" si="63"/>
        <v>1</v>
      </c>
      <c r="NJ65" s="75">
        <f t="shared" si="64"/>
        <v>0</v>
      </c>
      <c r="NL65" s="74" t="s">
        <v>96</v>
      </c>
      <c r="NM65" s="74">
        <v>52</v>
      </c>
      <c r="NN65" s="74">
        <v>52</v>
      </c>
      <c r="NO65" s="74">
        <v>0</v>
      </c>
      <c r="NP65" s="74">
        <v>0</v>
      </c>
      <c r="NQ65" s="75">
        <f t="shared" si="65"/>
        <v>1</v>
      </c>
      <c r="NR65" s="75">
        <f t="shared" si="66"/>
        <v>0</v>
      </c>
      <c r="NT65" s="74" t="s">
        <v>96</v>
      </c>
      <c r="NU65" s="74">
        <v>52</v>
      </c>
      <c r="NV65" s="74">
        <v>52</v>
      </c>
      <c r="NW65" s="74">
        <v>0</v>
      </c>
      <c r="NX65" s="74">
        <v>0</v>
      </c>
      <c r="NY65" s="75">
        <v>1</v>
      </c>
      <c r="NZ65" s="75"/>
    </row>
    <row r="66" spans="1:390" ht="15">
      <c r="A66" s="2" t="s">
        <v>66</v>
      </c>
      <c r="B66" s="2">
        <v>20</v>
      </c>
      <c r="C66" s="2">
        <v>20</v>
      </c>
      <c r="D66" s="2">
        <v>0</v>
      </c>
      <c r="E66" s="2">
        <v>0</v>
      </c>
      <c r="F66" s="4">
        <v>1</v>
      </c>
      <c r="G66" s="8"/>
      <c r="H66" s="7"/>
      <c r="I66" s="2" t="s">
        <v>66</v>
      </c>
      <c r="J66" s="2">
        <v>20</v>
      </c>
      <c r="K66" s="2">
        <v>20</v>
      </c>
      <c r="L66" s="2">
        <v>0</v>
      </c>
      <c r="M66" s="2">
        <v>0</v>
      </c>
      <c r="N66" s="4">
        <v>1</v>
      </c>
      <c r="O66" s="8">
        <f t="shared" si="0"/>
        <v>0</v>
      </c>
      <c r="P66" s="7"/>
      <c r="Q66" s="2" t="s">
        <v>66</v>
      </c>
      <c r="R66" s="2">
        <v>20</v>
      </c>
      <c r="S66" s="2">
        <v>20</v>
      </c>
      <c r="T66" s="2">
        <v>0</v>
      </c>
      <c r="U66" s="2">
        <v>0</v>
      </c>
      <c r="V66" s="4">
        <v>1</v>
      </c>
      <c r="W66" s="4">
        <f t="shared" si="1"/>
        <v>0</v>
      </c>
      <c r="Y66" s="2" t="s">
        <v>66</v>
      </c>
      <c r="Z66" s="2">
        <v>20</v>
      </c>
      <c r="AA66" s="2">
        <v>20</v>
      </c>
      <c r="AB66" s="2">
        <v>0</v>
      </c>
      <c r="AC66" s="2">
        <v>0</v>
      </c>
      <c r="AD66" s="4">
        <v>1</v>
      </c>
      <c r="AE66" s="4">
        <f t="shared" si="2"/>
        <v>0</v>
      </c>
      <c r="AG66" s="2" t="s">
        <v>66</v>
      </c>
      <c r="AH66" s="2">
        <v>20</v>
      </c>
      <c r="AI66" s="2">
        <v>20</v>
      </c>
      <c r="AJ66" s="2">
        <v>0</v>
      </c>
      <c r="AK66" s="2">
        <v>0</v>
      </c>
      <c r="AL66" s="4">
        <v>1</v>
      </c>
      <c r="AN66" s="2" t="s">
        <v>66</v>
      </c>
      <c r="AO66" s="2">
        <v>20</v>
      </c>
      <c r="AP66" s="2">
        <v>20</v>
      </c>
      <c r="AQ66" s="2">
        <v>0</v>
      </c>
      <c r="AR66" s="2">
        <v>0</v>
      </c>
      <c r="AS66" s="4">
        <v>1</v>
      </c>
      <c r="AT66" s="4">
        <f t="shared" si="3"/>
        <v>0</v>
      </c>
      <c r="AV66" s="2" t="s">
        <v>66</v>
      </c>
      <c r="AW66" s="2">
        <v>20</v>
      </c>
      <c r="AX66" s="2">
        <v>20</v>
      </c>
      <c r="AY66" s="2">
        <v>0</v>
      </c>
      <c r="AZ66" s="2">
        <v>0</v>
      </c>
      <c r="BA66" s="4">
        <v>1</v>
      </c>
      <c r="BB66" s="4">
        <f t="shared" si="4"/>
        <v>0</v>
      </c>
      <c r="BD66" s="2" t="s">
        <v>66</v>
      </c>
      <c r="BE66" s="2">
        <v>20</v>
      </c>
      <c r="BF66" s="2">
        <v>20</v>
      </c>
      <c r="BG66" s="2">
        <v>0</v>
      </c>
      <c r="BH66" s="2">
        <v>0</v>
      </c>
      <c r="BI66" s="4">
        <v>1</v>
      </c>
      <c r="BJ66" s="4">
        <f t="shared" si="5"/>
        <v>0</v>
      </c>
      <c r="BL66" s="2" t="s">
        <v>66</v>
      </c>
      <c r="BM66" s="2">
        <v>20</v>
      </c>
      <c r="BN66" s="2">
        <v>20</v>
      </c>
      <c r="BO66" s="2">
        <v>0</v>
      </c>
      <c r="BP66" s="2">
        <v>0</v>
      </c>
      <c r="BQ66" s="4">
        <f t="shared" si="69"/>
        <v>1</v>
      </c>
      <c r="BR66" s="4">
        <f t="shared" si="6"/>
        <v>0</v>
      </c>
      <c r="BT66" s="2" t="s">
        <v>66</v>
      </c>
      <c r="BU66" s="2">
        <v>20</v>
      </c>
      <c r="BV66" s="2">
        <v>20</v>
      </c>
      <c r="BW66" s="2">
        <v>0</v>
      </c>
      <c r="BX66" s="2">
        <v>0</v>
      </c>
      <c r="BY66" s="4">
        <f t="shared" si="67"/>
        <v>1</v>
      </c>
      <c r="BZ66" s="4">
        <f t="shared" si="7"/>
        <v>0</v>
      </c>
      <c r="CB66" s="2" t="s">
        <v>66</v>
      </c>
      <c r="CC66" s="2">
        <v>20</v>
      </c>
      <c r="CD66" s="2">
        <v>20</v>
      </c>
      <c r="CE66" s="2">
        <v>0</v>
      </c>
      <c r="CF66" s="2">
        <v>0</v>
      </c>
      <c r="CG66" s="4">
        <v>1</v>
      </c>
      <c r="CH66" s="4">
        <f t="shared" si="8"/>
        <v>0</v>
      </c>
      <c r="CJ66" s="2" t="s">
        <v>66</v>
      </c>
      <c r="CK66" s="2">
        <v>20</v>
      </c>
      <c r="CL66" s="2">
        <v>20</v>
      </c>
      <c r="CM66" s="2">
        <v>0</v>
      </c>
      <c r="CN66" s="2">
        <v>0</v>
      </c>
      <c r="CO66" s="4">
        <v>1</v>
      </c>
      <c r="CP66" s="4">
        <f t="shared" si="9"/>
        <v>0</v>
      </c>
      <c r="CR66" s="2" t="s">
        <v>66</v>
      </c>
      <c r="CS66" s="2">
        <v>20</v>
      </c>
      <c r="CT66" s="2">
        <v>20</v>
      </c>
      <c r="CU66" s="2">
        <v>0</v>
      </c>
      <c r="CV66" s="2">
        <v>0</v>
      </c>
      <c r="CW66" s="4">
        <v>1</v>
      </c>
      <c r="CX66" s="4">
        <f t="shared" si="10"/>
        <v>0</v>
      </c>
      <c r="CZ66" s="2" t="s">
        <v>66</v>
      </c>
      <c r="DA66" s="2">
        <v>20</v>
      </c>
      <c r="DB66" s="2">
        <v>20</v>
      </c>
      <c r="DC66" s="2">
        <v>0</v>
      </c>
      <c r="DD66" s="2">
        <v>0</v>
      </c>
      <c r="DE66" s="4">
        <v>1</v>
      </c>
      <c r="DF66" s="4">
        <f t="shared" si="11"/>
        <v>0</v>
      </c>
      <c r="DH66" s="2" t="s">
        <v>66</v>
      </c>
      <c r="DI66" s="2">
        <v>20</v>
      </c>
      <c r="DJ66" s="2">
        <v>20</v>
      </c>
      <c r="DK66" s="2">
        <v>0</v>
      </c>
      <c r="DL66" s="2">
        <v>0</v>
      </c>
      <c r="DM66" s="4">
        <v>1</v>
      </c>
      <c r="DN66" s="4">
        <f t="shared" si="12"/>
        <v>0</v>
      </c>
      <c r="DP66" s="2" t="s">
        <v>66</v>
      </c>
      <c r="DQ66" s="2">
        <v>20</v>
      </c>
      <c r="DR66" s="2">
        <v>20</v>
      </c>
      <c r="DS66" s="2">
        <v>0</v>
      </c>
      <c r="DT66" s="2">
        <v>0</v>
      </c>
      <c r="DU66" s="4">
        <v>1</v>
      </c>
      <c r="DV66" s="4">
        <f t="shared" si="13"/>
        <v>0</v>
      </c>
      <c r="DX66" s="2" t="s">
        <v>66</v>
      </c>
      <c r="DY66" s="2">
        <v>20</v>
      </c>
      <c r="DZ66" s="2">
        <v>20</v>
      </c>
      <c r="EA66" s="2">
        <v>0</v>
      </c>
      <c r="EB66" s="2">
        <v>0</v>
      </c>
      <c r="EC66" s="4">
        <v>1</v>
      </c>
      <c r="ED66" s="4">
        <f t="shared" si="14"/>
        <v>0</v>
      </c>
      <c r="EF66" s="2" t="s">
        <v>66</v>
      </c>
      <c r="EG66" s="2">
        <v>20</v>
      </c>
      <c r="EH66" s="2">
        <v>20</v>
      </c>
      <c r="EI66" s="2">
        <v>0</v>
      </c>
      <c r="EJ66" s="2">
        <v>0</v>
      </c>
      <c r="EK66" s="4">
        <f t="shared" si="68"/>
        <v>1</v>
      </c>
      <c r="EL66" s="4">
        <f t="shared" si="15"/>
        <v>0</v>
      </c>
      <c r="EN66" s="73" t="s">
        <v>66</v>
      </c>
      <c r="EO66" s="73">
        <v>20</v>
      </c>
      <c r="EP66" s="73">
        <v>20</v>
      </c>
      <c r="EQ66" s="73">
        <v>0</v>
      </c>
      <c r="ER66" s="73">
        <v>0</v>
      </c>
      <c r="ES66" s="77">
        <v>1</v>
      </c>
      <c r="ET66" s="75">
        <f t="shared" si="16"/>
        <v>1</v>
      </c>
      <c r="EU66" s="74"/>
      <c r="EV66" s="73" t="s">
        <v>66</v>
      </c>
      <c r="EW66" s="73">
        <v>20</v>
      </c>
      <c r="EX66" s="73">
        <v>20</v>
      </c>
      <c r="EY66" s="73">
        <v>0</v>
      </c>
      <c r="EZ66" s="73">
        <v>0</v>
      </c>
      <c r="FA66" s="77">
        <v>1</v>
      </c>
      <c r="FB66" s="75">
        <f t="shared" si="17"/>
        <v>0</v>
      </c>
      <c r="FC66" s="74"/>
      <c r="FD66" s="73" t="s">
        <v>66</v>
      </c>
      <c r="FE66" s="73">
        <v>20</v>
      </c>
      <c r="FF66" s="73">
        <v>20</v>
      </c>
      <c r="FG66" s="73">
        <v>0</v>
      </c>
      <c r="FH66" s="73">
        <v>0</v>
      </c>
      <c r="FI66" s="77">
        <v>1</v>
      </c>
      <c r="FJ66" s="75">
        <f t="shared" si="18"/>
        <v>0</v>
      </c>
      <c r="FK66" s="74"/>
      <c r="FL66" s="73" t="s">
        <v>66</v>
      </c>
      <c r="FM66" s="73">
        <v>20</v>
      </c>
      <c r="FN66" s="73">
        <v>20</v>
      </c>
      <c r="FO66" s="73">
        <v>0</v>
      </c>
      <c r="FP66" s="73">
        <v>0</v>
      </c>
      <c r="FQ66" s="77">
        <v>1</v>
      </c>
      <c r="FR66" s="75">
        <f t="shared" si="19"/>
        <v>0</v>
      </c>
      <c r="FS66" s="74"/>
      <c r="FT66" s="73" t="s">
        <v>66</v>
      </c>
      <c r="FU66" s="73">
        <v>20</v>
      </c>
      <c r="FV66" s="73">
        <v>20</v>
      </c>
      <c r="FW66" s="73">
        <v>0</v>
      </c>
      <c r="FX66" s="73">
        <v>0</v>
      </c>
      <c r="FY66" s="77">
        <v>1</v>
      </c>
      <c r="FZ66" s="75">
        <f t="shared" si="20"/>
        <v>0</v>
      </c>
      <c r="GA66" s="74"/>
      <c r="GB66" s="73" t="s">
        <v>66</v>
      </c>
      <c r="GC66" s="73">
        <v>20</v>
      </c>
      <c r="GD66" s="73">
        <v>20</v>
      </c>
      <c r="GE66" s="73">
        <v>0</v>
      </c>
      <c r="GF66" s="73">
        <v>0</v>
      </c>
      <c r="GG66" s="77">
        <v>1</v>
      </c>
      <c r="GH66" s="77">
        <f t="shared" si="21"/>
        <v>0</v>
      </c>
      <c r="GI66" s="74"/>
      <c r="GJ66" s="73" t="s">
        <v>66</v>
      </c>
      <c r="GK66" s="73">
        <v>20</v>
      </c>
      <c r="GL66" s="73">
        <v>20</v>
      </c>
      <c r="GM66" s="73">
        <v>0</v>
      </c>
      <c r="GN66" s="73">
        <v>0</v>
      </c>
      <c r="GO66" s="77">
        <v>1</v>
      </c>
      <c r="GP66" s="75">
        <f t="shared" si="22"/>
        <v>0</v>
      </c>
      <c r="GQ66" s="74"/>
      <c r="GR66" s="73" t="s">
        <v>66</v>
      </c>
      <c r="GS66" s="73">
        <v>20</v>
      </c>
      <c r="GT66" s="73">
        <v>20</v>
      </c>
      <c r="GU66" s="73">
        <v>0</v>
      </c>
      <c r="GV66" s="73">
        <v>0</v>
      </c>
      <c r="GW66" s="77">
        <v>1</v>
      </c>
      <c r="GX66" s="75">
        <f t="shared" si="23"/>
        <v>0</v>
      </c>
      <c r="GY66" s="74"/>
      <c r="GZ66" s="73" t="s">
        <v>66</v>
      </c>
      <c r="HA66" s="73">
        <v>20</v>
      </c>
      <c r="HB66" s="73">
        <v>20</v>
      </c>
      <c r="HC66" s="73">
        <v>0</v>
      </c>
      <c r="HD66" s="73">
        <v>0</v>
      </c>
      <c r="HE66" s="77">
        <v>1</v>
      </c>
      <c r="HF66" s="75">
        <f t="shared" si="24"/>
        <v>0</v>
      </c>
      <c r="HG66" s="74"/>
      <c r="HH66" s="74" t="s">
        <v>66</v>
      </c>
      <c r="HI66" s="74">
        <v>20</v>
      </c>
      <c r="HJ66" s="74">
        <v>20</v>
      </c>
      <c r="HK66" s="74">
        <v>0</v>
      </c>
      <c r="HL66" s="74">
        <v>0</v>
      </c>
      <c r="HM66" s="75">
        <f t="shared" si="25"/>
        <v>1</v>
      </c>
      <c r="HN66" s="75">
        <f t="shared" si="26"/>
        <v>0</v>
      </c>
      <c r="HP66" s="74" t="s">
        <v>66</v>
      </c>
      <c r="HQ66" s="74">
        <v>20</v>
      </c>
      <c r="HR66" s="74">
        <v>20</v>
      </c>
      <c r="HS66" s="74">
        <v>0</v>
      </c>
      <c r="HT66" s="74">
        <v>0</v>
      </c>
      <c r="HU66" s="75">
        <f t="shared" si="27"/>
        <v>1</v>
      </c>
      <c r="HV66" s="75">
        <f t="shared" si="28"/>
        <v>0</v>
      </c>
      <c r="HX66" s="74" t="s">
        <v>66</v>
      </c>
      <c r="HY66" s="74">
        <v>20</v>
      </c>
      <c r="HZ66" s="74">
        <v>20</v>
      </c>
      <c r="IA66" s="74">
        <v>0</v>
      </c>
      <c r="IB66" s="74">
        <v>0</v>
      </c>
      <c r="IC66" s="75">
        <f t="shared" si="29"/>
        <v>1</v>
      </c>
      <c r="ID66" s="75">
        <f t="shared" si="30"/>
        <v>0</v>
      </c>
      <c r="IF66" s="74" t="s">
        <v>66</v>
      </c>
      <c r="IG66" s="74">
        <v>20</v>
      </c>
      <c r="IH66" s="74">
        <v>20</v>
      </c>
      <c r="II66" s="74">
        <v>0</v>
      </c>
      <c r="IJ66" s="74">
        <v>0</v>
      </c>
      <c r="IK66" s="75">
        <f t="shared" si="31"/>
        <v>1</v>
      </c>
      <c r="IL66" s="75">
        <f t="shared" si="32"/>
        <v>0</v>
      </c>
      <c r="IN66" s="74" t="s">
        <v>66</v>
      </c>
      <c r="IO66" s="74">
        <v>20</v>
      </c>
      <c r="IP66" s="74">
        <v>20</v>
      </c>
      <c r="IQ66" s="74">
        <v>0</v>
      </c>
      <c r="IR66" s="74">
        <v>0</v>
      </c>
      <c r="IS66" s="75">
        <f t="shared" si="33"/>
        <v>1</v>
      </c>
      <c r="IT66" s="75">
        <f t="shared" si="34"/>
        <v>0</v>
      </c>
      <c r="IV66" s="74" t="s">
        <v>66</v>
      </c>
      <c r="IW66" s="74">
        <v>20</v>
      </c>
      <c r="IX66" s="74">
        <v>20</v>
      </c>
      <c r="IY66" s="74">
        <v>0</v>
      </c>
      <c r="IZ66" s="74">
        <v>0</v>
      </c>
      <c r="JA66" s="75">
        <f t="shared" si="35"/>
        <v>1</v>
      </c>
      <c r="JB66" s="75">
        <f t="shared" si="36"/>
        <v>0</v>
      </c>
      <c r="JD66" s="74" t="s">
        <v>66</v>
      </c>
      <c r="JE66" s="74">
        <v>20</v>
      </c>
      <c r="JF66" s="74">
        <v>20</v>
      </c>
      <c r="JG66" s="74">
        <v>0</v>
      </c>
      <c r="JH66" s="74">
        <v>0</v>
      </c>
      <c r="JI66" s="75">
        <f t="shared" si="37"/>
        <v>1</v>
      </c>
      <c r="JJ66" s="75">
        <f t="shared" si="38"/>
        <v>0</v>
      </c>
      <c r="JL66" s="74" t="s">
        <v>66</v>
      </c>
      <c r="JM66" s="74">
        <v>20</v>
      </c>
      <c r="JN66" s="74">
        <v>20</v>
      </c>
      <c r="JO66" s="74">
        <v>0</v>
      </c>
      <c r="JP66" s="74">
        <v>0</v>
      </c>
      <c r="JQ66" s="75">
        <f t="shared" si="39"/>
        <v>1</v>
      </c>
      <c r="JR66" s="75">
        <f t="shared" si="40"/>
        <v>0</v>
      </c>
      <c r="JT66" s="74" t="s">
        <v>66</v>
      </c>
      <c r="JU66" s="74">
        <v>20</v>
      </c>
      <c r="JV66" s="74">
        <v>20</v>
      </c>
      <c r="JW66" s="74">
        <v>0</v>
      </c>
      <c r="JX66" s="74">
        <v>0</v>
      </c>
      <c r="JY66" s="75">
        <f t="shared" si="41"/>
        <v>1</v>
      </c>
      <c r="JZ66" s="75">
        <f t="shared" si="42"/>
        <v>0</v>
      </c>
      <c r="KB66" s="74" t="s">
        <v>66</v>
      </c>
      <c r="KC66" s="74">
        <v>20</v>
      </c>
      <c r="KD66" s="74">
        <v>20</v>
      </c>
      <c r="KE66" s="74">
        <v>0</v>
      </c>
      <c r="KF66" s="74">
        <v>0</v>
      </c>
      <c r="KG66" s="75">
        <f t="shared" si="43"/>
        <v>1</v>
      </c>
      <c r="KH66" s="75">
        <f t="shared" si="44"/>
        <v>0</v>
      </c>
      <c r="KJ66" s="74" t="s">
        <v>66</v>
      </c>
      <c r="KK66" s="74">
        <v>20</v>
      </c>
      <c r="KL66" s="74">
        <v>20</v>
      </c>
      <c r="KM66" s="74">
        <v>0</v>
      </c>
      <c r="KN66" s="74">
        <v>0</v>
      </c>
      <c r="KO66" s="75">
        <f t="shared" si="45"/>
        <v>1</v>
      </c>
      <c r="KP66" s="75">
        <f t="shared" si="46"/>
        <v>0</v>
      </c>
      <c r="KR66" s="74" t="s">
        <v>66</v>
      </c>
      <c r="KS66" s="74">
        <v>20</v>
      </c>
      <c r="KT66" s="74">
        <v>20</v>
      </c>
      <c r="KU66" s="74">
        <v>0</v>
      </c>
      <c r="KV66" s="74">
        <v>0</v>
      </c>
      <c r="KW66" s="75">
        <f t="shared" si="47"/>
        <v>1</v>
      </c>
      <c r="KX66" s="75">
        <f t="shared" si="48"/>
        <v>0</v>
      </c>
      <c r="KZ66" s="74" t="s">
        <v>66</v>
      </c>
      <c r="LA66" s="74">
        <v>20</v>
      </c>
      <c r="LB66" s="74">
        <v>20</v>
      </c>
      <c r="LC66" s="74">
        <v>0</v>
      </c>
      <c r="LD66" s="74">
        <v>0</v>
      </c>
      <c r="LE66" s="75">
        <f t="shared" si="49"/>
        <v>1</v>
      </c>
      <c r="LF66" s="75">
        <f t="shared" si="50"/>
        <v>0</v>
      </c>
      <c r="LH66" s="74" t="s">
        <v>66</v>
      </c>
      <c r="LI66" s="74">
        <v>20</v>
      </c>
      <c r="LJ66" s="74">
        <v>20</v>
      </c>
      <c r="LK66" s="74">
        <v>0</v>
      </c>
      <c r="LL66" s="74">
        <v>0</v>
      </c>
      <c r="LM66" s="75">
        <f t="shared" si="51"/>
        <v>1</v>
      </c>
      <c r="LN66" s="75">
        <f t="shared" si="52"/>
        <v>0</v>
      </c>
      <c r="LP66" s="74" t="s">
        <v>66</v>
      </c>
      <c r="LQ66" s="74">
        <v>20</v>
      </c>
      <c r="LR66" s="74">
        <v>20</v>
      </c>
      <c r="LS66" s="74">
        <v>0</v>
      </c>
      <c r="LT66" s="74">
        <v>0</v>
      </c>
      <c r="LU66" s="75">
        <f t="shared" si="53"/>
        <v>1</v>
      </c>
      <c r="LV66" s="75">
        <f t="shared" si="54"/>
        <v>0</v>
      </c>
      <c r="LX66" s="74" t="s">
        <v>66</v>
      </c>
      <c r="LY66" s="74">
        <v>20</v>
      </c>
      <c r="LZ66" s="74">
        <v>20</v>
      </c>
      <c r="MA66" s="74">
        <v>0</v>
      </c>
      <c r="MB66" s="74">
        <v>0</v>
      </c>
      <c r="MC66" s="75">
        <f t="shared" si="55"/>
        <v>1</v>
      </c>
      <c r="MD66" s="75">
        <f t="shared" si="56"/>
        <v>0</v>
      </c>
      <c r="MF66" s="74" t="s">
        <v>66</v>
      </c>
      <c r="MG66" s="74">
        <v>20</v>
      </c>
      <c r="MH66" s="74">
        <v>20</v>
      </c>
      <c r="MI66" s="74">
        <v>0</v>
      </c>
      <c r="MJ66" s="74">
        <v>0</v>
      </c>
      <c r="MK66" s="75">
        <f t="shared" si="57"/>
        <v>1</v>
      </c>
      <c r="ML66" s="75">
        <f t="shared" si="58"/>
        <v>0</v>
      </c>
      <c r="MN66" s="74" t="s">
        <v>66</v>
      </c>
      <c r="MO66" s="74">
        <v>20</v>
      </c>
      <c r="MP66" s="74">
        <v>20</v>
      </c>
      <c r="MQ66" s="74">
        <v>0</v>
      </c>
      <c r="MR66" s="74">
        <v>0</v>
      </c>
      <c r="MS66" s="75">
        <f t="shared" si="59"/>
        <v>1</v>
      </c>
      <c r="MT66" s="75">
        <f t="shared" si="60"/>
        <v>0</v>
      </c>
      <c r="MV66" s="74" t="s">
        <v>66</v>
      </c>
      <c r="MW66" s="74">
        <v>20</v>
      </c>
      <c r="MX66" s="74">
        <v>20</v>
      </c>
      <c r="MY66" s="74">
        <v>0</v>
      </c>
      <c r="MZ66" s="74">
        <v>0</v>
      </c>
      <c r="NA66" s="75">
        <f t="shared" si="61"/>
        <v>1</v>
      </c>
      <c r="NB66" s="75">
        <f t="shared" si="62"/>
        <v>0</v>
      </c>
      <c r="ND66" s="74" t="s">
        <v>66</v>
      </c>
      <c r="NE66" s="74">
        <v>20</v>
      </c>
      <c r="NF66" s="74">
        <v>20</v>
      </c>
      <c r="NG66" s="74">
        <v>0</v>
      </c>
      <c r="NH66" s="74">
        <v>0</v>
      </c>
      <c r="NI66" s="75">
        <f t="shared" si="63"/>
        <v>1</v>
      </c>
      <c r="NJ66" s="75">
        <f t="shared" si="64"/>
        <v>0</v>
      </c>
      <c r="NL66" s="74" t="s">
        <v>66</v>
      </c>
      <c r="NM66" s="74">
        <v>20</v>
      </c>
      <c r="NN66" s="74">
        <v>20</v>
      </c>
      <c r="NO66" s="74">
        <v>0</v>
      </c>
      <c r="NP66" s="74">
        <v>0</v>
      </c>
      <c r="NQ66" s="75">
        <f t="shared" si="65"/>
        <v>1</v>
      </c>
      <c r="NR66" s="75">
        <f t="shared" si="66"/>
        <v>0</v>
      </c>
      <c r="NT66" s="74" t="s">
        <v>66</v>
      </c>
      <c r="NU66" s="74">
        <v>20</v>
      </c>
      <c r="NV66" s="74">
        <v>20</v>
      </c>
      <c r="NW66" s="74">
        <v>0</v>
      </c>
      <c r="NX66" s="74">
        <v>0</v>
      </c>
      <c r="NY66" s="75">
        <v>1</v>
      </c>
      <c r="NZ66" s="75"/>
    </row>
    <row r="67" spans="1:390" ht="15">
      <c r="A67" s="2" t="s">
        <v>71</v>
      </c>
      <c r="B67" s="2">
        <v>3</v>
      </c>
      <c r="C67" s="2">
        <v>3</v>
      </c>
      <c r="D67" s="2">
        <v>0</v>
      </c>
      <c r="E67" s="2">
        <v>0</v>
      </c>
      <c r="F67" s="4">
        <v>1</v>
      </c>
      <c r="G67" s="8"/>
      <c r="H67" s="7"/>
      <c r="I67" s="2" t="s">
        <v>71</v>
      </c>
      <c r="J67" s="2">
        <v>3</v>
      </c>
      <c r="K67" s="2">
        <v>3</v>
      </c>
      <c r="L67" s="2">
        <v>0</v>
      </c>
      <c r="M67" s="2">
        <v>0</v>
      </c>
      <c r="N67" s="4">
        <v>1</v>
      </c>
      <c r="O67" s="8">
        <f t="shared" si="0"/>
        <v>0</v>
      </c>
      <c r="P67" s="7"/>
      <c r="Q67" s="2" t="s">
        <v>71</v>
      </c>
      <c r="R67" s="2">
        <v>3</v>
      </c>
      <c r="S67" s="2">
        <v>3</v>
      </c>
      <c r="T67" s="2">
        <v>0</v>
      </c>
      <c r="U67" s="2">
        <v>0</v>
      </c>
      <c r="V67" s="4">
        <v>1</v>
      </c>
      <c r="W67" s="4">
        <f t="shared" si="1"/>
        <v>0</v>
      </c>
      <c r="Y67" s="2" t="s">
        <v>71</v>
      </c>
      <c r="Z67" s="2">
        <v>3</v>
      </c>
      <c r="AA67" s="2">
        <v>3</v>
      </c>
      <c r="AB67" s="2">
        <v>0</v>
      </c>
      <c r="AC67" s="2">
        <v>0</v>
      </c>
      <c r="AD67" s="4">
        <v>1</v>
      </c>
      <c r="AE67" s="4">
        <f t="shared" si="2"/>
        <v>0</v>
      </c>
      <c r="AG67" s="2" t="s">
        <v>71</v>
      </c>
      <c r="AH67" s="2">
        <v>3</v>
      </c>
      <c r="AI67" s="2">
        <v>3</v>
      </c>
      <c r="AJ67" s="2">
        <v>0</v>
      </c>
      <c r="AK67" s="2">
        <v>0</v>
      </c>
      <c r="AL67" s="4">
        <v>1</v>
      </c>
      <c r="AN67" s="2" t="s">
        <v>71</v>
      </c>
      <c r="AO67" s="2">
        <v>3</v>
      </c>
      <c r="AP67" s="2">
        <v>3</v>
      </c>
      <c r="AQ67" s="2">
        <v>0</v>
      </c>
      <c r="AR67" s="2">
        <v>0</v>
      </c>
      <c r="AS67" s="4">
        <v>1</v>
      </c>
      <c r="AT67" s="4">
        <f t="shared" si="3"/>
        <v>0</v>
      </c>
      <c r="AV67" s="2" t="s">
        <v>71</v>
      </c>
      <c r="AW67" s="2">
        <v>3</v>
      </c>
      <c r="AX67" s="2">
        <v>3</v>
      </c>
      <c r="AY67" s="2">
        <v>0</v>
      </c>
      <c r="AZ67" s="2">
        <v>0</v>
      </c>
      <c r="BA67" s="4">
        <v>1</v>
      </c>
      <c r="BB67" s="4">
        <f t="shared" si="4"/>
        <v>0</v>
      </c>
      <c r="BD67" s="2" t="s">
        <v>71</v>
      </c>
      <c r="BE67" s="2">
        <v>3</v>
      </c>
      <c r="BF67" s="2">
        <v>3</v>
      </c>
      <c r="BG67" s="2">
        <v>0</v>
      </c>
      <c r="BH67" s="2">
        <v>0</v>
      </c>
      <c r="BI67" s="4">
        <v>1</v>
      </c>
      <c r="BJ67" s="4">
        <f t="shared" si="5"/>
        <v>0</v>
      </c>
      <c r="BL67" s="2" t="s">
        <v>71</v>
      </c>
      <c r="BM67" s="2">
        <v>3</v>
      </c>
      <c r="BN67" s="2">
        <v>3</v>
      </c>
      <c r="BO67" s="2">
        <v>0</v>
      </c>
      <c r="BP67" s="2">
        <v>0</v>
      </c>
      <c r="BQ67" s="4">
        <f t="shared" si="69"/>
        <v>1</v>
      </c>
      <c r="BR67" s="4">
        <f t="shared" si="6"/>
        <v>0</v>
      </c>
      <c r="BT67" s="2" t="s">
        <v>71</v>
      </c>
      <c r="BU67" s="2">
        <v>3</v>
      </c>
      <c r="BV67" s="2">
        <v>3</v>
      </c>
      <c r="BW67" s="2">
        <v>0</v>
      </c>
      <c r="BX67" s="2">
        <v>0</v>
      </c>
      <c r="BY67" s="4">
        <f t="shared" si="67"/>
        <v>1</v>
      </c>
      <c r="BZ67" s="4">
        <f t="shared" si="7"/>
        <v>0</v>
      </c>
      <c r="CB67" s="2" t="s">
        <v>71</v>
      </c>
      <c r="CC67" s="2">
        <v>3</v>
      </c>
      <c r="CD67" s="2">
        <v>3</v>
      </c>
      <c r="CE67" s="2">
        <v>0</v>
      </c>
      <c r="CF67" s="2">
        <v>0</v>
      </c>
      <c r="CG67" s="4">
        <v>1</v>
      </c>
      <c r="CH67" s="4">
        <f t="shared" si="8"/>
        <v>0</v>
      </c>
      <c r="CJ67" s="2" t="s">
        <v>71</v>
      </c>
      <c r="CK67" s="2">
        <v>3</v>
      </c>
      <c r="CL67" s="2">
        <v>3</v>
      </c>
      <c r="CM67" s="2">
        <v>0</v>
      </c>
      <c r="CN67" s="2">
        <v>0</v>
      </c>
      <c r="CO67" s="4">
        <v>1</v>
      </c>
      <c r="CP67" s="4">
        <f t="shared" si="9"/>
        <v>0</v>
      </c>
      <c r="CR67" s="2" t="s">
        <v>71</v>
      </c>
      <c r="CS67" s="2">
        <v>3</v>
      </c>
      <c r="CT67" s="2">
        <v>3</v>
      </c>
      <c r="CU67" s="2">
        <v>0</v>
      </c>
      <c r="CV67" s="2">
        <v>0</v>
      </c>
      <c r="CW67" s="4">
        <v>1</v>
      </c>
      <c r="CX67" s="4">
        <f t="shared" si="10"/>
        <v>0</v>
      </c>
      <c r="CZ67" s="2" t="s">
        <v>71</v>
      </c>
      <c r="DA67" s="2">
        <v>3</v>
      </c>
      <c r="DB67" s="2">
        <v>3</v>
      </c>
      <c r="DC67" s="2">
        <v>0</v>
      </c>
      <c r="DD67" s="2">
        <v>0</v>
      </c>
      <c r="DE67" s="4">
        <v>1</v>
      </c>
      <c r="DF67" s="4">
        <f t="shared" si="11"/>
        <v>0</v>
      </c>
      <c r="DH67" s="2" t="s">
        <v>71</v>
      </c>
      <c r="DI67" s="2">
        <v>3</v>
      </c>
      <c r="DJ67" s="2">
        <v>3</v>
      </c>
      <c r="DK67" s="2">
        <v>0</v>
      </c>
      <c r="DL67" s="2">
        <v>0</v>
      </c>
      <c r="DM67" s="4">
        <v>1</v>
      </c>
      <c r="DN67" s="4">
        <f t="shared" si="12"/>
        <v>0</v>
      </c>
      <c r="DP67" s="2" t="s">
        <v>71</v>
      </c>
      <c r="DQ67" s="2">
        <v>3</v>
      </c>
      <c r="DR67" s="2">
        <v>3</v>
      </c>
      <c r="DS67" s="2">
        <v>0</v>
      </c>
      <c r="DT67" s="2">
        <v>0</v>
      </c>
      <c r="DU67" s="4">
        <f>DR67/DQ67</f>
        <v>1</v>
      </c>
      <c r="DV67" s="4">
        <f t="shared" si="13"/>
        <v>0</v>
      </c>
      <c r="DW67" s="2" t="s">
        <v>89</v>
      </c>
      <c r="DX67" s="2" t="s">
        <v>71</v>
      </c>
      <c r="DY67" s="2">
        <v>3</v>
      </c>
      <c r="DZ67" s="2">
        <v>3</v>
      </c>
      <c r="EA67" s="2">
        <v>0</v>
      </c>
      <c r="EB67" s="2">
        <v>0</v>
      </c>
      <c r="EC67" s="4">
        <v>1</v>
      </c>
      <c r="ED67" s="4">
        <f t="shared" si="14"/>
        <v>0</v>
      </c>
      <c r="EF67" s="2" t="s">
        <v>71</v>
      </c>
      <c r="EG67" s="2">
        <v>3</v>
      </c>
      <c r="EH67" s="2">
        <v>0</v>
      </c>
      <c r="EI67" s="2">
        <v>0</v>
      </c>
      <c r="EJ67" s="2">
        <v>3</v>
      </c>
      <c r="EK67" s="4">
        <f t="shared" si="68"/>
        <v>0</v>
      </c>
      <c r="EL67" s="4">
        <f t="shared" si="15"/>
        <v>-1</v>
      </c>
      <c r="EN67" s="73" t="s">
        <v>71</v>
      </c>
      <c r="EO67" s="73">
        <v>3</v>
      </c>
      <c r="EP67" s="73">
        <v>0</v>
      </c>
      <c r="EQ67" s="73">
        <v>0</v>
      </c>
      <c r="ER67" s="73">
        <v>3</v>
      </c>
      <c r="ES67" s="77">
        <v>0</v>
      </c>
      <c r="ET67" s="75">
        <f t="shared" si="16"/>
        <v>-3</v>
      </c>
      <c r="EU67" s="74" t="s">
        <v>89</v>
      </c>
      <c r="EV67" s="73" t="s">
        <v>71</v>
      </c>
      <c r="EW67" s="73">
        <v>3</v>
      </c>
      <c r="EX67" s="73">
        <v>0</v>
      </c>
      <c r="EY67" s="73">
        <v>0</v>
      </c>
      <c r="EZ67" s="73">
        <v>3</v>
      </c>
      <c r="FA67" s="77">
        <v>0</v>
      </c>
      <c r="FB67" s="75">
        <f t="shared" si="17"/>
        <v>0</v>
      </c>
      <c r="FC67" s="74"/>
      <c r="FD67" s="73" t="s">
        <v>71</v>
      </c>
      <c r="FE67" s="73">
        <v>3</v>
      </c>
      <c r="FF67" s="73">
        <v>0</v>
      </c>
      <c r="FG67" s="73">
        <v>0</v>
      </c>
      <c r="FH67" s="73">
        <v>3</v>
      </c>
      <c r="FI67" s="77">
        <v>0</v>
      </c>
      <c r="FJ67" s="75">
        <f t="shared" si="18"/>
        <v>0</v>
      </c>
      <c r="FK67" s="74"/>
      <c r="FL67" s="73" t="s">
        <v>71</v>
      </c>
      <c r="FM67" s="73">
        <v>3</v>
      </c>
      <c r="FN67" s="73">
        <v>3</v>
      </c>
      <c r="FO67" s="73">
        <v>0</v>
      </c>
      <c r="FP67" s="73">
        <v>0</v>
      </c>
      <c r="FQ67" s="77">
        <v>1</v>
      </c>
      <c r="FR67" s="75">
        <f t="shared" si="19"/>
        <v>1</v>
      </c>
      <c r="FS67" s="74"/>
      <c r="FT67" s="73" t="s">
        <v>71</v>
      </c>
      <c r="FU67" s="73">
        <v>3</v>
      </c>
      <c r="FV67" s="73">
        <v>3</v>
      </c>
      <c r="FW67" s="73">
        <v>0</v>
      </c>
      <c r="FX67" s="73">
        <v>0</v>
      </c>
      <c r="FY67" s="77">
        <v>1</v>
      </c>
      <c r="FZ67" s="75">
        <f t="shared" si="20"/>
        <v>0</v>
      </c>
      <c r="GA67" s="74"/>
      <c r="GB67" s="73" t="s">
        <v>71</v>
      </c>
      <c r="GC67" s="73">
        <v>3</v>
      </c>
      <c r="GD67" s="73">
        <v>3</v>
      </c>
      <c r="GE67" s="73">
        <v>0</v>
      </c>
      <c r="GF67" s="73">
        <v>0</v>
      </c>
      <c r="GG67" s="77">
        <v>1</v>
      </c>
      <c r="GH67" s="77">
        <f t="shared" si="21"/>
        <v>0</v>
      </c>
      <c r="GI67" s="74"/>
      <c r="GJ67" s="73" t="s">
        <v>71</v>
      </c>
      <c r="GK67" s="73">
        <v>3</v>
      </c>
      <c r="GL67" s="73">
        <v>3</v>
      </c>
      <c r="GM67" s="73">
        <v>0</v>
      </c>
      <c r="GN67" s="73">
        <v>0</v>
      </c>
      <c r="GO67" s="77">
        <v>1</v>
      </c>
      <c r="GP67" s="75">
        <f t="shared" si="22"/>
        <v>0</v>
      </c>
      <c r="GQ67" s="74"/>
      <c r="GR67" s="73" t="s">
        <v>71</v>
      </c>
      <c r="GS67" s="73">
        <v>3</v>
      </c>
      <c r="GT67" s="73">
        <v>3</v>
      </c>
      <c r="GU67" s="73">
        <v>0</v>
      </c>
      <c r="GV67" s="73">
        <v>0</v>
      </c>
      <c r="GW67" s="77">
        <v>1</v>
      </c>
      <c r="GX67" s="75">
        <f t="shared" si="23"/>
        <v>0</v>
      </c>
      <c r="GY67" s="74"/>
      <c r="GZ67" s="73" t="s">
        <v>71</v>
      </c>
      <c r="HA67" s="73">
        <v>3</v>
      </c>
      <c r="HB67" s="73">
        <v>0</v>
      </c>
      <c r="HC67" s="73">
        <v>0</v>
      </c>
      <c r="HD67" s="73">
        <v>3</v>
      </c>
      <c r="HE67" s="77">
        <v>0</v>
      </c>
      <c r="HF67" s="75">
        <f t="shared" si="24"/>
        <v>-1</v>
      </c>
      <c r="HG67" s="74" t="s">
        <v>89</v>
      </c>
      <c r="HH67" s="74" t="s">
        <v>71</v>
      </c>
      <c r="HI67" s="74">
        <v>3</v>
      </c>
      <c r="HJ67" s="74">
        <v>0</v>
      </c>
      <c r="HK67" s="74">
        <v>0</v>
      </c>
      <c r="HL67" s="74">
        <v>3</v>
      </c>
      <c r="HM67" s="75">
        <f t="shared" si="25"/>
        <v>0</v>
      </c>
      <c r="HN67" s="75">
        <f t="shared" si="26"/>
        <v>0</v>
      </c>
      <c r="HP67" s="74" t="s">
        <v>71</v>
      </c>
      <c r="HQ67" s="74">
        <v>3</v>
      </c>
      <c r="HR67" s="74">
        <v>0</v>
      </c>
      <c r="HS67" s="74">
        <v>0</v>
      </c>
      <c r="HT67" s="74">
        <v>3</v>
      </c>
      <c r="HU67" s="75">
        <f t="shared" si="27"/>
        <v>0</v>
      </c>
      <c r="HV67" s="75">
        <f t="shared" si="28"/>
        <v>0</v>
      </c>
      <c r="HX67" s="74" t="s">
        <v>71</v>
      </c>
      <c r="HY67" s="74">
        <v>3</v>
      </c>
      <c r="HZ67" s="74">
        <v>3</v>
      </c>
      <c r="IA67" s="74">
        <v>0</v>
      </c>
      <c r="IB67" s="74">
        <v>0</v>
      </c>
      <c r="IC67" s="75">
        <f t="shared" si="29"/>
        <v>1</v>
      </c>
      <c r="ID67" s="75">
        <f t="shared" si="30"/>
        <v>1</v>
      </c>
      <c r="IF67" s="74" t="s">
        <v>71</v>
      </c>
      <c r="IG67" s="74">
        <v>3</v>
      </c>
      <c r="IH67" s="74">
        <v>3</v>
      </c>
      <c r="II67" s="74">
        <v>0</v>
      </c>
      <c r="IJ67" s="74">
        <v>0</v>
      </c>
      <c r="IK67" s="75">
        <f t="shared" si="31"/>
        <v>1</v>
      </c>
      <c r="IL67" s="75">
        <f t="shared" si="32"/>
        <v>0</v>
      </c>
      <c r="IN67" s="74" t="s">
        <v>71</v>
      </c>
      <c r="IO67" s="74">
        <v>3</v>
      </c>
      <c r="IP67" s="74">
        <v>0</v>
      </c>
      <c r="IQ67" s="74">
        <v>0</v>
      </c>
      <c r="IR67" s="74">
        <v>3</v>
      </c>
      <c r="IS67" s="75">
        <f t="shared" si="33"/>
        <v>0</v>
      </c>
      <c r="IT67" s="75">
        <f t="shared" si="34"/>
        <v>-1</v>
      </c>
      <c r="IV67" s="74" t="s">
        <v>71</v>
      </c>
      <c r="IW67" s="74">
        <v>3</v>
      </c>
      <c r="IX67" s="74">
        <v>3</v>
      </c>
      <c r="IY67" s="74">
        <v>0</v>
      </c>
      <c r="IZ67" s="74">
        <v>0</v>
      </c>
      <c r="JA67" s="75">
        <f t="shared" si="35"/>
        <v>1</v>
      </c>
      <c r="JB67" s="75">
        <f t="shared" si="36"/>
        <v>1</v>
      </c>
      <c r="JD67" s="74" t="s">
        <v>71</v>
      </c>
      <c r="JE67" s="74">
        <v>3</v>
      </c>
      <c r="JF67" s="74">
        <v>0</v>
      </c>
      <c r="JG67" s="74">
        <v>0</v>
      </c>
      <c r="JH67" s="74">
        <v>3</v>
      </c>
      <c r="JI67" s="75">
        <f t="shared" si="37"/>
        <v>0</v>
      </c>
      <c r="JJ67" s="75">
        <f t="shared" si="38"/>
        <v>-1</v>
      </c>
      <c r="JL67" s="74" t="s">
        <v>71</v>
      </c>
      <c r="JM67" s="74">
        <v>3</v>
      </c>
      <c r="JN67" s="74">
        <v>3</v>
      </c>
      <c r="JO67" s="74">
        <v>0</v>
      </c>
      <c r="JP67" s="74">
        <v>0</v>
      </c>
      <c r="JQ67" s="75">
        <f t="shared" si="39"/>
        <v>1</v>
      </c>
      <c r="JR67" s="75">
        <f t="shared" si="40"/>
        <v>1</v>
      </c>
      <c r="JT67" s="74" t="s">
        <v>71</v>
      </c>
      <c r="JU67" s="74">
        <v>3</v>
      </c>
      <c r="JV67" s="74">
        <v>3</v>
      </c>
      <c r="JW67" s="74">
        <v>0</v>
      </c>
      <c r="JX67" s="74">
        <v>0</v>
      </c>
      <c r="JY67" s="75">
        <f t="shared" si="41"/>
        <v>1</v>
      </c>
      <c r="JZ67" s="75">
        <f t="shared" si="42"/>
        <v>0</v>
      </c>
      <c r="KB67" s="74" t="s">
        <v>71</v>
      </c>
      <c r="KC67" s="74">
        <v>3</v>
      </c>
      <c r="KD67" s="74">
        <v>3</v>
      </c>
      <c r="KE67" s="74">
        <v>0</v>
      </c>
      <c r="KF67" s="74">
        <v>0</v>
      </c>
      <c r="KG67" s="75">
        <f t="shared" si="43"/>
        <v>1</v>
      </c>
      <c r="KH67" s="75">
        <f t="shared" si="44"/>
        <v>0</v>
      </c>
      <c r="KJ67" s="74" t="s">
        <v>71</v>
      </c>
      <c r="KK67" s="74">
        <v>3</v>
      </c>
      <c r="KL67" s="74">
        <v>3</v>
      </c>
      <c r="KM67" s="74">
        <v>0</v>
      </c>
      <c r="KN67" s="74">
        <v>0</v>
      </c>
      <c r="KO67" s="75">
        <f t="shared" si="45"/>
        <v>1</v>
      </c>
      <c r="KP67" s="75">
        <f t="shared" si="46"/>
        <v>0</v>
      </c>
      <c r="KR67" s="74" t="s">
        <v>71</v>
      </c>
      <c r="KS67" s="74">
        <v>3</v>
      </c>
      <c r="KT67" s="74">
        <v>3</v>
      </c>
      <c r="KU67" s="74">
        <v>0</v>
      </c>
      <c r="KV67" s="74">
        <v>0</v>
      </c>
      <c r="KW67" s="75">
        <f t="shared" si="47"/>
        <v>1</v>
      </c>
      <c r="KX67" s="75">
        <f t="shared" si="48"/>
        <v>0</v>
      </c>
      <c r="KZ67" s="74" t="s">
        <v>71</v>
      </c>
      <c r="LA67" s="74">
        <v>3</v>
      </c>
      <c r="LB67" s="74">
        <v>3</v>
      </c>
      <c r="LC67" s="74">
        <v>0</v>
      </c>
      <c r="LD67" s="74">
        <v>0</v>
      </c>
      <c r="LE67" s="75">
        <f t="shared" si="49"/>
        <v>1</v>
      </c>
      <c r="LF67" s="75">
        <f t="shared" si="50"/>
        <v>0</v>
      </c>
      <c r="LH67" s="74" t="s">
        <v>71</v>
      </c>
      <c r="LI67" s="74">
        <v>3</v>
      </c>
      <c r="LJ67" s="74">
        <v>3</v>
      </c>
      <c r="LK67" s="74">
        <v>0</v>
      </c>
      <c r="LL67" s="74">
        <v>0</v>
      </c>
      <c r="LM67" s="75">
        <f t="shared" si="51"/>
        <v>1</v>
      </c>
      <c r="LN67" s="75">
        <f t="shared" si="52"/>
        <v>0</v>
      </c>
      <c r="LP67" s="74" t="s">
        <v>71</v>
      </c>
      <c r="LQ67" s="74">
        <v>3</v>
      </c>
      <c r="LR67" s="74">
        <v>3</v>
      </c>
      <c r="LS67" s="74">
        <v>0</v>
      </c>
      <c r="LT67" s="74">
        <v>0</v>
      </c>
      <c r="LU67" s="75">
        <f t="shared" si="53"/>
        <v>1</v>
      </c>
      <c r="LV67" s="75">
        <f t="shared" si="54"/>
        <v>0</v>
      </c>
      <c r="LX67" s="74" t="s">
        <v>71</v>
      </c>
      <c r="LY67" s="74">
        <v>3</v>
      </c>
      <c r="LZ67" s="74">
        <v>3</v>
      </c>
      <c r="MA67" s="74">
        <v>0</v>
      </c>
      <c r="MB67" s="74">
        <v>0</v>
      </c>
      <c r="MC67" s="75">
        <f t="shared" si="55"/>
        <v>1</v>
      </c>
      <c r="MD67" s="75">
        <f t="shared" si="56"/>
        <v>0</v>
      </c>
      <c r="MF67" s="74" t="s">
        <v>71</v>
      </c>
      <c r="MG67" s="74">
        <v>3</v>
      </c>
      <c r="MH67" s="74">
        <v>3</v>
      </c>
      <c r="MI67" s="74">
        <v>0</v>
      </c>
      <c r="MJ67" s="74">
        <v>0</v>
      </c>
      <c r="MK67" s="75">
        <f t="shared" si="57"/>
        <v>1</v>
      </c>
      <c r="ML67" s="75">
        <f t="shared" si="58"/>
        <v>0</v>
      </c>
      <c r="MN67" s="74" t="s">
        <v>71</v>
      </c>
      <c r="MO67" s="74">
        <v>3</v>
      </c>
      <c r="MP67" s="74">
        <v>3</v>
      </c>
      <c r="MQ67" s="74">
        <v>0</v>
      </c>
      <c r="MR67" s="74">
        <v>0</v>
      </c>
      <c r="MS67" s="75">
        <f t="shared" si="59"/>
        <v>1</v>
      </c>
      <c r="MT67" s="75">
        <f t="shared" si="60"/>
        <v>0</v>
      </c>
      <c r="MV67" s="74" t="s">
        <v>71</v>
      </c>
      <c r="MW67" s="74">
        <v>3</v>
      </c>
      <c r="MX67" s="74">
        <v>3</v>
      </c>
      <c r="MY67" s="74">
        <v>0</v>
      </c>
      <c r="MZ67" s="74">
        <v>0</v>
      </c>
      <c r="NA67" s="75">
        <f t="shared" si="61"/>
        <v>1</v>
      </c>
      <c r="NB67" s="75">
        <f t="shared" si="62"/>
        <v>0</v>
      </c>
      <c r="ND67" s="74" t="s">
        <v>71</v>
      </c>
      <c r="NE67" s="74">
        <v>3</v>
      </c>
      <c r="NF67" s="74">
        <v>3</v>
      </c>
      <c r="NG67" s="74">
        <v>0</v>
      </c>
      <c r="NH67" s="74">
        <v>0</v>
      </c>
      <c r="NI67" s="75">
        <f t="shared" si="63"/>
        <v>1</v>
      </c>
      <c r="NJ67" s="75">
        <f t="shared" si="64"/>
        <v>0</v>
      </c>
      <c r="NL67" s="74" t="s">
        <v>71</v>
      </c>
      <c r="NM67" s="74">
        <v>3</v>
      </c>
      <c r="NN67" s="74">
        <v>3</v>
      </c>
      <c r="NO67" s="74">
        <v>0</v>
      </c>
      <c r="NP67" s="74">
        <v>0</v>
      </c>
      <c r="NQ67" s="75">
        <f t="shared" si="65"/>
        <v>1</v>
      </c>
      <c r="NR67" s="75">
        <f t="shared" si="66"/>
        <v>0</v>
      </c>
      <c r="NT67" s="74" t="s">
        <v>71</v>
      </c>
      <c r="NU67" s="74">
        <v>3</v>
      </c>
      <c r="NV67" s="74">
        <v>0</v>
      </c>
      <c r="NW67" s="74">
        <v>0</v>
      </c>
      <c r="NX67" s="74">
        <v>3</v>
      </c>
      <c r="NY67" s="75">
        <v>0</v>
      </c>
      <c r="NZ67" s="75"/>
    </row>
    <row r="68" spans="1:390" ht="15">
      <c r="A68" s="2" t="s">
        <v>73</v>
      </c>
      <c r="B68" s="2">
        <v>4</v>
      </c>
      <c r="C68" s="2">
        <v>4</v>
      </c>
      <c r="D68" s="2">
        <v>0</v>
      </c>
      <c r="E68" s="2">
        <v>0</v>
      </c>
      <c r="F68" s="4">
        <v>1</v>
      </c>
      <c r="G68" s="8"/>
      <c r="H68" s="7"/>
      <c r="I68" s="2" t="s">
        <v>73</v>
      </c>
      <c r="J68" s="2">
        <v>4</v>
      </c>
      <c r="K68" s="2">
        <v>4</v>
      </c>
      <c r="L68" s="2">
        <v>0</v>
      </c>
      <c r="M68" s="2">
        <v>0</v>
      </c>
      <c r="N68" s="4">
        <v>1</v>
      </c>
      <c r="O68" s="8">
        <f t="shared" ref="O68:O73" si="70">N68-F68</f>
        <v>0</v>
      </c>
      <c r="P68" s="7"/>
      <c r="Q68" s="2" t="s">
        <v>73</v>
      </c>
      <c r="R68" s="2">
        <v>4</v>
      </c>
      <c r="S68" s="2">
        <v>4</v>
      </c>
      <c r="T68" s="2">
        <v>0</v>
      </c>
      <c r="U68" s="2">
        <v>0</v>
      </c>
      <c r="V68" s="4">
        <v>1</v>
      </c>
      <c r="W68" s="4">
        <f t="shared" ref="W68:W73" si="71">V68-N68</f>
        <v>0</v>
      </c>
      <c r="Y68" s="2" t="s">
        <v>73</v>
      </c>
      <c r="Z68" s="2">
        <v>4</v>
      </c>
      <c r="AA68" s="2">
        <v>4</v>
      </c>
      <c r="AB68" s="2">
        <v>0</v>
      </c>
      <c r="AC68" s="2">
        <v>0</v>
      </c>
      <c r="AD68" s="4">
        <v>1</v>
      </c>
      <c r="AE68" s="4">
        <f t="shared" ref="AE68:AE73" si="72">AD68-V68</f>
        <v>0</v>
      </c>
      <c r="AG68" s="2" t="s">
        <v>73</v>
      </c>
      <c r="AH68" s="2">
        <v>4</v>
      </c>
      <c r="AI68" s="2">
        <v>4</v>
      </c>
      <c r="AJ68" s="2">
        <v>0</v>
      </c>
      <c r="AK68" s="2">
        <v>0</v>
      </c>
      <c r="AL68" s="4">
        <v>1</v>
      </c>
      <c r="AN68" s="2" t="s">
        <v>73</v>
      </c>
      <c r="AO68" s="2">
        <v>4</v>
      </c>
      <c r="AP68" s="2">
        <v>4</v>
      </c>
      <c r="AQ68" s="2">
        <v>0</v>
      </c>
      <c r="AR68" s="2">
        <v>0</v>
      </c>
      <c r="AS68" s="4">
        <v>1</v>
      </c>
      <c r="AT68" s="4">
        <f t="shared" ref="AT68:AT73" si="73">AS68-AL68</f>
        <v>0</v>
      </c>
      <c r="AV68" s="2" t="s">
        <v>73</v>
      </c>
      <c r="AW68" s="2">
        <v>4</v>
      </c>
      <c r="AX68" s="2">
        <v>4</v>
      </c>
      <c r="AY68" s="2">
        <v>0</v>
      </c>
      <c r="AZ68" s="2">
        <v>0</v>
      </c>
      <c r="BA68" s="4">
        <v>1</v>
      </c>
      <c r="BB68" s="4">
        <f t="shared" ref="BB68:BB73" si="74">BA68-AS68</f>
        <v>0</v>
      </c>
      <c r="BD68" s="2" t="s">
        <v>73</v>
      </c>
      <c r="BE68" s="2">
        <v>4</v>
      </c>
      <c r="BF68" s="2">
        <v>4</v>
      </c>
      <c r="BG68" s="2">
        <v>0</v>
      </c>
      <c r="BH68" s="2">
        <v>0</v>
      </c>
      <c r="BI68" s="4">
        <v>1</v>
      </c>
      <c r="BJ68" s="4">
        <f t="shared" ref="BJ68:BJ73" si="75">BI68-BA68</f>
        <v>0</v>
      </c>
      <c r="BL68" s="2" t="s">
        <v>73</v>
      </c>
      <c r="BM68" s="2">
        <v>4</v>
      </c>
      <c r="BN68" s="2">
        <v>4</v>
      </c>
      <c r="BO68" s="2">
        <v>0</v>
      </c>
      <c r="BP68" s="2">
        <v>0</v>
      </c>
      <c r="BQ68" s="4">
        <f t="shared" si="69"/>
        <v>1</v>
      </c>
      <c r="BR68" s="4">
        <f t="shared" ref="BR68:BR73" si="76">BQ68-BI68</f>
        <v>0</v>
      </c>
      <c r="BT68" s="2" t="s">
        <v>73</v>
      </c>
      <c r="BU68" s="2">
        <v>4</v>
      </c>
      <c r="BV68" s="2">
        <v>4</v>
      </c>
      <c r="BW68" s="2">
        <v>0</v>
      </c>
      <c r="BX68" s="2">
        <v>0</v>
      </c>
      <c r="BY68" s="4">
        <f t="shared" ref="BY68:BY74" si="77">BV68/BU68</f>
        <v>1</v>
      </c>
      <c r="BZ68" s="4">
        <f t="shared" ref="BZ68:BZ73" si="78">BY68-BQ68</f>
        <v>0</v>
      </c>
      <c r="CB68" s="2" t="s">
        <v>73</v>
      </c>
      <c r="CC68" s="2">
        <v>4</v>
      </c>
      <c r="CD68" s="2">
        <v>4</v>
      </c>
      <c r="CE68" s="2">
        <v>0</v>
      </c>
      <c r="CF68" s="2">
        <v>0</v>
      </c>
      <c r="CG68" s="4">
        <v>1</v>
      </c>
      <c r="CH68" s="4">
        <f t="shared" ref="CH68:CH73" si="79">CG68-BY68</f>
        <v>0</v>
      </c>
      <c r="CJ68" s="2" t="s">
        <v>73</v>
      </c>
      <c r="CK68" s="2">
        <v>4</v>
      </c>
      <c r="CL68" s="2">
        <v>4</v>
      </c>
      <c r="CM68" s="2">
        <v>0</v>
      </c>
      <c r="CN68" s="2">
        <v>0</v>
      </c>
      <c r="CO68" s="4">
        <v>1</v>
      </c>
      <c r="CP68" s="4">
        <f t="shared" ref="CP68:CP73" si="80">CO68-CG68</f>
        <v>0</v>
      </c>
      <c r="CR68" s="2" t="s">
        <v>73</v>
      </c>
      <c r="CS68" s="2">
        <v>4</v>
      </c>
      <c r="CT68" s="2">
        <v>4</v>
      </c>
      <c r="CU68" s="2">
        <v>0</v>
      </c>
      <c r="CV68" s="2">
        <v>0</v>
      </c>
      <c r="CW68" s="4">
        <v>1</v>
      </c>
      <c r="CX68" s="4">
        <f t="shared" ref="CX68:CX73" si="81">CW68-CO68</f>
        <v>0</v>
      </c>
      <c r="CZ68" s="2" t="s">
        <v>73</v>
      </c>
      <c r="DA68" s="2">
        <v>4</v>
      </c>
      <c r="DB68" s="2">
        <v>4</v>
      </c>
      <c r="DC68" s="2">
        <v>0</v>
      </c>
      <c r="DD68" s="2">
        <v>0</v>
      </c>
      <c r="DE68" s="4">
        <v>1</v>
      </c>
      <c r="DF68" s="4">
        <f t="shared" ref="DF68:DF73" si="82">DE68-CW68</f>
        <v>0</v>
      </c>
      <c r="DH68" s="2" t="s">
        <v>73</v>
      </c>
      <c r="DI68" s="2">
        <v>4</v>
      </c>
      <c r="DJ68" s="2">
        <v>4</v>
      </c>
      <c r="DK68" s="2">
        <v>0</v>
      </c>
      <c r="DL68" s="2">
        <v>0</v>
      </c>
      <c r="DM68" s="4">
        <v>1</v>
      </c>
      <c r="DN68" s="4">
        <f t="shared" ref="DN68:DN73" si="83">DM68-DE68</f>
        <v>0</v>
      </c>
      <c r="DP68" s="2" t="s">
        <v>73</v>
      </c>
      <c r="DQ68" s="2">
        <v>4</v>
      </c>
      <c r="DR68" s="2">
        <v>4</v>
      </c>
      <c r="DS68" s="2">
        <v>0</v>
      </c>
      <c r="DT68" s="2">
        <v>0</v>
      </c>
      <c r="DU68" s="4">
        <v>1</v>
      </c>
      <c r="DV68" s="4">
        <f t="shared" ref="DV68:DV73" si="84">DU68-DM68</f>
        <v>0</v>
      </c>
      <c r="DX68" s="2" t="s">
        <v>73</v>
      </c>
      <c r="DY68" s="2">
        <v>4</v>
      </c>
      <c r="DZ68" s="2">
        <v>4</v>
      </c>
      <c r="EA68" s="2">
        <v>0</v>
      </c>
      <c r="EB68" s="2">
        <v>0</v>
      </c>
      <c r="EC68" s="4">
        <v>1</v>
      </c>
      <c r="ED68" s="4">
        <f t="shared" ref="ED68:ED73" si="85">EC68-DU68</f>
        <v>0</v>
      </c>
      <c r="EF68" s="2" t="s">
        <v>73</v>
      </c>
      <c r="EG68" s="2">
        <v>4</v>
      </c>
      <c r="EH68" s="2">
        <v>4</v>
      </c>
      <c r="EI68" s="2">
        <v>0</v>
      </c>
      <c r="EJ68" s="2">
        <v>0</v>
      </c>
      <c r="EK68" s="4">
        <f t="shared" ref="EK68:EK74" si="86">EH68/EG68</f>
        <v>1</v>
      </c>
      <c r="EL68" s="4">
        <f t="shared" ref="EL68:EL73" si="87">EK68-EC68</f>
        <v>0</v>
      </c>
      <c r="EN68" s="73" t="s">
        <v>73</v>
      </c>
      <c r="EO68" s="73">
        <v>4</v>
      </c>
      <c r="EP68" s="73">
        <v>4</v>
      </c>
      <c r="EQ68" s="73">
        <v>0</v>
      </c>
      <c r="ER68" s="73">
        <v>0</v>
      </c>
      <c r="ES68" s="77">
        <v>1</v>
      </c>
      <c r="ET68" s="75">
        <f t="shared" ref="ET68:ET73" si="88">ES68-EJ68</f>
        <v>1</v>
      </c>
      <c r="EU68" s="74"/>
      <c r="EV68" s="73" t="s">
        <v>73</v>
      </c>
      <c r="EW68" s="73">
        <v>4</v>
      </c>
      <c r="EX68" s="73">
        <v>4</v>
      </c>
      <c r="EY68" s="73">
        <v>0</v>
      </c>
      <c r="EZ68" s="73">
        <v>0</v>
      </c>
      <c r="FA68" s="77">
        <v>1</v>
      </c>
      <c r="FB68" s="75">
        <f t="shared" ref="FB68:FB73" si="89">FA68-ES68</f>
        <v>0</v>
      </c>
      <c r="FC68" s="74"/>
      <c r="FD68" s="73" t="s">
        <v>73</v>
      </c>
      <c r="FE68" s="73">
        <v>4</v>
      </c>
      <c r="FF68" s="73">
        <v>4</v>
      </c>
      <c r="FG68" s="73">
        <v>0</v>
      </c>
      <c r="FH68" s="73">
        <v>0</v>
      </c>
      <c r="FI68" s="77">
        <v>1</v>
      </c>
      <c r="FJ68" s="75">
        <f t="shared" ref="FJ68:FJ73" si="90">FI68-FA68</f>
        <v>0</v>
      </c>
      <c r="FK68" s="74"/>
      <c r="FL68" s="73" t="s">
        <v>73</v>
      </c>
      <c r="FM68" s="73">
        <v>4</v>
      </c>
      <c r="FN68" s="73">
        <v>4</v>
      </c>
      <c r="FO68" s="73">
        <v>0</v>
      </c>
      <c r="FP68" s="73">
        <v>0</v>
      </c>
      <c r="FQ68" s="77">
        <v>1</v>
      </c>
      <c r="FR68" s="75">
        <f t="shared" ref="FR68:FR73" si="91">FQ68-FI68</f>
        <v>0</v>
      </c>
      <c r="FS68" s="74"/>
      <c r="FT68" s="73" t="s">
        <v>73</v>
      </c>
      <c r="FU68" s="73">
        <v>4</v>
      </c>
      <c r="FV68" s="73">
        <v>4</v>
      </c>
      <c r="FW68" s="73">
        <v>0</v>
      </c>
      <c r="FX68" s="73">
        <v>0</v>
      </c>
      <c r="FY68" s="77">
        <v>1</v>
      </c>
      <c r="FZ68" s="75">
        <f t="shared" ref="FZ68:FZ73" si="92">FY68-FQ68</f>
        <v>0</v>
      </c>
      <c r="GA68" s="74"/>
      <c r="GB68" s="73" t="s">
        <v>73</v>
      </c>
      <c r="GC68" s="73">
        <v>4</v>
      </c>
      <c r="GD68" s="73">
        <v>4</v>
      </c>
      <c r="GE68" s="73">
        <v>0</v>
      </c>
      <c r="GF68" s="73">
        <v>0</v>
      </c>
      <c r="GG68" s="77">
        <v>1</v>
      </c>
      <c r="GH68" s="77">
        <f t="shared" ref="GH68:GH73" si="93">GG68-FY68</f>
        <v>0</v>
      </c>
      <c r="GI68" s="74"/>
      <c r="GJ68" s="73" t="s">
        <v>73</v>
      </c>
      <c r="GK68" s="73">
        <v>4</v>
      </c>
      <c r="GL68" s="73">
        <v>4</v>
      </c>
      <c r="GM68" s="73">
        <v>0</v>
      </c>
      <c r="GN68" s="73">
        <v>0</v>
      </c>
      <c r="GO68" s="77">
        <v>1</v>
      </c>
      <c r="GP68" s="75">
        <f t="shared" ref="GP68:GP73" si="94">GO68-GG68</f>
        <v>0</v>
      </c>
      <c r="GQ68" s="74"/>
      <c r="GR68" s="73" t="s">
        <v>73</v>
      </c>
      <c r="GS68" s="73">
        <v>4</v>
      </c>
      <c r="GT68" s="73">
        <v>4</v>
      </c>
      <c r="GU68" s="73">
        <v>0</v>
      </c>
      <c r="GV68" s="73">
        <v>0</v>
      </c>
      <c r="GW68" s="77">
        <v>1</v>
      </c>
      <c r="GX68" s="75">
        <f t="shared" ref="GX68:GX73" si="95">GW68-GO68</f>
        <v>0</v>
      </c>
      <c r="GY68" s="74"/>
      <c r="GZ68" s="73" t="s">
        <v>73</v>
      </c>
      <c r="HA68" s="73">
        <v>4</v>
      </c>
      <c r="HB68" s="73">
        <v>4</v>
      </c>
      <c r="HC68" s="73">
        <v>0</v>
      </c>
      <c r="HD68" s="73">
        <v>0</v>
      </c>
      <c r="HE68" s="77">
        <v>1</v>
      </c>
      <c r="HF68" s="75">
        <f t="shared" ref="HF68:HF73" si="96">HE68-GW68</f>
        <v>0</v>
      </c>
      <c r="HG68" s="74"/>
      <c r="HH68" s="74" t="s">
        <v>73</v>
      </c>
      <c r="HI68" s="74">
        <v>4</v>
      </c>
      <c r="HJ68" s="74">
        <v>4</v>
      </c>
      <c r="HK68" s="74">
        <v>0</v>
      </c>
      <c r="HL68" s="74">
        <v>0</v>
      </c>
      <c r="HM68" s="75">
        <f t="shared" ref="HM68:HM73" si="97">HJ68/HI68</f>
        <v>1</v>
      </c>
      <c r="HN68" s="75">
        <f t="shared" ref="HN68:HN73" si="98">HM68-HE68</f>
        <v>0</v>
      </c>
      <c r="HP68" s="74" t="s">
        <v>73</v>
      </c>
      <c r="HQ68" s="74">
        <v>4</v>
      </c>
      <c r="HR68" s="74">
        <v>4</v>
      </c>
      <c r="HS68" s="74">
        <v>0</v>
      </c>
      <c r="HT68" s="74">
        <v>0</v>
      </c>
      <c r="HU68" s="75">
        <f t="shared" ref="HU68:HU74" si="99">HR68/HQ68</f>
        <v>1</v>
      </c>
      <c r="HV68" s="75">
        <f t="shared" ref="HV68:HV73" si="100">HU68-HM68</f>
        <v>0</v>
      </c>
      <c r="HX68" s="74" t="s">
        <v>73</v>
      </c>
      <c r="HY68" s="74">
        <v>4</v>
      </c>
      <c r="HZ68" s="74">
        <v>4</v>
      </c>
      <c r="IA68" s="74">
        <v>0</v>
      </c>
      <c r="IB68" s="74">
        <v>0</v>
      </c>
      <c r="IC68" s="75">
        <f t="shared" ref="IC68:IC73" si="101">HZ68/HY68</f>
        <v>1</v>
      </c>
      <c r="ID68" s="75">
        <f t="shared" ref="ID68:ID73" si="102">IC68-HU68</f>
        <v>0</v>
      </c>
      <c r="IF68" s="74" t="s">
        <v>73</v>
      </c>
      <c r="IG68" s="74">
        <v>4</v>
      </c>
      <c r="IH68" s="74">
        <v>4</v>
      </c>
      <c r="II68" s="74">
        <v>0</v>
      </c>
      <c r="IJ68" s="74">
        <v>0</v>
      </c>
      <c r="IK68" s="75">
        <f t="shared" ref="IK68:IK73" si="103">IH68/IG68</f>
        <v>1</v>
      </c>
      <c r="IL68" s="75">
        <f t="shared" ref="IL68:IL73" si="104">IK68-IC68</f>
        <v>0</v>
      </c>
      <c r="IN68" s="74" t="s">
        <v>73</v>
      </c>
      <c r="IO68" s="74">
        <v>4</v>
      </c>
      <c r="IP68" s="74">
        <v>4</v>
      </c>
      <c r="IQ68" s="74">
        <v>0</v>
      </c>
      <c r="IR68" s="74">
        <v>0</v>
      </c>
      <c r="IS68" s="75">
        <f t="shared" ref="IS68:IS73" si="105">IP68/IO68</f>
        <v>1</v>
      </c>
      <c r="IT68" s="75">
        <f t="shared" ref="IT68:IT73" si="106">IS68-IK68</f>
        <v>0</v>
      </c>
      <c r="IV68" s="74" t="s">
        <v>73</v>
      </c>
      <c r="IW68" s="74">
        <v>4</v>
      </c>
      <c r="IX68" s="74">
        <v>4</v>
      </c>
      <c r="IY68" s="74">
        <v>0</v>
      </c>
      <c r="IZ68" s="74">
        <v>0</v>
      </c>
      <c r="JA68" s="75">
        <f t="shared" ref="JA68:JA73" si="107">IX68/IW68</f>
        <v>1</v>
      </c>
      <c r="JB68" s="75">
        <f t="shared" ref="JB68:JB73" si="108">JA68-IS68</f>
        <v>0</v>
      </c>
      <c r="JD68" s="74" t="s">
        <v>73</v>
      </c>
      <c r="JE68" s="74">
        <v>4</v>
      </c>
      <c r="JF68" s="74">
        <v>4</v>
      </c>
      <c r="JG68" s="74">
        <v>0</v>
      </c>
      <c r="JH68" s="74">
        <v>0</v>
      </c>
      <c r="JI68" s="75">
        <f t="shared" ref="JI68:JI73" si="109">JF68/JE68</f>
        <v>1</v>
      </c>
      <c r="JJ68" s="75">
        <f t="shared" ref="JJ68:JJ73" si="110">JI68-JA68</f>
        <v>0</v>
      </c>
      <c r="JL68" s="74" t="s">
        <v>73</v>
      </c>
      <c r="JM68" s="74">
        <v>4</v>
      </c>
      <c r="JN68" s="74">
        <v>4</v>
      </c>
      <c r="JO68" s="74">
        <v>0</v>
      </c>
      <c r="JP68" s="74">
        <v>0</v>
      </c>
      <c r="JQ68" s="75">
        <f t="shared" ref="JQ68:JQ73" si="111">JN68/JM68</f>
        <v>1</v>
      </c>
      <c r="JR68" s="75">
        <f t="shared" ref="JR68:JR73" si="112">JQ68-JI68</f>
        <v>0</v>
      </c>
      <c r="JT68" s="74" t="s">
        <v>73</v>
      </c>
      <c r="JU68" s="74">
        <v>4</v>
      </c>
      <c r="JV68" s="74">
        <v>4</v>
      </c>
      <c r="JW68" s="74">
        <v>0</v>
      </c>
      <c r="JX68" s="74">
        <v>0</v>
      </c>
      <c r="JY68" s="75">
        <f t="shared" ref="JY68:JY73" si="113">JV68/JU68</f>
        <v>1</v>
      </c>
      <c r="JZ68" s="75">
        <f t="shared" ref="JZ68:JZ73" si="114">JY68-JQ68</f>
        <v>0</v>
      </c>
      <c r="KB68" s="74" t="s">
        <v>73</v>
      </c>
      <c r="KC68" s="74">
        <v>4</v>
      </c>
      <c r="KD68" s="74">
        <v>4</v>
      </c>
      <c r="KE68" s="74">
        <v>0</v>
      </c>
      <c r="KF68" s="74">
        <v>0</v>
      </c>
      <c r="KG68" s="75">
        <f t="shared" ref="KG68:KG73" si="115">KD68/KC68</f>
        <v>1</v>
      </c>
      <c r="KH68" s="75">
        <f t="shared" ref="KH68:KH73" si="116">KG68-JY68</f>
        <v>0</v>
      </c>
      <c r="KJ68" s="74" t="s">
        <v>73</v>
      </c>
      <c r="KK68" s="74">
        <v>4</v>
      </c>
      <c r="KL68" s="74">
        <v>4</v>
      </c>
      <c r="KM68" s="74">
        <v>0</v>
      </c>
      <c r="KN68" s="74">
        <v>0</v>
      </c>
      <c r="KO68" s="75">
        <f t="shared" ref="KO68:KO73" si="117">KL68/KK68</f>
        <v>1</v>
      </c>
      <c r="KP68" s="75">
        <f t="shared" ref="KP68:KP73" si="118">KO68-KG68</f>
        <v>0</v>
      </c>
      <c r="KR68" s="74" t="s">
        <v>73</v>
      </c>
      <c r="KS68" s="74">
        <v>4</v>
      </c>
      <c r="KT68" s="74">
        <v>4</v>
      </c>
      <c r="KU68" s="74">
        <v>0</v>
      </c>
      <c r="KV68" s="74">
        <v>0</v>
      </c>
      <c r="KW68" s="75">
        <f t="shared" ref="KW68:KW73" si="119">KT68/KS68</f>
        <v>1</v>
      </c>
      <c r="KX68" s="75">
        <f t="shared" ref="KX68:KX73" si="120">KW68-KO68</f>
        <v>0</v>
      </c>
      <c r="KZ68" s="74" t="s">
        <v>73</v>
      </c>
      <c r="LA68" s="74">
        <v>4</v>
      </c>
      <c r="LB68" s="74">
        <v>4</v>
      </c>
      <c r="LC68" s="74">
        <v>0</v>
      </c>
      <c r="LD68" s="74">
        <v>0</v>
      </c>
      <c r="LE68" s="75">
        <f t="shared" ref="LE68:LE73" si="121">LB68/LA68</f>
        <v>1</v>
      </c>
      <c r="LF68" s="75">
        <f t="shared" ref="LF68:LF73" si="122">LE68-KW68</f>
        <v>0</v>
      </c>
      <c r="LH68" s="74" t="s">
        <v>73</v>
      </c>
      <c r="LI68" s="74">
        <v>4</v>
      </c>
      <c r="LJ68" s="74">
        <v>4</v>
      </c>
      <c r="LK68" s="74">
        <v>0</v>
      </c>
      <c r="LL68" s="74">
        <v>0</v>
      </c>
      <c r="LM68" s="75">
        <f t="shared" ref="LM68:LM73" si="123">LJ68/LI68</f>
        <v>1</v>
      </c>
      <c r="LN68" s="75">
        <f t="shared" ref="LN68:LN73" si="124">LM68-LE68</f>
        <v>0</v>
      </c>
      <c r="LP68" s="74" t="s">
        <v>73</v>
      </c>
      <c r="LQ68" s="74">
        <v>4</v>
      </c>
      <c r="LR68" s="74">
        <v>4</v>
      </c>
      <c r="LS68" s="74">
        <v>0</v>
      </c>
      <c r="LT68" s="74">
        <v>0</v>
      </c>
      <c r="LU68" s="75">
        <f t="shared" ref="LU68:LU73" si="125">LR68/LQ68</f>
        <v>1</v>
      </c>
      <c r="LV68" s="75">
        <f t="shared" ref="LV68:LV73" si="126">LU68-LM68</f>
        <v>0</v>
      </c>
      <c r="LX68" s="74" t="s">
        <v>73</v>
      </c>
      <c r="LY68" s="74">
        <v>4</v>
      </c>
      <c r="LZ68" s="74">
        <v>4</v>
      </c>
      <c r="MA68" s="74">
        <v>0</v>
      </c>
      <c r="MB68" s="74">
        <v>0</v>
      </c>
      <c r="MC68" s="75">
        <f t="shared" ref="MC68:MC73" si="127">LZ68/LY68</f>
        <v>1</v>
      </c>
      <c r="MD68" s="75">
        <f t="shared" ref="MD68:MD73" si="128">MC68-LU68</f>
        <v>0</v>
      </c>
      <c r="MF68" s="74" t="s">
        <v>73</v>
      </c>
      <c r="MG68" s="74">
        <v>4</v>
      </c>
      <c r="MH68" s="74">
        <v>4</v>
      </c>
      <c r="MI68" s="74">
        <v>0</v>
      </c>
      <c r="MJ68" s="74">
        <v>0</v>
      </c>
      <c r="MK68" s="75">
        <f t="shared" ref="MK68:MK73" si="129">MH68/MG68</f>
        <v>1</v>
      </c>
      <c r="ML68" s="75">
        <f t="shared" ref="ML68:ML73" si="130">MK68-MC68</f>
        <v>0</v>
      </c>
      <c r="MN68" s="74" t="s">
        <v>73</v>
      </c>
      <c r="MO68" s="74">
        <v>4</v>
      </c>
      <c r="MP68" s="74">
        <v>4</v>
      </c>
      <c r="MQ68" s="74">
        <v>0</v>
      </c>
      <c r="MR68" s="74">
        <v>0</v>
      </c>
      <c r="MS68" s="75">
        <f t="shared" ref="MS68:MS73" si="131">MP68/MO68</f>
        <v>1</v>
      </c>
      <c r="MT68" s="75">
        <f t="shared" ref="MT68:MT73" si="132">MS68-MK68</f>
        <v>0</v>
      </c>
      <c r="MV68" s="74" t="s">
        <v>73</v>
      </c>
      <c r="MW68" s="74">
        <v>4</v>
      </c>
      <c r="MX68" s="74">
        <v>4</v>
      </c>
      <c r="MY68" s="74">
        <v>0</v>
      </c>
      <c r="MZ68" s="74">
        <v>0</v>
      </c>
      <c r="NA68" s="75">
        <f t="shared" ref="NA68:NA73" si="133">MX68/MW68</f>
        <v>1</v>
      </c>
      <c r="NB68" s="75">
        <f t="shared" ref="NB68:NB73" si="134">NA68-MS68</f>
        <v>0</v>
      </c>
      <c r="ND68" s="74" t="s">
        <v>73</v>
      </c>
      <c r="NE68" s="74">
        <v>4</v>
      </c>
      <c r="NF68" s="74">
        <v>4</v>
      </c>
      <c r="NG68" s="74">
        <v>0</v>
      </c>
      <c r="NH68" s="74">
        <v>0</v>
      </c>
      <c r="NI68" s="75">
        <f t="shared" ref="NI68:NI73" si="135">NF68/NE68</f>
        <v>1</v>
      </c>
      <c r="NJ68" s="75">
        <f t="shared" ref="NJ68:NJ73" si="136">NI68-NA68</f>
        <v>0</v>
      </c>
      <c r="NL68" s="74" t="s">
        <v>73</v>
      </c>
      <c r="NM68" s="74">
        <v>4</v>
      </c>
      <c r="NN68" s="74">
        <v>4</v>
      </c>
      <c r="NO68" s="74">
        <v>0</v>
      </c>
      <c r="NP68" s="74">
        <v>0</v>
      </c>
      <c r="NQ68" s="75">
        <f t="shared" ref="NQ68:NQ73" si="137">NN68/NM68</f>
        <v>1</v>
      </c>
      <c r="NR68" s="75">
        <f t="shared" ref="NR68:NR73" si="138">NQ68-NI68</f>
        <v>0</v>
      </c>
      <c r="NT68" s="74" t="s">
        <v>73</v>
      </c>
      <c r="NU68" s="74">
        <v>4</v>
      </c>
      <c r="NV68" s="74">
        <v>4</v>
      </c>
      <c r="NW68" s="74">
        <v>0</v>
      </c>
      <c r="NX68" s="74">
        <v>0</v>
      </c>
      <c r="NY68" s="75">
        <v>1</v>
      </c>
      <c r="NZ68" s="75"/>
    </row>
    <row r="69" spans="1:390" ht="15">
      <c r="A69" s="2" t="s">
        <v>67</v>
      </c>
      <c r="B69" s="2">
        <v>92</v>
      </c>
      <c r="C69" s="2">
        <v>76</v>
      </c>
      <c r="D69" s="2">
        <v>10</v>
      </c>
      <c r="E69" s="2">
        <v>6</v>
      </c>
      <c r="F69" s="4">
        <v>0.83</v>
      </c>
      <c r="G69" s="8"/>
      <c r="H69" s="7"/>
      <c r="I69" s="2" t="s">
        <v>67</v>
      </c>
      <c r="J69" s="2">
        <v>92</v>
      </c>
      <c r="K69" s="2">
        <v>76</v>
      </c>
      <c r="L69" s="2">
        <v>10</v>
      </c>
      <c r="M69" s="2">
        <v>6</v>
      </c>
      <c r="N69" s="4">
        <v>0.83</v>
      </c>
      <c r="O69" s="8">
        <f t="shared" si="70"/>
        <v>0</v>
      </c>
      <c r="P69" s="7"/>
      <c r="Q69" s="2" t="s">
        <v>67</v>
      </c>
      <c r="R69" s="2">
        <v>92</v>
      </c>
      <c r="S69" s="2">
        <v>76</v>
      </c>
      <c r="T69" s="2">
        <v>10</v>
      </c>
      <c r="U69" s="2">
        <v>6</v>
      </c>
      <c r="V69" s="4">
        <v>0.83</v>
      </c>
      <c r="W69" s="4">
        <f t="shared" si="71"/>
        <v>0</v>
      </c>
      <c r="Y69" s="2" t="s">
        <v>67</v>
      </c>
      <c r="Z69" s="2">
        <v>92</v>
      </c>
      <c r="AA69" s="2">
        <v>76</v>
      </c>
      <c r="AB69" s="2">
        <v>10</v>
      </c>
      <c r="AC69" s="2">
        <v>6</v>
      </c>
      <c r="AD69" s="4">
        <v>0.83</v>
      </c>
      <c r="AE69" s="4">
        <f t="shared" si="72"/>
        <v>0</v>
      </c>
      <c r="AG69" s="2" t="s">
        <v>67</v>
      </c>
      <c r="AH69" s="2">
        <v>92</v>
      </c>
      <c r="AI69" s="2">
        <v>76</v>
      </c>
      <c r="AJ69" s="2">
        <v>10</v>
      </c>
      <c r="AK69" s="2">
        <v>6</v>
      </c>
      <c r="AL69" s="4">
        <v>0.83</v>
      </c>
      <c r="AN69" s="2" t="s">
        <v>67</v>
      </c>
      <c r="AO69" s="2">
        <v>92</v>
      </c>
      <c r="AP69" s="2">
        <v>76</v>
      </c>
      <c r="AQ69" s="2">
        <v>10</v>
      </c>
      <c r="AR69" s="2">
        <v>6</v>
      </c>
      <c r="AS69" s="4">
        <v>0.83</v>
      </c>
      <c r="AT69" s="4">
        <f t="shared" si="73"/>
        <v>0</v>
      </c>
      <c r="AV69" s="2" t="s">
        <v>67</v>
      </c>
      <c r="AW69" s="2">
        <v>92</v>
      </c>
      <c r="AX69" s="2">
        <v>76</v>
      </c>
      <c r="AY69" s="2">
        <v>10</v>
      </c>
      <c r="AZ69" s="2">
        <v>6</v>
      </c>
      <c r="BA69" s="4">
        <v>0.83</v>
      </c>
      <c r="BB69" s="4">
        <f t="shared" si="74"/>
        <v>0</v>
      </c>
      <c r="BD69" s="2" t="s">
        <v>67</v>
      </c>
      <c r="BE69" s="2">
        <v>92</v>
      </c>
      <c r="BF69" s="2">
        <v>76</v>
      </c>
      <c r="BG69" s="2">
        <v>10</v>
      </c>
      <c r="BH69" s="2">
        <v>6</v>
      </c>
      <c r="BI69" s="4">
        <v>0.83</v>
      </c>
      <c r="BJ69" s="4">
        <f t="shared" si="75"/>
        <v>0</v>
      </c>
      <c r="BL69" s="2" t="s">
        <v>67</v>
      </c>
      <c r="BM69" s="2">
        <v>92</v>
      </c>
      <c r="BN69" s="2">
        <v>76</v>
      </c>
      <c r="BO69" s="2">
        <v>10</v>
      </c>
      <c r="BP69" s="2">
        <v>6</v>
      </c>
      <c r="BQ69" s="4">
        <f t="shared" si="69"/>
        <v>0.82608695652173914</v>
      </c>
      <c r="BR69" s="4">
        <f t="shared" si="76"/>
        <v>-3.9130434782608248E-3</v>
      </c>
      <c r="BT69" s="2" t="s">
        <v>67</v>
      </c>
      <c r="BU69" s="2">
        <v>92</v>
      </c>
      <c r="BV69" s="2">
        <v>76</v>
      </c>
      <c r="BW69" s="2">
        <v>10</v>
      </c>
      <c r="BX69" s="2">
        <v>6</v>
      </c>
      <c r="BY69" s="4">
        <f t="shared" si="77"/>
        <v>0.82608695652173914</v>
      </c>
      <c r="BZ69" s="4">
        <f t="shared" si="78"/>
        <v>0</v>
      </c>
      <c r="CB69" s="2" t="s">
        <v>67</v>
      </c>
      <c r="CC69" s="2">
        <v>92</v>
      </c>
      <c r="CD69" s="2">
        <v>76</v>
      </c>
      <c r="CE69" s="2">
        <v>10</v>
      </c>
      <c r="CF69" s="2">
        <v>6</v>
      </c>
      <c r="CG69" s="4">
        <v>0.83</v>
      </c>
      <c r="CH69" s="4">
        <f t="shared" si="79"/>
        <v>3.9130434782608248E-3</v>
      </c>
      <c r="CJ69" s="2" t="s">
        <v>67</v>
      </c>
      <c r="CK69" s="2">
        <v>92</v>
      </c>
      <c r="CL69" s="2">
        <v>76</v>
      </c>
      <c r="CM69" s="2">
        <v>10</v>
      </c>
      <c r="CN69" s="2">
        <v>6</v>
      </c>
      <c r="CO69" s="4">
        <v>0.83</v>
      </c>
      <c r="CP69" s="4">
        <f t="shared" si="80"/>
        <v>0</v>
      </c>
      <c r="CR69" s="2" t="s">
        <v>67</v>
      </c>
      <c r="CS69" s="2">
        <v>92</v>
      </c>
      <c r="CT69" s="2">
        <v>76</v>
      </c>
      <c r="CU69" s="2">
        <v>10</v>
      </c>
      <c r="CV69" s="2">
        <v>6</v>
      </c>
      <c r="CW69" s="4">
        <v>0.83</v>
      </c>
      <c r="CX69" s="4">
        <f t="shared" si="81"/>
        <v>0</v>
      </c>
      <c r="CZ69" s="2" t="s">
        <v>67</v>
      </c>
      <c r="DA69" s="2">
        <v>92</v>
      </c>
      <c r="DB69" s="2">
        <v>76</v>
      </c>
      <c r="DC69" s="2">
        <v>10</v>
      </c>
      <c r="DD69" s="2">
        <v>6</v>
      </c>
      <c r="DE69" s="4">
        <v>0.83</v>
      </c>
      <c r="DF69" s="4">
        <f t="shared" si="82"/>
        <v>0</v>
      </c>
      <c r="DH69" s="2" t="s">
        <v>67</v>
      </c>
      <c r="DI69" s="2">
        <v>92</v>
      </c>
      <c r="DJ69" s="2">
        <v>76</v>
      </c>
      <c r="DK69" s="2">
        <v>10</v>
      </c>
      <c r="DL69" s="2">
        <v>6</v>
      </c>
      <c r="DM69" s="4">
        <v>0.83</v>
      </c>
      <c r="DN69" s="4">
        <f t="shared" si="83"/>
        <v>0</v>
      </c>
      <c r="DP69" s="2" t="s">
        <v>67</v>
      </c>
      <c r="DQ69" s="2">
        <v>92</v>
      </c>
      <c r="DR69" s="2">
        <v>76</v>
      </c>
      <c r="DS69" s="2">
        <v>10</v>
      </c>
      <c r="DT69" s="2">
        <v>6</v>
      </c>
      <c r="DU69" s="4">
        <v>0.83</v>
      </c>
      <c r="DV69" s="4">
        <f t="shared" si="84"/>
        <v>0</v>
      </c>
      <c r="DX69" s="2" t="s">
        <v>67</v>
      </c>
      <c r="DY69" s="2">
        <v>92</v>
      </c>
      <c r="DZ69" s="2">
        <v>76</v>
      </c>
      <c r="EA69" s="2">
        <v>10</v>
      </c>
      <c r="EB69" s="2">
        <v>6</v>
      </c>
      <c r="EC69" s="4">
        <v>0.83</v>
      </c>
      <c r="ED69" s="4">
        <f t="shared" si="85"/>
        <v>0</v>
      </c>
      <c r="EF69" s="2" t="s">
        <v>67</v>
      </c>
      <c r="EG69" s="2">
        <v>92</v>
      </c>
      <c r="EH69" s="2">
        <v>76</v>
      </c>
      <c r="EI69" s="2">
        <v>10</v>
      </c>
      <c r="EJ69" s="2">
        <v>6</v>
      </c>
      <c r="EK69" s="4">
        <f t="shared" si="86"/>
        <v>0.82608695652173914</v>
      </c>
      <c r="EL69" s="4">
        <f t="shared" si="87"/>
        <v>-3.9130434782608248E-3</v>
      </c>
      <c r="EN69" s="73" t="s">
        <v>67</v>
      </c>
      <c r="EO69" s="73">
        <v>92</v>
      </c>
      <c r="EP69" s="73">
        <v>76</v>
      </c>
      <c r="EQ69" s="73">
        <v>10</v>
      </c>
      <c r="ER69" s="73">
        <v>6</v>
      </c>
      <c r="ES69" s="77">
        <v>0.83</v>
      </c>
      <c r="ET69" s="75">
        <f t="shared" si="88"/>
        <v>-5.17</v>
      </c>
      <c r="EU69" s="74"/>
      <c r="EV69" s="73" t="s">
        <v>67</v>
      </c>
      <c r="EW69" s="73">
        <v>92</v>
      </c>
      <c r="EX69" s="73">
        <v>76</v>
      </c>
      <c r="EY69" s="73">
        <v>10</v>
      </c>
      <c r="EZ69" s="73">
        <v>6</v>
      </c>
      <c r="FA69" s="77">
        <v>0.83</v>
      </c>
      <c r="FB69" s="75">
        <f t="shared" si="89"/>
        <v>0</v>
      </c>
      <c r="FC69" s="74"/>
      <c r="FD69" s="73" t="s">
        <v>67</v>
      </c>
      <c r="FE69" s="73">
        <v>92</v>
      </c>
      <c r="FF69" s="73">
        <v>76</v>
      </c>
      <c r="FG69" s="73">
        <v>10</v>
      </c>
      <c r="FH69" s="73">
        <v>6</v>
      </c>
      <c r="FI69" s="77">
        <v>0.83</v>
      </c>
      <c r="FJ69" s="75">
        <f t="shared" si="90"/>
        <v>0</v>
      </c>
      <c r="FK69" s="74"/>
      <c r="FL69" s="73" t="s">
        <v>160</v>
      </c>
      <c r="FM69" s="73">
        <v>92</v>
      </c>
      <c r="FN69" s="73">
        <v>76</v>
      </c>
      <c r="FO69" s="73">
        <v>10</v>
      </c>
      <c r="FP69" s="73">
        <v>6</v>
      </c>
      <c r="FQ69" s="77">
        <v>0.83</v>
      </c>
      <c r="FR69" s="75">
        <f t="shared" si="91"/>
        <v>0</v>
      </c>
      <c r="FS69" s="74"/>
      <c r="FT69" s="73" t="s">
        <v>160</v>
      </c>
      <c r="FU69" s="73">
        <v>92</v>
      </c>
      <c r="FV69" s="73">
        <v>76</v>
      </c>
      <c r="FW69" s="73">
        <v>10</v>
      </c>
      <c r="FX69" s="73">
        <v>6</v>
      </c>
      <c r="FY69" s="77">
        <v>0.83</v>
      </c>
      <c r="FZ69" s="75">
        <f t="shared" si="92"/>
        <v>0</v>
      </c>
      <c r="GA69" s="74"/>
      <c r="GB69" s="73" t="s">
        <v>160</v>
      </c>
      <c r="GC69" s="73">
        <v>92</v>
      </c>
      <c r="GD69" s="73">
        <v>76</v>
      </c>
      <c r="GE69" s="73">
        <v>10</v>
      </c>
      <c r="GF69" s="73">
        <v>6</v>
      </c>
      <c r="GG69" s="77">
        <v>0.83</v>
      </c>
      <c r="GH69" s="77">
        <f t="shared" si="93"/>
        <v>0</v>
      </c>
      <c r="GI69" s="74"/>
      <c r="GJ69" s="73" t="s">
        <v>160</v>
      </c>
      <c r="GK69" s="73">
        <v>92</v>
      </c>
      <c r="GL69" s="73">
        <v>76</v>
      </c>
      <c r="GM69" s="73">
        <v>10</v>
      </c>
      <c r="GN69" s="73">
        <v>6</v>
      </c>
      <c r="GO69" s="77">
        <v>0.83</v>
      </c>
      <c r="GP69" s="75">
        <f t="shared" si="94"/>
        <v>0</v>
      </c>
      <c r="GQ69" s="74"/>
      <c r="GR69" s="73" t="s">
        <v>160</v>
      </c>
      <c r="GS69" s="73">
        <v>92</v>
      </c>
      <c r="GT69" s="73">
        <v>76</v>
      </c>
      <c r="GU69" s="73">
        <v>10</v>
      </c>
      <c r="GV69" s="73">
        <v>6</v>
      </c>
      <c r="GW69" s="77">
        <v>0.83</v>
      </c>
      <c r="GX69" s="75">
        <f t="shared" si="95"/>
        <v>0</v>
      </c>
      <c r="GY69" s="74"/>
      <c r="GZ69" s="73" t="s">
        <v>160</v>
      </c>
      <c r="HA69" s="73">
        <v>92</v>
      </c>
      <c r="HB69" s="73">
        <v>76</v>
      </c>
      <c r="HC69" s="73">
        <v>10</v>
      </c>
      <c r="HD69" s="73">
        <v>6</v>
      </c>
      <c r="HE69" s="77">
        <v>0.83</v>
      </c>
      <c r="HF69" s="75">
        <f t="shared" si="96"/>
        <v>0</v>
      </c>
      <c r="HG69" s="74"/>
      <c r="HH69" s="74" t="s">
        <v>160</v>
      </c>
      <c r="HI69" s="74">
        <v>92</v>
      </c>
      <c r="HJ69" s="74">
        <v>76</v>
      </c>
      <c r="HK69" s="74">
        <v>10</v>
      </c>
      <c r="HL69" s="74">
        <v>6</v>
      </c>
      <c r="HM69" s="75">
        <f t="shared" si="97"/>
        <v>0.82608695652173914</v>
      </c>
      <c r="HN69" s="75">
        <f t="shared" si="98"/>
        <v>-3.9130434782608248E-3</v>
      </c>
      <c r="HP69" s="74" t="s">
        <v>160</v>
      </c>
      <c r="HQ69" s="74">
        <v>92</v>
      </c>
      <c r="HR69" s="74">
        <v>76</v>
      </c>
      <c r="HS69" s="74">
        <v>10</v>
      </c>
      <c r="HT69" s="74">
        <v>6</v>
      </c>
      <c r="HU69" s="75">
        <f t="shared" si="99"/>
        <v>0.82608695652173914</v>
      </c>
      <c r="HV69" s="75">
        <f t="shared" si="100"/>
        <v>0</v>
      </c>
      <c r="HX69" s="74" t="s">
        <v>160</v>
      </c>
      <c r="HY69" s="74">
        <v>92</v>
      </c>
      <c r="HZ69" s="74">
        <v>76</v>
      </c>
      <c r="IA69" s="74">
        <v>10</v>
      </c>
      <c r="IB69" s="74">
        <v>6</v>
      </c>
      <c r="IC69" s="75">
        <f t="shared" si="101"/>
        <v>0.82608695652173914</v>
      </c>
      <c r="ID69" s="75">
        <f t="shared" si="102"/>
        <v>0</v>
      </c>
      <c r="IF69" s="74" t="s">
        <v>160</v>
      </c>
      <c r="IG69" s="74">
        <v>92</v>
      </c>
      <c r="IH69" s="74">
        <v>76</v>
      </c>
      <c r="II69" s="74">
        <v>10</v>
      </c>
      <c r="IJ69" s="74">
        <v>6</v>
      </c>
      <c r="IK69" s="75">
        <f t="shared" si="103"/>
        <v>0.82608695652173914</v>
      </c>
      <c r="IL69" s="75">
        <f t="shared" si="104"/>
        <v>0</v>
      </c>
      <c r="IN69" s="74" t="s">
        <v>160</v>
      </c>
      <c r="IO69" s="74">
        <v>92</v>
      </c>
      <c r="IP69" s="74">
        <v>76</v>
      </c>
      <c r="IQ69" s="74">
        <v>10</v>
      </c>
      <c r="IR69" s="74">
        <v>6</v>
      </c>
      <c r="IS69" s="75">
        <f t="shared" si="105"/>
        <v>0.82608695652173914</v>
      </c>
      <c r="IT69" s="75">
        <f t="shared" si="106"/>
        <v>0</v>
      </c>
      <c r="IV69" s="74" t="s">
        <v>160</v>
      </c>
      <c r="IW69" s="74">
        <v>92</v>
      </c>
      <c r="IX69" s="74">
        <v>76</v>
      </c>
      <c r="IY69" s="74">
        <v>10</v>
      </c>
      <c r="IZ69" s="74">
        <v>6</v>
      </c>
      <c r="JA69" s="75">
        <f t="shared" si="107"/>
        <v>0.82608695652173914</v>
      </c>
      <c r="JB69" s="75">
        <f t="shared" si="108"/>
        <v>0</v>
      </c>
      <c r="JD69" s="74" t="s">
        <v>160</v>
      </c>
      <c r="JE69" s="74">
        <v>92</v>
      </c>
      <c r="JF69" s="74">
        <v>76</v>
      </c>
      <c r="JG69" s="74">
        <v>10</v>
      </c>
      <c r="JH69" s="74">
        <v>6</v>
      </c>
      <c r="JI69" s="75">
        <f t="shared" si="109"/>
        <v>0.82608695652173914</v>
      </c>
      <c r="JJ69" s="75">
        <f t="shared" si="110"/>
        <v>0</v>
      </c>
      <c r="JL69" s="74" t="s">
        <v>160</v>
      </c>
      <c r="JM69" s="74">
        <v>92</v>
      </c>
      <c r="JN69" s="74">
        <v>76</v>
      </c>
      <c r="JO69" s="74">
        <v>10</v>
      </c>
      <c r="JP69" s="74">
        <v>6</v>
      </c>
      <c r="JQ69" s="75">
        <f t="shared" si="111"/>
        <v>0.82608695652173914</v>
      </c>
      <c r="JR69" s="75">
        <f t="shared" si="112"/>
        <v>0</v>
      </c>
      <c r="JT69" s="74" t="s">
        <v>160</v>
      </c>
      <c r="JU69" s="74">
        <v>92</v>
      </c>
      <c r="JV69" s="74">
        <v>76</v>
      </c>
      <c r="JW69" s="74">
        <v>10</v>
      </c>
      <c r="JX69" s="74">
        <v>6</v>
      </c>
      <c r="JY69" s="75">
        <f t="shared" si="113"/>
        <v>0.82608695652173914</v>
      </c>
      <c r="JZ69" s="75">
        <f t="shared" si="114"/>
        <v>0</v>
      </c>
      <c r="KB69" s="74" t="s">
        <v>160</v>
      </c>
      <c r="KC69" s="74">
        <v>92</v>
      </c>
      <c r="KD69" s="74">
        <v>76</v>
      </c>
      <c r="KE69" s="74">
        <v>10</v>
      </c>
      <c r="KF69" s="74">
        <v>6</v>
      </c>
      <c r="KG69" s="75">
        <f t="shared" si="115"/>
        <v>0.82608695652173914</v>
      </c>
      <c r="KH69" s="75">
        <f t="shared" si="116"/>
        <v>0</v>
      </c>
      <c r="KJ69" s="74" t="s">
        <v>160</v>
      </c>
      <c r="KK69" s="74">
        <v>92</v>
      </c>
      <c r="KL69" s="74">
        <v>76</v>
      </c>
      <c r="KM69" s="74">
        <v>10</v>
      </c>
      <c r="KN69" s="74">
        <v>6</v>
      </c>
      <c r="KO69" s="75">
        <f t="shared" si="117"/>
        <v>0.82608695652173914</v>
      </c>
      <c r="KP69" s="75">
        <f t="shared" si="118"/>
        <v>0</v>
      </c>
      <c r="KR69" s="74" t="s">
        <v>160</v>
      </c>
      <c r="KS69" s="74">
        <v>92</v>
      </c>
      <c r="KT69" s="74">
        <v>76</v>
      </c>
      <c r="KU69" s="74">
        <v>10</v>
      </c>
      <c r="KV69" s="74">
        <v>6</v>
      </c>
      <c r="KW69" s="75">
        <f t="shared" si="119"/>
        <v>0.82608695652173914</v>
      </c>
      <c r="KX69" s="75">
        <f t="shared" si="120"/>
        <v>0</v>
      </c>
      <c r="KZ69" s="74" t="s">
        <v>160</v>
      </c>
      <c r="LA69" s="74">
        <v>92</v>
      </c>
      <c r="LB69" s="74">
        <v>76</v>
      </c>
      <c r="LC69" s="74">
        <v>10</v>
      </c>
      <c r="LD69" s="74">
        <v>6</v>
      </c>
      <c r="LE69" s="75">
        <f t="shared" si="121"/>
        <v>0.82608695652173914</v>
      </c>
      <c r="LF69" s="75">
        <f t="shared" si="122"/>
        <v>0</v>
      </c>
      <c r="LH69" s="74" t="s">
        <v>160</v>
      </c>
      <c r="LI69" s="74">
        <v>92</v>
      </c>
      <c r="LJ69" s="74">
        <v>76</v>
      </c>
      <c r="LK69" s="74">
        <v>10</v>
      </c>
      <c r="LL69" s="74">
        <v>6</v>
      </c>
      <c r="LM69" s="75">
        <f t="shared" si="123"/>
        <v>0.82608695652173914</v>
      </c>
      <c r="LN69" s="75">
        <f t="shared" si="124"/>
        <v>0</v>
      </c>
      <c r="LP69" s="74" t="s">
        <v>160</v>
      </c>
      <c r="LQ69" s="74">
        <v>92</v>
      </c>
      <c r="LR69" s="74">
        <v>76</v>
      </c>
      <c r="LS69" s="74">
        <v>10</v>
      </c>
      <c r="LT69" s="74">
        <v>6</v>
      </c>
      <c r="LU69" s="75">
        <f t="shared" si="125"/>
        <v>0.82608695652173914</v>
      </c>
      <c r="LV69" s="75">
        <f t="shared" si="126"/>
        <v>0</v>
      </c>
      <c r="LX69" s="74" t="s">
        <v>160</v>
      </c>
      <c r="LY69" s="74">
        <v>92</v>
      </c>
      <c r="LZ69" s="74">
        <v>76</v>
      </c>
      <c r="MA69" s="74">
        <v>10</v>
      </c>
      <c r="MB69" s="74">
        <v>6</v>
      </c>
      <c r="MC69" s="75">
        <f t="shared" si="127"/>
        <v>0.82608695652173914</v>
      </c>
      <c r="MD69" s="75">
        <f t="shared" si="128"/>
        <v>0</v>
      </c>
      <c r="MF69" s="74" t="s">
        <v>160</v>
      </c>
      <c r="MG69" s="74">
        <v>92</v>
      </c>
      <c r="MH69" s="74">
        <v>76</v>
      </c>
      <c r="MI69" s="74">
        <v>10</v>
      </c>
      <c r="MJ69" s="74">
        <v>6</v>
      </c>
      <c r="MK69" s="75">
        <f t="shared" si="129"/>
        <v>0.82608695652173914</v>
      </c>
      <c r="ML69" s="75">
        <f t="shared" si="130"/>
        <v>0</v>
      </c>
      <c r="MN69" s="74" t="s">
        <v>160</v>
      </c>
      <c r="MO69" s="74">
        <v>92</v>
      </c>
      <c r="MP69" s="74">
        <v>76</v>
      </c>
      <c r="MQ69" s="74">
        <v>10</v>
      </c>
      <c r="MR69" s="74">
        <v>6</v>
      </c>
      <c r="MS69" s="75">
        <f t="shared" si="131"/>
        <v>0.82608695652173914</v>
      </c>
      <c r="MT69" s="75">
        <f t="shared" si="132"/>
        <v>0</v>
      </c>
      <c r="MV69" s="74" t="s">
        <v>160</v>
      </c>
      <c r="MW69" s="74">
        <v>92</v>
      </c>
      <c r="MX69" s="74">
        <v>76</v>
      </c>
      <c r="MY69" s="74">
        <v>10</v>
      </c>
      <c r="MZ69" s="74">
        <v>6</v>
      </c>
      <c r="NA69" s="75">
        <f t="shared" si="133"/>
        <v>0.82608695652173914</v>
      </c>
      <c r="NB69" s="75">
        <f t="shared" si="134"/>
        <v>0</v>
      </c>
      <c r="ND69" s="74" t="s">
        <v>160</v>
      </c>
      <c r="NE69" s="74">
        <v>92</v>
      </c>
      <c r="NF69" s="74">
        <v>76</v>
      </c>
      <c r="NG69" s="74">
        <v>10</v>
      </c>
      <c r="NH69" s="74">
        <v>6</v>
      </c>
      <c r="NI69" s="75">
        <f t="shared" si="135"/>
        <v>0.82608695652173914</v>
      </c>
      <c r="NJ69" s="75">
        <f t="shared" si="136"/>
        <v>0</v>
      </c>
      <c r="NL69" s="74" t="s">
        <v>160</v>
      </c>
      <c r="NM69" s="74">
        <v>92</v>
      </c>
      <c r="NN69" s="74">
        <v>77</v>
      </c>
      <c r="NO69" s="74">
        <v>10</v>
      </c>
      <c r="NP69" s="74">
        <v>5</v>
      </c>
      <c r="NQ69" s="75">
        <f t="shared" si="137"/>
        <v>0.83695652173913049</v>
      </c>
      <c r="NR69" s="75">
        <f t="shared" si="138"/>
        <v>1.0869565217391353E-2</v>
      </c>
      <c r="NT69" s="74" t="s">
        <v>160</v>
      </c>
      <c r="NU69" s="74">
        <v>92</v>
      </c>
      <c r="NV69" s="74">
        <v>77</v>
      </c>
      <c r="NW69" s="74">
        <v>10</v>
      </c>
      <c r="NX69" s="74">
        <v>5</v>
      </c>
      <c r="NY69" s="75">
        <v>0.84</v>
      </c>
      <c r="NZ69" s="75"/>
    </row>
    <row r="70" spans="1:390" ht="15">
      <c r="A70" s="2" t="s">
        <v>68</v>
      </c>
      <c r="B70" s="2">
        <v>71</v>
      </c>
      <c r="C70" s="2">
        <v>33</v>
      </c>
      <c r="D70" s="2">
        <v>10</v>
      </c>
      <c r="E70" s="2">
        <v>28</v>
      </c>
      <c r="F70" s="4">
        <v>0.46</v>
      </c>
      <c r="G70" s="8"/>
      <c r="H70" s="7"/>
      <c r="I70" s="2" t="s">
        <v>68</v>
      </c>
      <c r="J70" s="2">
        <v>71</v>
      </c>
      <c r="K70" s="2">
        <v>33</v>
      </c>
      <c r="L70" s="2">
        <v>10</v>
      </c>
      <c r="M70" s="2">
        <v>28</v>
      </c>
      <c r="N70" s="4">
        <v>0.46</v>
      </c>
      <c r="O70" s="8">
        <f t="shared" si="70"/>
        <v>0</v>
      </c>
      <c r="P70" s="7"/>
      <c r="Q70" s="2" t="s">
        <v>68</v>
      </c>
      <c r="R70" s="2">
        <v>71</v>
      </c>
      <c r="S70" s="2">
        <v>34</v>
      </c>
      <c r="T70" s="2">
        <v>9</v>
      </c>
      <c r="U70" s="2">
        <v>28</v>
      </c>
      <c r="V70" s="4">
        <v>0.48</v>
      </c>
      <c r="W70" s="4">
        <f t="shared" si="71"/>
        <v>1.9999999999999962E-2</v>
      </c>
      <c r="Y70" s="2" t="s">
        <v>68</v>
      </c>
      <c r="Z70" s="2">
        <v>71</v>
      </c>
      <c r="AA70" s="2">
        <v>33</v>
      </c>
      <c r="AB70" s="6">
        <v>10</v>
      </c>
      <c r="AC70" s="2">
        <v>28</v>
      </c>
      <c r="AD70" s="4">
        <v>0.46</v>
      </c>
      <c r="AE70" s="4">
        <f t="shared" si="72"/>
        <v>-1.9999999999999962E-2</v>
      </c>
      <c r="AN70" s="2" t="s">
        <v>68</v>
      </c>
      <c r="AO70" s="2">
        <v>71</v>
      </c>
      <c r="AP70" s="2">
        <v>33</v>
      </c>
      <c r="AQ70" s="2">
        <v>10</v>
      </c>
      <c r="AR70" s="2">
        <v>28</v>
      </c>
      <c r="AS70" s="4">
        <v>0.46</v>
      </c>
      <c r="AT70" s="4">
        <f t="shared" si="73"/>
        <v>0.46</v>
      </c>
      <c r="AV70" s="2" t="s">
        <v>68</v>
      </c>
      <c r="AW70" s="2">
        <v>71</v>
      </c>
      <c r="AX70" s="2">
        <v>33</v>
      </c>
      <c r="AY70" s="2">
        <v>10</v>
      </c>
      <c r="AZ70" s="2">
        <v>28</v>
      </c>
      <c r="BA70" s="4">
        <v>0.46</v>
      </c>
      <c r="BB70" s="4">
        <f t="shared" si="74"/>
        <v>0</v>
      </c>
      <c r="BD70" s="2" t="s">
        <v>68</v>
      </c>
      <c r="BE70" s="2">
        <v>71</v>
      </c>
      <c r="BF70" s="2">
        <v>34</v>
      </c>
      <c r="BG70" s="2">
        <v>9</v>
      </c>
      <c r="BH70" s="2">
        <v>28</v>
      </c>
      <c r="BI70" s="4">
        <v>0.48</v>
      </c>
      <c r="BJ70" s="4">
        <f t="shared" si="75"/>
        <v>1.9999999999999962E-2</v>
      </c>
      <c r="BL70" s="2" t="s">
        <v>68</v>
      </c>
      <c r="BM70" s="2">
        <v>71</v>
      </c>
      <c r="BN70" s="2">
        <v>33</v>
      </c>
      <c r="BO70" s="6">
        <v>10</v>
      </c>
      <c r="BP70" s="2">
        <v>28</v>
      </c>
      <c r="BQ70" s="4">
        <f t="shared" si="69"/>
        <v>0.46478873239436619</v>
      </c>
      <c r="BR70" s="4">
        <f t="shared" si="76"/>
        <v>-1.5211267605633794E-2</v>
      </c>
      <c r="BT70" s="2" t="s">
        <v>68</v>
      </c>
      <c r="BU70" s="2">
        <v>71</v>
      </c>
      <c r="BV70" s="2">
        <v>34</v>
      </c>
      <c r="BW70" s="2">
        <v>9</v>
      </c>
      <c r="BX70" s="2">
        <v>28</v>
      </c>
      <c r="BY70" s="4">
        <f t="shared" si="77"/>
        <v>0.47887323943661969</v>
      </c>
      <c r="BZ70" s="4">
        <f t="shared" si="78"/>
        <v>1.4084507042253502E-2</v>
      </c>
      <c r="CB70" s="2" t="s">
        <v>68</v>
      </c>
      <c r="CC70" s="2">
        <v>71</v>
      </c>
      <c r="CD70" s="2">
        <v>34</v>
      </c>
      <c r="CE70" s="2">
        <v>9</v>
      </c>
      <c r="CF70" s="2">
        <v>28</v>
      </c>
      <c r="CG70" s="4">
        <v>0.48</v>
      </c>
      <c r="CH70" s="4">
        <f t="shared" si="79"/>
        <v>1.1267605633802913E-3</v>
      </c>
      <c r="CJ70" s="2" t="s">
        <v>68</v>
      </c>
      <c r="CK70" s="2">
        <v>71</v>
      </c>
      <c r="CL70" s="2">
        <v>33</v>
      </c>
      <c r="CM70" s="6">
        <v>10</v>
      </c>
      <c r="CN70" s="2">
        <v>28</v>
      </c>
      <c r="CO70" s="4">
        <v>0.46</v>
      </c>
      <c r="CP70" s="4">
        <f t="shared" si="80"/>
        <v>-1.9999999999999962E-2</v>
      </c>
      <c r="CQ70" s="2" t="s">
        <v>131</v>
      </c>
      <c r="CR70" s="2" t="s">
        <v>68</v>
      </c>
      <c r="CS70" s="2">
        <v>71</v>
      </c>
      <c r="CT70" s="2">
        <v>34</v>
      </c>
      <c r="CU70" s="2">
        <v>9</v>
      </c>
      <c r="CV70" s="2">
        <v>28</v>
      </c>
      <c r="CW70" s="4">
        <v>0.48</v>
      </c>
      <c r="CX70" s="4">
        <f t="shared" si="81"/>
        <v>1.9999999999999962E-2</v>
      </c>
      <c r="CZ70" s="2" t="s">
        <v>68</v>
      </c>
      <c r="DA70" s="2">
        <v>71</v>
      </c>
      <c r="DB70" s="2">
        <v>34</v>
      </c>
      <c r="DC70" s="2">
        <v>9</v>
      </c>
      <c r="DD70" s="2">
        <v>28</v>
      </c>
      <c r="DE70" s="4">
        <v>0.48</v>
      </c>
      <c r="DF70" s="4">
        <f t="shared" si="82"/>
        <v>0</v>
      </c>
      <c r="DH70" s="2" t="s">
        <v>68</v>
      </c>
      <c r="DI70" s="2">
        <v>71</v>
      </c>
      <c r="DJ70" s="2">
        <v>34</v>
      </c>
      <c r="DK70" s="2">
        <v>9</v>
      </c>
      <c r="DL70" s="2">
        <v>28</v>
      </c>
      <c r="DM70" s="4">
        <v>0.48</v>
      </c>
      <c r="DN70" s="4">
        <f t="shared" si="83"/>
        <v>0</v>
      </c>
      <c r="DO70" s="2" t="s">
        <v>89</v>
      </c>
      <c r="DP70" s="2" t="s">
        <v>68</v>
      </c>
      <c r="DQ70" s="2">
        <v>71</v>
      </c>
      <c r="DR70" s="2">
        <v>34</v>
      </c>
      <c r="DS70" s="2">
        <v>9</v>
      </c>
      <c r="DT70" s="2">
        <v>28</v>
      </c>
      <c r="DU70" s="4">
        <v>0.48</v>
      </c>
      <c r="DV70" s="4">
        <f t="shared" si="84"/>
        <v>0</v>
      </c>
      <c r="DX70" s="2" t="s">
        <v>68</v>
      </c>
      <c r="DY70" s="2">
        <v>71</v>
      </c>
      <c r="DZ70" s="2">
        <v>33</v>
      </c>
      <c r="EA70" s="2">
        <v>10</v>
      </c>
      <c r="EB70" s="2">
        <v>28</v>
      </c>
      <c r="EC70" s="4">
        <v>0.46</v>
      </c>
      <c r="ED70" s="4">
        <f t="shared" si="85"/>
        <v>-1.9999999999999962E-2</v>
      </c>
      <c r="EE70" s="2" t="s">
        <v>89</v>
      </c>
      <c r="EF70" s="2" t="s">
        <v>68</v>
      </c>
      <c r="EG70" s="2">
        <v>71</v>
      </c>
      <c r="EH70" s="2">
        <v>33</v>
      </c>
      <c r="EI70" s="2">
        <v>10</v>
      </c>
      <c r="EJ70" s="2">
        <v>28</v>
      </c>
      <c r="EK70" s="4">
        <f t="shared" si="86"/>
        <v>0.46478873239436619</v>
      </c>
      <c r="EL70" s="4">
        <f t="shared" si="87"/>
        <v>4.7887323943661686E-3</v>
      </c>
      <c r="EN70" s="73" t="s">
        <v>68</v>
      </c>
      <c r="EO70" s="73">
        <v>71</v>
      </c>
      <c r="EP70" s="73">
        <v>34</v>
      </c>
      <c r="EQ70" s="73">
        <v>9</v>
      </c>
      <c r="ER70" s="73">
        <v>28</v>
      </c>
      <c r="ES70" s="77">
        <v>0.48</v>
      </c>
      <c r="ET70" s="75">
        <f t="shared" si="88"/>
        <v>-27.52</v>
      </c>
      <c r="EU70" s="74"/>
      <c r="EV70" s="73" t="s">
        <v>68</v>
      </c>
      <c r="EW70" s="73">
        <v>71</v>
      </c>
      <c r="EX70" s="73">
        <v>34</v>
      </c>
      <c r="EY70" s="73">
        <v>9</v>
      </c>
      <c r="EZ70" s="73">
        <v>28</v>
      </c>
      <c r="FA70" s="77">
        <v>0.48</v>
      </c>
      <c r="FB70" s="75">
        <f t="shared" si="89"/>
        <v>0</v>
      </c>
      <c r="FC70" s="74"/>
      <c r="FD70" s="73" t="s">
        <v>68</v>
      </c>
      <c r="FE70" s="73">
        <v>71</v>
      </c>
      <c r="FF70" s="73">
        <v>34</v>
      </c>
      <c r="FG70" s="73">
        <v>9</v>
      </c>
      <c r="FH70" s="73">
        <v>28</v>
      </c>
      <c r="FI70" s="77">
        <v>0.48</v>
      </c>
      <c r="FJ70" s="75">
        <f t="shared" si="90"/>
        <v>0</v>
      </c>
      <c r="FK70" s="74"/>
      <c r="FL70" s="73" t="s">
        <v>68</v>
      </c>
      <c r="FM70" s="73">
        <v>71</v>
      </c>
      <c r="FN70" s="73">
        <v>33</v>
      </c>
      <c r="FO70" s="73">
        <v>10</v>
      </c>
      <c r="FP70" s="73">
        <v>28</v>
      </c>
      <c r="FQ70" s="77">
        <v>0.46</v>
      </c>
      <c r="FR70" s="75">
        <f t="shared" si="91"/>
        <v>-1.9999999999999962E-2</v>
      </c>
      <c r="FS70" s="74" t="s">
        <v>89</v>
      </c>
      <c r="FT70" s="73" t="s">
        <v>68</v>
      </c>
      <c r="FU70" s="73">
        <v>71</v>
      </c>
      <c r="FV70" s="73">
        <v>33</v>
      </c>
      <c r="FW70" s="73">
        <v>10</v>
      </c>
      <c r="FX70" s="73">
        <v>28</v>
      </c>
      <c r="FY70" s="77">
        <v>0.46</v>
      </c>
      <c r="FZ70" s="75">
        <f t="shared" si="92"/>
        <v>0</v>
      </c>
      <c r="GA70" s="74"/>
      <c r="GB70" s="73" t="s">
        <v>68</v>
      </c>
      <c r="GC70" s="73">
        <v>71</v>
      </c>
      <c r="GD70" s="73">
        <v>33</v>
      </c>
      <c r="GE70" s="73">
        <v>10</v>
      </c>
      <c r="GF70" s="73">
        <v>28</v>
      </c>
      <c r="GG70" s="77">
        <v>0.46</v>
      </c>
      <c r="GH70" s="77">
        <f t="shared" si="93"/>
        <v>0</v>
      </c>
      <c r="GI70" s="74"/>
      <c r="GJ70" s="73" t="s">
        <v>68</v>
      </c>
      <c r="GK70" s="73">
        <v>71</v>
      </c>
      <c r="GL70" s="73">
        <v>33</v>
      </c>
      <c r="GM70" s="73">
        <v>10</v>
      </c>
      <c r="GN70" s="73">
        <v>28</v>
      </c>
      <c r="GO70" s="77">
        <v>0.46</v>
      </c>
      <c r="GP70" s="75">
        <f t="shared" si="94"/>
        <v>0</v>
      </c>
      <c r="GQ70" s="74"/>
      <c r="GR70" s="73" t="s">
        <v>68</v>
      </c>
      <c r="GS70" s="73">
        <v>71</v>
      </c>
      <c r="GT70" s="73">
        <v>34</v>
      </c>
      <c r="GU70" s="73">
        <v>9</v>
      </c>
      <c r="GV70" s="73">
        <v>28</v>
      </c>
      <c r="GW70" s="77">
        <v>0.48</v>
      </c>
      <c r="GX70" s="75">
        <f t="shared" si="95"/>
        <v>1.9999999999999962E-2</v>
      </c>
      <c r="GY70" s="74"/>
      <c r="GZ70" s="73" t="s">
        <v>68</v>
      </c>
      <c r="HA70" s="73">
        <v>71</v>
      </c>
      <c r="HB70" s="73">
        <v>33</v>
      </c>
      <c r="HC70" s="73">
        <v>10</v>
      </c>
      <c r="HD70" s="73">
        <v>28</v>
      </c>
      <c r="HE70" s="77">
        <v>0.46</v>
      </c>
      <c r="HF70" s="75">
        <f t="shared" si="96"/>
        <v>-1.9999999999999962E-2</v>
      </c>
      <c r="HG70" s="74" t="s">
        <v>89</v>
      </c>
      <c r="HH70" s="74" t="s">
        <v>68</v>
      </c>
      <c r="HI70" s="74">
        <v>71</v>
      </c>
      <c r="HJ70" s="74">
        <v>45</v>
      </c>
      <c r="HK70" s="74">
        <v>8</v>
      </c>
      <c r="HL70" s="74">
        <v>18</v>
      </c>
      <c r="HM70" s="75">
        <f t="shared" si="97"/>
        <v>0.63380281690140849</v>
      </c>
      <c r="HN70" s="75">
        <f t="shared" si="98"/>
        <v>0.17380281690140847</v>
      </c>
      <c r="HP70" s="74" t="s">
        <v>68</v>
      </c>
      <c r="HQ70" s="74">
        <v>71</v>
      </c>
      <c r="HR70" s="74">
        <v>45</v>
      </c>
      <c r="HS70" s="74">
        <v>8</v>
      </c>
      <c r="HT70" s="74">
        <v>18</v>
      </c>
      <c r="HU70" s="75">
        <f t="shared" si="99"/>
        <v>0.63380281690140849</v>
      </c>
      <c r="HV70" s="75">
        <f t="shared" si="100"/>
        <v>0</v>
      </c>
      <c r="HX70" s="74" t="s">
        <v>68</v>
      </c>
      <c r="HY70" s="74">
        <v>71</v>
      </c>
      <c r="HZ70" s="74">
        <v>45</v>
      </c>
      <c r="IA70" s="74">
        <v>8</v>
      </c>
      <c r="IB70" s="74">
        <v>18</v>
      </c>
      <c r="IC70" s="75">
        <f t="shared" si="101"/>
        <v>0.63380281690140849</v>
      </c>
      <c r="ID70" s="75">
        <f t="shared" si="102"/>
        <v>0</v>
      </c>
      <c r="IF70" s="74" t="s">
        <v>68</v>
      </c>
      <c r="IG70" s="74">
        <v>71</v>
      </c>
      <c r="IH70" s="74">
        <v>46</v>
      </c>
      <c r="II70" s="74">
        <v>7</v>
      </c>
      <c r="IJ70" s="74">
        <v>18</v>
      </c>
      <c r="IK70" s="75">
        <f t="shared" si="103"/>
        <v>0.647887323943662</v>
      </c>
      <c r="IL70" s="75">
        <f t="shared" si="104"/>
        <v>1.4084507042253502E-2</v>
      </c>
      <c r="IN70" s="74" t="s">
        <v>68</v>
      </c>
      <c r="IO70" s="74">
        <v>71</v>
      </c>
      <c r="IP70" s="74">
        <v>46</v>
      </c>
      <c r="IQ70" s="74">
        <v>7</v>
      </c>
      <c r="IR70" s="74">
        <v>18</v>
      </c>
      <c r="IS70" s="75">
        <f t="shared" si="105"/>
        <v>0.647887323943662</v>
      </c>
      <c r="IT70" s="75">
        <f t="shared" si="106"/>
        <v>0</v>
      </c>
      <c r="IV70" s="74" t="s">
        <v>68</v>
      </c>
      <c r="IW70" s="74">
        <v>71</v>
      </c>
      <c r="IX70" s="74">
        <v>46</v>
      </c>
      <c r="IY70" s="74">
        <v>7</v>
      </c>
      <c r="IZ70" s="74">
        <v>18</v>
      </c>
      <c r="JA70" s="75">
        <f t="shared" si="107"/>
        <v>0.647887323943662</v>
      </c>
      <c r="JB70" s="75">
        <f t="shared" si="108"/>
        <v>0</v>
      </c>
      <c r="JD70" s="74" t="s">
        <v>68</v>
      </c>
      <c r="JE70" s="74">
        <v>71</v>
      </c>
      <c r="JF70" s="74">
        <v>46</v>
      </c>
      <c r="JG70" s="74">
        <v>7</v>
      </c>
      <c r="JH70" s="74">
        <v>18</v>
      </c>
      <c r="JI70" s="75">
        <f t="shared" si="109"/>
        <v>0.647887323943662</v>
      </c>
      <c r="JJ70" s="75">
        <f t="shared" si="110"/>
        <v>0</v>
      </c>
      <c r="JL70" s="74" t="s">
        <v>68</v>
      </c>
      <c r="JM70" s="74">
        <v>71</v>
      </c>
      <c r="JN70" s="74">
        <v>45</v>
      </c>
      <c r="JO70" s="74">
        <v>8</v>
      </c>
      <c r="JP70" s="74">
        <v>18</v>
      </c>
      <c r="JQ70" s="75">
        <f t="shared" si="111"/>
        <v>0.63380281690140849</v>
      </c>
      <c r="JR70" s="75">
        <f t="shared" si="112"/>
        <v>-1.4084507042253502E-2</v>
      </c>
      <c r="JT70" s="74" t="s">
        <v>68</v>
      </c>
      <c r="JU70" s="74">
        <v>71</v>
      </c>
      <c r="JV70" s="74">
        <v>45</v>
      </c>
      <c r="JW70" s="74">
        <v>8</v>
      </c>
      <c r="JX70" s="74">
        <v>18</v>
      </c>
      <c r="JY70" s="75">
        <f t="shared" si="113"/>
        <v>0.63380281690140849</v>
      </c>
      <c r="JZ70" s="75">
        <f t="shared" si="114"/>
        <v>0</v>
      </c>
      <c r="KB70" s="74" t="s">
        <v>68</v>
      </c>
      <c r="KC70" s="74">
        <v>71</v>
      </c>
      <c r="KD70" s="74">
        <v>45</v>
      </c>
      <c r="KE70" s="74">
        <v>8</v>
      </c>
      <c r="KF70" s="74">
        <v>18</v>
      </c>
      <c r="KG70" s="75">
        <f t="shared" si="115"/>
        <v>0.63380281690140849</v>
      </c>
      <c r="KH70" s="75">
        <f t="shared" si="116"/>
        <v>0</v>
      </c>
      <c r="KJ70" s="74" t="s">
        <v>68</v>
      </c>
      <c r="KK70" s="74">
        <v>71</v>
      </c>
      <c r="KL70" s="74">
        <v>46</v>
      </c>
      <c r="KM70" s="74">
        <v>7</v>
      </c>
      <c r="KN70" s="74">
        <v>18</v>
      </c>
      <c r="KO70" s="75">
        <f t="shared" si="117"/>
        <v>0.647887323943662</v>
      </c>
      <c r="KP70" s="75">
        <f t="shared" si="118"/>
        <v>1.4084507042253502E-2</v>
      </c>
      <c r="KR70" s="74" t="s">
        <v>68</v>
      </c>
      <c r="KS70" s="74">
        <v>71</v>
      </c>
      <c r="KT70" s="74">
        <v>46</v>
      </c>
      <c r="KU70" s="74">
        <v>7</v>
      </c>
      <c r="KV70" s="74">
        <v>18</v>
      </c>
      <c r="KW70" s="75">
        <f t="shared" si="119"/>
        <v>0.647887323943662</v>
      </c>
      <c r="KX70" s="75">
        <f t="shared" si="120"/>
        <v>0</v>
      </c>
      <c r="KZ70" s="74" t="s">
        <v>68</v>
      </c>
      <c r="LA70" s="74">
        <v>71</v>
      </c>
      <c r="LB70" s="74">
        <v>46</v>
      </c>
      <c r="LC70" s="74">
        <v>7</v>
      </c>
      <c r="LD70" s="74">
        <v>18</v>
      </c>
      <c r="LE70" s="75">
        <f t="shared" si="121"/>
        <v>0.647887323943662</v>
      </c>
      <c r="LF70" s="75">
        <f t="shared" si="122"/>
        <v>0</v>
      </c>
      <c r="LH70" s="74" t="s">
        <v>68</v>
      </c>
      <c r="LI70" s="74">
        <v>71</v>
      </c>
      <c r="LJ70" s="74">
        <v>46</v>
      </c>
      <c r="LK70" s="74">
        <v>7</v>
      </c>
      <c r="LL70" s="74">
        <v>18</v>
      </c>
      <c r="LM70" s="75">
        <f t="shared" si="123"/>
        <v>0.647887323943662</v>
      </c>
      <c r="LN70" s="75">
        <f t="shared" si="124"/>
        <v>0</v>
      </c>
      <c r="LP70" s="74" t="s">
        <v>68</v>
      </c>
      <c r="LQ70" s="74">
        <v>71</v>
      </c>
      <c r="LR70" s="74">
        <v>46</v>
      </c>
      <c r="LS70" s="74">
        <v>7</v>
      </c>
      <c r="LT70" s="74">
        <v>18</v>
      </c>
      <c r="LU70" s="75">
        <f t="shared" si="125"/>
        <v>0.647887323943662</v>
      </c>
      <c r="LV70" s="75">
        <f t="shared" si="126"/>
        <v>0</v>
      </c>
      <c r="LX70" s="74" t="s">
        <v>68</v>
      </c>
      <c r="LY70" s="74">
        <v>71</v>
      </c>
      <c r="LZ70" s="74">
        <v>46</v>
      </c>
      <c r="MA70" s="74">
        <v>7</v>
      </c>
      <c r="MB70" s="74">
        <v>18</v>
      </c>
      <c r="MC70" s="75">
        <f t="shared" si="127"/>
        <v>0.647887323943662</v>
      </c>
      <c r="MD70" s="75">
        <f t="shared" si="128"/>
        <v>0</v>
      </c>
      <c r="MF70" s="74" t="s">
        <v>68</v>
      </c>
      <c r="MG70" s="74">
        <v>71</v>
      </c>
      <c r="MH70" s="74">
        <v>46</v>
      </c>
      <c r="MI70" s="74">
        <v>7</v>
      </c>
      <c r="MJ70" s="74">
        <v>18</v>
      </c>
      <c r="MK70" s="75">
        <f t="shared" si="129"/>
        <v>0.647887323943662</v>
      </c>
      <c r="ML70" s="75">
        <f t="shared" si="130"/>
        <v>0</v>
      </c>
      <c r="MN70" s="74" t="s">
        <v>68</v>
      </c>
      <c r="MO70" s="74">
        <v>71</v>
      </c>
      <c r="MP70" s="74">
        <v>46</v>
      </c>
      <c r="MQ70" s="74">
        <v>7</v>
      </c>
      <c r="MR70" s="74">
        <v>18</v>
      </c>
      <c r="MS70" s="75">
        <f t="shared" si="131"/>
        <v>0.647887323943662</v>
      </c>
      <c r="MT70" s="75">
        <f t="shared" si="132"/>
        <v>0</v>
      </c>
      <c r="MV70" s="74" t="s">
        <v>68</v>
      </c>
      <c r="MW70" s="74">
        <v>71</v>
      </c>
      <c r="MX70" s="74">
        <v>46</v>
      </c>
      <c r="MY70" s="74">
        <v>7</v>
      </c>
      <c r="MZ70" s="74">
        <v>18</v>
      </c>
      <c r="NA70" s="75">
        <f t="shared" si="133"/>
        <v>0.647887323943662</v>
      </c>
      <c r="NB70" s="75">
        <f t="shared" si="134"/>
        <v>0</v>
      </c>
      <c r="ND70" s="74" t="s">
        <v>68</v>
      </c>
      <c r="NE70" s="74">
        <v>71</v>
      </c>
      <c r="NF70" s="74">
        <v>46</v>
      </c>
      <c r="NG70" s="74">
        <v>7</v>
      </c>
      <c r="NH70" s="74">
        <v>18</v>
      </c>
      <c r="NI70" s="75">
        <f t="shared" si="135"/>
        <v>0.647887323943662</v>
      </c>
      <c r="NJ70" s="75">
        <f t="shared" si="136"/>
        <v>0</v>
      </c>
      <c r="NL70" s="74" t="s">
        <v>68</v>
      </c>
      <c r="NM70" s="74">
        <v>71</v>
      </c>
      <c r="NN70" s="74">
        <v>46</v>
      </c>
      <c r="NO70" s="74">
        <v>7</v>
      </c>
      <c r="NP70" s="74">
        <v>18</v>
      </c>
      <c r="NQ70" s="75">
        <f t="shared" si="137"/>
        <v>0.647887323943662</v>
      </c>
      <c r="NR70" s="75">
        <f t="shared" si="138"/>
        <v>0</v>
      </c>
      <c r="NT70" s="74" t="s">
        <v>68</v>
      </c>
      <c r="NU70" s="74">
        <v>71</v>
      </c>
      <c r="NV70" s="74">
        <v>46</v>
      </c>
      <c r="NW70" s="74">
        <v>7</v>
      </c>
      <c r="NX70" s="74">
        <v>18</v>
      </c>
      <c r="NY70" s="75">
        <v>0.65</v>
      </c>
      <c r="NZ70" s="75"/>
    </row>
    <row r="71" spans="1:390" ht="15">
      <c r="A71" s="2" t="s">
        <v>72</v>
      </c>
      <c r="B71" s="2">
        <v>555</v>
      </c>
      <c r="C71" s="2">
        <v>553</v>
      </c>
      <c r="D71" s="2">
        <v>2</v>
      </c>
      <c r="E71" s="2">
        <v>0</v>
      </c>
      <c r="F71" s="4">
        <v>1</v>
      </c>
      <c r="G71" s="8"/>
      <c r="H71" s="7"/>
      <c r="I71" s="2" t="s">
        <v>72</v>
      </c>
      <c r="J71" s="2">
        <v>555</v>
      </c>
      <c r="K71" s="2">
        <v>553</v>
      </c>
      <c r="L71" s="2">
        <v>2</v>
      </c>
      <c r="M71" s="2">
        <v>0</v>
      </c>
      <c r="N71" s="4">
        <v>1</v>
      </c>
      <c r="O71" s="8">
        <f t="shared" si="70"/>
        <v>0</v>
      </c>
      <c r="P71" s="7"/>
      <c r="Q71" s="2" t="s">
        <v>72</v>
      </c>
      <c r="R71" s="2">
        <v>555</v>
      </c>
      <c r="S71" s="2">
        <v>553</v>
      </c>
      <c r="T71" s="2">
        <v>2</v>
      </c>
      <c r="U71" s="2">
        <v>0</v>
      </c>
      <c r="V71" s="4">
        <v>1</v>
      </c>
      <c r="W71" s="4">
        <f t="shared" si="71"/>
        <v>0</v>
      </c>
      <c r="Y71" s="2" t="s">
        <v>72</v>
      </c>
      <c r="Z71" s="2">
        <v>555</v>
      </c>
      <c r="AA71" s="2">
        <v>553</v>
      </c>
      <c r="AB71" s="2">
        <v>2</v>
      </c>
      <c r="AC71" s="2">
        <v>0</v>
      </c>
      <c r="AD71" s="4">
        <v>1</v>
      </c>
      <c r="AE71" s="4">
        <f t="shared" si="72"/>
        <v>0</v>
      </c>
      <c r="AG71" s="2" t="s">
        <v>72</v>
      </c>
      <c r="AH71" s="2">
        <v>555</v>
      </c>
      <c r="AI71" s="2">
        <v>553</v>
      </c>
      <c r="AJ71" s="2">
        <v>2</v>
      </c>
      <c r="AK71" s="2">
        <v>0</v>
      </c>
      <c r="AL71" s="4">
        <v>1</v>
      </c>
      <c r="AN71" s="2" t="s">
        <v>72</v>
      </c>
      <c r="AO71" s="2">
        <v>555</v>
      </c>
      <c r="AP71" s="2">
        <v>553</v>
      </c>
      <c r="AQ71" s="2">
        <v>2</v>
      </c>
      <c r="AR71" s="2">
        <v>0</v>
      </c>
      <c r="AS71" s="4">
        <v>1</v>
      </c>
      <c r="AT71" s="4">
        <f t="shared" si="73"/>
        <v>0</v>
      </c>
      <c r="AV71" s="2" t="s">
        <v>72</v>
      </c>
      <c r="AW71" s="2">
        <v>555</v>
      </c>
      <c r="AX71" s="2">
        <v>553</v>
      </c>
      <c r="AY71" s="2">
        <v>2</v>
      </c>
      <c r="AZ71" s="2">
        <v>0</v>
      </c>
      <c r="BA71" s="4">
        <v>1</v>
      </c>
      <c r="BB71" s="4">
        <f t="shared" si="74"/>
        <v>0</v>
      </c>
      <c r="BD71" s="2" t="s">
        <v>72</v>
      </c>
      <c r="BE71" s="2">
        <v>555</v>
      </c>
      <c r="BF71" s="2">
        <v>553</v>
      </c>
      <c r="BG71" s="2">
        <v>2</v>
      </c>
      <c r="BH71" s="2">
        <v>0</v>
      </c>
      <c r="BI71" s="4">
        <v>1</v>
      </c>
      <c r="BJ71" s="4">
        <f t="shared" si="75"/>
        <v>0</v>
      </c>
      <c r="BL71" s="2" t="s">
        <v>72</v>
      </c>
      <c r="BM71" s="2">
        <v>555</v>
      </c>
      <c r="BN71" s="2">
        <v>553</v>
      </c>
      <c r="BO71" s="2">
        <v>2</v>
      </c>
      <c r="BP71" s="2">
        <v>0</v>
      </c>
      <c r="BQ71" s="4">
        <f t="shared" si="69"/>
        <v>0.99639639639639643</v>
      </c>
      <c r="BR71" s="4">
        <f t="shared" si="76"/>
        <v>-3.6036036036035668E-3</v>
      </c>
      <c r="BT71" s="2" t="s">
        <v>72</v>
      </c>
      <c r="BU71" s="2">
        <v>555</v>
      </c>
      <c r="BV71" s="2">
        <v>553</v>
      </c>
      <c r="BW71" s="2">
        <v>2</v>
      </c>
      <c r="BX71" s="2">
        <v>0</v>
      </c>
      <c r="BY71" s="4">
        <f t="shared" si="77"/>
        <v>0.99639639639639643</v>
      </c>
      <c r="BZ71" s="4">
        <f t="shared" si="78"/>
        <v>0</v>
      </c>
      <c r="CB71" s="2" t="s">
        <v>72</v>
      </c>
      <c r="CC71" s="2">
        <v>555</v>
      </c>
      <c r="CD71" s="2">
        <v>553</v>
      </c>
      <c r="CE71" s="2">
        <v>2</v>
      </c>
      <c r="CF71" s="2">
        <v>0</v>
      </c>
      <c r="CG71" s="4">
        <v>1</v>
      </c>
      <c r="CH71" s="4">
        <f t="shared" si="79"/>
        <v>3.6036036036035668E-3</v>
      </c>
      <c r="CJ71" s="2" t="s">
        <v>72</v>
      </c>
      <c r="CK71" s="2">
        <v>555</v>
      </c>
      <c r="CL71" s="2">
        <v>553</v>
      </c>
      <c r="CM71" s="2">
        <v>2</v>
      </c>
      <c r="CN71" s="2">
        <v>0</v>
      </c>
      <c r="CO71" s="4">
        <v>1</v>
      </c>
      <c r="CP71" s="4">
        <f t="shared" si="80"/>
        <v>0</v>
      </c>
      <c r="CR71" s="2" t="s">
        <v>72</v>
      </c>
      <c r="CS71" s="2">
        <v>555</v>
      </c>
      <c r="CT71" s="2">
        <v>553</v>
      </c>
      <c r="CU71" s="2">
        <v>2</v>
      </c>
      <c r="CV71" s="2">
        <v>0</v>
      </c>
      <c r="CW71" s="4">
        <v>1</v>
      </c>
      <c r="CX71" s="4">
        <f t="shared" si="81"/>
        <v>0</v>
      </c>
      <c r="CZ71" s="2" t="s">
        <v>72</v>
      </c>
      <c r="DA71" s="2">
        <v>555</v>
      </c>
      <c r="DB71" s="2">
        <v>553</v>
      </c>
      <c r="DC71" s="2">
        <v>2</v>
      </c>
      <c r="DD71" s="2">
        <v>0</v>
      </c>
      <c r="DE71" s="4">
        <v>1</v>
      </c>
      <c r="DF71" s="4">
        <f t="shared" si="82"/>
        <v>0</v>
      </c>
      <c r="DH71" s="2" t="s">
        <v>72</v>
      </c>
      <c r="DI71" s="2">
        <v>555</v>
      </c>
      <c r="DJ71" s="2">
        <v>553</v>
      </c>
      <c r="DK71" s="2">
        <v>2</v>
      </c>
      <c r="DL71" s="2">
        <v>0</v>
      </c>
      <c r="DM71" s="4">
        <v>1</v>
      </c>
      <c r="DN71" s="4">
        <f t="shared" si="83"/>
        <v>0</v>
      </c>
      <c r="DP71" s="2" t="s">
        <v>72</v>
      </c>
      <c r="DQ71" s="2">
        <v>555</v>
      </c>
      <c r="DR71" s="2">
        <v>553</v>
      </c>
      <c r="DS71" s="2">
        <v>2</v>
      </c>
      <c r="DT71" s="2">
        <v>0</v>
      </c>
      <c r="DU71" s="4">
        <v>1</v>
      </c>
      <c r="DV71" s="4">
        <f t="shared" si="84"/>
        <v>0</v>
      </c>
      <c r="DX71" s="2" t="s">
        <v>72</v>
      </c>
      <c r="DY71" s="2">
        <v>555</v>
      </c>
      <c r="DZ71" s="2">
        <v>553</v>
      </c>
      <c r="EA71" s="2">
        <v>2</v>
      </c>
      <c r="EB71" s="2">
        <v>0</v>
      </c>
      <c r="EC71" s="4">
        <v>1</v>
      </c>
      <c r="ED71" s="4">
        <f t="shared" si="85"/>
        <v>0</v>
      </c>
      <c r="EF71" s="2" t="s">
        <v>72</v>
      </c>
      <c r="EG71" s="2">
        <v>555</v>
      </c>
      <c r="EH71" s="2">
        <v>553</v>
      </c>
      <c r="EI71" s="2">
        <v>2</v>
      </c>
      <c r="EJ71" s="2">
        <v>0</v>
      </c>
      <c r="EK71" s="4">
        <f t="shared" si="86"/>
        <v>0.99639639639639643</v>
      </c>
      <c r="EL71" s="4">
        <f t="shared" si="87"/>
        <v>-3.6036036036035668E-3</v>
      </c>
      <c r="EN71" s="73" t="s">
        <v>72</v>
      </c>
      <c r="EO71" s="73">
        <v>555</v>
      </c>
      <c r="EP71" s="73">
        <v>553</v>
      </c>
      <c r="EQ71" s="73">
        <v>2</v>
      </c>
      <c r="ER71" s="73">
        <v>0</v>
      </c>
      <c r="ES71" s="77">
        <v>1</v>
      </c>
      <c r="ET71" s="75">
        <f t="shared" si="88"/>
        <v>1</v>
      </c>
      <c r="EU71" s="74"/>
      <c r="EV71" s="73" t="s">
        <v>72</v>
      </c>
      <c r="EW71" s="73">
        <v>555</v>
      </c>
      <c r="EX71" s="73">
        <v>553</v>
      </c>
      <c r="EY71" s="73">
        <v>2</v>
      </c>
      <c r="EZ71" s="73">
        <v>0</v>
      </c>
      <c r="FA71" s="77">
        <v>1</v>
      </c>
      <c r="FB71" s="75">
        <f t="shared" si="89"/>
        <v>0</v>
      </c>
      <c r="FC71" s="74"/>
      <c r="FD71" s="73" t="s">
        <v>72</v>
      </c>
      <c r="FE71" s="73">
        <v>555</v>
      </c>
      <c r="FF71" s="73">
        <v>553</v>
      </c>
      <c r="FG71" s="73">
        <v>2</v>
      </c>
      <c r="FH71" s="73">
        <v>0</v>
      </c>
      <c r="FI71" s="77">
        <v>1</v>
      </c>
      <c r="FJ71" s="75">
        <f t="shared" si="90"/>
        <v>0</v>
      </c>
      <c r="FK71" s="74"/>
      <c r="FL71" s="73" t="s">
        <v>72</v>
      </c>
      <c r="FM71" s="73">
        <v>160</v>
      </c>
      <c r="FN71" s="73">
        <v>0</v>
      </c>
      <c r="FO71" s="73">
        <v>0</v>
      </c>
      <c r="FP71" s="73">
        <v>160</v>
      </c>
      <c r="FQ71" s="77">
        <v>0</v>
      </c>
      <c r="FR71" s="75">
        <f t="shared" si="91"/>
        <v>-1</v>
      </c>
      <c r="FS71" s="74"/>
      <c r="FT71" s="73" t="s">
        <v>72</v>
      </c>
      <c r="FU71" s="73">
        <v>160</v>
      </c>
      <c r="FV71" s="73">
        <v>0</v>
      </c>
      <c r="FW71" s="73">
        <v>0</v>
      </c>
      <c r="FX71" s="73">
        <v>160</v>
      </c>
      <c r="FY71" s="77">
        <v>0</v>
      </c>
      <c r="FZ71" s="75">
        <f t="shared" si="92"/>
        <v>0</v>
      </c>
      <c r="GA71" s="74"/>
      <c r="GB71" s="73" t="s">
        <v>72</v>
      </c>
      <c r="GC71" s="73">
        <v>480</v>
      </c>
      <c r="GD71" s="73">
        <v>0</v>
      </c>
      <c r="GE71" s="73">
        <v>0</v>
      </c>
      <c r="GF71" s="73">
        <v>480</v>
      </c>
      <c r="GG71" s="77">
        <v>0</v>
      </c>
      <c r="GH71" s="77">
        <f t="shared" si="93"/>
        <v>0</v>
      </c>
      <c r="GI71" s="74"/>
      <c r="GJ71" s="73" t="s">
        <v>72</v>
      </c>
      <c r="GK71" s="73">
        <v>160</v>
      </c>
      <c r="GL71" s="73">
        <v>0</v>
      </c>
      <c r="GM71" s="73">
        <v>0</v>
      </c>
      <c r="GN71" s="73">
        <v>160</v>
      </c>
      <c r="GO71" s="77">
        <v>0</v>
      </c>
      <c r="GP71" s="75">
        <f t="shared" si="94"/>
        <v>0</v>
      </c>
      <c r="GQ71" s="74"/>
      <c r="GR71" s="73" t="s">
        <v>72</v>
      </c>
      <c r="GS71" s="73">
        <v>480</v>
      </c>
      <c r="GT71" s="73">
        <v>0</v>
      </c>
      <c r="GU71" s="73">
        <v>0</v>
      </c>
      <c r="GV71" s="73">
        <v>480</v>
      </c>
      <c r="GW71" s="77">
        <v>0</v>
      </c>
      <c r="GX71" s="75">
        <f t="shared" si="95"/>
        <v>0</v>
      </c>
      <c r="GY71" s="74"/>
      <c r="GZ71" s="73" t="s">
        <v>72</v>
      </c>
      <c r="HA71" s="73">
        <v>480</v>
      </c>
      <c r="HB71" s="73">
        <v>0</v>
      </c>
      <c r="HC71" s="73">
        <v>0</v>
      </c>
      <c r="HD71" s="73">
        <v>480</v>
      </c>
      <c r="HE71" s="77">
        <v>0</v>
      </c>
      <c r="HF71" s="75">
        <f t="shared" si="96"/>
        <v>0</v>
      </c>
      <c r="HG71" s="74"/>
      <c r="HH71" s="74" t="s">
        <v>72</v>
      </c>
      <c r="HI71" s="74">
        <v>1497</v>
      </c>
      <c r="HJ71" s="74">
        <v>1369</v>
      </c>
      <c r="HK71" s="74">
        <v>128</v>
      </c>
      <c r="HL71" s="74">
        <v>0</v>
      </c>
      <c r="HM71" s="75">
        <f t="shared" si="97"/>
        <v>0.91449565798263188</v>
      </c>
      <c r="HN71" s="75">
        <f t="shared" si="98"/>
        <v>0.91449565798263188</v>
      </c>
      <c r="HP71" s="74" t="s">
        <v>72</v>
      </c>
      <c r="HQ71" s="74">
        <v>1497</v>
      </c>
      <c r="HR71" s="74">
        <v>1369</v>
      </c>
      <c r="HS71" s="74">
        <v>128</v>
      </c>
      <c r="HT71" s="74">
        <v>0</v>
      </c>
      <c r="HU71" s="75">
        <f t="shared" si="99"/>
        <v>0.91449565798263188</v>
      </c>
      <c r="HV71" s="75">
        <f t="shared" si="100"/>
        <v>0</v>
      </c>
      <c r="HX71" s="74" t="s">
        <v>72</v>
      </c>
      <c r="HY71" s="74">
        <v>1497</v>
      </c>
      <c r="HZ71" s="74">
        <v>1369</v>
      </c>
      <c r="IA71" s="74">
        <v>128</v>
      </c>
      <c r="IB71" s="74">
        <v>0</v>
      </c>
      <c r="IC71" s="75">
        <f t="shared" si="101"/>
        <v>0.91449565798263188</v>
      </c>
      <c r="ID71" s="75">
        <f t="shared" si="102"/>
        <v>0</v>
      </c>
      <c r="IF71" s="74" t="s">
        <v>72</v>
      </c>
      <c r="IG71" s="74">
        <v>1497</v>
      </c>
      <c r="IH71" s="74">
        <v>1369</v>
      </c>
      <c r="II71" s="74">
        <v>128</v>
      </c>
      <c r="IJ71" s="74">
        <v>0</v>
      </c>
      <c r="IK71" s="75">
        <f t="shared" si="103"/>
        <v>0.91449565798263188</v>
      </c>
      <c r="IL71" s="75">
        <f t="shared" si="104"/>
        <v>0</v>
      </c>
      <c r="IN71" s="74" t="s">
        <v>72</v>
      </c>
      <c r="IO71" s="74">
        <v>1497</v>
      </c>
      <c r="IP71" s="74">
        <v>1369</v>
      </c>
      <c r="IQ71" s="74">
        <v>128</v>
      </c>
      <c r="IR71" s="74">
        <v>0</v>
      </c>
      <c r="IS71" s="75">
        <f t="shared" si="105"/>
        <v>0.91449565798263188</v>
      </c>
      <c r="IT71" s="75">
        <f t="shared" si="106"/>
        <v>0</v>
      </c>
      <c r="IV71" s="74" t="s">
        <v>72</v>
      </c>
      <c r="IW71" s="74">
        <v>1497</v>
      </c>
      <c r="IX71" s="74">
        <v>1369</v>
      </c>
      <c r="IY71" s="74">
        <v>128</v>
      </c>
      <c r="IZ71" s="74">
        <v>0</v>
      </c>
      <c r="JA71" s="75">
        <f t="shared" si="107"/>
        <v>0.91449565798263188</v>
      </c>
      <c r="JB71" s="75">
        <f t="shared" si="108"/>
        <v>0</v>
      </c>
      <c r="JD71" s="74" t="s">
        <v>72</v>
      </c>
      <c r="JE71" s="74">
        <v>1497</v>
      </c>
      <c r="JF71" s="74">
        <v>1369</v>
      </c>
      <c r="JG71" s="74">
        <v>128</v>
      </c>
      <c r="JH71" s="74">
        <v>0</v>
      </c>
      <c r="JI71" s="75">
        <f t="shared" si="109"/>
        <v>0.91449565798263188</v>
      </c>
      <c r="JJ71" s="75">
        <f t="shared" si="110"/>
        <v>0</v>
      </c>
      <c r="JL71" s="74" t="s">
        <v>72</v>
      </c>
      <c r="JM71" s="74">
        <v>1497</v>
      </c>
      <c r="JN71" s="74">
        <v>1369</v>
      </c>
      <c r="JO71" s="74">
        <v>128</v>
      </c>
      <c r="JP71" s="74">
        <v>0</v>
      </c>
      <c r="JQ71" s="75">
        <f t="shared" si="111"/>
        <v>0.91449565798263188</v>
      </c>
      <c r="JR71" s="75">
        <f t="shared" si="112"/>
        <v>0</v>
      </c>
      <c r="JT71" s="74" t="s">
        <v>72</v>
      </c>
      <c r="JU71" s="74">
        <v>1497</v>
      </c>
      <c r="JV71" s="74">
        <v>1369</v>
      </c>
      <c r="JW71" s="74">
        <v>128</v>
      </c>
      <c r="JX71" s="74">
        <v>0</v>
      </c>
      <c r="JY71" s="75">
        <f t="shared" si="113"/>
        <v>0.91449565798263188</v>
      </c>
      <c r="JZ71" s="75">
        <f t="shared" si="114"/>
        <v>0</v>
      </c>
      <c r="KB71" s="74" t="s">
        <v>72</v>
      </c>
      <c r="KC71" s="6">
        <v>1497</v>
      </c>
      <c r="KD71" s="6">
        <v>1369</v>
      </c>
      <c r="KE71" s="6">
        <v>128</v>
      </c>
      <c r="KF71" s="6">
        <v>0</v>
      </c>
      <c r="KG71" s="75">
        <f t="shared" si="115"/>
        <v>0.91449565798263188</v>
      </c>
      <c r="KH71" s="75">
        <f t="shared" si="116"/>
        <v>0</v>
      </c>
      <c r="KJ71" s="74" t="s">
        <v>72</v>
      </c>
      <c r="KK71" s="74">
        <v>1497</v>
      </c>
      <c r="KL71" s="74">
        <v>1369</v>
      </c>
      <c r="KM71" s="74">
        <v>128</v>
      </c>
      <c r="KN71" s="74">
        <v>0</v>
      </c>
      <c r="KO71" s="75">
        <f t="shared" si="117"/>
        <v>0.91449565798263188</v>
      </c>
      <c r="KP71" s="75">
        <f t="shared" si="118"/>
        <v>0</v>
      </c>
      <c r="KR71" s="74" t="s">
        <v>72</v>
      </c>
      <c r="KS71" s="74">
        <v>1497</v>
      </c>
      <c r="KT71" s="74">
        <v>1369</v>
      </c>
      <c r="KU71" s="74">
        <v>128</v>
      </c>
      <c r="KV71" s="74">
        <v>0</v>
      </c>
      <c r="KW71" s="75">
        <f t="shared" si="119"/>
        <v>0.91449565798263188</v>
      </c>
      <c r="KX71" s="75">
        <f t="shared" si="120"/>
        <v>0</v>
      </c>
      <c r="KZ71" s="74" t="s">
        <v>72</v>
      </c>
      <c r="LA71" s="74">
        <v>1497</v>
      </c>
      <c r="LB71" s="74">
        <v>1369</v>
      </c>
      <c r="LC71" s="74">
        <v>128</v>
      </c>
      <c r="LD71" s="74">
        <v>0</v>
      </c>
      <c r="LE71" s="75">
        <f t="shared" si="121"/>
        <v>0.91449565798263188</v>
      </c>
      <c r="LF71" s="75">
        <f t="shared" si="122"/>
        <v>0</v>
      </c>
      <c r="LH71" s="74" t="s">
        <v>72</v>
      </c>
      <c r="LI71" s="74">
        <v>1497</v>
      </c>
      <c r="LJ71" s="74">
        <v>1369</v>
      </c>
      <c r="LK71" s="74">
        <v>128</v>
      </c>
      <c r="LL71" s="74">
        <v>0</v>
      </c>
      <c r="LM71" s="75">
        <f t="shared" si="123"/>
        <v>0.91449565798263188</v>
      </c>
      <c r="LN71" s="75">
        <f t="shared" si="124"/>
        <v>0</v>
      </c>
      <c r="LP71" s="74" t="s">
        <v>72</v>
      </c>
      <c r="LQ71" s="74">
        <v>1497</v>
      </c>
      <c r="LR71" s="74">
        <v>1369</v>
      </c>
      <c r="LS71" s="74">
        <v>128</v>
      </c>
      <c r="LT71" s="74">
        <v>0</v>
      </c>
      <c r="LU71" s="75">
        <f t="shared" si="125"/>
        <v>0.91449565798263188</v>
      </c>
      <c r="LV71" s="75">
        <f t="shared" si="126"/>
        <v>0</v>
      </c>
      <c r="LX71" s="74" t="s">
        <v>72</v>
      </c>
      <c r="LY71" s="74">
        <v>1649</v>
      </c>
      <c r="LZ71" s="74">
        <v>1361</v>
      </c>
      <c r="MA71" s="74">
        <v>137</v>
      </c>
      <c r="MB71" s="74">
        <v>151</v>
      </c>
      <c r="MC71" s="75">
        <f t="shared" si="127"/>
        <v>0.82534869617950268</v>
      </c>
      <c r="MD71" s="75">
        <f t="shared" si="128"/>
        <v>-8.9146961803129199E-2</v>
      </c>
      <c r="MF71" s="74" t="s">
        <v>72</v>
      </c>
      <c r="MG71" s="74">
        <v>1649</v>
      </c>
      <c r="MH71" s="74">
        <v>1361</v>
      </c>
      <c r="MI71" s="74">
        <v>137</v>
      </c>
      <c r="MJ71" s="74">
        <v>151</v>
      </c>
      <c r="MK71" s="75">
        <f t="shared" si="129"/>
        <v>0.82534869617950268</v>
      </c>
      <c r="ML71" s="75">
        <f t="shared" si="130"/>
        <v>0</v>
      </c>
      <c r="MN71" s="74" t="s">
        <v>72</v>
      </c>
      <c r="MO71" s="74">
        <v>1649</v>
      </c>
      <c r="MP71" s="74">
        <v>1361</v>
      </c>
      <c r="MQ71" s="74">
        <v>137</v>
      </c>
      <c r="MR71" s="74">
        <v>151</v>
      </c>
      <c r="MS71" s="75">
        <f t="shared" si="131"/>
        <v>0.82534869617950268</v>
      </c>
      <c r="MT71" s="75">
        <f t="shared" si="132"/>
        <v>0</v>
      </c>
      <c r="MV71" s="74" t="s">
        <v>72</v>
      </c>
      <c r="MW71" s="74">
        <v>1649</v>
      </c>
      <c r="MX71" s="74">
        <v>1361</v>
      </c>
      <c r="MY71" s="74">
        <v>137</v>
      </c>
      <c r="MZ71" s="74">
        <v>151</v>
      </c>
      <c r="NA71" s="75">
        <f t="shared" si="133"/>
        <v>0.82534869617950268</v>
      </c>
      <c r="NB71" s="75">
        <f t="shared" si="134"/>
        <v>0</v>
      </c>
      <c r="ND71" s="74" t="s">
        <v>72</v>
      </c>
      <c r="NE71" s="74">
        <v>1649</v>
      </c>
      <c r="NF71" s="74">
        <v>1361</v>
      </c>
      <c r="NG71" s="74">
        <v>137</v>
      </c>
      <c r="NH71" s="74">
        <v>151</v>
      </c>
      <c r="NI71" s="75">
        <f t="shared" si="135"/>
        <v>0.82534869617950268</v>
      </c>
      <c r="NJ71" s="75">
        <f t="shared" si="136"/>
        <v>0</v>
      </c>
      <c r="NL71" s="74" t="s">
        <v>72</v>
      </c>
      <c r="NM71" s="74">
        <v>1649</v>
      </c>
      <c r="NN71" s="74">
        <v>1485</v>
      </c>
      <c r="NO71" s="74">
        <v>131</v>
      </c>
      <c r="NP71" s="74">
        <v>33</v>
      </c>
      <c r="NQ71" s="75">
        <f t="shared" si="137"/>
        <v>0.90054578532443907</v>
      </c>
      <c r="NR71" s="75">
        <f t="shared" si="138"/>
        <v>7.5197089144936391E-2</v>
      </c>
      <c r="NT71" s="74" t="s">
        <v>72</v>
      </c>
      <c r="NU71" s="74">
        <v>1649</v>
      </c>
      <c r="NV71" s="74">
        <v>1485</v>
      </c>
      <c r="NW71" s="74">
        <v>131</v>
      </c>
      <c r="NX71" s="74">
        <v>33</v>
      </c>
      <c r="NY71" s="75">
        <v>0.9</v>
      </c>
      <c r="NZ71" s="75"/>
    </row>
    <row r="72" spans="1:390" ht="15">
      <c r="A72" s="2" t="s">
        <v>69</v>
      </c>
      <c r="B72" s="2">
        <v>22</v>
      </c>
      <c r="C72" s="2">
        <v>21</v>
      </c>
      <c r="D72" s="2">
        <v>1</v>
      </c>
      <c r="E72" s="2">
        <v>0</v>
      </c>
      <c r="F72" s="4">
        <v>0.95</v>
      </c>
      <c r="G72" s="8"/>
      <c r="H72" s="7"/>
      <c r="I72" s="2" t="s">
        <v>69</v>
      </c>
      <c r="J72" s="2">
        <v>22</v>
      </c>
      <c r="K72" s="2">
        <v>21</v>
      </c>
      <c r="L72" s="2">
        <v>1</v>
      </c>
      <c r="M72" s="2">
        <v>0</v>
      </c>
      <c r="N72" s="4">
        <v>0.95</v>
      </c>
      <c r="O72" s="8">
        <f t="shared" si="70"/>
        <v>0</v>
      </c>
      <c r="P72" s="7"/>
      <c r="Q72" s="2" t="s">
        <v>69</v>
      </c>
      <c r="R72" s="2">
        <v>22</v>
      </c>
      <c r="S72" s="2">
        <v>21</v>
      </c>
      <c r="T72" s="2">
        <v>1</v>
      </c>
      <c r="U72" s="2">
        <v>0</v>
      </c>
      <c r="V72" s="4">
        <v>0.95</v>
      </c>
      <c r="W72" s="4">
        <f t="shared" si="71"/>
        <v>0</v>
      </c>
      <c r="Y72" s="2" t="s">
        <v>69</v>
      </c>
      <c r="Z72" s="2">
        <v>22</v>
      </c>
      <c r="AA72" s="2">
        <v>21</v>
      </c>
      <c r="AB72" s="2">
        <v>1</v>
      </c>
      <c r="AC72" s="2">
        <v>0</v>
      </c>
      <c r="AD72" s="4">
        <v>0.95</v>
      </c>
      <c r="AE72" s="4">
        <f t="shared" si="72"/>
        <v>0</v>
      </c>
      <c r="AG72" s="2" t="s">
        <v>69</v>
      </c>
      <c r="AH72" s="2">
        <v>22</v>
      </c>
      <c r="AI72" s="2">
        <v>21</v>
      </c>
      <c r="AJ72" s="2">
        <v>1</v>
      </c>
      <c r="AK72" s="2">
        <v>0</v>
      </c>
      <c r="AL72" s="4">
        <v>0.95</v>
      </c>
      <c r="AN72" s="2" t="s">
        <v>69</v>
      </c>
      <c r="AO72" s="2">
        <v>22</v>
      </c>
      <c r="AP72" s="2">
        <v>21</v>
      </c>
      <c r="AQ72" s="2">
        <v>1</v>
      </c>
      <c r="AR72" s="2">
        <v>0</v>
      </c>
      <c r="AS72" s="4">
        <v>0.95</v>
      </c>
      <c r="AT72" s="4">
        <f t="shared" si="73"/>
        <v>0</v>
      </c>
      <c r="AV72" s="2" t="s">
        <v>69</v>
      </c>
      <c r="AW72" s="2">
        <v>22</v>
      </c>
      <c r="AX72" s="2">
        <v>21</v>
      </c>
      <c r="AY72" s="2">
        <v>1</v>
      </c>
      <c r="AZ72" s="2">
        <v>0</v>
      </c>
      <c r="BA72" s="4">
        <v>0.95</v>
      </c>
      <c r="BB72" s="4">
        <f t="shared" si="74"/>
        <v>0</v>
      </c>
      <c r="BD72" s="2" t="s">
        <v>69</v>
      </c>
      <c r="BE72" s="2">
        <v>22</v>
      </c>
      <c r="BF72" s="2">
        <v>21</v>
      </c>
      <c r="BG72" s="2">
        <v>1</v>
      </c>
      <c r="BH72" s="2">
        <v>0</v>
      </c>
      <c r="BI72" s="4">
        <v>0.95</v>
      </c>
      <c r="BJ72" s="4">
        <f t="shared" si="75"/>
        <v>0</v>
      </c>
      <c r="BL72" s="2" t="s">
        <v>69</v>
      </c>
      <c r="BM72" s="2">
        <v>22</v>
      </c>
      <c r="BN72" s="2">
        <v>21</v>
      </c>
      <c r="BO72" s="2">
        <v>1</v>
      </c>
      <c r="BP72" s="2">
        <v>0</v>
      </c>
      <c r="BQ72" s="4">
        <f t="shared" si="69"/>
        <v>0.95454545454545459</v>
      </c>
      <c r="BR72" s="4">
        <f t="shared" si="76"/>
        <v>4.5454545454546302E-3</v>
      </c>
      <c r="BT72" s="2" t="s">
        <v>69</v>
      </c>
      <c r="BU72" s="2">
        <v>22</v>
      </c>
      <c r="BV72" s="2">
        <v>21</v>
      </c>
      <c r="BW72" s="2">
        <v>1</v>
      </c>
      <c r="BX72" s="2">
        <v>0</v>
      </c>
      <c r="BY72" s="4">
        <f t="shared" si="77"/>
        <v>0.95454545454545459</v>
      </c>
      <c r="BZ72" s="4">
        <f t="shared" si="78"/>
        <v>0</v>
      </c>
      <c r="CB72" s="2" t="s">
        <v>69</v>
      </c>
      <c r="CC72" s="2">
        <v>22</v>
      </c>
      <c r="CD72" s="2">
        <v>21</v>
      </c>
      <c r="CE72" s="2">
        <v>1</v>
      </c>
      <c r="CF72" s="2">
        <v>0</v>
      </c>
      <c r="CG72" s="4">
        <v>0.95</v>
      </c>
      <c r="CH72" s="4">
        <f t="shared" si="79"/>
        <v>-4.5454545454546302E-3</v>
      </c>
      <c r="CJ72" s="2" t="s">
        <v>69</v>
      </c>
      <c r="CK72" s="2">
        <v>22</v>
      </c>
      <c r="CL72" s="2">
        <v>21</v>
      </c>
      <c r="CM72" s="2">
        <v>1</v>
      </c>
      <c r="CN72" s="2">
        <v>0</v>
      </c>
      <c r="CO72" s="4">
        <v>0.95</v>
      </c>
      <c r="CP72" s="4">
        <f t="shared" si="80"/>
        <v>0</v>
      </c>
      <c r="CR72" s="2" t="s">
        <v>69</v>
      </c>
      <c r="CS72" s="2">
        <v>22</v>
      </c>
      <c r="CT72" s="2">
        <v>21</v>
      </c>
      <c r="CU72" s="2">
        <v>1</v>
      </c>
      <c r="CV72" s="2">
        <v>0</v>
      </c>
      <c r="CW72" s="4">
        <v>0.95</v>
      </c>
      <c r="CX72" s="4">
        <f t="shared" si="81"/>
        <v>0</v>
      </c>
      <c r="CZ72" s="2" t="s">
        <v>69</v>
      </c>
      <c r="DA72" s="2">
        <v>22</v>
      </c>
      <c r="DB72" s="2">
        <v>21</v>
      </c>
      <c r="DC72" s="2">
        <v>1</v>
      </c>
      <c r="DD72" s="2">
        <v>0</v>
      </c>
      <c r="DE72" s="4">
        <v>0.95</v>
      </c>
      <c r="DF72" s="4">
        <f t="shared" si="82"/>
        <v>0</v>
      </c>
      <c r="DH72" s="2" t="s">
        <v>69</v>
      </c>
      <c r="DI72" s="2">
        <v>22</v>
      </c>
      <c r="DJ72" s="2">
        <v>21</v>
      </c>
      <c r="DK72" s="2">
        <v>1</v>
      </c>
      <c r="DL72" s="2">
        <v>0</v>
      </c>
      <c r="DM72" s="4">
        <v>0.95</v>
      </c>
      <c r="DN72" s="4">
        <f t="shared" si="83"/>
        <v>0</v>
      </c>
      <c r="DP72" s="2" t="s">
        <v>69</v>
      </c>
      <c r="DQ72" s="2">
        <v>22</v>
      </c>
      <c r="DR72" s="2">
        <v>21</v>
      </c>
      <c r="DS72" s="2">
        <v>1</v>
      </c>
      <c r="DT72" s="2">
        <v>0</v>
      </c>
      <c r="DU72" s="4">
        <v>0.95</v>
      </c>
      <c r="DV72" s="4">
        <f t="shared" si="84"/>
        <v>0</v>
      </c>
      <c r="DX72" s="2" t="s">
        <v>69</v>
      </c>
      <c r="DY72" s="2">
        <v>22</v>
      </c>
      <c r="DZ72" s="2">
        <v>21</v>
      </c>
      <c r="EA72" s="2">
        <v>1</v>
      </c>
      <c r="EB72" s="2">
        <v>0</v>
      </c>
      <c r="EC72" s="4">
        <v>0.95</v>
      </c>
      <c r="ED72" s="4">
        <f t="shared" si="85"/>
        <v>0</v>
      </c>
      <c r="EF72" s="2" t="s">
        <v>69</v>
      </c>
      <c r="EG72" s="2">
        <v>22</v>
      </c>
      <c r="EH72" s="2">
        <v>21</v>
      </c>
      <c r="EI72" s="2">
        <v>1</v>
      </c>
      <c r="EJ72" s="2">
        <v>0</v>
      </c>
      <c r="EK72" s="4">
        <f t="shared" si="86"/>
        <v>0.95454545454545459</v>
      </c>
      <c r="EL72" s="4">
        <f t="shared" si="87"/>
        <v>4.5454545454546302E-3</v>
      </c>
      <c r="EN72" s="73" t="s">
        <v>69</v>
      </c>
      <c r="EO72" s="73">
        <v>22</v>
      </c>
      <c r="EP72" s="73">
        <v>21</v>
      </c>
      <c r="EQ72" s="73">
        <v>1</v>
      </c>
      <c r="ER72" s="73">
        <v>0</v>
      </c>
      <c r="ES72" s="77">
        <v>0.95</v>
      </c>
      <c r="ET72" s="75">
        <f t="shared" si="88"/>
        <v>0.95</v>
      </c>
      <c r="EU72" s="74"/>
      <c r="EV72" s="73" t="s">
        <v>69</v>
      </c>
      <c r="EW72" s="73">
        <v>22</v>
      </c>
      <c r="EX72" s="73">
        <v>21</v>
      </c>
      <c r="EY72" s="73">
        <v>1</v>
      </c>
      <c r="EZ72" s="73">
        <v>0</v>
      </c>
      <c r="FA72" s="77">
        <v>0.95</v>
      </c>
      <c r="FB72" s="75">
        <f t="shared" si="89"/>
        <v>0</v>
      </c>
      <c r="FC72" s="74"/>
      <c r="FD72" s="73" t="s">
        <v>69</v>
      </c>
      <c r="FE72" s="73">
        <v>22</v>
      </c>
      <c r="FF72" s="73">
        <v>21</v>
      </c>
      <c r="FG72" s="73">
        <v>1</v>
      </c>
      <c r="FH72" s="73">
        <v>0</v>
      </c>
      <c r="FI72" s="77">
        <v>0.95</v>
      </c>
      <c r="FJ72" s="75">
        <f t="shared" si="90"/>
        <v>0</v>
      </c>
      <c r="FK72" s="74"/>
      <c r="FL72" s="73" t="s">
        <v>69</v>
      </c>
      <c r="FM72" s="73">
        <v>22</v>
      </c>
      <c r="FN72" s="73">
        <v>21</v>
      </c>
      <c r="FO72" s="73">
        <v>1</v>
      </c>
      <c r="FP72" s="73">
        <v>0</v>
      </c>
      <c r="FQ72" s="77">
        <v>0.95</v>
      </c>
      <c r="FR72" s="75">
        <f t="shared" si="91"/>
        <v>0</v>
      </c>
      <c r="FS72" s="74"/>
      <c r="FT72" s="73" t="s">
        <v>69</v>
      </c>
      <c r="FU72" s="73">
        <v>22</v>
      </c>
      <c r="FV72" s="73">
        <v>21</v>
      </c>
      <c r="FW72" s="73">
        <v>1</v>
      </c>
      <c r="FX72" s="73">
        <v>0</v>
      </c>
      <c r="FY72" s="77">
        <v>0.95</v>
      </c>
      <c r="FZ72" s="75">
        <f t="shared" si="92"/>
        <v>0</v>
      </c>
      <c r="GA72" s="74"/>
      <c r="GB72" s="73" t="s">
        <v>69</v>
      </c>
      <c r="GC72" s="73">
        <v>22</v>
      </c>
      <c r="GD72" s="73">
        <v>21</v>
      </c>
      <c r="GE72" s="73">
        <v>1</v>
      </c>
      <c r="GF72" s="73">
        <v>0</v>
      </c>
      <c r="GG72" s="77">
        <v>0.95</v>
      </c>
      <c r="GH72" s="77">
        <f t="shared" si="93"/>
        <v>0</v>
      </c>
      <c r="GI72" s="74"/>
      <c r="GJ72" s="73" t="s">
        <v>69</v>
      </c>
      <c r="GK72" s="73">
        <v>22</v>
      </c>
      <c r="GL72" s="73">
        <v>21</v>
      </c>
      <c r="GM72" s="73">
        <v>1</v>
      </c>
      <c r="GN72" s="73">
        <v>0</v>
      </c>
      <c r="GO72" s="77">
        <v>0.95</v>
      </c>
      <c r="GP72" s="75">
        <f t="shared" si="94"/>
        <v>0</v>
      </c>
      <c r="GQ72" s="74"/>
      <c r="GR72" s="73" t="s">
        <v>69</v>
      </c>
      <c r="GS72" s="73">
        <v>22</v>
      </c>
      <c r="GT72" s="73">
        <v>21</v>
      </c>
      <c r="GU72" s="73">
        <v>1</v>
      </c>
      <c r="GV72" s="73">
        <v>0</v>
      </c>
      <c r="GW72" s="77">
        <v>0.95</v>
      </c>
      <c r="GX72" s="75">
        <f t="shared" si="95"/>
        <v>0</v>
      </c>
      <c r="GY72" s="74"/>
      <c r="GZ72" s="73" t="s">
        <v>69</v>
      </c>
      <c r="HA72" s="73">
        <v>22</v>
      </c>
      <c r="HB72" s="73">
        <v>21</v>
      </c>
      <c r="HC72" s="73">
        <v>1</v>
      </c>
      <c r="HD72" s="73">
        <v>0</v>
      </c>
      <c r="HE72" s="77">
        <v>0.95</v>
      </c>
      <c r="HF72" s="75">
        <f t="shared" si="96"/>
        <v>0</v>
      </c>
      <c r="HG72" s="74"/>
      <c r="HH72" s="74" t="s">
        <v>69</v>
      </c>
      <c r="HI72" s="74">
        <v>22</v>
      </c>
      <c r="HJ72" s="74">
        <v>21</v>
      </c>
      <c r="HK72" s="74">
        <v>1</v>
      </c>
      <c r="HL72" s="74">
        <v>0</v>
      </c>
      <c r="HM72" s="75">
        <f t="shared" si="97"/>
        <v>0.95454545454545459</v>
      </c>
      <c r="HN72" s="75">
        <f t="shared" si="98"/>
        <v>4.5454545454546302E-3</v>
      </c>
      <c r="HP72" s="74" t="s">
        <v>69</v>
      </c>
      <c r="HQ72" s="74">
        <v>22</v>
      </c>
      <c r="HR72" s="74">
        <v>21</v>
      </c>
      <c r="HS72" s="74">
        <v>1</v>
      </c>
      <c r="HT72" s="74">
        <v>0</v>
      </c>
      <c r="HU72" s="75">
        <f t="shared" si="99"/>
        <v>0.95454545454545459</v>
      </c>
      <c r="HV72" s="75">
        <f t="shared" si="100"/>
        <v>0</v>
      </c>
      <c r="HX72" s="74" t="s">
        <v>69</v>
      </c>
      <c r="HY72" s="74">
        <v>22</v>
      </c>
      <c r="HZ72" s="74">
        <v>21</v>
      </c>
      <c r="IA72" s="74">
        <v>1</v>
      </c>
      <c r="IB72" s="74">
        <v>0</v>
      </c>
      <c r="IC72" s="75">
        <f t="shared" si="101"/>
        <v>0.95454545454545459</v>
      </c>
      <c r="ID72" s="75">
        <f t="shared" si="102"/>
        <v>0</v>
      </c>
      <c r="IF72" s="74" t="s">
        <v>69</v>
      </c>
      <c r="IG72" s="74">
        <v>22</v>
      </c>
      <c r="IH72" s="74">
        <v>21</v>
      </c>
      <c r="II72" s="74">
        <v>1</v>
      </c>
      <c r="IJ72" s="74">
        <v>0</v>
      </c>
      <c r="IK72" s="75">
        <f t="shared" si="103"/>
        <v>0.95454545454545459</v>
      </c>
      <c r="IL72" s="75">
        <f t="shared" si="104"/>
        <v>0</v>
      </c>
      <c r="IN72" s="74" t="s">
        <v>69</v>
      </c>
      <c r="IO72" s="74">
        <v>22</v>
      </c>
      <c r="IP72" s="74">
        <v>21</v>
      </c>
      <c r="IQ72" s="74">
        <v>1</v>
      </c>
      <c r="IR72" s="74">
        <v>0</v>
      </c>
      <c r="IS72" s="75">
        <f t="shared" si="105"/>
        <v>0.95454545454545459</v>
      </c>
      <c r="IT72" s="75">
        <f t="shared" si="106"/>
        <v>0</v>
      </c>
      <c r="IV72" s="74" t="s">
        <v>69</v>
      </c>
      <c r="IW72" s="74">
        <v>22</v>
      </c>
      <c r="IX72" s="74">
        <v>21</v>
      </c>
      <c r="IY72" s="74">
        <v>1</v>
      </c>
      <c r="IZ72" s="74">
        <v>0</v>
      </c>
      <c r="JA72" s="75">
        <f t="shared" si="107"/>
        <v>0.95454545454545459</v>
      </c>
      <c r="JB72" s="75">
        <f t="shared" si="108"/>
        <v>0</v>
      </c>
      <c r="JD72" s="74" t="s">
        <v>69</v>
      </c>
      <c r="JE72" s="74">
        <v>22</v>
      </c>
      <c r="JF72" s="74">
        <v>21</v>
      </c>
      <c r="JG72" s="74">
        <v>1</v>
      </c>
      <c r="JH72" s="74">
        <v>0</v>
      </c>
      <c r="JI72" s="75">
        <f t="shared" si="109"/>
        <v>0.95454545454545459</v>
      </c>
      <c r="JJ72" s="75">
        <f t="shared" si="110"/>
        <v>0</v>
      </c>
      <c r="JL72" s="74" t="s">
        <v>69</v>
      </c>
      <c r="JM72" s="74">
        <v>22</v>
      </c>
      <c r="JN72" s="74">
        <v>21</v>
      </c>
      <c r="JO72" s="74">
        <v>1</v>
      </c>
      <c r="JP72" s="74">
        <v>0</v>
      </c>
      <c r="JQ72" s="75">
        <f t="shared" si="111"/>
        <v>0.95454545454545459</v>
      </c>
      <c r="JR72" s="75">
        <f t="shared" si="112"/>
        <v>0</v>
      </c>
      <c r="JT72" s="74" t="s">
        <v>69</v>
      </c>
      <c r="JU72" s="74">
        <v>22</v>
      </c>
      <c r="JV72" s="74">
        <v>21</v>
      </c>
      <c r="JW72" s="74">
        <v>1</v>
      </c>
      <c r="JX72" s="74">
        <v>0</v>
      </c>
      <c r="JY72" s="75">
        <f t="shared" si="113"/>
        <v>0.95454545454545459</v>
      </c>
      <c r="JZ72" s="75">
        <f t="shared" si="114"/>
        <v>0</v>
      </c>
      <c r="KB72" s="74" t="s">
        <v>69</v>
      </c>
      <c r="KC72" s="74">
        <v>22</v>
      </c>
      <c r="KD72" s="74">
        <v>21</v>
      </c>
      <c r="KE72" s="74">
        <v>1</v>
      </c>
      <c r="KF72" s="74">
        <v>0</v>
      </c>
      <c r="KG72" s="75">
        <f t="shared" si="115"/>
        <v>0.95454545454545459</v>
      </c>
      <c r="KH72" s="75">
        <f t="shared" si="116"/>
        <v>0</v>
      </c>
      <c r="KJ72" s="74" t="s">
        <v>69</v>
      </c>
      <c r="KK72" s="74">
        <v>22</v>
      </c>
      <c r="KL72" s="74">
        <v>21</v>
      </c>
      <c r="KM72" s="74">
        <v>1</v>
      </c>
      <c r="KN72" s="74">
        <v>0</v>
      </c>
      <c r="KO72" s="75">
        <f t="shared" si="117"/>
        <v>0.95454545454545459</v>
      </c>
      <c r="KP72" s="75">
        <f t="shared" si="118"/>
        <v>0</v>
      </c>
      <c r="KR72" s="74" t="s">
        <v>69</v>
      </c>
      <c r="KS72" s="74">
        <v>22</v>
      </c>
      <c r="KT72" s="74">
        <v>21</v>
      </c>
      <c r="KU72" s="74">
        <v>1</v>
      </c>
      <c r="KV72" s="74">
        <v>0</v>
      </c>
      <c r="KW72" s="75">
        <f t="shared" si="119"/>
        <v>0.95454545454545459</v>
      </c>
      <c r="KX72" s="75">
        <f t="shared" si="120"/>
        <v>0</v>
      </c>
      <c r="KZ72" s="74" t="s">
        <v>69</v>
      </c>
      <c r="LA72" s="74">
        <v>22</v>
      </c>
      <c r="LB72" s="74">
        <v>21</v>
      </c>
      <c r="LC72" s="74">
        <v>1</v>
      </c>
      <c r="LD72" s="74">
        <v>0</v>
      </c>
      <c r="LE72" s="75">
        <f t="shared" si="121"/>
        <v>0.95454545454545459</v>
      </c>
      <c r="LF72" s="75">
        <f t="shared" si="122"/>
        <v>0</v>
      </c>
      <c r="LH72" s="74" t="s">
        <v>69</v>
      </c>
      <c r="LI72" s="74">
        <v>22</v>
      </c>
      <c r="LJ72" s="74">
        <v>21</v>
      </c>
      <c r="LK72" s="74">
        <v>1</v>
      </c>
      <c r="LL72" s="74">
        <v>0</v>
      </c>
      <c r="LM72" s="75">
        <f t="shared" si="123"/>
        <v>0.95454545454545459</v>
      </c>
      <c r="LN72" s="75">
        <f t="shared" si="124"/>
        <v>0</v>
      </c>
      <c r="LP72" s="74" t="s">
        <v>69</v>
      </c>
      <c r="LQ72" s="74">
        <v>22</v>
      </c>
      <c r="LR72" s="74">
        <v>21</v>
      </c>
      <c r="LS72" s="74">
        <v>1</v>
      </c>
      <c r="LT72" s="74">
        <v>0</v>
      </c>
      <c r="LU72" s="75">
        <f t="shared" si="125"/>
        <v>0.95454545454545459</v>
      </c>
      <c r="LV72" s="75">
        <f t="shared" si="126"/>
        <v>0</v>
      </c>
      <c r="LX72" s="74" t="s">
        <v>69</v>
      </c>
      <c r="LY72" s="74">
        <v>22</v>
      </c>
      <c r="LZ72" s="74">
        <v>21</v>
      </c>
      <c r="MA72" s="74">
        <v>1</v>
      </c>
      <c r="MB72" s="74">
        <v>0</v>
      </c>
      <c r="MC72" s="75">
        <f t="shared" si="127"/>
        <v>0.95454545454545459</v>
      </c>
      <c r="MD72" s="75">
        <f t="shared" si="128"/>
        <v>0</v>
      </c>
      <c r="MF72" s="74" t="s">
        <v>69</v>
      </c>
      <c r="MG72" s="74">
        <v>22</v>
      </c>
      <c r="MH72" s="74">
        <v>21</v>
      </c>
      <c r="MI72" s="74">
        <v>1</v>
      </c>
      <c r="MJ72" s="74">
        <v>0</v>
      </c>
      <c r="MK72" s="75">
        <f t="shared" si="129"/>
        <v>0.95454545454545459</v>
      </c>
      <c r="ML72" s="75">
        <f t="shared" si="130"/>
        <v>0</v>
      </c>
      <c r="MN72" s="74" t="s">
        <v>69</v>
      </c>
      <c r="MO72" s="74">
        <v>22</v>
      </c>
      <c r="MP72" s="74">
        <v>21</v>
      </c>
      <c r="MQ72" s="74">
        <v>1</v>
      </c>
      <c r="MR72" s="74">
        <v>0</v>
      </c>
      <c r="MS72" s="75">
        <f t="shared" si="131"/>
        <v>0.95454545454545459</v>
      </c>
      <c r="MT72" s="75">
        <f t="shared" si="132"/>
        <v>0</v>
      </c>
      <c r="MV72" s="74" t="s">
        <v>69</v>
      </c>
      <c r="MW72" s="74">
        <v>22</v>
      </c>
      <c r="MX72" s="74">
        <v>21</v>
      </c>
      <c r="MY72" s="74">
        <v>1</v>
      </c>
      <c r="MZ72" s="74">
        <v>0</v>
      </c>
      <c r="NA72" s="75">
        <f t="shared" si="133"/>
        <v>0.95454545454545459</v>
      </c>
      <c r="NB72" s="75">
        <f t="shared" si="134"/>
        <v>0</v>
      </c>
      <c r="ND72" s="74" t="s">
        <v>69</v>
      </c>
      <c r="NE72" s="74">
        <v>22</v>
      </c>
      <c r="NF72" s="74">
        <v>21</v>
      </c>
      <c r="NG72" s="74">
        <v>1</v>
      </c>
      <c r="NH72" s="74">
        <v>0</v>
      </c>
      <c r="NI72" s="75">
        <f t="shared" si="135"/>
        <v>0.95454545454545459</v>
      </c>
      <c r="NJ72" s="75">
        <f t="shared" si="136"/>
        <v>0</v>
      </c>
      <c r="NL72" s="74" t="s">
        <v>69</v>
      </c>
      <c r="NM72" s="74">
        <v>22</v>
      </c>
      <c r="NN72" s="74">
        <v>21</v>
      </c>
      <c r="NO72" s="74">
        <v>1</v>
      </c>
      <c r="NP72" s="74">
        <v>0</v>
      </c>
      <c r="NQ72" s="75">
        <f t="shared" si="137"/>
        <v>0.95454545454545459</v>
      </c>
      <c r="NR72" s="75">
        <f t="shared" si="138"/>
        <v>0</v>
      </c>
      <c r="NT72" s="74" t="s">
        <v>69</v>
      </c>
      <c r="NU72" s="74">
        <v>22</v>
      </c>
      <c r="NV72" s="74">
        <v>21</v>
      </c>
      <c r="NW72" s="74">
        <v>1</v>
      </c>
      <c r="NX72" s="74">
        <v>0</v>
      </c>
      <c r="NY72" s="75">
        <v>0.95</v>
      </c>
      <c r="NZ72" s="75"/>
    </row>
    <row r="73" spans="1:390" ht="15">
      <c r="A73" s="2" t="s">
        <v>70</v>
      </c>
      <c r="B73" s="2">
        <v>135</v>
      </c>
      <c r="C73" s="2">
        <v>112</v>
      </c>
      <c r="D73" s="2">
        <v>11</v>
      </c>
      <c r="E73" s="2">
        <v>12</v>
      </c>
      <c r="F73" s="4">
        <v>0.83</v>
      </c>
      <c r="G73" s="8"/>
      <c r="H73" s="7"/>
      <c r="I73" s="2" t="s">
        <v>70</v>
      </c>
      <c r="J73" s="2">
        <v>135</v>
      </c>
      <c r="K73" s="2">
        <v>112</v>
      </c>
      <c r="L73" s="2">
        <v>11</v>
      </c>
      <c r="M73" s="2">
        <v>12</v>
      </c>
      <c r="N73" s="4">
        <v>0.83</v>
      </c>
      <c r="O73" s="8">
        <f t="shared" si="70"/>
        <v>0</v>
      </c>
      <c r="P73" s="7"/>
      <c r="Q73" s="2" t="s">
        <v>70</v>
      </c>
      <c r="R73" s="2">
        <v>135</v>
      </c>
      <c r="S73" s="2">
        <v>114</v>
      </c>
      <c r="T73" s="2">
        <v>9</v>
      </c>
      <c r="U73" s="2">
        <v>12</v>
      </c>
      <c r="V73" s="4">
        <v>0.84</v>
      </c>
      <c r="W73" s="4">
        <f t="shared" si="71"/>
        <v>1.0000000000000009E-2</v>
      </c>
      <c r="Y73" s="2" t="s">
        <v>70</v>
      </c>
      <c r="Z73" s="2">
        <v>135</v>
      </c>
      <c r="AA73" s="2">
        <v>114</v>
      </c>
      <c r="AB73" s="2">
        <v>9</v>
      </c>
      <c r="AC73" s="2">
        <v>12</v>
      </c>
      <c r="AD73" s="4">
        <v>0.84</v>
      </c>
      <c r="AE73" s="4">
        <f t="shared" si="72"/>
        <v>0</v>
      </c>
      <c r="AG73" s="2" t="s">
        <v>70</v>
      </c>
      <c r="AH73" s="2">
        <v>135</v>
      </c>
      <c r="AI73" s="2">
        <v>114</v>
      </c>
      <c r="AJ73" s="2">
        <v>9</v>
      </c>
      <c r="AK73" s="2">
        <v>12</v>
      </c>
      <c r="AL73" s="4">
        <v>0.84</v>
      </c>
      <c r="AN73" s="2" t="s">
        <v>70</v>
      </c>
      <c r="AO73" s="2">
        <v>135</v>
      </c>
      <c r="AP73" s="2">
        <v>114</v>
      </c>
      <c r="AQ73" s="2">
        <v>9</v>
      </c>
      <c r="AR73" s="2">
        <v>12</v>
      </c>
      <c r="AS73" s="4">
        <v>0.84</v>
      </c>
      <c r="AT73" s="4">
        <f t="shared" si="73"/>
        <v>0</v>
      </c>
      <c r="AV73" s="2" t="s">
        <v>70</v>
      </c>
      <c r="AW73" s="2">
        <v>135</v>
      </c>
      <c r="AX73" s="2">
        <v>114</v>
      </c>
      <c r="AY73" s="2">
        <v>9</v>
      </c>
      <c r="AZ73" s="2">
        <v>12</v>
      </c>
      <c r="BA73" s="4">
        <v>0.84</v>
      </c>
      <c r="BB73" s="4">
        <f t="shared" si="74"/>
        <v>0</v>
      </c>
      <c r="BD73" s="2" t="s">
        <v>70</v>
      </c>
      <c r="BE73" s="2">
        <v>135</v>
      </c>
      <c r="BF73" s="2">
        <v>114</v>
      </c>
      <c r="BG73" s="2">
        <v>9</v>
      </c>
      <c r="BH73" s="2">
        <v>12</v>
      </c>
      <c r="BI73" s="4">
        <v>0.84</v>
      </c>
      <c r="BJ73" s="4">
        <f t="shared" si="75"/>
        <v>0</v>
      </c>
      <c r="BL73" s="2" t="s">
        <v>70</v>
      </c>
      <c r="BM73" s="2">
        <v>135</v>
      </c>
      <c r="BN73" s="2">
        <v>112</v>
      </c>
      <c r="BO73" s="2">
        <v>9</v>
      </c>
      <c r="BP73" s="6">
        <v>14</v>
      </c>
      <c r="BQ73" s="4">
        <f t="shared" si="69"/>
        <v>0.82962962962962961</v>
      </c>
      <c r="BR73" s="4">
        <f t="shared" si="76"/>
        <v>-1.0370370370370363E-2</v>
      </c>
      <c r="BT73" s="2" t="s">
        <v>70</v>
      </c>
      <c r="BU73" s="2">
        <v>135</v>
      </c>
      <c r="BV73" s="2">
        <v>112</v>
      </c>
      <c r="BW73" s="2">
        <v>9</v>
      </c>
      <c r="BX73" s="6">
        <v>14</v>
      </c>
      <c r="BY73" s="4">
        <f t="shared" si="77"/>
        <v>0.82962962962962961</v>
      </c>
      <c r="BZ73" s="4">
        <f t="shared" si="78"/>
        <v>0</v>
      </c>
      <c r="CB73" s="2" t="s">
        <v>70</v>
      </c>
      <c r="CC73" s="2">
        <v>135</v>
      </c>
      <c r="CD73" s="2">
        <v>113</v>
      </c>
      <c r="CE73" s="2">
        <v>9</v>
      </c>
      <c r="CF73" s="2">
        <v>13</v>
      </c>
      <c r="CG73" s="4">
        <v>0.84</v>
      </c>
      <c r="CH73" s="4">
        <f t="shared" si="79"/>
        <v>1.0370370370370363E-2</v>
      </c>
      <c r="CJ73" s="2" t="s">
        <v>70</v>
      </c>
      <c r="CK73" s="2">
        <v>135</v>
      </c>
      <c r="CL73" s="2">
        <v>114</v>
      </c>
      <c r="CM73" s="2">
        <v>9</v>
      </c>
      <c r="CN73" s="2">
        <v>12</v>
      </c>
      <c r="CO73" s="4">
        <v>0.84</v>
      </c>
      <c r="CP73" s="4">
        <f t="shared" si="80"/>
        <v>0</v>
      </c>
      <c r="CR73" s="2" t="s">
        <v>70</v>
      </c>
      <c r="CS73" s="2">
        <v>135</v>
      </c>
      <c r="CT73" s="2">
        <v>112</v>
      </c>
      <c r="CU73" s="2">
        <v>9</v>
      </c>
      <c r="CV73" s="6">
        <v>14</v>
      </c>
      <c r="CW73" s="4">
        <v>0.83</v>
      </c>
      <c r="CX73" s="4">
        <f t="shared" si="81"/>
        <v>-1.0000000000000009E-2</v>
      </c>
      <c r="CY73" s="2" t="s">
        <v>137</v>
      </c>
      <c r="CZ73" s="2" t="s">
        <v>70</v>
      </c>
      <c r="DA73" s="2">
        <v>135</v>
      </c>
      <c r="DB73" s="2">
        <v>113</v>
      </c>
      <c r="DC73" s="2">
        <v>9</v>
      </c>
      <c r="DD73" s="2">
        <v>13</v>
      </c>
      <c r="DE73" s="4">
        <v>0.84</v>
      </c>
      <c r="DF73" s="4">
        <f t="shared" si="82"/>
        <v>1.0000000000000009E-2</v>
      </c>
      <c r="DH73" s="2" t="s">
        <v>70</v>
      </c>
      <c r="DI73" s="2">
        <v>135</v>
      </c>
      <c r="DJ73" s="2">
        <v>112</v>
      </c>
      <c r="DK73" s="2">
        <v>9</v>
      </c>
      <c r="DL73" s="2">
        <v>14</v>
      </c>
      <c r="DM73" s="4">
        <v>0.83</v>
      </c>
      <c r="DN73" s="4">
        <f t="shared" si="83"/>
        <v>-1.0000000000000009E-2</v>
      </c>
      <c r="DO73" s="2" t="s">
        <v>89</v>
      </c>
      <c r="DP73" s="2" t="s">
        <v>70</v>
      </c>
      <c r="DQ73" s="2">
        <v>135</v>
      </c>
      <c r="DR73" s="2">
        <v>112</v>
      </c>
      <c r="DS73" s="2">
        <v>9</v>
      </c>
      <c r="DT73" s="2">
        <v>14</v>
      </c>
      <c r="DU73" s="4">
        <v>0.83</v>
      </c>
      <c r="DV73" s="4">
        <f t="shared" si="84"/>
        <v>0</v>
      </c>
      <c r="DX73" s="2" t="s">
        <v>70</v>
      </c>
      <c r="DY73" s="2">
        <v>135</v>
      </c>
      <c r="DZ73" s="2">
        <v>112</v>
      </c>
      <c r="EA73" s="2">
        <v>9</v>
      </c>
      <c r="EB73" s="2">
        <v>14</v>
      </c>
      <c r="EC73" s="4">
        <v>0.83</v>
      </c>
      <c r="ED73" s="4">
        <f t="shared" si="85"/>
        <v>0</v>
      </c>
      <c r="EF73" s="2" t="s">
        <v>70</v>
      </c>
      <c r="EG73" s="2">
        <v>135</v>
      </c>
      <c r="EH73" s="2">
        <v>111</v>
      </c>
      <c r="EI73" s="2">
        <v>9</v>
      </c>
      <c r="EJ73" s="2">
        <v>15</v>
      </c>
      <c r="EK73" s="4">
        <f t="shared" si="86"/>
        <v>0.82222222222222219</v>
      </c>
      <c r="EL73" s="4">
        <f t="shared" si="87"/>
        <v>-7.7777777777777724E-3</v>
      </c>
      <c r="EN73" s="73" t="s">
        <v>70</v>
      </c>
      <c r="EO73" s="73">
        <v>135</v>
      </c>
      <c r="EP73" s="73">
        <v>112</v>
      </c>
      <c r="EQ73" s="73">
        <v>9</v>
      </c>
      <c r="ER73" s="73">
        <v>14</v>
      </c>
      <c r="ES73" s="77">
        <v>0.83</v>
      </c>
      <c r="ET73" s="75">
        <f t="shared" si="88"/>
        <v>-14.17</v>
      </c>
      <c r="EU73" s="74"/>
      <c r="EV73" s="74" t="s">
        <v>70</v>
      </c>
      <c r="EW73" s="73">
        <v>135</v>
      </c>
      <c r="EX73" s="73">
        <v>111</v>
      </c>
      <c r="EY73" s="73">
        <v>9</v>
      </c>
      <c r="EZ73" s="73">
        <v>15</v>
      </c>
      <c r="FA73" s="77">
        <v>0.82</v>
      </c>
      <c r="FB73" s="75">
        <f t="shared" si="89"/>
        <v>-1.0000000000000009E-2</v>
      </c>
      <c r="FC73" s="74" t="s">
        <v>89</v>
      </c>
      <c r="FD73" s="73" t="s">
        <v>70</v>
      </c>
      <c r="FE73" s="73">
        <v>135</v>
      </c>
      <c r="FF73" s="73">
        <v>111</v>
      </c>
      <c r="FG73" s="73">
        <v>9</v>
      </c>
      <c r="FH73" s="73">
        <v>15</v>
      </c>
      <c r="FI73" s="77">
        <v>0.82</v>
      </c>
      <c r="FJ73" s="75">
        <f t="shared" si="90"/>
        <v>0</v>
      </c>
      <c r="FK73" s="74"/>
      <c r="FL73" s="73" t="s">
        <v>70</v>
      </c>
      <c r="FM73" s="73">
        <v>134</v>
      </c>
      <c r="FN73" s="73">
        <v>114</v>
      </c>
      <c r="FO73" s="73">
        <v>10</v>
      </c>
      <c r="FP73" s="73">
        <v>10</v>
      </c>
      <c r="FQ73" s="77">
        <v>0.85</v>
      </c>
      <c r="FR73" s="75">
        <f t="shared" si="91"/>
        <v>3.0000000000000027E-2</v>
      </c>
      <c r="FS73" s="74"/>
      <c r="FT73" s="73" t="s">
        <v>70</v>
      </c>
      <c r="FU73" s="73">
        <v>134</v>
      </c>
      <c r="FV73" s="73">
        <v>114</v>
      </c>
      <c r="FW73" s="73">
        <v>10</v>
      </c>
      <c r="FX73" s="73">
        <v>10</v>
      </c>
      <c r="FY73" s="77">
        <v>0.85</v>
      </c>
      <c r="FZ73" s="75">
        <f t="shared" si="92"/>
        <v>0</v>
      </c>
      <c r="GA73" s="74"/>
      <c r="GB73" s="73" t="s">
        <v>70</v>
      </c>
      <c r="GC73" s="73">
        <v>134</v>
      </c>
      <c r="GD73" s="73">
        <v>113</v>
      </c>
      <c r="GE73" s="73">
        <v>10</v>
      </c>
      <c r="GF73" s="73">
        <v>11</v>
      </c>
      <c r="GG73" s="77">
        <v>0.84</v>
      </c>
      <c r="GH73" s="77">
        <f t="shared" si="93"/>
        <v>-1.0000000000000009E-2</v>
      </c>
      <c r="GI73" s="74" t="s">
        <v>89</v>
      </c>
      <c r="GJ73" s="73" t="s">
        <v>70</v>
      </c>
      <c r="GK73" s="73">
        <v>134</v>
      </c>
      <c r="GL73" s="73">
        <v>112</v>
      </c>
      <c r="GM73" s="73">
        <v>10</v>
      </c>
      <c r="GN73" s="73">
        <v>12</v>
      </c>
      <c r="GO73" s="77">
        <v>0.84</v>
      </c>
      <c r="GP73" s="75">
        <f t="shared" si="94"/>
        <v>0</v>
      </c>
      <c r="GQ73" s="74" t="s">
        <v>89</v>
      </c>
      <c r="GR73" s="73" t="s">
        <v>70</v>
      </c>
      <c r="GS73" s="73">
        <v>134</v>
      </c>
      <c r="GT73" s="73">
        <v>112</v>
      </c>
      <c r="GU73" s="73">
        <v>10</v>
      </c>
      <c r="GV73" s="73">
        <v>12</v>
      </c>
      <c r="GW73" s="77">
        <v>0.84</v>
      </c>
      <c r="GX73" s="75">
        <f t="shared" si="95"/>
        <v>0</v>
      </c>
      <c r="GY73" s="74"/>
      <c r="GZ73" s="73" t="s">
        <v>70</v>
      </c>
      <c r="HA73" s="73">
        <v>134</v>
      </c>
      <c r="HB73" s="73">
        <v>112</v>
      </c>
      <c r="HC73" s="73">
        <v>10</v>
      </c>
      <c r="HD73" s="73">
        <v>12</v>
      </c>
      <c r="HE73" s="77">
        <v>0.84</v>
      </c>
      <c r="HF73" s="75">
        <f t="shared" si="96"/>
        <v>0</v>
      </c>
      <c r="HG73" s="74"/>
      <c r="HH73" s="74" t="s">
        <v>70</v>
      </c>
      <c r="HI73" s="74">
        <v>134</v>
      </c>
      <c r="HJ73" s="74">
        <v>111</v>
      </c>
      <c r="HK73" s="74">
        <v>13</v>
      </c>
      <c r="HL73" s="74">
        <v>10</v>
      </c>
      <c r="HM73" s="75">
        <f t="shared" si="97"/>
        <v>0.82835820895522383</v>
      </c>
      <c r="HN73" s="75">
        <f t="shared" si="98"/>
        <v>-1.164179104477614E-2</v>
      </c>
      <c r="HP73" s="74" t="s">
        <v>70</v>
      </c>
      <c r="HQ73" s="74">
        <v>134</v>
      </c>
      <c r="HR73" s="74">
        <v>111</v>
      </c>
      <c r="HS73" s="74">
        <v>13</v>
      </c>
      <c r="HT73" s="74">
        <v>10</v>
      </c>
      <c r="HU73" s="75">
        <f t="shared" si="99"/>
        <v>0.82835820895522383</v>
      </c>
      <c r="HV73" s="75">
        <f t="shared" si="100"/>
        <v>0</v>
      </c>
      <c r="HX73" s="74" t="s">
        <v>70</v>
      </c>
      <c r="HY73" s="74">
        <v>134</v>
      </c>
      <c r="HZ73" s="74">
        <v>111</v>
      </c>
      <c r="IA73" s="74">
        <v>13</v>
      </c>
      <c r="IB73" s="74">
        <v>10</v>
      </c>
      <c r="IC73" s="75">
        <f t="shared" si="101"/>
        <v>0.82835820895522383</v>
      </c>
      <c r="ID73" s="75">
        <f t="shared" si="102"/>
        <v>0</v>
      </c>
      <c r="IF73" s="74" t="s">
        <v>70</v>
      </c>
      <c r="IG73" s="74">
        <v>134</v>
      </c>
      <c r="IH73" s="74">
        <v>111</v>
      </c>
      <c r="II73" s="74">
        <v>13</v>
      </c>
      <c r="IJ73" s="74">
        <v>10</v>
      </c>
      <c r="IK73" s="75">
        <f t="shared" si="103"/>
        <v>0.82835820895522383</v>
      </c>
      <c r="IL73" s="75">
        <f t="shared" si="104"/>
        <v>0</v>
      </c>
      <c r="IN73" s="74" t="s">
        <v>70</v>
      </c>
      <c r="IO73" s="74">
        <v>134</v>
      </c>
      <c r="IP73" s="74">
        <v>111</v>
      </c>
      <c r="IQ73" s="74">
        <v>13</v>
      </c>
      <c r="IR73" s="74">
        <v>10</v>
      </c>
      <c r="IS73" s="75">
        <f t="shared" si="105"/>
        <v>0.82835820895522383</v>
      </c>
      <c r="IT73" s="75">
        <f t="shared" si="106"/>
        <v>0</v>
      </c>
      <c r="IV73" s="74" t="s">
        <v>70</v>
      </c>
      <c r="IW73" s="74">
        <v>134</v>
      </c>
      <c r="IX73" s="74">
        <v>111</v>
      </c>
      <c r="IY73" s="74">
        <v>13</v>
      </c>
      <c r="IZ73" s="74">
        <v>10</v>
      </c>
      <c r="JA73" s="75">
        <f t="shared" si="107"/>
        <v>0.82835820895522383</v>
      </c>
      <c r="JB73" s="75">
        <f t="shared" si="108"/>
        <v>0</v>
      </c>
      <c r="JD73" s="74" t="s">
        <v>70</v>
      </c>
      <c r="JE73" s="74">
        <v>134</v>
      </c>
      <c r="JF73" s="74">
        <v>111</v>
      </c>
      <c r="JG73" s="74">
        <v>13</v>
      </c>
      <c r="JH73" s="74">
        <v>10</v>
      </c>
      <c r="JI73" s="75">
        <f t="shared" si="109"/>
        <v>0.82835820895522383</v>
      </c>
      <c r="JJ73" s="75">
        <f t="shared" si="110"/>
        <v>0</v>
      </c>
      <c r="JL73" s="74" t="s">
        <v>70</v>
      </c>
      <c r="JM73" s="74">
        <v>134</v>
      </c>
      <c r="JN73" s="74">
        <v>111</v>
      </c>
      <c r="JO73" s="74">
        <v>13</v>
      </c>
      <c r="JP73" s="74">
        <v>10</v>
      </c>
      <c r="JQ73" s="75">
        <f t="shared" si="111"/>
        <v>0.82835820895522383</v>
      </c>
      <c r="JR73" s="75">
        <f t="shared" si="112"/>
        <v>0</v>
      </c>
      <c r="JT73" s="74" t="s">
        <v>70</v>
      </c>
      <c r="JU73" s="74">
        <v>134</v>
      </c>
      <c r="JV73" s="74">
        <v>110</v>
      </c>
      <c r="JW73" s="74">
        <v>13</v>
      </c>
      <c r="JX73" s="74">
        <v>11</v>
      </c>
      <c r="JY73" s="75">
        <f t="shared" si="113"/>
        <v>0.82089552238805974</v>
      </c>
      <c r="JZ73" s="75">
        <f t="shared" si="114"/>
        <v>-7.4626865671640896E-3</v>
      </c>
      <c r="KB73" s="74" t="s">
        <v>70</v>
      </c>
      <c r="KC73" s="74">
        <v>134</v>
      </c>
      <c r="KD73" s="74">
        <v>111</v>
      </c>
      <c r="KE73" s="74">
        <v>13</v>
      </c>
      <c r="KF73" s="74">
        <v>10</v>
      </c>
      <c r="KG73" s="75">
        <f t="shared" si="115"/>
        <v>0.82835820895522383</v>
      </c>
      <c r="KH73" s="75">
        <f t="shared" si="116"/>
        <v>7.4626865671640896E-3</v>
      </c>
      <c r="KJ73" s="74" t="s">
        <v>70</v>
      </c>
      <c r="KK73" s="74">
        <v>134</v>
      </c>
      <c r="KL73" s="74">
        <v>111</v>
      </c>
      <c r="KM73" s="74">
        <v>13</v>
      </c>
      <c r="KN73" s="74">
        <v>10</v>
      </c>
      <c r="KO73" s="75">
        <f t="shared" si="117"/>
        <v>0.82835820895522383</v>
      </c>
      <c r="KP73" s="75">
        <f t="shared" si="118"/>
        <v>0</v>
      </c>
      <c r="KR73" s="74" t="s">
        <v>70</v>
      </c>
      <c r="KS73" s="74">
        <v>134</v>
      </c>
      <c r="KT73" s="74">
        <v>111</v>
      </c>
      <c r="KU73" s="74">
        <v>13</v>
      </c>
      <c r="KV73" s="74">
        <v>10</v>
      </c>
      <c r="KW73" s="75">
        <f t="shared" si="119"/>
        <v>0.82835820895522383</v>
      </c>
      <c r="KX73" s="75">
        <f t="shared" si="120"/>
        <v>0</v>
      </c>
      <c r="KZ73" s="74" t="s">
        <v>70</v>
      </c>
      <c r="LA73" s="74">
        <v>134</v>
      </c>
      <c r="LB73" s="74">
        <v>111</v>
      </c>
      <c r="LC73" s="74">
        <v>13</v>
      </c>
      <c r="LD73" s="74">
        <v>10</v>
      </c>
      <c r="LE73" s="75">
        <f t="shared" si="121"/>
        <v>0.82835820895522383</v>
      </c>
      <c r="LF73" s="75">
        <f t="shared" si="122"/>
        <v>0</v>
      </c>
      <c r="LH73" s="74" t="s">
        <v>70</v>
      </c>
      <c r="LI73" s="74">
        <v>134</v>
      </c>
      <c r="LJ73" s="74">
        <v>111</v>
      </c>
      <c r="LK73" s="74">
        <v>13</v>
      </c>
      <c r="LL73" s="74">
        <v>10</v>
      </c>
      <c r="LM73" s="75">
        <f t="shared" si="123"/>
        <v>0.82835820895522383</v>
      </c>
      <c r="LN73" s="75">
        <f t="shared" si="124"/>
        <v>0</v>
      </c>
      <c r="LP73" s="74" t="s">
        <v>70</v>
      </c>
      <c r="LQ73" s="74">
        <v>134</v>
      </c>
      <c r="LR73" s="74">
        <v>111</v>
      </c>
      <c r="LS73" s="74">
        <v>13</v>
      </c>
      <c r="LT73" s="74">
        <v>10</v>
      </c>
      <c r="LU73" s="75">
        <f t="shared" si="125"/>
        <v>0.82835820895522383</v>
      </c>
      <c r="LV73" s="75">
        <f t="shared" si="126"/>
        <v>0</v>
      </c>
      <c r="LX73" s="74" t="s">
        <v>70</v>
      </c>
      <c r="LY73" s="74">
        <v>134</v>
      </c>
      <c r="LZ73" s="74">
        <v>111</v>
      </c>
      <c r="MA73" s="74">
        <v>13</v>
      </c>
      <c r="MB73" s="74">
        <v>10</v>
      </c>
      <c r="MC73" s="75">
        <f t="shared" si="127"/>
        <v>0.82835820895522383</v>
      </c>
      <c r="MD73" s="75">
        <f t="shared" si="128"/>
        <v>0</v>
      </c>
      <c r="MF73" s="74" t="s">
        <v>70</v>
      </c>
      <c r="MG73" s="74">
        <v>134</v>
      </c>
      <c r="MH73" s="74">
        <v>111</v>
      </c>
      <c r="MI73" s="74">
        <v>13</v>
      </c>
      <c r="MJ73" s="74">
        <v>10</v>
      </c>
      <c r="MK73" s="75">
        <f t="shared" si="129"/>
        <v>0.82835820895522383</v>
      </c>
      <c r="ML73" s="75">
        <f t="shared" si="130"/>
        <v>0</v>
      </c>
      <c r="MN73" s="74" t="s">
        <v>70</v>
      </c>
      <c r="MO73" s="74">
        <v>134</v>
      </c>
      <c r="MP73" s="74">
        <v>111</v>
      </c>
      <c r="MQ73" s="74">
        <v>13</v>
      </c>
      <c r="MR73" s="74">
        <v>10</v>
      </c>
      <c r="MS73" s="75">
        <f t="shared" si="131"/>
        <v>0.82835820895522383</v>
      </c>
      <c r="MT73" s="75">
        <f t="shared" si="132"/>
        <v>0</v>
      </c>
      <c r="MV73" s="74" t="s">
        <v>70</v>
      </c>
      <c r="MW73" s="74">
        <v>134</v>
      </c>
      <c r="MX73" s="74">
        <v>111</v>
      </c>
      <c r="MY73" s="74">
        <v>13</v>
      </c>
      <c r="MZ73" s="74">
        <v>10</v>
      </c>
      <c r="NA73" s="75">
        <f t="shared" si="133"/>
        <v>0.82835820895522383</v>
      </c>
      <c r="NB73" s="75">
        <f t="shared" si="134"/>
        <v>0</v>
      </c>
      <c r="ND73" s="74" t="s">
        <v>70</v>
      </c>
      <c r="NE73" s="74">
        <v>134</v>
      </c>
      <c r="NF73" s="74">
        <v>111</v>
      </c>
      <c r="NG73" s="74">
        <v>13</v>
      </c>
      <c r="NH73" s="74">
        <v>10</v>
      </c>
      <c r="NI73" s="75">
        <f t="shared" si="135"/>
        <v>0.82835820895522383</v>
      </c>
      <c r="NJ73" s="75">
        <f t="shared" si="136"/>
        <v>0</v>
      </c>
      <c r="NL73" s="74" t="s">
        <v>70</v>
      </c>
      <c r="NM73" s="74">
        <v>134</v>
      </c>
      <c r="NN73" s="74">
        <v>111</v>
      </c>
      <c r="NO73" s="74">
        <v>13</v>
      </c>
      <c r="NP73" s="74">
        <v>10</v>
      </c>
      <c r="NQ73" s="75">
        <f t="shared" si="137"/>
        <v>0.82835820895522383</v>
      </c>
      <c r="NR73" s="75">
        <f t="shared" si="138"/>
        <v>0</v>
      </c>
      <c r="NT73" s="74" t="s">
        <v>70</v>
      </c>
      <c r="NU73" s="74">
        <v>134</v>
      </c>
      <c r="NV73" s="74">
        <v>112</v>
      </c>
      <c r="NW73" s="74">
        <v>13</v>
      </c>
      <c r="NX73" s="74">
        <v>9</v>
      </c>
      <c r="NY73" s="75">
        <v>0.84</v>
      </c>
      <c r="NZ73" s="75"/>
    </row>
    <row r="74" spans="1:390">
      <c r="A74" s="7"/>
      <c r="B74" s="7"/>
      <c r="C74" s="7"/>
      <c r="D74" s="7"/>
      <c r="E74" s="7"/>
      <c r="F74" s="8"/>
      <c r="G74" s="7"/>
      <c r="H74" s="7"/>
      <c r="I74" s="7"/>
      <c r="J74" s="7"/>
      <c r="K74" s="7"/>
      <c r="L74" s="7"/>
      <c r="M74" s="7"/>
      <c r="N74" s="8"/>
      <c r="O74" s="8"/>
      <c r="P74" s="7"/>
      <c r="AO74" s="2">
        <f>SUM(AO3:AO73)</f>
        <v>8128</v>
      </c>
      <c r="AP74" s="2">
        <f>SUM(AP3:AP73)</f>
        <v>7452</v>
      </c>
      <c r="AS74" s="4">
        <f>AP74/AO74</f>
        <v>0.91683070866141736</v>
      </c>
      <c r="AW74" s="2">
        <f>SUM(AW3:AW73)</f>
        <v>8184</v>
      </c>
      <c r="AX74" s="2">
        <f>SUM(AX3:AX73)</f>
        <v>7496</v>
      </c>
      <c r="BA74" s="4">
        <f>AX74/AW74</f>
        <v>0.91593352883675461</v>
      </c>
      <c r="BE74" s="2">
        <f>SUM(BE3:BE73)</f>
        <v>8083</v>
      </c>
      <c r="BF74" s="2">
        <f>SUM(BF3:BF73)</f>
        <v>7513</v>
      </c>
      <c r="BI74" s="4">
        <f>BF74/BE74</f>
        <v>0.92948162810837565</v>
      </c>
      <c r="BM74" s="2">
        <f>SUM(BM3:BM73)</f>
        <v>9872</v>
      </c>
      <c r="BN74" s="2">
        <f>SUM(BN3:BN73)</f>
        <v>9259</v>
      </c>
      <c r="BQ74" s="4">
        <f>BN74/BM74</f>
        <v>0.93790518638573739</v>
      </c>
      <c r="BU74" s="2">
        <f>SUM(BU3:BU73)</f>
        <v>9872</v>
      </c>
      <c r="BV74" s="2">
        <f>SUM(BV3:BV73)</f>
        <v>9132</v>
      </c>
      <c r="BY74" s="4">
        <f t="shared" si="77"/>
        <v>0.92504051863857373</v>
      </c>
      <c r="DI74" s="2">
        <f>SUM(DI3:DI73)</f>
        <v>9796</v>
      </c>
      <c r="DJ74" s="2">
        <f>SUM(DJ3:DJ73)</f>
        <v>9271</v>
      </c>
      <c r="DM74" s="4">
        <f>DJ74/DI74</f>
        <v>0.94640669661086163</v>
      </c>
      <c r="DQ74" s="2">
        <f>SUM(DQ3:DQ73)</f>
        <v>9796</v>
      </c>
      <c r="DR74" s="2">
        <f>SUM(DR3:DR73)</f>
        <v>9269</v>
      </c>
      <c r="EG74" s="2">
        <f>SUM(EG3:EG73)</f>
        <v>9788</v>
      </c>
      <c r="EH74" s="2">
        <f>SUM(EH3:EH73)</f>
        <v>9263</v>
      </c>
      <c r="EK74" s="4">
        <f t="shared" si="86"/>
        <v>0.94636289333878221</v>
      </c>
      <c r="EN74" s="74"/>
      <c r="EO74" s="74"/>
      <c r="EP74" s="74"/>
      <c r="EQ74" s="74"/>
      <c r="ER74" s="74"/>
      <c r="ES74" s="75"/>
      <c r="ET74" s="74"/>
      <c r="EU74" s="74"/>
      <c r="EV74" s="74"/>
      <c r="EW74" s="74"/>
      <c r="EX74" s="74"/>
      <c r="EY74" s="74"/>
      <c r="EZ74" s="74"/>
      <c r="FA74" s="75"/>
      <c r="FB74" s="74"/>
      <c r="FC74" s="74"/>
      <c r="GJ74" s="74"/>
      <c r="GK74" s="74"/>
      <c r="GL74" s="74"/>
      <c r="GM74" s="74"/>
      <c r="GN74" s="74"/>
      <c r="GO74" s="75"/>
      <c r="GP74" s="74"/>
      <c r="GQ74" s="74"/>
      <c r="HQ74" s="2">
        <f>SUM(HQ3:HQ73)</f>
        <v>11072</v>
      </c>
      <c r="HR74" s="2">
        <f>SUM(HR3:HR73)</f>
        <v>9522</v>
      </c>
      <c r="HU74" s="75">
        <f t="shared" si="99"/>
        <v>0.86000722543352603</v>
      </c>
      <c r="HY74" s="74">
        <f>SUM(HY3:HY73)</f>
        <v>11064</v>
      </c>
      <c r="HZ74" s="74">
        <f>SUM(HZ3:HZ73)</f>
        <v>10150</v>
      </c>
      <c r="IA74" s="74"/>
      <c r="IB74" s="74"/>
      <c r="IC74" s="75">
        <f>HZ74/HY74</f>
        <v>0.91738973246565436</v>
      </c>
      <c r="IG74" s="74">
        <f>SUM(IG3:IG73)</f>
        <v>11064</v>
      </c>
      <c r="IH74" s="74">
        <f>SUM(IH3:IH73)</f>
        <v>10155</v>
      </c>
      <c r="II74" s="74"/>
      <c r="IJ74" s="74"/>
      <c r="IK74" s="75">
        <f>IH74/IG74</f>
        <v>0.91784164859002171</v>
      </c>
      <c r="IO74" s="74">
        <f>SUM(IO3:IO73)</f>
        <v>11064</v>
      </c>
      <c r="IP74" s="74">
        <f>SUM(IP3:IP73)</f>
        <v>10142</v>
      </c>
      <c r="IQ74" s="74"/>
      <c r="IR74" s="74"/>
      <c r="IS74" s="75">
        <f>IP74/IO74</f>
        <v>0.91666666666666663</v>
      </c>
      <c r="IW74" s="74">
        <f>SUM(IW3:IW73)</f>
        <v>11064</v>
      </c>
      <c r="IX74" s="74">
        <f>SUM(IX3:IX73)</f>
        <v>10145</v>
      </c>
      <c r="IY74" s="74"/>
      <c r="IZ74" s="74"/>
      <c r="JA74" s="75">
        <f>IX74/IW74</f>
        <v>0.91693781634128702</v>
      </c>
      <c r="JE74" s="74">
        <f>SUM(JE3:JE73)</f>
        <v>11064</v>
      </c>
      <c r="JF74" s="74">
        <f>SUM(JF3:JF73)</f>
        <v>10144</v>
      </c>
      <c r="JG74" s="74"/>
      <c r="JH74" s="74"/>
      <c r="JI74" s="75">
        <f>JF74/JE74</f>
        <v>0.91684743311641359</v>
      </c>
      <c r="JM74" s="74">
        <f>SUM(JM3:JM73)</f>
        <v>11064</v>
      </c>
      <c r="JN74" s="74">
        <f>SUM(JN3:JN73)</f>
        <v>10148</v>
      </c>
      <c r="JO74" s="74"/>
      <c r="JP74" s="74"/>
      <c r="JQ74" s="75">
        <f>JN74/JM74</f>
        <v>0.9172089660159074</v>
      </c>
      <c r="JU74" s="74">
        <f>SUM(JU3:JU73)</f>
        <v>11064</v>
      </c>
      <c r="JV74" s="74">
        <f>SUM(JV3:JV73)</f>
        <v>10147</v>
      </c>
      <c r="JW74" s="74"/>
      <c r="JX74" s="74"/>
      <c r="JY74" s="75">
        <f>JV74/JU74</f>
        <v>0.91711858279103398</v>
      </c>
      <c r="KC74" s="74">
        <f>SUM(KC3:KC73)</f>
        <v>11064</v>
      </c>
      <c r="KD74" s="74">
        <f>SUM(KD3:KD73)</f>
        <v>9529</v>
      </c>
      <c r="KE74" s="74"/>
      <c r="KF74" s="74"/>
      <c r="KG74" s="75">
        <f>KD74/KC74</f>
        <v>0.86126174981923354</v>
      </c>
      <c r="KK74" s="74">
        <f>SUM(KK3:KK73)</f>
        <v>11064</v>
      </c>
      <c r="KL74" s="74">
        <f>SUM(KL3:KL73)</f>
        <v>10243</v>
      </c>
      <c r="KM74" s="74"/>
      <c r="KN74" s="74"/>
      <c r="KO74" s="75">
        <f>KL74/KK74</f>
        <v>0.92579537237888643</v>
      </c>
      <c r="KS74" s="74">
        <f>SUM(KS3:KS73)</f>
        <v>11087</v>
      </c>
      <c r="KT74" s="74">
        <f>SUM(KT3:KT73)</f>
        <v>10252</v>
      </c>
      <c r="KU74" s="74"/>
      <c r="KV74" s="74"/>
      <c r="KW74" s="75">
        <f>KT74/KS74</f>
        <v>0.92468656985658881</v>
      </c>
      <c r="LA74" s="74">
        <f>SUM(LA3:LA73)</f>
        <v>11087</v>
      </c>
      <c r="LB74" s="74">
        <f>SUM(LB3:LB73)</f>
        <v>10257</v>
      </c>
      <c r="LC74" s="74"/>
      <c r="LD74" s="74"/>
      <c r="LE74" s="75">
        <f>LB74/LA74</f>
        <v>0.92513754848020202</v>
      </c>
      <c r="LI74" s="74">
        <f>SUM(LI3:LI73)</f>
        <v>11087</v>
      </c>
      <c r="LJ74" s="74">
        <f>SUM(LJ3:LJ73)</f>
        <v>10258</v>
      </c>
      <c r="LK74" s="74"/>
      <c r="LL74" s="74"/>
      <c r="LM74" s="75">
        <f>LJ74/LI74</f>
        <v>0.92522774420492471</v>
      </c>
      <c r="LQ74" s="74">
        <f>SUM(LQ3:LQ73)</f>
        <v>11087</v>
      </c>
      <c r="LR74" s="74">
        <f>SUM(LR3:LR73)</f>
        <v>10257</v>
      </c>
      <c r="LS74" s="74"/>
      <c r="LT74" s="74"/>
      <c r="LU74" s="75">
        <f>LR74/LQ74</f>
        <v>0.92513754848020202</v>
      </c>
      <c r="LY74" s="74">
        <f>SUM(LY3:LY73)</f>
        <v>11280</v>
      </c>
      <c r="LZ74" s="74">
        <f>SUM(LZ3:LZ73)</f>
        <v>10289</v>
      </c>
      <c r="MA74" s="74"/>
      <c r="MB74" s="74"/>
      <c r="MC74" s="75">
        <f>LZ74/LY74</f>
        <v>0.91214539007092199</v>
      </c>
      <c r="MG74" s="74">
        <f>SUM(MG3:MG73)</f>
        <v>11280</v>
      </c>
      <c r="MH74" s="74">
        <f>SUM(MH3:MH73)</f>
        <v>10289</v>
      </c>
      <c r="MI74" s="74"/>
      <c r="MJ74" s="74"/>
      <c r="MK74" s="75">
        <f>MH74/MG74</f>
        <v>0.91214539007092199</v>
      </c>
      <c r="MO74" s="74">
        <f>SUM(MO3:MO73)</f>
        <v>11280</v>
      </c>
      <c r="MP74" s="74">
        <f>SUM(MP3:MP73)</f>
        <v>10225</v>
      </c>
      <c r="MQ74" s="74"/>
      <c r="MR74" s="74"/>
      <c r="MS74" s="75">
        <f>MP74/MO74</f>
        <v>0.90647163120567376</v>
      </c>
      <c r="MW74" s="74">
        <f>SUM(MW3:MW73)</f>
        <v>11280</v>
      </c>
      <c r="MX74" s="74">
        <f>SUM(MX3:MX73)</f>
        <v>10138</v>
      </c>
      <c r="MY74" s="74"/>
      <c r="MZ74" s="74"/>
      <c r="NA74" s="75">
        <f>MX74/MW74</f>
        <v>0.8987588652482269</v>
      </c>
      <c r="NE74" s="74">
        <f>SUM(NE3:NE73)</f>
        <v>11280</v>
      </c>
      <c r="NF74" s="74">
        <f>SUM(NF3:NF73)</f>
        <v>10232</v>
      </c>
      <c r="NG74" s="74"/>
      <c r="NH74" s="74"/>
      <c r="NI74" s="75">
        <f>NF74/NE74</f>
        <v>0.90709219858156032</v>
      </c>
      <c r="NM74" s="74">
        <f>SUM(NM3:NM73)</f>
        <v>11283</v>
      </c>
      <c r="NN74" s="74">
        <f>SUM(NN3:NN73)</f>
        <v>10365</v>
      </c>
      <c r="NO74" s="74"/>
      <c r="NP74" s="74"/>
      <c r="NQ74" s="75">
        <f>NN74/NM74</f>
        <v>0.91863865993086946</v>
      </c>
      <c r="NU74" s="74"/>
      <c r="NV74" s="74"/>
      <c r="NW74" s="74"/>
      <c r="NX74" s="74"/>
    </row>
    <row r="75" spans="1:390">
      <c r="A75" s="7"/>
      <c r="B75" s="7"/>
      <c r="C75" s="7"/>
      <c r="D75" s="7"/>
      <c r="E75" s="7"/>
      <c r="F75" s="8"/>
      <c r="G75" s="7"/>
      <c r="H75" s="7"/>
      <c r="I75" s="7"/>
      <c r="J75" s="7"/>
      <c r="K75" s="7"/>
      <c r="L75" s="7"/>
      <c r="M75" s="7"/>
      <c r="N75" s="8"/>
      <c r="O75" s="8"/>
      <c r="P75" s="7"/>
    </row>
    <row r="76" spans="1:390">
      <c r="A76" s="7"/>
      <c r="B76" s="7">
        <f>SUM(B3:B73)</f>
        <v>7650</v>
      </c>
      <c r="C76" s="7">
        <f>SUM(C3:C73)</f>
        <v>7046</v>
      </c>
      <c r="D76" s="7"/>
      <c r="E76" s="7"/>
      <c r="F76" s="8">
        <f>C76/B76</f>
        <v>0.92104575163398694</v>
      </c>
      <c r="G76" s="7"/>
      <c r="H76" s="7"/>
      <c r="I76" s="7"/>
      <c r="J76" s="7">
        <f>SUM(J3:J74)</f>
        <v>7650</v>
      </c>
      <c r="K76" s="7">
        <f>SUM(K3:K74)</f>
        <v>7043</v>
      </c>
      <c r="L76" s="7"/>
      <c r="M76" s="7"/>
      <c r="N76" s="8">
        <f>K76/J76</f>
        <v>0.92065359477124187</v>
      </c>
      <c r="O76" s="8"/>
      <c r="P76" s="7"/>
      <c r="R76" s="2">
        <f>SUM(R3:R73)</f>
        <v>7650</v>
      </c>
      <c r="S76" s="2">
        <f>SUM(S3:S73)</f>
        <v>7148</v>
      </c>
      <c r="V76" s="4">
        <f>S76/R76</f>
        <v>0.93437908496732025</v>
      </c>
      <c r="Z76" s="2">
        <f>SUM(Z3:Z73)</f>
        <v>7650</v>
      </c>
      <c r="AA76" s="2">
        <f>SUM(AA3:AA73)</f>
        <v>7155</v>
      </c>
      <c r="AD76" s="4">
        <f>AA76/Z76</f>
        <v>0.93529411764705883</v>
      </c>
    </row>
    <row r="77" spans="1:390">
      <c r="A77" s="7"/>
      <c r="B77" s="7"/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8"/>
      <c r="O77" s="7"/>
      <c r="P77" s="7"/>
    </row>
    <row r="78" spans="1:390" ht="15">
      <c r="IF78" s="73"/>
      <c r="IG78" s="73"/>
      <c r="IH78" s="73"/>
      <c r="II78" s="73"/>
    </row>
    <row r="79" spans="1:390">
      <c r="HX79" s="74" t="s">
        <v>56</v>
      </c>
      <c r="HY79" s="74">
        <v>176</v>
      </c>
      <c r="HZ79" s="74">
        <v>166</v>
      </c>
      <c r="IA79" s="74">
        <v>2</v>
      </c>
      <c r="IB79" s="74">
        <v>8</v>
      </c>
      <c r="IF79" s="74" t="s">
        <v>22</v>
      </c>
      <c r="IG79" s="74">
        <v>203</v>
      </c>
      <c r="IH79" s="74">
        <v>199</v>
      </c>
      <c r="II79" s="74">
        <v>3</v>
      </c>
      <c r="IJ79" s="74">
        <v>1</v>
      </c>
      <c r="IN79" s="74" t="s">
        <v>59</v>
      </c>
      <c r="IO79" s="74">
        <v>85</v>
      </c>
      <c r="IP79" s="74">
        <v>53</v>
      </c>
      <c r="IQ79" s="74">
        <v>3</v>
      </c>
      <c r="IR79" s="74">
        <v>29</v>
      </c>
      <c r="IV79" s="74" t="s">
        <v>22</v>
      </c>
      <c r="IW79" s="74">
        <v>203</v>
      </c>
      <c r="IX79" s="74">
        <v>199</v>
      </c>
      <c r="IY79" s="74">
        <v>2</v>
      </c>
      <c r="IZ79" s="74">
        <v>2</v>
      </c>
      <c r="JD79" s="74" t="s">
        <v>157</v>
      </c>
      <c r="JE79" s="74">
        <v>144</v>
      </c>
      <c r="JF79" s="74">
        <v>130</v>
      </c>
      <c r="JG79" s="74">
        <v>8</v>
      </c>
      <c r="JH79" s="74">
        <v>6</v>
      </c>
      <c r="JL79" s="74" t="s">
        <v>56</v>
      </c>
      <c r="JM79" s="74">
        <v>176</v>
      </c>
      <c r="JN79" s="74">
        <v>166</v>
      </c>
      <c r="JO79" s="74">
        <v>2</v>
      </c>
      <c r="JP79" s="74">
        <v>8</v>
      </c>
      <c r="JT79" s="74" t="s">
        <v>56</v>
      </c>
      <c r="JU79" s="74">
        <v>176</v>
      </c>
      <c r="JV79" s="74">
        <v>166</v>
      </c>
      <c r="JW79" s="74">
        <v>2</v>
      </c>
      <c r="JX79" s="74">
        <v>8</v>
      </c>
      <c r="KB79" s="37" t="s">
        <v>20</v>
      </c>
      <c r="KC79" s="74">
        <v>628</v>
      </c>
      <c r="KD79" s="74">
        <v>0</v>
      </c>
      <c r="KE79" s="74">
        <v>0</v>
      </c>
      <c r="KF79" s="74">
        <v>628</v>
      </c>
      <c r="KJ79" s="74" t="s">
        <v>56</v>
      </c>
      <c r="KK79" s="74">
        <v>176</v>
      </c>
      <c r="KL79" s="74">
        <v>165</v>
      </c>
      <c r="KM79" s="74">
        <v>2</v>
      </c>
      <c r="KN79" s="74">
        <v>9</v>
      </c>
      <c r="KR79" s="74" t="s">
        <v>28</v>
      </c>
      <c r="KS79" s="74">
        <v>211</v>
      </c>
      <c r="KT79" s="74">
        <v>104</v>
      </c>
      <c r="KU79" s="74">
        <v>0</v>
      </c>
      <c r="KV79" s="74">
        <v>107</v>
      </c>
      <c r="KZ79" s="37" t="s">
        <v>20</v>
      </c>
      <c r="LA79" s="74">
        <v>628</v>
      </c>
      <c r="LB79" s="74">
        <v>0</v>
      </c>
      <c r="LC79" s="74">
        <v>0</v>
      </c>
      <c r="LD79" s="74">
        <v>628</v>
      </c>
      <c r="LH79" s="74" t="s">
        <v>18</v>
      </c>
      <c r="LI79" s="74">
        <v>36</v>
      </c>
      <c r="LJ79" s="74">
        <v>8</v>
      </c>
      <c r="LK79" s="74">
        <v>28</v>
      </c>
      <c r="LL79" s="74">
        <v>0</v>
      </c>
      <c r="LP79" s="74" t="s">
        <v>18</v>
      </c>
      <c r="LQ79" s="74">
        <v>36</v>
      </c>
      <c r="LR79" s="74">
        <v>8</v>
      </c>
      <c r="LS79" s="74">
        <v>28</v>
      </c>
      <c r="LT79" s="74">
        <v>0</v>
      </c>
      <c r="LX79" s="37" t="s">
        <v>20</v>
      </c>
      <c r="LY79" s="74">
        <v>628</v>
      </c>
      <c r="LZ79" s="74">
        <v>0</v>
      </c>
      <c r="MA79" s="74">
        <v>0</v>
      </c>
      <c r="MB79" s="74">
        <v>628</v>
      </c>
      <c r="MF79" s="74" t="s">
        <v>28</v>
      </c>
      <c r="MG79" s="74">
        <v>211</v>
      </c>
      <c r="MH79" s="74">
        <v>104</v>
      </c>
      <c r="MI79" s="74">
        <v>0</v>
      </c>
      <c r="MJ79" s="74">
        <v>107</v>
      </c>
      <c r="MN79" s="37" t="s">
        <v>20</v>
      </c>
      <c r="MO79" s="74">
        <v>628</v>
      </c>
      <c r="MP79" s="74">
        <v>0</v>
      </c>
      <c r="MQ79" s="74">
        <v>0</v>
      </c>
      <c r="MR79" s="74">
        <v>628</v>
      </c>
      <c r="MV79" s="74" t="s">
        <v>18</v>
      </c>
      <c r="MW79" s="74">
        <v>36</v>
      </c>
      <c r="MX79" s="74">
        <v>30</v>
      </c>
      <c r="MY79" s="74">
        <v>6</v>
      </c>
      <c r="MZ79" s="74">
        <v>0</v>
      </c>
      <c r="ND79" s="74" t="s">
        <v>56</v>
      </c>
      <c r="NE79" s="74">
        <v>176</v>
      </c>
      <c r="NF79" s="74">
        <v>165</v>
      </c>
      <c r="NG79" s="74">
        <v>2</v>
      </c>
      <c r="NH79" s="74">
        <v>9</v>
      </c>
      <c r="NL79" s="74" t="s">
        <v>56</v>
      </c>
      <c r="NM79" s="74">
        <v>176</v>
      </c>
      <c r="NN79" s="74">
        <v>165</v>
      </c>
      <c r="NO79" s="74">
        <v>2</v>
      </c>
      <c r="NP79" s="74">
        <v>9</v>
      </c>
      <c r="NU79" s="74"/>
      <c r="NV79" s="74"/>
      <c r="NW79" s="74"/>
      <c r="NX79" s="74"/>
    </row>
    <row r="80" spans="1:390" ht="15">
      <c r="HX80" s="74" t="s">
        <v>157</v>
      </c>
      <c r="HY80" s="74">
        <v>144</v>
      </c>
      <c r="HZ80" s="74">
        <v>131</v>
      </c>
      <c r="IA80" s="74">
        <v>9</v>
      </c>
      <c r="IB80" s="74">
        <v>4</v>
      </c>
      <c r="IF80" s="74" t="s">
        <v>56</v>
      </c>
      <c r="IG80" s="74">
        <v>176</v>
      </c>
      <c r="IH80" s="74">
        <v>166</v>
      </c>
      <c r="II80" s="74">
        <v>2</v>
      </c>
      <c r="IJ80" s="74">
        <v>8</v>
      </c>
      <c r="IN80" s="74" t="s">
        <v>157</v>
      </c>
      <c r="IO80" s="74">
        <v>144</v>
      </c>
      <c r="IP80" s="74">
        <v>132</v>
      </c>
      <c r="IQ80" s="74">
        <v>8</v>
      </c>
      <c r="IR80" s="74">
        <v>4</v>
      </c>
      <c r="IV80" s="74" t="s">
        <v>29</v>
      </c>
      <c r="IW80" s="74">
        <v>12</v>
      </c>
      <c r="IX80" s="74">
        <v>7</v>
      </c>
      <c r="IY80" s="74">
        <v>5</v>
      </c>
      <c r="IZ80" s="74">
        <v>0</v>
      </c>
      <c r="JD80" s="74" t="s">
        <v>70</v>
      </c>
      <c r="JE80" s="74">
        <v>134</v>
      </c>
      <c r="JF80" s="74">
        <v>110</v>
      </c>
      <c r="JG80" s="74">
        <v>13</v>
      </c>
      <c r="JH80" s="74">
        <v>11</v>
      </c>
      <c r="JL80" s="74" t="s">
        <v>157</v>
      </c>
      <c r="JM80" s="74">
        <v>144</v>
      </c>
      <c r="JN80" s="74">
        <v>132</v>
      </c>
      <c r="JO80" s="74">
        <v>8</v>
      </c>
      <c r="JP80" s="74">
        <v>4</v>
      </c>
      <c r="JT80" s="74" t="s">
        <v>59</v>
      </c>
      <c r="JU80" s="74">
        <v>85</v>
      </c>
      <c r="JV80" s="74">
        <v>53</v>
      </c>
      <c r="JW80" s="74">
        <v>2</v>
      </c>
      <c r="JX80" s="74">
        <v>30</v>
      </c>
      <c r="KB80" s="74" t="s">
        <v>22</v>
      </c>
      <c r="KC80" s="74">
        <v>203</v>
      </c>
      <c r="KD80" s="74">
        <v>198</v>
      </c>
      <c r="KE80" s="74">
        <v>3</v>
      </c>
      <c r="KF80" s="74">
        <v>2</v>
      </c>
      <c r="KJ80" s="74" t="s">
        <v>59</v>
      </c>
      <c r="KK80" s="74">
        <v>85</v>
      </c>
      <c r="KL80" s="74">
        <v>53</v>
      </c>
      <c r="KM80" s="74">
        <v>2</v>
      </c>
      <c r="KN80" s="74">
        <v>30</v>
      </c>
      <c r="KR80" s="74" t="s">
        <v>56</v>
      </c>
      <c r="KS80" s="74">
        <v>176</v>
      </c>
      <c r="KT80" s="74">
        <v>165</v>
      </c>
      <c r="KU80" s="74">
        <v>2</v>
      </c>
      <c r="KV80" s="74">
        <v>9</v>
      </c>
      <c r="KZ80" s="74" t="s">
        <v>28</v>
      </c>
      <c r="LA80" s="74">
        <v>211</v>
      </c>
      <c r="LB80" s="74">
        <v>104</v>
      </c>
      <c r="LC80" s="74">
        <v>0</v>
      </c>
      <c r="LD80" s="74">
        <v>107</v>
      </c>
      <c r="LH80" s="74" t="s">
        <v>28</v>
      </c>
      <c r="LI80" s="74">
        <v>211</v>
      </c>
      <c r="LJ80" s="74">
        <v>104</v>
      </c>
      <c r="LK80" s="74">
        <v>0</v>
      </c>
      <c r="LL80" s="74">
        <v>107</v>
      </c>
      <c r="LP80" s="37" t="s">
        <v>20</v>
      </c>
      <c r="LQ80" s="74">
        <v>628</v>
      </c>
      <c r="LR80" s="74">
        <v>0</v>
      </c>
      <c r="LS80" s="74">
        <v>0</v>
      </c>
      <c r="LT80" s="74">
        <v>628</v>
      </c>
      <c r="LX80" s="74" t="s">
        <v>28</v>
      </c>
      <c r="LY80" s="74">
        <v>211</v>
      </c>
      <c r="LZ80" s="74">
        <v>104</v>
      </c>
      <c r="MA80" s="74">
        <v>0</v>
      </c>
      <c r="MB80" s="74">
        <v>107</v>
      </c>
      <c r="MF80" s="74" t="s">
        <v>56</v>
      </c>
      <c r="MG80" s="74">
        <v>176</v>
      </c>
      <c r="MH80" s="74">
        <v>165</v>
      </c>
      <c r="MI80" s="74">
        <v>2</v>
      </c>
      <c r="MJ80" s="74">
        <v>9</v>
      </c>
      <c r="MN80" s="74" t="s">
        <v>28</v>
      </c>
      <c r="MO80" s="74">
        <v>211</v>
      </c>
      <c r="MP80" s="74">
        <v>104</v>
      </c>
      <c r="MQ80" s="74">
        <v>0</v>
      </c>
      <c r="MR80" s="74">
        <v>107</v>
      </c>
      <c r="MV80" s="74" t="s">
        <v>56</v>
      </c>
      <c r="MW80" s="74">
        <v>176</v>
      </c>
      <c r="MX80" s="74">
        <v>166</v>
      </c>
      <c r="MY80" s="74">
        <v>2</v>
      </c>
      <c r="MZ80" s="74">
        <v>8</v>
      </c>
      <c r="ND80" s="78" t="s">
        <v>58</v>
      </c>
      <c r="NE80" s="73">
        <v>194</v>
      </c>
      <c r="NF80" s="73">
        <v>0</v>
      </c>
      <c r="NG80" s="74">
        <v>0</v>
      </c>
      <c r="NH80" s="73">
        <v>194</v>
      </c>
      <c r="NL80" s="78" t="s">
        <v>58</v>
      </c>
      <c r="NM80" s="73">
        <v>194</v>
      </c>
      <c r="NN80" s="73">
        <v>0</v>
      </c>
      <c r="NO80" s="74">
        <v>0</v>
      </c>
      <c r="NP80" s="73">
        <v>194</v>
      </c>
      <c r="NT80" s="78"/>
      <c r="NU80" s="73"/>
      <c r="NV80" s="73"/>
      <c r="NW80" s="74"/>
      <c r="NX80" s="73"/>
    </row>
    <row r="81" spans="40:388" ht="15">
      <c r="AN81" s="2" t="s">
        <v>14</v>
      </c>
      <c r="AO81" s="2">
        <v>838</v>
      </c>
      <c r="AP81" s="2">
        <v>822</v>
      </c>
      <c r="AQ81" s="2">
        <v>10</v>
      </c>
      <c r="AR81" s="2">
        <v>6</v>
      </c>
      <c r="AS81" s="4">
        <v>0.98</v>
      </c>
      <c r="AT81" s="4">
        <f>AS81-AL11</f>
        <v>0.98</v>
      </c>
      <c r="AV81" s="2" t="s">
        <v>14</v>
      </c>
      <c r="AW81" s="2">
        <v>838</v>
      </c>
      <c r="AX81" s="2">
        <v>822</v>
      </c>
      <c r="AY81" s="2">
        <v>10</v>
      </c>
      <c r="AZ81" s="2">
        <v>6</v>
      </c>
      <c r="BA81" s="4">
        <v>0.98</v>
      </c>
      <c r="BB81" s="4">
        <f>BA81-AS81</f>
        <v>0</v>
      </c>
      <c r="DQ81" s="2" t="s">
        <v>71</v>
      </c>
      <c r="DR81" s="2">
        <v>3</v>
      </c>
      <c r="DS81" s="2">
        <v>0</v>
      </c>
      <c r="DT81" s="2">
        <v>0</v>
      </c>
      <c r="DU81" s="2">
        <v>3</v>
      </c>
      <c r="DV81" s="4">
        <v>0</v>
      </c>
      <c r="HX81" s="74" t="s">
        <v>70</v>
      </c>
      <c r="HY81" s="74">
        <v>134</v>
      </c>
      <c r="HZ81" s="74">
        <v>110</v>
      </c>
      <c r="IA81" s="74">
        <v>13</v>
      </c>
      <c r="IB81" s="74">
        <v>11</v>
      </c>
      <c r="IF81" s="74" t="s">
        <v>71</v>
      </c>
      <c r="IG81" s="74">
        <v>3</v>
      </c>
      <c r="IH81" s="74">
        <v>0</v>
      </c>
      <c r="II81" s="74">
        <v>0</v>
      </c>
      <c r="IJ81" s="74">
        <v>3</v>
      </c>
      <c r="IN81" s="74" t="s">
        <v>68</v>
      </c>
      <c r="IO81" s="74">
        <v>71</v>
      </c>
      <c r="IP81" s="74">
        <v>45</v>
      </c>
      <c r="IQ81" s="74">
        <v>8</v>
      </c>
      <c r="IR81" s="74">
        <v>18</v>
      </c>
      <c r="IV81" s="78" t="s">
        <v>58</v>
      </c>
      <c r="IW81" s="73">
        <v>192</v>
      </c>
      <c r="IX81" s="73">
        <v>0</v>
      </c>
      <c r="IY81" s="74">
        <v>0</v>
      </c>
      <c r="IZ81" s="74">
        <v>192</v>
      </c>
      <c r="JT81" s="74" t="s">
        <v>157</v>
      </c>
      <c r="JU81" s="74">
        <v>144</v>
      </c>
      <c r="JV81" s="74">
        <v>131</v>
      </c>
      <c r="JW81" s="74">
        <v>8</v>
      </c>
      <c r="JX81" s="74">
        <v>5</v>
      </c>
      <c r="KB81" s="74" t="s">
        <v>157</v>
      </c>
      <c r="KC81" s="74">
        <v>144</v>
      </c>
      <c r="KD81" s="74">
        <v>132</v>
      </c>
      <c r="KE81" s="74">
        <v>8</v>
      </c>
      <c r="KF81" s="74">
        <v>4</v>
      </c>
      <c r="KK81" s="74"/>
      <c r="KL81" s="74"/>
      <c r="KM81" s="74"/>
      <c r="KN81" s="74"/>
      <c r="KR81" s="74" t="s">
        <v>157</v>
      </c>
      <c r="KS81" s="74">
        <v>144</v>
      </c>
      <c r="KT81" s="74">
        <v>133</v>
      </c>
      <c r="KU81" s="74">
        <v>8</v>
      </c>
      <c r="KV81" s="74">
        <v>3</v>
      </c>
      <c r="KZ81" s="74" t="s">
        <v>56</v>
      </c>
      <c r="LA81" s="74">
        <v>176</v>
      </c>
      <c r="LB81" s="74">
        <v>166</v>
      </c>
      <c r="LC81" s="74">
        <v>2</v>
      </c>
      <c r="LD81" s="74">
        <v>8</v>
      </c>
      <c r="LH81" s="74" t="s">
        <v>157</v>
      </c>
      <c r="LI81" s="74">
        <v>144</v>
      </c>
      <c r="LJ81" s="74">
        <v>131</v>
      </c>
      <c r="LK81" s="74">
        <v>8</v>
      </c>
      <c r="LL81" s="74">
        <v>5</v>
      </c>
      <c r="LP81" s="74" t="s">
        <v>28</v>
      </c>
      <c r="LQ81" s="74">
        <v>211</v>
      </c>
      <c r="LR81" s="74">
        <v>104</v>
      </c>
      <c r="LS81" s="74">
        <v>0</v>
      </c>
      <c r="LT81" s="74">
        <v>107</v>
      </c>
      <c r="LX81" s="74" t="s">
        <v>56</v>
      </c>
      <c r="LY81" s="74">
        <v>176</v>
      </c>
      <c r="LZ81" s="74">
        <v>165</v>
      </c>
      <c r="MA81" s="74">
        <v>2</v>
      </c>
      <c r="MB81" s="74">
        <v>9</v>
      </c>
      <c r="MF81" s="74" t="s">
        <v>157</v>
      </c>
      <c r="MG81" s="74">
        <v>144</v>
      </c>
      <c r="MH81" s="74">
        <v>131</v>
      </c>
      <c r="MI81" s="74">
        <v>10</v>
      </c>
      <c r="MJ81" s="74">
        <v>3</v>
      </c>
      <c r="MN81" s="74" t="s">
        <v>157</v>
      </c>
      <c r="MO81" s="74">
        <v>144</v>
      </c>
      <c r="MP81" s="74">
        <v>130</v>
      </c>
      <c r="MQ81" s="74">
        <v>9</v>
      </c>
      <c r="MR81" s="74">
        <v>5</v>
      </c>
      <c r="MV81" s="74" t="s">
        <v>157</v>
      </c>
      <c r="MW81" s="74">
        <v>144</v>
      </c>
      <c r="MX81" s="74">
        <v>130</v>
      </c>
      <c r="MY81" s="74">
        <v>10</v>
      </c>
      <c r="MZ81" s="74">
        <v>4</v>
      </c>
      <c r="ND81" s="74" t="s">
        <v>59</v>
      </c>
      <c r="NE81" s="74">
        <v>85</v>
      </c>
      <c r="NF81" s="74">
        <v>53</v>
      </c>
      <c r="NG81" s="74">
        <v>2</v>
      </c>
      <c r="NH81" s="74">
        <v>30</v>
      </c>
      <c r="NL81" s="74" t="s">
        <v>59</v>
      </c>
      <c r="NM81" s="74">
        <v>85</v>
      </c>
      <c r="NN81" s="74">
        <v>53</v>
      </c>
      <c r="NO81" s="74">
        <v>2</v>
      </c>
      <c r="NP81" s="74">
        <v>30</v>
      </c>
      <c r="NU81" s="74"/>
      <c r="NV81" s="74"/>
      <c r="NW81" s="74"/>
      <c r="NX81" s="74"/>
    </row>
    <row r="82" spans="40:388">
      <c r="IN82" s="74" t="s">
        <v>70</v>
      </c>
      <c r="IO82" s="74">
        <v>134</v>
      </c>
      <c r="IP82" s="74">
        <v>109</v>
      </c>
      <c r="IQ82" s="74">
        <v>13</v>
      </c>
      <c r="IR82" s="74">
        <v>12</v>
      </c>
      <c r="IV82" s="74" t="s">
        <v>157</v>
      </c>
      <c r="IW82" s="74">
        <v>144</v>
      </c>
      <c r="IX82" s="74">
        <v>132</v>
      </c>
      <c r="IY82" s="74">
        <v>8</v>
      </c>
      <c r="IZ82" s="74">
        <v>4</v>
      </c>
      <c r="JT82" s="74" t="s">
        <v>70</v>
      </c>
      <c r="JU82" s="74">
        <v>134</v>
      </c>
      <c r="JV82" s="74">
        <v>111</v>
      </c>
      <c r="JW82" s="74">
        <v>13</v>
      </c>
      <c r="JX82" s="74">
        <v>10</v>
      </c>
      <c r="KB82" s="74" t="s">
        <v>72</v>
      </c>
      <c r="KC82" s="74">
        <v>1497</v>
      </c>
      <c r="KD82" s="74">
        <v>1202</v>
      </c>
      <c r="KE82" s="74">
        <v>178</v>
      </c>
      <c r="KF82" s="74">
        <v>117</v>
      </c>
      <c r="KK82" s="74"/>
      <c r="KL82" s="74"/>
      <c r="KM82" s="74"/>
      <c r="KN82" s="74"/>
      <c r="KR82" s="74" t="s">
        <v>68</v>
      </c>
      <c r="KS82" s="74">
        <v>71</v>
      </c>
      <c r="KT82" s="74">
        <v>45</v>
      </c>
      <c r="KU82" s="74">
        <v>8</v>
      </c>
      <c r="KV82" s="74">
        <v>18</v>
      </c>
      <c r="KZ82" s="74" t="s">
        <v>157</v>
      </c>
      <c r="LA82" s="74">
        <v>144</v>
      </c>
      <c r="LB82" s="74">
        <v>130</v>
      </c>
      <c r="LC82" s="74">
        <v>8</v>
      </c>
      <c r="LD82" s="74">
        <v>6</v>
      </c>
      <c r="LH82" s="74" t="s">
        <v>68</v>
      </c>
      <c r="LI82" s="74">
        <v>71</v>
      </c>
      <c r="LJ82" s="74">
        <v>45</v>
      </c>
      <c r="LK82" s="74">
        <v>8</v>
      </c>
      <c r="LL82" s="74">
        <v>18</v>
      </c>
      <c r="LP82" s="74" t="s">
        <v>56</v>
      </c>
      <c r="LQ82" s="74">
        <v>176</v>
      </c>
      <c r="LR82" s="74">
        <v>165</v>
      </c>
      <c r="LS82" s="74">
        <v>2</v>
      </c>
      <c r="LT82" s="74">
        <v>9</v>
      </c>
      <c r="LX82" s="74" t="s">
        <v>59</v>
      </c>
      <c r="LY82" s="74">
        <v>85</v>
      </c>
      <c r="LZ82" s="74">
        <v>53</v>
      </c>
      <c r="MA82" s="74">
        <v>2</v>
      </c>
      <c r="MB82" s="74">
        <v>30</v>
      </c>
      <c r="MF82" s="74" t="s">
        <v>71</v>
      </c>
      <c r="MG82" s="74">
        <v>3</v>
      </c>
      <c r="MH82" s="74">
        <v>0</v>
      </c>
      <c r="MI82" s="74">
        <v>0</v>
      </c>
      <c r="MJ82" s="74">
        <v>3</v>
      </c>
      <c r="MN82" s="74" t="s">
        <v>71</v>
      </c>
      <c r="MO82" s="74">
        <v>3</v>
      </c>
      <c r="MP82" s="74">
        <v>0</v>
      </c>
      <c r="MQ82" s="74">
        <v>0</v>
      </c>
      <c r="MR82" s="74">
        <v>3</v>
      </c>
      <c r="MV82" s="74" t="s">
        <v>71</v>
      </c>
      <c r="MW82" s="74">
        <v>3</v>
      </c>
      <c r="MX82" s="74">
        <v>0</v>
      </c>
      <c r="MY82" s="74">
        <v>0</v>
      </c>
      <c r="MZ82" s="74">
        <v>3</v>
      </c>
      <c r="ND82" s="74" t="s">
        <v>157</v>
      </c>
      <c r="NE82" s="74">
        <v>144</v>
      </c>
      <c r="NF82" s="74">
        <v>131</v>
      </c>
      <c r="NG82" s="74">
        <v>8</v>
      </c>
      <c r="NH82" s="74">
        <v>5</v>
      </c>
      <c r="NL82" s="74" t="s">
        <v>60</v>
      </c>
      <c r="NM82" s="74">
        <v>291</v>
      </c>
      <c r="NN82" s="74">
        <v>261</v>
      </c>
      <c r="NO82" s="74">
        <v>27</v>
      </c>
      <c r="NP82" s="74">
        <v>3</v>
      </c>
      <c r="NU82" s="74"/>
      <c r="NV82" s="74"/>
      <c r="NW82" s="74"/>
      <c r="NX82" s="74"/>
    </row>
    <row r="83" spans="40:388">
      <c r="BD83" s="2" t="s">
        <v>70</v>
      </c>
      <c r="BE83" s="2">
        <v>135</v>
      </c>
      <c r="BF83" s="2">
        <v>112</v>
      </c>
      <c r="BG83" s="2">
        <v>9</v>
      </c>
      <c r="BH83" s="6">
        <v>14</v>
      </c>
      <c r="BI83" s="4">
        <v>0.83</v>
      </c>
      <c r="IV83" s="74" t="s">
        <v>70</v>
      </c>
      <c r="IW83" s="74">
        <v>134</v>
      </c>
      <c r="IX83" s="74">
        <v>110</v>
      </c>
      <c r="IY83" s="74">
        <v>13</v>
      </c>
      <c r="IZ83" s="74">
        <v>11</v>
      </c>
      <c r="KR83" s="74" t="s">
        <v>70</v>
      </c>
      <c r="KS83" s="74">
        <v>134</v>
      </c>
      <c r="KT83" s="74">
        <v>110</v>
      </c>
      <c r="KU83" s="74">
        <v>13</v>
      </c>
      <c r="KV83" s="74">
        <v>11</v>
      </c>
      <c r="KZ83" s="74" t="s">
        <v>71</v>
      </c>
      <c r="LA83" s="74">
        <v>3</v>
      </c>
      <c r="LB83" s="74">
        <v>0</v>
      </c>
      <c r="LC83" s="74">
        <v>0</v>
      </c>
      <c r="LD83" s="74">
        <v>3</v>
      </c>
      <c r="LH83" s="74" t="s">
        <v>70</v>
      </c>
      <c r="LI83" s="74">
        <v>134</v>
      </c>
      <c r="LJ83" s="74">
        <v>110</v>
      </c>
      <c r="LK83" s="74">
        <v>13</v>
      </c>
      <c r="LL83" s="74">
        <v>11</v>
      </c>
      <c r="LP83" s="74" t="s">
        <v>60</v>
      </c>
      <c r="LQ83" s="74">
        <v>291</v>
      </c>
      <c r="LR83" s="74">
        <v>260</v>
      </c>
      <c r="LS83" s="74">
        <v>26</v>
      </c>
      <c r="LT83" s="74">
        <v>5</v>
      </c>
      <c r="LX83" s="74" t="s">
        <v>157</v>
      </c>
      <c r="LY83" s="74">
        <v>144</v>
      </c>
      <c r="LZ83" s="74">
        <v>133</v>
      </c>
      <c r="MA83" s="74">
        <v>9</v>
      </c>
      <c r="MB83" s="74">
        <v>2</v>
      </c>
      <c r="MF83" s="74" t="s">
        <v>70</v>
      </c>
      <c r="MG83" s="74">
        <v>134</v>
      </c>
      <c r="MH83" s="74">
        <v>110</v>
      </c>
      <c r="MI83" s="74">
        <v>13</v>
      </c>
      <c r="MJ83" s="74">
        <v>11</v>
      </c>
      <c r="MN83" s="74" t="s">
        <v>70</v>
      </c>
      <c r="MO83" s="74">
        <v>134</v>
      </c>
      <c r="MP83" s="74">
        <v>109</v>
      </c>
      <c r="MQ83" s="74">
        <v>13</v>
      </c>
      <c r="MR83" s="74">
        <v>12</v>
      </c>
      <c r="MV83" s="74" t="s">
        <v>70</v>
      </c>
      <c r="MW83" s="74">
        <v>134</v>
      </c>
      <c r="MX83" s="74">
        <v>110</v>
      </c>
      <c r="MY83" s="74">
        <v>13</v>
      </c>
      <c r="MZ83" s="74">
        <v>11</v>
      </c>
      <c r="ND83" s="74" t="s">
        <v>71</v>
      </c>
      <c r="NE83" s="74">
        <v>3</v>
      </c>
      <c r="NF83" s="74">
        <v>0</v>
      </c>
      <c r="NG83" s="74">
        <v>0</v>
      </c>
      <c r="NH83" s="74">
        <v>3</v>
      </c>
      <c r="NL83" s="74" t="s">
        <v>157</v>
      </c>
      <c r="NM83" s="74">
        <v>144</v>
      </c>
      <c r="NN83" s="74">
        <v>132</v>
      </c>
      <c r="NO83" s="74">
        <v>9</v>
      </c>
      <c r="NP83" s="74">
        <v>3</v>
      </c>
      <c r="NU83" s="74"/>
      <c r="NV83" s="74"/>
      <c r="NW83" s="74"/>
      <c r="NX83" s="74"/>
    </row>
    <row r="84" spans="40:388">
      <c r="AV84" s="2" t="s">
        <v>28</v>
      </c>
      <c r="AW84" s="2">
        <v>211</v>
      </c>
      <c r="AX84" s="2">
        <v>0</v>
      </c>
      <c r="AY84" s="2">
        <v>0</v>
      </c>
      <c r="AZ84" s="6">
        <v>211</v>
      </c>
      <c r="BA84" s="4">
        <v>0</v>
      </c>
      <c r="BD84" s="2" t="s">
        <v>28</v>
      </c>
      <c r="BE84" s="2">
        <v>211</v>
      </c>
      <c r="BF84" s="2">
        <v>201</v>
      </c>
      <c r="BG84" s="6">
        <v>10</v>
      </c>
      <c r="BH84" s="2">
        <v>0</v>
      </c>
      <c r="BI84" s="4">
        <v>0.95</v>
      </c>
      <c r="KS84" s="74"/>
      <c r="KT84" s="74"/>
      <c r="KU84" s="74"/>
      <c r="KV84" s="74"/>
      <c r="KZ84" s="74" t="s">
        <v>68</v>
      </c>
      <c r="LA84" s="74">
        <v>71</v>
      </c>
      <c r="LB84" s="74">
        <v>45</v>
      </c>
      <c r="LC84" s="74">
        <v>8</v>
      </c>
      <c r="LD84" s="74">
        <v>18</v>
      </c>
      <c r="LI84" s="74"/>
      <c r="LJ84" s="74"/>
      <c r="LK84" s="74"/>
      <c r="LL84" s="74"/>
      <c r="LP84" s="74" t="s">
        <v>157</v>
      </c>
      <c r="LQ84" s="74">
        <v>144</v>
      </c>
      <c r="LR84" s="74">
        <v>130</v>
      </c>
      <c r="LS84" s="74">
        <v>8</v>
      </c>
      <c r="LT84" s="74">
        <v>6</v>
      </c>
      <c r="LX84" s="74" t="s">
        <v>71</v>
      </c>
      <c r="LY84" s="74">
        <v>3</v>
      </c>
      <c r="LZ84" s="74">
        <v>0</v>
      </c>
      <c r="MA84" s="74">
        <v>0</v>
      </c>
      <c r="MB84" s="74">
        <v>3</v>
      </c>
      <c r="MG84" s="74"/>
      <c r="MH84" s="74"/>
      <c r="MI84" s="74"/>
      <c r="MJ84" s="74"/>
      <c r="MO84" s="74"/>
      <c r="MP84" s="74"/>
      <c r="MQ84" s="74"/>
      <c r="MR84" s="74"/>
      <c r="MW84" s="74"/>
      <c r="MX84" s="74"/>
      <c r="MY84" s="74"/>
      <c r="MZ84" s="74"/>
      <c r="ND84" s="74" t="s">
        <v>70</v>
      </c>
      <c r="NE84" s="74">
        <v>134</v>
      </c>
      <c r="NF84" s="74">
        <v>108</v>
      </c>
      <c r="NG84" s="74">
        <v>13</v>
      </c>
      <c r="NH84" s="74">
        <v>13</v>
      </c>
      <c r="NL84" s="74" t="s">
        <v>71</v>
      </c>
      <c r="NM84" s="74">
        <v>3</v>
      </c>
      <c r="NN84" s="74">
        <v>0</v>
      </c>
      <c r="NO84" s="74">
        <v>0</v>
      </c>
      <c r="NP84" s="74">
        <v>3</v>
      </c>
      <c r="NU84" s="74"/>
      <c r="NV84" s="74"/>
      <c r="NW84" s="74"/>
      <c r="NX84" s="74"/>
    </row>
    <row r="85" spans="40:388">
      <c r="AV85" s="2" t="s">
        <v>59</v>
      </c>
      <c r="AW85" s="2">
        <v>85</v>
      </c>
      <c r="AX85" s="2">
        <v>0</v>
      </c>
      <c r="AY85" s="2">
        <v>0</v>
      </c>
      <c r="AZ85" s="6">
        <v>85</v>
      </c>
      <c r="BA85" s="4">
        <v>0</v>
      </c>
      <c r="KS85" s="74"/>
      <c r="KT85" s="74"/>
      <c r="KU85" s="74"/>
      <c r="KV85" s="74"/>
      <c r="KZ85" s="74" t="s">
        <v>70</v>
      </c>
      <c r="LA85" s="74">
        <v>134</v>
      </c>
      <c r="LB85" s="74">
        <v>110</v>
      </c>
      <c r="LC85" s="74">
        <v>13</v>
      </c>
      <c r="LD85" s="74">
        <v>11</v>
      </c>
      <c r="LI85" s="74"/>
      <c r="LJ85" s="74"/>
      <c r="LK85" s="74"/>
      <c r="LL85" s="74"/>
      <c r="LP85" s="74" t="s">
        <v>71</v>
      </c>
      <c r="LQ85" s="74">
        <v>3</v>
      </c>
      <c r="LR85" s="74">
        <v>0</v>
      </c>
      <c r="LS85" s="74">
        <v>0</v>
      </c>
      <c r="LT85" s="74">
        <v>3</v>
      </c>
      <c r="LX85" s="74" t="s">
        <v>68</v>
      </c>
      <c r="LY85" s="74">
        <v>71</v>
      </c>
      <c r="LZ85" s="74">
        <v>45</v>
      </c>
      <c r="MA85" s="74">
        <v>8</v>
      </c>
      <c r="MB85" s="74">
        <v>18</v>
      </c>
      <c r="MG85" s="74"/>
      <c r="MH85" s="74"/>
      <c r="MI85" s="74"/>
      <c r="MJ85" s="74"/>
      <c r="MO85" s="74"/>
      <c r="MP85" s="74"/>
      <c r="MQ85" s="74"/>
      <c r="MR85" s="74"/>
      <c r="MW85" s="74"/>
      <c r="MX85" s="74"/>
      <c r="MY85" s="74"/>
      <c r="MZ85" s="74"/>
      <c r="NE85" s="74"/>
      <c r="NF85" s="74"/>
      <c r="NG85" s="74"/>
      <c r="NH85" s="74"/>
      <c r="NL85" s="74" t="s">
        <v>70</v>
      </c>
      <c r="NM85" s="74">
        <v>134</v>
      </c>
      <c r="NN85" s="74">
        <v>108</v>
      </c>
      <c r="NO85" s="74">
        <v>13</v>
      </c>
      <c r="NP85" s="74">
        <v>13</v>
      </c>
      <c r="NU85" s="74"/>
      <c r="NV85" s="74"/>
      <c r="NW85" s="74"/>
      <c r="NX85" s="74"/>
    </row>
    <row r="86" spans="40:388">
      <c r="LP86" s="74" t="s">
        <v>68</v>
      </c>
      <c r="LQ86" s="74">
        <v>71</v>
      </c>
      <c r="LR86" s="74">
        <v>45</v>
      </c>
      <c r="LS86" s="74">
        <v>8</v>
      </c>
      <c r="LT86" s="74">
        <v>18</v>
      </c>
      <c r="LX86" s="74" t="s">
        <v>72</v>
      </c>
      <c r="LY86" s="74">
        <v>1649</v>
      </c>
      <c r="LZ86" s="74">
        <v>1361</v>
      </c>
      <c r="MA86" s="74">
        <v>137</v>
      </c>
      <c r="MB86" s="74">
        <v>151</v>
      </c>
      <c r="MG86" s="74"/>
      <c r="MH86" s="74"/>
      <c r="MI86" s="74"/>
      <c r="MJ86" s="74"/>
      <c r="MO86" s="74"/>
      <c r="MP86" s="74"/>
      <c r="MQ86" s="74"/>
      <c r="MR86" s="74"/>
      <c r="MW86" s="74"/>
      <c r="MX86" s="74"/>
      <c r="MY86" s="74"/>
      <c r="MZ86" s="74"/>
      <c r="NE86" s="74"/>
      <c r="NF86" s="74"/>
      <c r="NG86" s="74"/>
      <c r="NH86" s="74"/>
      <c r="NM86" s="74"/>
      <c r="NN86" s="74"/>
      <c r="NO86" s="74"/>
      <c r="NP86" s="74"/>
      <c r="NU86" s="74"/>
      <c r="NV86" s="74"/>
      <c r="NW86" s="74"/>
      <c r="NX86" s="74"/>
    </row>
    <row r="87" spans="40:388">
      <c r="LP87" s="74" t="s">
        <v>70</v>
      </c>
      <c r="LQ87" s="74">
        <v>134</v>
      </c>
      <c r="LR87" s="74">
        <v>110</v>
      </c>
      <c r="LS87" s="74">
        <v>13</v>
      </c>
      <c r="LT87" s="74">
        <v>11</v>
      </c>
      <c r="LX87" s="74" t="s">
        <v>70</v>
      </c>
      <c r="LY87" s="74">
        <v>134</v>
      </c>
      <c r="LZ87" s="74">
        <v>109</v>
      </c>
      <c r="MA87" s="74">
        <v>13</v>
      </c>
      <c r="MB87" s="74">
        <v>12</v>
      </c>
      <c r="MG87" s="74"/>
      <c r="MH87" s="74"/>
      <c r="MI87" s="74"/>
      <c r="MJ87" s="74"/>
      <c r="MO87" s="74"/>
      <c r="MP87" s="74"/>
      <c r="MQ87" s="74"/>
      <c r="MR87" s="74"/>
      <c r="MW87" s="74"/>
      <c r="MX87" s="74"/>
      <c r="MY87" s="74"/>
      <c r="MZ87" s="74"/>
      <c r="NE87" s="74"/>
      <c r="NF87" s="74"/>
      <c r="NG87" s="74"/>
      <c r="NH87" s="74"/>
      <c r="NM87" s="74"/>
      <c r="NN87" s="74"/>
      <c r="NO87" s="74"/>
      <c r="NP87" s="74"/>
      <c r="NU87" s="74"/>
      <c r="NV87" s="74"/>
      <c r="NW87" s="74"/>
      <c r="NX87" s="74"/>
    </row>
  </sheetData>
  <autoFilter ref="CX1:CX85"/>
  <mergeCells count="15">
    <mergeCell ref="GR1:GS1"/>
    <mergeCell ref="GZ1:HA1"/>
    <mergeCell ref="GJ1:GK1"/>
    <mergeCell ref="FT1:FU1"/>
    <mergeCell ref="GB1:GC1"/>
    <mergeCell ref="CB1:CC1"/>
    <mergeCell ref="CJ1:CK1"/>
    <mergeCell ref="CR1:CS1"/>
    <mergeCell ref="CZ1:DA1"/>
    <mergeCell ref="DP1:DQ1"/>
    <mergeCell ref="FD1:FE1"/>
    <mergeCell ref="FL1:FM1"/>
    <mergeCell ref="EN1:EO1"/>
    <mergeCell ref="EV1:EW1"/>
    <mergeCell ref="DX1:DY1"/>
  </mergeCells>
  <phoneticPr fontId="8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W87"/>
  <sheetViews>
    <sheetView topLeftCell="LH1" workbookViewId="0">
      <pane ySplit="2" topLeftCell="A51" activePane="bottomLeft" state="frozen"/>
      <selection activeCell="HH1" sqref="HH1"/>
      <selection pane="bottomLeft" activeCell="LQ1" sqref="LQ1:LW1048576"/>
    </sheetView>
  </sheetViews>
  <sheetFormatPr defaultRowHeight="15"/>
  <cols>
    <col min="14" max="14" width="9.140625" style="38"/>
    <col min="22" max="22" width="9.140625" style="38"/>
    <col min="30" max="30" width="9" style="38"/>
    <col min="38" max="38" width="9" style="38"/>
    <col min="46" max="46" width="9" style="38"/>
    <col min="54" max="54" width="9.140625" style="38"/>
    <col min="86" max="86" width="9.140625" style="38"/>
    <col min="166" max="166" width="9.140625" style="77"/>
    <col min="174" max="174" width="9.140625" style="77"/>
    <col min="182" max="182" width="9.140625" style="77"/>
    <col min="185" max="189" width="9.140625" style="73"/>
    <col min="190" max="190" width="9.140625" style="77"/>
    <col min="191" max="191" width="9.140625" style="73"/>
    <col min="193" max="197" width="9.140625" style="73"/>
    <col min="198" max="198" width="9.140625" style="77"/>
    <col min="199" max="199" width="9.140625" style="73"/>
    <col min="201" max="205" width="9.140625" style="73"/>
    <col min="206" max="206" width="9.140625" style="77"/>
    <col min="207" max="207" width="9.140625" style="73"/>
    <col min="209" max="213" width="9.140625" style="73"/>
    <col min="214" max="214" width="9.140625" style="77"/>
    <col min="215" max="215" width="9.140625" style="73"/>
    <col min="217" max="221" width="9.140625" style="73"/>
    <col min="222" max="222" width="9.140625" style="77"/>
    <col min="223" max="223" width="9.140625" style="73"/>
    <col min="225" max="229" width="9.140625" style="73"/>
    <col min="230" max="230" width="9.140625" style="77"/>
    <col min="233" max="237" width="9.140625" style="73"/>
    <col min="238" max="238" width="9.140625" style="77"/>
    <col min="241" max="245" width="9.140625" style="73"/>
    <col min="246" max="246" width="9.140625" style="77"/>
    <col min="249" max="253" width="9.140625" style="73"/>
    <col min="254" max="254" width="9.140625" style="77"/>
    <col min="255" max="255" width="9.140625" style="73"/>
    <col min="257" max="261" width="9.140625" style="73"/>
    <col min="262" max="262" width="9.140625" style="77"/>
    <col min="263" max="263" width="9.140625" style="73"/>
    <col min="265" max="269" width="9.140625" style="73"/>
    <col min="270" max="270" width="9.140625" style="77"/>
    <col min="271" max="271" width="9.140625" style="73"/>
    <col min="273" max="277" width="9.140625" style="73"/>
    <col min="278" max="278" width="9.140625" style="77"/>
    <col min="279" max="279" width="9.140625" style="73"/>
    <col min="281" max="281" width="9.140625" style="73" customWidth="1"/>
    <col min="282" max="285" width="9.140625" style="73"/>
    <col min="286" max="286" width="9.140625" style="77"/>
    <col min="287" max="287" width="9.140625" style="73"/>
    <col min="289" max="289" width="9.140625" style="73" customWidth="1"/>
    <col min="290" max="293" width="9.140625" style="73"/>
    <col min="294" max="294" width="9.140625" style="77"/>
    <col min="295" max="295" width="9.140625" style="73"/>
    <col min="297" max="297" width="9.140625" style="73" customWidth="1"/>
    <col min="298" max="301" width="9.140625" style="73"/>
    <col min="302" max="302" width="9.140625" style="77"/>
    <col min="303" max="303" width="9.140625" style="73"/>
    <col min="305" max="305" width="9.140625" style="73" customWidth="1"/>
    <col min="306" max="309" width="9.140625" style="73"/>
    <col min="310" max="310" width="9.140625" style="77"/>
    <col min="311" max="311" width="9.140625" style="73"/>
    <col min="313" max="313" width="9.140625" style="73" customWidth="1"/>
    <col min="314" max="317" width="9.140625" style="73"/>
    <col min="318" max="318" width="9.140625" style="77"/>
    <col min="319" max="319" width="9.140625" style="73"/>
    <col min="320" max="320" width="9.140625" style="73" customWidth="1"/>
    <col min="321" max="324" width="9.140625" style="73"/>
    <col min="325" max="325" width="9.140625" style="77"/>
    <col min="326" max="326" width="9.140625" style="73" customWidth="1"/>
    <col min="329" max="332" width="9.140625" style="73"/>
    <col min="333" max="333" width="9.140625" style="77"/>
    <col min="334" max="334" width="9.140625" style="73" customWidth="1"/>
    <col min="335" max="335" width="9.140625" style="73"/>
  </cols>
  <sheetData>
    <row r="1" spans="1:335">
      <c r="A1" s="2" t="s">
        <v>111</v>
      </c>
      <c r="B1" s="2"/>
      <c r="C1" s="2"/>
      <c r="D1" s="2"/>
      <c r="E1" s="2"/>
      <c r="F1" s="4"/>
      <c r="G1" s="2"/>
      <c r="H1" s="2"/>
      <c r="I1" s="13" t="s">
        <v>112</v>
      </c>
      <c r="J1" s="13"/>
      <c r="K1" s="13"/>
      <c r="L1" s="13"/>
      <c r="M1" s="13"/>
      <c r="N1" s="15"/>
      <c r="O1" s="13"/>
      <c r="Q1" t="s">
        <v>113</v>
      </c>
      <c r="Y1" s="41" t="s">
        <v>124</v>
      </c>
      <c r="Z1" s="41"/>
      <c r="AG1" s="105" t="s">
        <v>132</v>
      </c>
      <c r="AH1" s="105"/>
      <c r="AO1" s="105" t="s">
        <v>138</v>
      </c>
      <c r="AP1" s="105"/>
      <c r="AW1" s="105" t="s">
        <v>140</v>
      </c>
      <c r="AX1" s="105"/>
      <c r="BE1" s="105" t="s">
        <v>143</v>
      </c>
      <c r="BF1" s="105"/>
      <c r="BJ1" s="38"/>
      <c r="BM1" s="105" t="s">
        <v>145</v>
      </c>
      <c r="BN1" s="105"/>
      <c r="BR1" s="38"/>
      <c r="BU1" s="99" t="s">
        <v>146</v>
      </c>
      <c r="BV1" s="99"/>
      <c r="BW1" s="2"/>
      <c r="BX1" s="2"/>
      <c r="BY1" s="2"/>
      <c r="BZ1" s="4"/>
      <c r="CA1" s="2"/>
      <c r="CC1" t="s">
        <v>149</v>
      </c>
      <c r="CK1" s="105" t="s">
        <v>151</v>
      </c>
      <c r="CL1" s="105"/>
      <c r="CM1" s="73"/>
      <c r="CN1" s="73"/>
      <c r="CO1" s="73"/>
      <c r="CP1" s="77"/>
      <c r="CQ1" s="73"/>
      <c r="CR1" s="73"/>
      <c r="CS1" s="105" t="s">
        <v>152</v>
      </c>
      <c r="CT1" s="105"/>
      <c r="CU1" s="73"/>
      <c r="CV1" s="73"/>
      <c r="CW1" s="73"/>
      <c r="CX1" s="77"/>
      <c r="CY1" s="73"/>
      <c r="CZ1" s="73"/>
      <c r="DA1" s="105" t="s">
        <v>154</v>
      </c>
      <c r="DB1" s="105"/>
      <c r="DC1" s="73"/>
      <c r="DD1" s="73"/>
      <c r="DE1" s="73"/>
      <c r="DF1" s="77"/>
      <c r="DG1" s="73"/>
      <c r="DH1" s="73"/>
      <c r="DI1" s="105" t="s">
        <v>161</v>
      </c>
      <c r="DJ1" s="105"/>
      <c r="DK1" s="73"/>
      <c r="DL1" s="73"/>
      <c r="DM1" s="73"/>
      <c r="DN1" s="77"/>
      <c r="DO1" s="73"/>
      <c r="DP1" s="73"/>
      <c r="DQ1" s="105" t="s">
        <v>164</v>
      </c>
      <c r="DR1" s="105"/>
      <c r="DS1" s="73"/>
      <c r="DT1" s="73"/>
      <c r="DU1" s="73"/>
      <c r="DV1" s="77"/>
      <c r="DW1" s="73"/>
      <c r="DX1" s="73"/>
      <c r="DY1" s="105" t="s">
        <v>165</v>
      </c>
      <c r="DZ1" s="105"/>
      <c r="EA1" s="73"/>
      <c r="EB1" s="73"/>
      <c r="EC1" s="73"/>
      <c r="ED1" s="77"/>
      <c r="EE1" s="73"/>
      <c r="EF1" s="73"/>
      <c r="EG1" s="105" t="s">
        <v>167</v>
      </c>
      <c r="EH1" s="105"/>
      <c r="EI1" s="73"/>
      <c r="EJ1" s="73"/>
      <c r="EK1" s="73"/>
      <c r="EL1" s="77"/>
      <c r="EM1" s="73"/>
      <c r="EN1" s="73"/>
      <c r="EO1" s="105" t="s">
        <v>169</v>
      </c>
      <c r="EP1" s="105"/>
      <c r="EQ1" s="73"/>
      <c r="ER1" s="73"/>
      <c r="ES1" s="73"/>
      <c r="ET1" s="77"/>
      <c r="EU1" s="73"/>
      <c r="EV1" s="73"/>
      <c r="EW1" s="105" t="s">
        <v>170</v>
      </c>
      <c r="EX1" s="105"/>
      <c r="EY1" s="73"/>
      <c r="EZ1" s="73"/>
      <c r="FA1" s="73"/>
      <c r="FB1" s="77"/>
      <c r="FC1" s="73"/>
      <c r="FD1" s="73"/>
      <c r="FE1" t="s">
        <v>172</v>
      </c>
      <c r="FM1" t="s">
        <v>184</v>
      </c>
      <c r="FU1" s="73" t="s">
        <v>187</v>
      </c>
      <c r="GC1" s="73" t="s">
        <v>195</v>
      </c>
      <c r="GK1" s="73" t="s">
        <v>196</v>
      </c>
      <c r="GS1" s="73" t="s">
        <v>197</v>
      </c>
      <c r="HA1" s="73" t="s">
        <v>201</v>
      </c>
      <c r="HI1" s="73" t="s">
        <v>212</v>
      </c>
      <c r="HQ1" s="73" t="s">
        <v>216</v>
      </c>
      <c r="HY1" s="73" t="s">
        <v>219</v>
      </c>
      <c r="IG1" s="73" t="s">
        <v>221</v>
      </c>
      <c r="IO1" s="73" t="s">
        <v>222</v>
      </c>
      <c r="IW1" s="73" t="s">
        <v>227</v>
      </c>
      <c r="JE1" s="73" t="s">
        <v>232</v>
      </c>
      <c r="JM1" s="73" t="s">
        <v>236</v>
      </c>
      <c r="JU1" s="73" t="s">
        <v>237</v>
      </c>
      <c r="KC1" s="73" t="s">
        <v>238</v>
      </c>
      <c r="KK1" s="73" t="s">
        <v>239</v>
      </c>
      <c r="KS1" s="73" t="s">
        <v>241</v>
      </c>
      <c r="LA1" s="73" t="s">
        <v>243</v>
      </c>
      <c r="LI1" s="73" t="s">
        <v>244</v>
      </c>
      <c r="LM1" s="73"/>
      <c r="LN1" s="77"/>
      <c r="LO1" s="73"/>
      <c r="LQ1" s="73" t="s">
        <v>245</v>
      </c>
      <c r="LU1" s="73"/>
      <c r="LV1" s="77"/>
    </row>
    <row r="2" spans="1:3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/>
      <c r="H2" s="2"/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4" t="s">
        <v>5</v>
      </c>
      <c r="O2" s="7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4" t="s">
        <v>5</v>
      </c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4" t="s">
        <v>5</v>
      </c>
      <c r="AG2" s="2" t="s">
        <v>0</v>
      </c>
      <c r="AH2" s="2" t="s">
        <v>1</v>
      </c>
      <c r="AI2" s="2" t="s">
        <v>2</v>
      </c>
      <c r="AJ2" s="2" t="s">
        <v>3</v>
      </c>
      <c r="AK2" s="2" t="s">
        <v>4</v>
      </c>
      <c r="AL2" s="4" t="s">
        <v>5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4" t="s">
        <v>5</v>
      </c>
      <c r="AW2" s="2" t="s">
        <v>0</v>
      </c>
      <c r="AX2" s="2" t="s">
        <v>1</v>
      </c>
      <c r="AY2" s="2" t="s">
        <v>2</v>
      </c>
      <c r="AZ2" s="2" t="s">
        <v>3</v>
      </c>
      <c r="BA2" s="2" t="s">
        <v>4</v>
      </c>
      <c r="BB2" s="4" t="s">
        <v>5</v>
      </c>
      <c r="BE2" s="2" t="s">
        <v>0</v>
      </c>
      <c r="BF2" s="2" t="s">
        <v>1</v>
      </c>
      <c r="BG2" s="2" t="s">
        <v>2</v>
      </c>
      <c r="BH2" s="2" t="s">
        <v>3</v>
      </c>
      <c r="BI2" s="2" t="s">
        <v>4</v>
      </c>
      <c r="BJ2" s="4" t="s">
        <v>5</v>
      </c>
      <c r="BM2" s="2" t="s">
        <v>0</v>
      </c>
      <c r="BN2" s="2" t="s">
        <v>1</v>
      </c>
      <c r="BO2" s="2" t="s">
        <v>2</v>
      </c>
      <c r="BP2" s="2" t="s">
        <v>3</v>
      </c>
      <c r="BQ2" s="2" t="s">
        <v>4</v>
      </c>
      <c r="BR2" s="4" t="s">
        <v>5</v>
      </c>
      <c r="BU2" s="2" t="s">
        <v>0</v>
      </c>
      <c r="BV2" s="2" t="s">
        <v>1</v>
      </c>
      <c r="BW2" s="2" t="s">
        <v>2</v>
      </c>
      <c r="BX2" s="2" t="s">
        <v>3</v>
      </c>
      <c r="BY2" s="2" t="s">
        <v>4</v>
      </c>
      <c r="BZ2" s="4" t="s">
        <v>5</v>
      </c>
      <c r="CA2" s="2"/>
      <c r="CC2" s="2" t="s">
        <v>0</v>
      </c>
      <c r="CD2" s="2" t="s">
        <v>1</v>
      </c>
      <c r="CE2" s="2" t="s">
        <v>2</v>
      </c>
      <c r="CF2" s="2" t="s">
        <v>3</v>
      </c>
      <c r="CG2" s="2" t="s">
        <v>4</v>
      </c>
      <c r="CH2" s="4" t="s">
        <v>5</v>
      </c>
      <c r="CK2" s="73" t="s">
        <v>0</v>
      </c>
      <c r="CL2" s="73" t="s">
        <v>1</v>
      </c>
      <c r="CM2" s="73" t="s">
        <v>2</v>
      </c>
      <c r="CN2" s="73" t="s">
        <v>3</v>
      </c>
      <c r="CO2" s="73" t="s">
        <v>4</v>
      </c>
      <c r="CP2" s="77" t="s">
        <v>5</v>
      </c>
      <c r="CQ2" s="73"/>
      <c r="CR2" s="73"/>
      <c r="CS2" s="73" t="s">
        <v>0</v>
      </c>
      <c r="CT2" s="73" t="s">
        <v>1</v>
      </c>
      <c r="CU2" s="73" t="s">
        <v>2</v>
      </c>
      <c r="CV2" s="73" t="s">
        <v>3</v>
      </c>
      <c r="CW2" s="73" t="s">
        <v>4</v>
      </c>
      <c r="CX2" s="77" t="s">
        <v>5</v>
      </c>
      <c r="CY2" s="73"/>
      <c r="CZ2" s="73"/>
      <c r="DA2" s="73" t="s">
        <v>0</v>
      </c>
      <c r="DB2" s="73" t="s">
        <v>1</v>
      </c>
      <c r="DC2" s="73" t="s">
        <v>2</v>
      </c>
      <c r="DD2" s="73" t="s">
        <v>3</v>
      </c>
      <c r="DE2" s="73" t="s">
        <v>4</v>
      </c>
      <c r="DF2" s="77" t="s">
        <v>5</v>
      </c>
      <c r="DG2" s="73"/>
      <c r="DH2" s="73"/>
      <c r="DI2" s="73" t="s">
        <v>0</v>
      </c>
      <c r="DJ2" s="73" t="s">
        <v>1</v>
      </c>
      <c r="DK2" s="73" t="s">
        <v>2</v>
      </c>
      <c r="DL2" s="73" t="s">
        <v>3</v>
      </c>
      <c r="DM2" s="73" t="s">
        <v>4</v>
      </c>
      <c r="DN2" s="77" t="s">
        <v>5</v>
      </c>
      <c r="DO2" s="73"/>
      <c r="DP2" s="73"/>
      <c r="DQ2" s="73" t="s">
        <v>0</v>
      </c>
      <c r="DR2" s="73" t="s">
        <v>1</v>
      </c>
      <c r="DS2" s="73" t="s">
        <v>2</v>
      </c>
      <c r="DT2" s="73" t="s">
        <v>3</v>
      </c>
      <c r="DU2" s="73" t="s">
        <v>4</v>
      </c>
      <c r="DV2" s="77" t="s">
        <v>5</v>
      </c>
      <c r="DW2" s="73"/>
      <c r="DX2" s="73"/>
      <c r="DY2" s="73" t="s">
        <v>0</v>
      </c>
      <c r="DZ2" s="73" t="s">
        <v>1</v>
      </c>
      <c r="EA2" s="73" t="s">
        <v>2</v>
      </c>
      <c r="EB2" s="73" t="s">
        <v>3</v>
      </c>
      <c r="EC2" s="73" t="s">
        <v>4</v>
      </c>
      <c r="ED2" s="77" t="s">
        <v>5</v>
      </c>
      <c r="EE2" s="73"/>
      <c r="EF2" s="73"/>
      <c r="EG2" s="73" t="s">
        <v>0</v>
      </c>
      <c r="EH2" s="73" t="s">
        <v>1</v>
      </c>
      <c r="EI2" s="73" t="s">
        <v>2</v>
      </c>
      <c r="EJ2" s="73" t="s">
        <v>3</v>
      </c>
      <c r="EK2" s="73" t="s">
        <v>4</v>
      </c>
      <c r="EL2" s="77" t="s">
        <v>5</v>
      </c>
      <c r="EM2" s="73"/>
      <c r="EN2" s="73"/>
      <c r="EO2" s="73" t="s">
        <v>0</v>
      </c>
      <c r="EP2" s="73" t="s">
        <v>1</v>
      </c>
      <c r="EQ2" s="73" t="s">
        <v>2</v>
      </c>
      <c r="ER2" s="73" t="s">
        <v>3</v>
      </c>
      <c r="ES2" s="73" t="s">
        <v>4</v>
      </c>
      <c r="ET2" s="77" t="s">
        <v>5</v>
      </c>
      <c r="EU2" s="73"/>
      <c r="EV2" s="73"/>
      <c r="EW2" s="73" t="s">
        <v>0</v>
      </c>
      <c r="EX2" s="73" t="s">
        <v>1</v>
      </c>
      <c r="EY2" s="73" t="s">
        <v>2</v>
      </c>
      <c r="EZ2" s="73" t="s">
        <v>3</v>
      </c>
      <c r="FA2" s="73" t="s">
        <v>4</v>
      </c>
      <c r="FB2" s="77" t="s">
        <v>5</v>
      </c>
      <c r="FC2" s="73"/>
      <c r="FD2" s="73"/>
      <c r="FE2" s="74" t="s">
        <v>0</v>
      </c>
      <c r="FF2" s="74" t="s">
        <v>1</v>
      </c>
      <c r="FG2" s="74" t="s">
        <v>2</v>
      </c>
      <c r="FH2" s="74" t="s">
        <v>3</v>
      </c>
      <c r="FI2" s="74" t="s">
        <v>4</v>
      </c>
      <c r="FJ2" s="75" t="s">
        <v>5</v>
      </c>
      <c r="FM2" s="74" t="s">
        <v>0</v>
      </c>
      <c r="FN2" s="74" t="s">
        <v>1</v>
      </c>
      <c r="FO2" s="74" t="s">
        <v>2</v>
      </c>
      <c r="FP2" s="74" t="s">
        <v>3</v>
      </c>
      <c r="FQ2" s="74" t="s">
        <v>4</v>
      </c>
      <c r="FR2" s="75" t="s">
        <v>5</v>
      </c>
      <c r="FU2" s="74" t="s">
        <v>0</v>
      </c>
      <c r="FV2" s="74" t="s">
        <v>1</v>
      </c>
      <c r="FW2" s="74" t="s">
        <v>2</v>
      </c>
      <c r="FX2" s="74" t="s">
        <v>3</v>
      </c>
      <c r="FY2" s="74" t="s">
        <v>4</v>
      </c>
      <c r="FZ2" s="75" t="s">
        <v>5</v>
      </c>
      <c r="GC2" s="74" t="s">
        <v>0</v>
      </c>
      <c r="GD2" s="74" t="s">
        <v>1</v>
      </c>
      <c r="GE2" s="74" t="s">
        <v>2</v>
      </c>
      <c r="GF2" s="74" t="s">
        <v>3</v>
      </c>
      <c r="GG2" s="74" t="s">
        <v>4</v>
      </c>
      <c r="GH2" s="75" t="s">
        <v>5</v>
      </c>
      <c r="GK2" s="74" t="s">
        <v>0</v>
      </c>
      <c r="GL2" s="74" t="s">
        <v>1</v>
      </c>
      <c r="GM2" s="74" t="s">
        <v>2</v>
      </c>
      <c r="GN2" s="74" t="s">
        <v>3</v>
      </c>
      <c r="GO2" s="74" t="s">
        <v>4</v>
      </c>
      <c r="GP2" s="75" t="s">
        <v>5</v>
      </c>
      <c r="GS2" s="74" t="s">
        <v>0</v>
      </c>
      <c r="GT2" s="74" t="s">
        <v>1</v>
      </c>
      <c r="GU2" s="74" t="s">
        <v>2</v>
      </c>
      <c r="GV2" s="74" t="s">
        <v>3</v>
      </c>
      <c r="GW2" s="74" t="s">
        <v>4</v>
      </c>
      <c r="GX2" s="75" t="s">
        <v>5</v>
      </c>
      <c r="HA2" s="74" t="s">
        <v>0</v>
      </c>
      <c r="HB2" s="74" t="s">
        <v>1</v>
      </c>
      <c r="HC2" s="74" t="s">
        <v>2</v>
      </c>
      <c r="HD2" s="74" t="s">
        <v>3</v>
      </c>
      <c r="HE2" s="74" t="s">
        <v>4</v>
      </c>
      <c r="HF2" s="75" t="s">
        <v>5</v>
      </c>
      <c r="HI2" s="74" t="s">
        <v>0</v>
      </c>
      <c r="HJ2" s="74" t="s">
        <v>1</v>
      </c>
      <c r="HK2" s="74" t="s">
        <v>2</v>
      </c>
      <c r="HL2" s="74" t="s">
        <v>3</v>
      </c>
      <c r="HM2" s="74" t="s">
        <v>4</v>
      </c>
      <c r="HN2" s="75" t="s">
        <v>5</v>
      </c>
      <c r="HQ2" s="74" t="s">
        <v>0</v>
      </c>
      <c r="HR2" s="74" t="s">
        <v>1</v>
      </c>
      <c r="HS2" s="74" t="s">
        <v>2</v>
      </c>
      <c r="HT2" s="74" t="s">
        <v>3</v>
      </c>
      <c r="HU2" s="74" t="s">
        <v>4</v>
      </c>
      <c r="HV2" s="75" t="s">
        <v>5</v>
      </c>
      <c r="HY2" s="74" t="s">
        <v>0</v>
      </c>
      <c r="HZ2" s="74" t="s">
        <v>1</v>
      </c>
      <c r="IA2" s="74" t="s">
        <v>2</v>
      </c>
      <c r="IB2" s="74" t="s">
        <v>3</v>
      </c>
      <c r="IC2" s="74" t="s">
        <v>4</v>
      </c>
      <c r="ID2" s="75" t="s">
        <v>5</v>
      </c>
      <c r="IG2" s="74" t="s">
        <v>0</v>
      </c>
      <c r="IH2" s="74" t="s">
        <v>1</v>
      </c>
      <c r="II2" s="74" t="s">
        <v>2</v>
      </c>
      <c r="IJ2" s="74" t="s">
        <v>3</v>
      </c>
      <c r="IK2" s="74" t="s">
        <v>4</v>
      </c>
      <c r="IL2" s="75" t="s">
        <v>5</v>
      </c>
      <c r="IO2" s="74" t="s">
        <v>0</v>
      </c>
      <c r="IP2" s="74" t="s">
        <v>1</v>
      </c>
      <c r="IQ2" s="74" t="s">
        <v>2</v>
      </c>
      <c r="IR2" s="74" t="s">
        <v>3</v>
      </c>
      <c r="IS2" s="74" t="s">
        <v>4</v>
      </c>
      <c r="IT2" s="75" t="s">
        <v>5</v>
      </c>
      <c r="IW2" s="74" t="s">
        <v>0</v>
      </c>
      <c r="IX2" s="74" t="s">
        <v>1</v>
      </c>
      <c r="IY2" s="74" t="s">
        <v>2</v>
      </c>
      <c r="IZ2" s="74" t="s">
        <v>3</v>
      </c>
      <c r="JA2" s="74" t="s">
        <v>4</v>
      </c>
      <c r="JB2" s="75" t="s">
        <v>5</v>
      </c>
      <c r="JE2" s="74" t="s">
        <v>0</v>
      </c>
      <c r="JF2" s="74" t="s">
        <v>1</v>
      </c>
      <c r="JG2" s="74" t="s">
        <v>2</v>
      </c>
      <c r="JH2" s="74" t="s">
        <v>3</v>
      </c>
      <c r="JI2" s="74" t="s">
        <v>4</v>
      </c>
      <c r="JJ2" s="75" t="s">
        <v>5</v>
      </c>
      <c r="JM2" s="74" t="s">
        <v>0</v>
      </c>
      <c r="JN2" s="74" t="s">
        <v>1</v>
      </c>
      <c r="JO2" s="74" t="s">
        <v>2</v>
      </c>
      <c r="JP2" s="74" t="s">
        <v>3</v>
      </c>
      <c r="JQ2" s="74" t="s">
        <v>4</v>
      </c>
      <c r="JR2" s="75" t="s">
        <v>5</v>
      </c>
      <c r="JU2" s="74" t="s">
        <v>0</v>
      </c>
      <c r="JV2" s="74" t="s">
        <v>1</v>
      </c>
      <c r="JW2" s="74" t="s">
        <v>2</v>
      </c>
      <c r="JX2" s="74" t="s">
        <v>3</v>
      </c>
      <c r="JY2" s="74" t="s">
        <v>4</v>
      </c>
      <c r="JZ2" s="75" t="s">
        <v>5</v>
      </c>
      <c r="KC2" s="74" t="s">
        <v>0</v>
      </c>
      <c r="KD2" s="74" t="s">
        <v>1</v>
      </c>
      <c r="KE2" s="74" t="s">
        <v>2</v>
      </c>
      <c r="KF2" s="74" t="s">
        <v>3</v>
      </c>
      <c r="KG2" s="74" t="s">
        <v>4</v>
      </c>
      <c r="KH2" s="75" t="s">
        <v>5</v>
      </c>
      <c r="KK2" s="74" t="s">
        <v>0</v>
      </c>
      <c r="KL2" s="74" t="s">
        <v>1</v>
      </c>
      <c r="KM2" s="74" t="s">
        <v>2</v>
      </c>
      <c r="KN2" s="74" t="s">
        <v>3</v>
      </c>
      <c r="KO2" s="74" t="s">
        <v>4</v>
      </c>
      <c r="KP2" s="75" t="s">
        <v>5</v>
      </c>
      <c r="KS2" s="74" t="s">
        <v>0</v>
      </c>
      <c r="KT2" s="74" t="s">
        <v>1</v>
      </c>
      <c r="KU2" s="74" t="s">
        <v>2</v>
      </c>
      <c r="KV2" s="74" t="s">
        <v>3</v>
      </c>
      <c r="KW2" s="74" t="s">
        <v>4</v>
      </c>
      <c r="KX2" s="75" t="s">
        <v>5</v>
      </c>
      <c r="LA2" s="74" t="s">
        <v>0</v>
      </c>
      <c r="LB2" s="74" t="s">
        <v>1</v>
      </c>
      <c r="LC2" s="74" t="s">
        <v>2</v>
      </c>
      <c r="LD2" s="74" t="s">
        <v>3</v>
      </c>
      <c r="LE2" s="74" t="s">
        <v>4</v>
      </c>
      <c r="LF2" s="75" t="s">
        <v>5</v>
      </c>
      <c r="LI2" s="74" t="s">
        <v>0</v>
      </c>
      <c r="LJ2" s="74" t="s">
        <v>1</v>
      </c>
      <c r="LK2" s="74" t="s">
        <v>2</v>
      </c>
      <c r="LL2" s="74" t="s">
        <v>3</v>
      </c>
      <c r="LM2" s="74" t="s">
        <v>4</v>
      </c>
      <c r="LN2" s="75" t="s">
        <v>5</v>
      </c>
      <c r="LO2" s="74"/>
      <c r="LQ2" s="74" t="s">
        <v>0</v>
      </c>
      <c r="LR2" s="74" t="s">
        <v>1</v>
      </c>
      <c r="LS2" s="74" t="s">
        <v>2</v>
      </c>
      <c r="LT2" s="74" t="s">
        <v>3</v>
      </c>
      <c r="LU2" s="74" t="s">
        <v>4</v>
      </c>
      <c r="LV2" s="75" t="s">
        <v>5</v>
      </c>
      <c r="LW2" s="74"/>
    </row>
    <row r="3" spans="1:33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G3" s="4"/>
      <c r="H3" s="2"/>
      <c r="I3" s="2" t="s">
        <v>6</v>
      </c>
      <c r="J3" s="2">
        <v>34</v>
      </c>
      <c r="K3" s="2">
        <v>34</v>
      </c>
      <c r="L3" s="2">
        <v>0</v>
      </c>
      <c r="M3" s="2">
        <v>0</v>
      </c>
      <c r="N3" s="4">
        <v>1</v>
      </c>
      <c r="O3" s="8">
        <f>N3-F3</f>
        <v>0</v>
      </c>
      <c r="Q3" s="2" t="s">
        <v>6</v>
      </c>
      <c r="R3" s="2">
        <v>34</v>
      </c>
      <c r="S3" s="2">
        <v>34</v>
      </c>
      <c r="T3" s="2">
        <v>0</v>
      </c>
      <c r="U3" s="2">
        <v>0</v>
      </c>
      <c r="V3" s="4">
        <f>S3/R3</f>
        <v>1</v>
      </c>
      <c r="W3" s="38">
        <f>V3-N3</f>
        <v>0</v>
      </c>
      <c r="Y3" s="2" t="s">
        <v>6</v>
      </c>
      <c r="Z3" s="2">
        <v>34</v>
      </c>
      <c r="AA3" s="2">
        <v>34</v>
      </c>
      <c r="AB3" s="2">
        <v>0</v>
      </c>
      <c r="AC3" s="2">
        <v>0</v>
      </c>
      <c r="AD3" s="4">
        <v>1</v>
      </c>
      <c r="AE3" s="38">
        <f>AD3-V3</f>
        <v>0</v>
      </c>
      <c r="AG3" s="2" t="s">
        <v>6</v>
      </c>
      <c r="AH3" s="2">
        <v>34</v>
      </c>
      <c r="AI3" s="2">
        <v>34</v>
      </c>
      <c r="AJ3" s="2">
        <v>0</v>
      </c>
      <c r="AK3" s="2">
        <v>0</v>
      </c>
      <c r="AL3" s="4">
        <v>1</v>
      </c>
      <c r="AM3" s="38">
        <f>AL3-AD3</f>
        <v>0</v>
      </c>
      <c r="AO3" s="2" t="s">
        <v>6</v>
      </c>
      <c r="AP3" s="2">
        <v>34</v>
      </c>
      <c r="AQ3" s="2">
        <v>34</v>
      </c>
      <c r="AR3" s="2">
        <v>0</v>
      </c>
      <c r="AS3" s="2">
        <v>0</v>
      </c>
      <c r="AT3" s="4">
        <v>1</v>
      </c>
      <c r="AU3" s="38">
        <f>AT3-AL3</f>
        <v>0</v>
      </c>
      <c r="AW3" s="2" t="s">
        <v>6</v>
      </c>
      <c r="AX3" s="2">
        <v>34</v>
      </c>
      <c r="AY3" s="2">
        <v>34</v>
      </c>
      <c r="AZ3" s="2">
        <v>0</v>
      </c>
      <c r="BA3" s="2">
        <v>0</v>
      </c>
      <c r="BB3" s="4">
        <v>1</v>
      </c>
      <c r="BC3" s="38">
        <f>BB3-AT3</f>
        <v>0</v>
      </c>
      <c r="BE3" s="2" t="s">
        <v>6</v>
      </c>
      <c r="BF3" s="2">
        <v>34</v>
      </c>
      <c r="BG3" s="2">
        <v>34</v>
      </c>
      <c r="BH3" s="2">
        <v>0</v>
      </c>
      <c r="BI3" s="2">
        <v>0</v>
      </c>
      <c r="BJ3" s="4">
        <v>1</v>
      </c>
      <c r="BK3" s="38">
        <f>BJ3-BB3</f>
        <v>0</v>
      </c>
      <c r="BM3" s="2" t="s">
        <v>6</v>
      </c>
      <c r="BN3" s="2">
        <v>34</v>
      </c>
      <c r="BO3" s="2">
        <v>34</v>
      </c>
      <c r="BP3" s="2">
        <v>0</v>
      </c>
      <c r="BQ3" s="2">
        <v>0</v>
      </c>
      <c r="BR3" s="4">
        <v>1</v>
      </c>
      <c r="BS3" s="38">
        <f>BR3-BJ3</f>
        <v>0</v>
      </c>
      <c r="BU3" s="2" t="s">
        <v>6</v>
      </c>
      <c r="BV3" s="2">
        <v>34</v>
      </c>
      <c r="BW3" s="2">
        <v>34</v>
      </c>
      <c r="BX3" s="2">
        <v>0</v>
      </c>
      <c r="BY3" s="2">
        <v>0</v>
      </c>
      <c r="BZ3" s="4">
        <v>1</v>
      </c>
      <c r="CA3" s="4">
        <f>BZ3-BR3</f>
        <v>0</v>
      </c>
      <c r="CC3" s="2" t="s">
        <v>6</v>
      </c>
      <c r="CD3" s="2">
        <v>34</v>
      </c>
      <c r="CE3" s="2">
        <v>34</v>
      </c>
      <c r="CF3" s="2">
        <v>0</v>
      </c>
      <c r="CG3" s="2">
        <v>0</v>
      </c>
      <c r="CH3" s="4">
        <f>CE3/CD3</f>
        <v>1</v>
      </c>
      <c r="CI3" s="38">
        <f>CH3-BZ3</f>
        <v>0</v>
      </c>
      <c r="CK3" s="73" t="s">
        <v>6</v>
      </c>
      <c r="CL3" s="73">
        <v>34</v>
      </c>
      <c r="CM3" s="73">
        <v>34</v>
      </c>
      <c r="CN3" s="73">
        <v>0</v>
      </c>
      <c r="CO3" s="73">
        <v>0</v>
      </c>
      <c r="CP3" s="77">
        <v>1</v>
      </c>
      <c r="CQ3" s="77">
        <f>CP3-CG3</f>
        <v>1</v>
      </c>
      <c r="CR3" s="73"/>
      <c r="CS3" s="73" t="s">
        <v>6</v>
      </c>
      <c r="CT3" s="73">
        <v>34</v>
      </c>
      <c r="CU3" s="73">
        <v>34</v>
      </c>
      <c r="CV3" s="73">
        <v>0</v>
      </c>
      <c r="CW3" s="73">
        <v>0</v>
      </c>
      <c r="CX3" s="77">
        <v>1</v>
      </c>
      <c r="CY3" s="77">
        <f>CX3-CP3</f>
        <v>0</v>
      </c>
      <c r="CZ3" s="73"/>
      <c r="DA3" s="73" t="s">
        <v>6</v>
      </c>
      <c r="DB3" s="73">
        <v>34</v>
      </c>
      <c r="DC3" s="73">
        <v>34</v>
      </c>
      <c r="DD3" s="73">
        <v>0</v>
      </c>
      <c r="DE3" s="73">
        <v>0</v>
      </c>
      <c r="DF3" s="77">
        <v>1</v>
      </c>
      <c r="DG3" s="77">
        <f>DF3-CX3</f>
        <v>0</v>
      </c>
      <c r="DH3" s="73"/>
      <c r="DI3" s="73" t="s">
        <v>6</v>
      </c>
      <c r="DJ3" s="73">
        <v>34</v>
      </c>
      <c r="DK3" s="73">
        <v>34</v>
      </c>
      <c r="DL3" s="73">
        <v>0</v>
      </c>
      <c r="DM3" s="73">
        <v>0</v>
      </c>
      <c r="DN3" s="77">
        <v>1</v>
      </c>
      <c r="DO3" s="77">
        <f>DN3-DF3</f>
        <v>0</v>
      </c>
      <c r="DP3" s="73"/>
      <c r="DQ3" s="73" t="s">
        <v>6</v>
      </c>
      <c r="DR3" s="73">
        <v>34</v>
      </c>
      <c r="DS3" s="73">
        <v>34</v>
      </c>
      <c r="DT3" s="73">
        <v>0</v>
      </c>
      <c r="DU3" s="73">
        <v>0</v>
      </c>
      <c r="DV3" s="77">
        <v>1</v>
      </c>
      <c r="DW3" s="77">
        <f>DV3-DN3</f>
        <v>0</v>
      </c>
      <c r="DX3" s="73"/>
      <c r="DY3" s="73" t="s">
        <v>6</v>
      </c>
      <c r="DZ3" s="73">
        <v>34</v>
      </c>
      <c r="EA3" s="73">
        <v>34</v>
      </c>
      <c r="EB3" s="73">
        <v>0</v>
      </c>
      <c r="EC3" s="73">
        <v>0</v>
      </c>
      <c r="ED3" s="77">
        <v>1</v>
      </c>
      <c r="EE3" s="77">
        <f>ED3-DV3</f>
        <v>0</v>
      </c>
      <c r="EF3" s="73"/>
      <c r="EG3" s="73" t="s">
        <v>6</v>
      </c>
      <c r="EH3" s="73">
        <v>34</v>
      </c>
      <c r="EI3" s="73">
        <v>34</v>
      </c>
      <c r="EJ3" s="73">
        <v>0</v>
      </c>
      <c r="EK3" s="73">
        <v>0</v>
      </c>
      <c r="EL3" s="77">
        <v>1</v>
      </c>
      <c r="EM3" s="77">
        <f>EL3-ED3</f>
        <v>0</v>
      </c>
      <c r="EN3" s="73"/>
      <c r="EO3" s="73" t="s">
        <v>6</v>
      </c>
      <c r="EP3" s="73">
        <v>34</v>
      </c>
      <c r="EQ3" s="73">
        <v>34</v>
      </c>
      <c r="ER3" s="73">
        <v>0</v>
      </c>
      <c r="ES3" s="73">
        <v>0</v>
      </c>
      <c r="ET3" s="77">
        <v>1</v>
      </c>
      <c r="EU3" s="77">
        <f>ET3-EL3</f>
        <v>0</v>
      </c>
      <c r="EV3" s="73"/>
      <c r="EW3" s="73" t="s">
        <v>6</v>
      </c>
      <c r="EX3" s="73">
        <v>34</v>
      </c>
      <c r="EY3" s="73">
        <v>34</v>
      </c>
      <c r="EZ3" s="73">
        <v>0</v>
      </c>
      <c r="FA3" s="73">
        <v>0</v>
      </c>
      <c r="FB3" s="77">
        <v>1</v>
      </c>
      <c r="FC3" s="77">
        <f>FB3-ET3</f>
        <v>0</v>
      </c>
      <c r="FD3" s="73"/>
      <c r="FE3" s="74" t="s">
        <v>6</v>
      </c>
      <c r="FF3" s="74">
        <v>34</v>
      </c>
      <c r="FG3" s="74">
        <v>34</v>
      </c>
      <c r="FH3" s="74">
        <v>0</v>
      </c>
      <c r="FI3" s="74">
        <v>0</v>
      </c>
      <c r="FJ3" s="75">
        <f>FG3/FF3</f>
        <v>1</v>
      </c>
      <c r="FK3" s="77">
        <f>FJ3-FB3</f>
        <v>0</v>
      </c>
      <c r="FM3" s="74" t="s">
        <v>6</v>
      </c>
      <c r="FN3" s="74">
        <v>34</v>
      </c>
      <c r="FO3" s="74">
        <v>34</v>
      </c>
      <c r="FP3" s="74">
        <v>0</v>
      </c>
      <c r="FQ3" s="74">
        <v>0</v>
      </c>
      <c r="FR3" s="75">
        <f>FO3/FN3</f>
        <v>1</v>
      </c>
      <c r="FS3" s="77">
        <f>FR3-FJ3</f>
        <v>0</v>
      </c>
      <c r="FU3" s="74" t="s">
        <v>6</v>
      </c>
      <c r="FV3" s="74">
        <v>34</v>
      </c>
      <c r="FW3" s="74">
        <v>34</v>
      </c>
      <c r="FX3" s="74">
        <v>0</v>
      </c>
      <c r="FY3" s="74">
        <v>0</v>
      </c>
      <c r="FZ3" s="75">
        <f>FW3/FV3</f>
        <v>1</v>
      </c>
      <c r="GA3" s="77">
        <f t="shared" ref="GA3:GA34" si="0">FZ3-FR3</f>
        <v>0</v>
      </c>
      <c r="GC3" s="74" t="s">
        <v>6</v>
      </c>
      <c r="GD3" s="74">
        <v>34</v>
      </c>
      <c r="GE3" s="74">
        <v>34</v>
      </c>
      <c r="GF3" s="74">
        <v>0</v>
      </c>
      <c r="GG3" s="74">
        <v>0</v>
      </c>
      <c r="GH3" s="75">
        <f>GE3/GD3</f>
        <v>1</v>
      </c>
      <c r="GI3" s="77">
        <f>GH3-FZ3</f>
        <v>0</v>
      </c>
      <c r="GK3" s="74" t="s">
        <v>6</v>
      </c>
      <c r="GL3" s="74">
        <v>34</v>
      </c>
      <c r="GM3" s="74">
        <v>34</v>
      </c>
      <c r="GN3" s="74">
        <v>0</v>
      </c>
      <c r="GO3" s="74">
        <v>0</v>
      </c>
      <c r="GP3" s="75">
        <f>GM3/GL3</f>
        <v>1</v>
      </c>
      <c r="GQ3" s="77">
        <f>GP3-GH3</f>
        <v>0</v>
      </c>
      <c r="GS3" s="74" t="s">
        <v>6</v>
      </c>
      <c r="GT3" s="74">
        <v>34</v>
      </c>
      <c r="GU3" s="74">
        <v>34</v>
      </c>
      <c r="GV3" s="74">
        <v>0</v>
      </c>
      <c r="GW3" s="74">
        <v>0</v>
      </c>
      <c r="GX3" s="75">
        <f>GU3/GT3</f>
        <v>1</v>
      </c>
      <c r="GY3" s="77">
        <f>GX3-GP3</f>
        <v>0</v>
      </c>
      <c r="HA3" s="74" t="s">
        <v>6</v>
      </c>
      <c r="HB3" s="74">
        <v>34</v>
      </c>
      <c r="HC3" s="74">
        <v>34</v>
      </c>
      <c r="HD3" s="74">
        <v>0</v>
      </c>
      <c r="HE3" s="74">
        <v>0</v>
      </c>
      <c r="HF3" s="75">
        <f>HC3/HB3</f>
        <v>1</v>
      </c>
      <c r="HG3" s="77">
        <f>HF3-GX3</f>
        <v>0</v>
      </c>
      <c r="HI3" s="74" t="s">
        <v>6</v>
      </c>
      <c r="HJ3" s="74">
        <v>34</v>
      </c>
      <c r="HK3" s="74">
        <v>34</v>
      </c>
      <c r="HL3" s="74">
        <v>0</v>
      </c>
      <c r="HM3" s="74">
        <v>0</v>
      </c>
      <c r="HN3" s="75">
        <f>HK3/HJ3</f>
        <v>1</v>
      </c>
      <c r="HO3" s="77">
        <f>HN3-HF3</f>
        <v>0</v>
      </c>
      <c r="HQ3" s="74" t="s">
        <v>6</v>
      </c>
      <c r="HR3" s="74">
        <v>34</v>
      </c>
      <c r="HS3" s="74">
        <v>34</v>
      </c>
      <c r="HT3" s="74">
        <v>0</v>
      </c>
      <c r="HU3" s="74">
        <v>0</v>
      </c>
      <c r="HV3" s="75">
        <f>HS3/HR3</f>
        <v>1</v>
      </c>
      <c r="HW3" s="77">
        <f>HV3-HN3</f>
        <v>0</v>
      </c>
      <c r="HY3" s="74" t="s">
        <v>6</v>
      </c>
      <c r="HZ3" s="74">
        <v>34</v>
      </c>
      <c r="IA3" s="74">
        <v>34</v>
      </c>
      <c r="IB3" s="74">
        <v>0</v>
      </c>
      <c r="IC3" s="74">
        <v>0</v>
      </c>
      <c r="ID3" s="75">
        <f>IA3/HZ3</f>
        <v>1</v>
      </c>
      <c r="IE3" s="77">
        <f>ID3-HV3</f>
        <v>0</v>
      </c>
      <c r="IG3" s="74" t="s">
        <v>6</v>
      </c>
      <c r="IH3" s="74">
        <v>34</v>
      </c>
      <c r="II3" s="74">
        <v>34</v>
      </c>
      <c r="IJ3" s="74">
        <v>0</v>
      </c>
      <c r="IK3" s="74">
        <v>0</v>
      </c>
      <c r="IL3" s="75">
        <f>II3/IH3</f>
        <v>1</v>
      </c>
      <c r="IM3" s="77">
        <f>IL3-ID3</f>
        <v>0</v>
      </c>
      <c r="IO3" s="74" t="s">
        <v>6</v>
      </c>
      <c r="IP3" s="74">
        <v>34</v>
      </c>
      <c r="IQ3" s="74">
        <v>34</v>
      </c>
      <c r="IR3" s="74">
        <v>0</v>
      </c>
      <c r="IS3" s="74">
        <v>0</v>
      </c>
      <c r="IT3" s="75">
        <f>IQ3/IP3</f>
        <v>1</v>
      </c>
      <c r="IU3" s="77">
        <f>IT3-IL3</f>
        <v>0</v>
      </c>
      <c r="IW3" s="74" t="s">
        <v>6</v>
      </c>
      <c r="IX3" s="74">
        <v>34</v>
      </c>
      <c r="IY3" s="74">
        <v>34</v>
      </c>
      <c r="IZ3" s="74">
        <v>0</v>
      </c>
      <c r="JA3" s="74">
        <v>0</v>
      </c>
      <c r="JB3" s="75">
        <f>IY3/IX3</f>
        <v>1</v>
      </c>
      <c r="JC3" s="77">
        <f>JB3-IT3</f>
        <v>0</v>
      </c>
      <c r="JE3" s="74" t="s">
        <v>6</v>
      </c>
      <c r="JF3" s="74">
        <v>34</v>
      </c>
      <c r="JG3" s="74">
        <v>34</v>
      </c>
      <c r="JH3" s="74">
        <v>0</v>
      </c>
      <c r="JI3" s="74">
        <v>0</v>
      </c>
      <c r="JJ3" s="75">
        <f>JG3/JF3</f>
        <v>1</v>
      </c>
      <c r="JK3" s="77">
        <f>JJ3-JB3</f>
        <v>0</v>
      </c>
      <c r="JM3" s="74" t="s">
        <v>6</v>
      </c>
      <c r="JN3" s="74">
        <v>34</v>
      </c>
      <c r="JO3" s="74">
        <v>34</v>
      </c>
      <c r="JP3" s="74">
        <v>0</v>
      </c>
      <c r="JQ3" s="74">
        <v>0</v>
      </c>
      <c r="JR3" s="75">
        <f>JO3/JN3</f>
        <v>1</v>
      </c>
      <c r="JS3" s="77">
        <f>JR3-JJ3</f>
        <v>0</v>
      </c>
      <c r="JU3" s="74" t="s">
        <v>6</v>
      </c>
      <c r="JV3" s="74">
        <v>34</v>
      </c>
      <c r="JW3" s="74">
        <v>34</v>
      </c>
      <c r="JX3" s="74">
        <v>0</v>
      </c>
      <c r="JY3" s="74">
        <v>0</v>
      </c>
      <c r="JZ3" s="75">
        <f>JW3/JV3</f>
        <v>1</v>
      </c>
      <c r="KA3" s="77">
        <f>JZ3-JR3</f>
        <v>0</v>
      </c>
      <c r="KC3" s="74" t="s">
        <v>6</v>
      </c>
      <c r="KD3" s="74">
        <v>34</v>
      </c>
      <c r="KE3" s="74">
        <v>34</v>
      </c>
      <c r="KF3" s="74">
        <v>0</v>
      </c>
      <c r="KG3" s="74">
        <v>0</v>
      </c>
      <c r="KH3" s="75">
        <f>KE3/KD3</f>
        <v>1</v>
      </c>
      <c r="KI3" s="77">
        <f>KH3-JZ3</f>
        <v>0</v>
      </c>
      <c r="KK3" s="74" t="s">
        <v>6</v>
      </c>
      <c r="KL3" s="74">
        <v>34</v>
      </c>
      <c r="KM3" s="74">
        <v>34</v>
      </c>
      <c r="KN3" s="74">
        <v>0</v>
      </c>
      <c r="KO3" s="74">
        <v>0</v>
      </c>
      <c r="KP3" s="75">
        <f>KM3/KL3</f>
        <v>1</v>
      </c>
      <c r="KQ3" s="77">
        <f>KP3-KH3</f>
        <v>0</v>
      </c>
      <c r="KS3" s="74" t="s">
        <v>6</v>
      </c>
      <c r="KT3" s="74">
        <v>34</v>
      </c>
      <c r="KU3" s="74">
        <v>34</v>
      </c>
      <c r="KV3" s="74">
        <v>0</v>
      </c>
      <c r="KW3" s="74">
        <v>0</v>
      </c>
      <c r="KX3" s="75">
        <f>KU3/KT3</f>
        <v>1</v>
      </c>
      <c r="KY3" s="77">
        <f>KX3-KP3</f>
        <v>0</v>
      </c>
      <c r="LA3" s="74" t="s">
        <v>6</v>
      </c>
      <c r="LB3" s="74">
        <v>34</v>
      </c>
      <c r="LC3" s="74">
        <v>34</v>
      </c>
      <c r="LD3" s="74">
        <v>0</v>
      </c>
      <c r="LE3" s="74">
        <v>0</v>
      </c>
      <c r="LF3" s="75">
        <f>LC3/LB3</f>
        <v>1</v>
      </c>
      <c r="LG3" s="77">
        <f>LF3-KX3</f>
        <v>0</v>
      </c>
      <c r="LI3" s="74" t="s">
        <v>6</v>
      </c>
      <c r="LJ3" s="74">
        <v>34</v>
      </c>
      <c r="LK3" s="74">
        <v>34</v>
      </c>
      <c r="LL3" s="74">
        <v>0</v>
      </c>
      <c r="LM3" s="74">
        <v>0</v>
      </c>
      <c r="LN3" s="75">
        <f>LK3/LJ3</f>
        <v>1</v>
      </c>
      <c r="LO3" s="77">
        <f>LN3-LF3</f>
        <v>0</v>
      </c>
      <c r="LQ3" s="74" t="s">
        <v>6</v>
      </c>
      <c r="LR3" s="74">
        <v>34</v>
      </c>
      <c r="LS3" s="74">
        <v>34</v>
      </c>
      <c r="LT3" s="74">
        <v>0</v>
      </c>
      <c r="LU3" s="74">
        <v>0</v>
      </c>
      <c r="LV3" s="75">
        <v>1</v>
      </c>
      <c r="LW3" s="77"/>
    </row>
    <row r="4" spans="1:33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f>C4/B4</f>
        <v>1</v>
      </c>
      <c r="G4" s="4"/>
      <c r="H4" s="2"/>
      <c r="I4" s="14" t="s">
        <v>7</v>
      </c>
      <c r="J4" s="2">
        <v>32</v>
      </c>
      <c r="K4" s="2">
        <v>32</v>
      </c>
      <c r="L4" s="2">
        <v>0</v>
      </c>
      <c r="M4" s="2">
        <v>0</v>
      </c>
      <c r="N4" s="4">
        <f>K4/J4</f>
        <v>1</v>
      </c>
      <c r="O4" s="8">
        <f t="shared" ref="O4:O67" si="1">N4-F4</f>
        <v>0</v>
      </c>
      <c r="Q4" s="14" t="s">
        <v>7</v>
      </c>
      <c r="R4" s="2">
        <v>32</v>
      </c>
      <c r="S4" s="2">
        <v>32</v>
      </c>
      <c r="T4" s="2">
        <v>0</v>
      </c>
      <c r="U4" s="2">
        <v>0</v>
      </c>
      <c r="V4" s="4">
        <f>S4/R4</f>
        <v>1</v>
      </c>
      <c r="W4" s="38">
        <f t="shared" ref="W4:W67" si="2">V4-N4</f>
        <v>0</v>
      </c>
      <c r="Y4" s="37" t="s">
        <v>7</v>
      </c>
      <c r="Z4" s="2">
        <v>32</v>
      </c>
      <c r="AA4" s="2">
        <v>32</v>
      </c>
      <c r="AB4" s="2">
        <v>0</v>
      </c>
      <c r="AC4" s="2">
        <v>0</v>
      </c>
      <c r="AD4" s="4">
        <f>AA4/Z4</f>
        <v>1</v>
      </c>
      <c r="AE4" s="38">
        <f t="shared" ref="AE4:AE67" si="3">AD4-V4</f>
        <v>0</v>
      </c>
      <c r="AG4" s="37" t="s">
        <v>7</v>
      </c>
      <c r="AH4" s="2">
        <v>32</v>
      </c>
      <c r="AI4" s="2">
        <v>32</v>
      </c>
      <c r="AJ4" s="2">
        <v>0</v>
      </c>
      <c r="AK4" s="2">
        <v>0</v>
      </c>
      <c r="AL4" s="4">
        <f>AI4/AH4</f>
        <v>1</v>
      </c>
      <c r="AM4" s="38">
        <f t="shared" ref="AM4:AM67" si="4">AL4-AD4</f>
        <v>0</v>
      </c>
      <c r="AO4" s="37" t="s">
        <v>7</v>
      </c>
      <c r="AP4" s="2">
        <v>32</v>
      </c>
      <c r="AQ4" s="2">
        <v>32</v>
      </c>
      <c r="AR4" s="2">
        <v>0</v>
      </c>
      <c r="AS4" s="2">
        <v>0</v>
      </c>
      <c r="AT4" s="4">
        <f>AQ4/AP4</f>
        <v>1</v>
      </c>
      <c r="AU4" s="38">
        <f t="shared" ref="AU4:AU67" si="5">AT4-AL4</f>
        <v>0</v>
      </c>
      <c r="AW4" s="37" t="s">
        <v>7</v>
      </c>
      <c r="AX4" s="2">
        <v>32</v>
      </c>
      <c r="AY4" s="2">
        <v>32</v>
      </c>
      <c r="AZ4" s="2">
        <v>0</v>
      </c>
      <c r="BA4" s="2">
        <v>0</v>
      </c>
      <c r="BB4" s="4">
        <f>AY4/AX4</f>
        <v>1</v>
      </c>
      <c r="BC4" s="38">
        <f t="shared" ref="BC4:BC67" si="6">BB4-AT4</f>
        <v>0</v>
      </c>
      <c r="BE4" s="37" t="s">
        <v>7</v>
      </c>
      <c r="BF4" s="2">
        <v>32</v>
      </c>
      <c r="BG4" s="2">
        <v>32</v>
      </c>
      <c r="BH4" s="2">
        <v>0</v>
      </c>
      <c r="BI4" s="2">
        <v>0</v>
      </c>
      <c r="BJ4" s="4">
        <f>BG4/BF4</f>
        <v>1</v>
      </c>
      <c r="BK4" s="38">
        <f t="shared" ref="BK4:BK67" si="7">BJ4-BB4</f>
        <v>0</v>
      </c>
      <c r="BM4" s="37" t="s">
        <v>7</v>
      </c>
      <c r="BN4" s="2">
        <v>32</v>
      </c>
      <c r="BO4" s="2">
        <v>32</v>
      </c>
      <c r="BP4" s="2">
        <v>0</v>
      </c>
      <c r="BQ4" s="2">
        <v>0</v>
      </c>
      <c r="BR4" s="4">
        <f>BO4/BN4</f>
        <v>1</v>
      </c>
      <c r="BS4" s="38">
        <f t="shared" ref="BS4:BS67" si="8">BR4-BJ4</f>
        <v>0</v>
      </c>
      <c r="BU4" s="37" t="s">
        <v>7</v>
      </c>
      <c r="BV4" s="2">
        <v>32</v>
      </c>
      <c r="BW4" s="2">
        <v>32</v>
      </c>
      <c r="BX4" s="2">
        <v>0</v>
      </c>
      <c r="BY4" s="2">
        <v>0</v>
      </c>
      <c r="BZ4" s="4">
        <f>BW4/BV4</f>
        <v>1</v>
      </c>
      <c r="CA4" s="4">
        <f t="shared" ref="CA4:CA67" si="9">BZ4-BR4</f>
        <v>0</v>
      </c>
      <c r="CC4" s="37" t="s">
        <v>7</v>
      </c>
      <c r="CD4" s="2">
        <v>32</v>
      </c>
      <c r="CE4" s="2">
        <v>32</v>
      </c>
      <c r="CF4" s="2">
        <v>0</v>
      </c>
      <c r="CG4" s="2">
        <v>0</v>
      </c>
      <c r="CH4" s="4">
        <f>CE4/CD4</f>
        <v>1</v>
      </c>
      <c r="CI4" s="38">
        <f t="shared" ref="CI4:CI67" si="10">CH4-BZ4</f>
        <v>0</v>
      </c>
      <c r="CK4" s="78" t="s">
        <v>7</v>
      </c>
      <c r="CL4" s="74">
        <v>32</v>
      </c>
      <c r="CM4" s="74">
        <v>32</v>
      </c>
      <c r="CN4" s="74">
        <v>0</v>
      </c>
      <c r="CO4" s="74">
        <v>0</v>
      </c>
      <c r="CP4" s="75">
        <f>CM4/CL4</f>
        <v>1</v>
      </c>
      <c r="CQ4" s="77">
        <f t="shared" ref="CQ4:CQ67" si="11">CP4-CG4</f>
        <v>1</v>
      </c>
      <c r="CR4" s="73"/>
      <c r="CS4" s="78" t="s">
        <v>7</v>
      </c>
      <c r="CT4" s="74">
        <v>32</v>
      </c>
      <c r="CU4" s="74">
        <v>32</v>
      </c>
      <c r="CV4" s="74">
        <v>0</v>
      </c>
      <c r="CW4" s="74">
        <v>0</v>
      </c>
      <c r="CX4" s="75">
        <f>CU4/CT4</f>
        <v>1</v>
      </c>
      <c r="CY4" s="77">
        <f t="shared" ref="CY4:CY67" si="12">CX4-CP4</f>
        <v>0</v>
      </c>
      <c r="CZ4" s="73"/>
      <c r="DA4" s="78" t="s">
        <v>7</v>
      </c>
      <c r="DB4" s="74">
        <v>32</v>
      </c>
      <c r="DC4" s="74">
        <v>32</v>
      </c>
      <c r="DD4" s="74">
        <v>0</v>
      </c>
      <c r="DE4" s="74">
        <v>0</v>
      </c>
      <c r="DF4" s="75">
        <f>DC4/DB4</f>
        <v>1</v>
      </c>
      <c r="DG4" s="77">
        <f t="shared" ref="DG4:DG67" si="13">DF4-CX4</f>
        <v>0</v>
      </c>
      <c r="DH4" s="73"/>
      <c r="DI4" s="73" t="s">
        <v>7</v>
      </c>
      <c r="DJ4" s="74">
        <v>32</v>
      </c>
      <c r="DK4" s="74">
        <v>32</v>
      </c>
      <c r="DL4" s="74">
        <v>0</v>
      </c>
      <c r="DM4" s="74">
        <v>0</v>
      </c>
      <c r="DN4" s="75">
        <f>DK4/DJ4</f>
        <v>1</v>
      </c>
      <c r="DO4" s="77">
        <f t="shared" ref="DO4:DO67" si="14">DN4-DF4</f>
        <v>0</v>
      </c>
      <c r="DP4" s="73"/>
      <c r="DQ4" s="78" t="s">
        <v>7</v>
      </c>
      <c r="DR4" s="74">
        <v>32</v>
      </c>
      <c r="DS4" s="74">
        <v>32</v>
      </c>
      <c r="DT4" s="74">
        <v>0</v>
      </c>
      <c r="DU4" s="74">
        <v>0</v>
      </c>
      <c r="DV4" s="75">
        <f>DS4/DR4</f>
        <v>1</v>
      </c>
      <c r="DW4" s="77">
        <f t="shared" ref="DW4:DW67" si="15">DV4-DN4</f>
        <v>0</v>
      </c>
      <c r="DX4" s="73"/>
      <c r="DY4" s="78" t="s">
        <v>7</v>
      </c>
      <c r="DZ4" s="74">
        <v>32</v>
      </c>
      <c r="EA4" s="74">
        <v>32</v>
      </c>
      <c r="EB4" s="74">
        <v>0</v>
      </c>
      <c r="EC4" s="74">
        <v>0</v>
      </c>
      <c r="ED4" s="75">
        <f>EA4/DZ4</f>
        <v>1</v>
      </c>
      <c r="EE4" s="77">
        <f t="shared" ref="EE4:EE67" si="16">ED4-DV4</f>
        <v>0</v>
      </c>
      <c r="EF4" s="73"/>
      <c r="EG4" s="78" t="s">
        <v>7</v>
      </c>
      <c r="EH4" s="73">
        <v>132</v>
      </c>
      <c r="EI4" s="73">
        <v>96</v>
      </c>
      <c r="EJ4" s="73">
        <v>0</v>
      </c>
      <c r="EK4" s="73">
        <v>36</v>
      </c>
      <c r="EL4" s="77">
        <v>0.73</v>
      </c>
      <c r="EM4" s="77">
        <f t="shared" ref="EM4:EM67" si="17">EL4-ED4</f>
        <v>-0.27</v>
      </c>
      <c r="EN4" s="73" t="s">
        <v>89</v>
      </c>
      <c r="EO4" s="78" t="s">
        <v>7</v>
      </c>
      <c r="EP4" s="74">
        <v>32</v>
      </c>
      <c r="EQ4" s="74">
        <v>32</v>
      </c>
      <c r="ER4" s="74">
        <v>0</v>
      </c>
      <c r="ES4" s="74">
        <v>0</v>
      </c>
      <c r="ET4" s="75">
        <f>EQ4/EP4</f>
        <v>1</v>
      </c>
      <c r="EU4" s="77">
        <f t="shared" ref="EU4:EU67" si="18">ET4-EL4</f>
        <v>0.27</v>
      </c>
      <c r="EV4" s="73"/>
      <c r="EW4" s="78" t="s">
        <v>7</v>
      </c>
      <c r="EX4" s="74">
        <v>32</v>
      </c>
      <c r="EY4" s="74">
        <v>32</v>
      </c>
      <c r="EZ4" s="74">
        <v>0</v>
      </c>
      <c r="FA4" s="74">
        <v>0</v>
      </c>
      <c r="FB4" s="75">
        <f>EY4/EX4</f>
        <v>1</v>
      </c>
      <c r="FC4" s="77">
        <f t="shared" ref="FC4:FC67" si="19">FB4-ET4</f>
        <v>0</v>
      </c>
      <c r="FD4" s="73"/>
      <c r="FE4" s="78" t="s">
        <v>7</v>
      </c>
      <c r="FF4" s="74">
        <v>32</v>
      </c>
      <c r="FG4" s="74">
        <v>32</v>
      </c>
      <c r="FH4" s="74">
        <v>0</v>
      </c>
      <c r="FI4" s="74">
        <v>0</v>
      </c>
      <c r="FJ4" s="75">
        <f t="shared" ref="FJ4:FJ67" si="20">FG4/FF4</f>
        <v>1</v>
      </c>
      <c r="FK4" s="77">
        <f t="shared" ref="FK4:FK67" si="21">FJ4-FB4</f>
        <v>0</v>
      </c>
      <c r="FM4" s="78" t="s">
        <v>7</v>
      </c>
      <c r="FN4" s="74">
        <v>32</v>
      </c>
      <c r="FO4" s="74">
        <v>32</v>
      </c>
      <c r="FP4" s="74">
        <v>0</v>
      </c>
      <c r="FQ4" s="74">
        <v>0</v>
      </c>
      <c r="FR4" s="75">
        <f t="shared" ref="FR4:FR67" si="22">FO4/FN4</f>
        <v>1</v>
      </c>
      <c r="FS4" s="77">
        <f t="shared" ref="FS4:FS67" si="23">FR4-FJ4</f>
        <v>0</v>
      </c>
      <c r="FU4" s="78" t="s">
        <v>7</v>
      </c>
      <c r="FV4" s="74">
        <v>32</v>
      </c>
      <c r="FW4" s="74">
        <v>32</v>
      </c>
      <c r="FX4" s="74">
        <v>0</v>
      </c>
      <c r="FY4" s="74">
        <v>0</v>
      </c>
      <c r="FZ4" s="75">
        <f t="shared" ref="FZ4:FZ67" si="24">FW4/FV4</f>
        <v>1</v>
      </c>
      <c r="GA4" s="77">
        <f t="shared" si="0"/>
        <v>0</v>
      </c>
      <c r="GC4" s="78" t="s">
        <v>7</v>
      </c>
      <c r="GD4" s="74">
        <v>32</v>
      </c>
      <c r="GE4" s="74">
        <v>32</v>
      </c>
      <c r="GF4" s="74">
        <v>0</v>
      </c>
      <c r="GG4" s="74">
        <v>0</v>
      </c>
      <c r="GH4" s="75">
        <f t="shared" ref="GH4:GH67" si="25">GE4/GD4</f>
        <v>1</v>
      </c>
      <c r="GI4" s="77">
        <f t="shared" ref="GI4:GI67" si="26">GH4-FZ4</f>
        <v>0</v>
      </c>
      <c r="GK4" s="78" t="s">
        <v>7</v>
      </c>
      <c r="GL4" s="74">
        <v>32</v>
      </c>
      <c r="GM4" s="74">
        <v>32</v>
      </c>
      <c r="GN4" s="74">
        <v>0</v>
      </c>
      <c r="GO4" s="74">
        <v>0</v>
      </c>
      <c r="GP4" s="75">
        <f t="shared" ref="GP4:GP67" si="27">GM4/GL4</f>
        <v>1</v>
      </c>
      <c r="GQ4" s="77">
        <f t="shared" ref="GQ4:GQ67" si="28">GP4-GH4</f>
        <v>0</v>
      </c>
      <c r="GS4" s="78" t="s">
        <v>7</v>
      </c>
      <c r="GT4" s="74">
        <v>32</v>
      </c>
      <c r="GU4" s="74">
        <v>32</v>
      </c>
      <c r="GV4" s="74">
        <v>0</v>
      </c>
      <c r="GW4" s="74">
        <v>0</v>
      </c>
      <c r="GX4" s="75">
        <f t="shared" ref="GX4:GX67" si="29">GU4/GT4</f>
        <v>1</v>
      </c>
      <c r="GY4" s="77">
        <f t="shared" ref="GY4:GY67" si="30">GX4-GP4</f>
        <v>0</v>
      </c>
      <c r="HA4" s="78" t="s">
        <v>7</v>
      </c>
      <c r="HB4" s="74">
        <v>32</v>
      </c>
      <c r="HC4" s="74">
        <v>32</v>
      </c>
      <c r="HD4" s="74">
        <v>0</v>
      </c>
      <c r="HE4" s="74">
        <v>0</v>
      </c>
      <c r="HF4" s="75">
        <f t="shared" ref="HF4:HF67" si="31">HC4/HB4</f>
        <v>1</v>
      </c>
      <c r="HG4" s="77">
        <f t="shared" ref="HG4:HG67" si="32">HF4-GX4</f>
        <v>0</v>
      </c>
      <c r="HI4" s="78" t="s">
        <v>7</v>
      </c>
      <c r="HJ4" s="74">
        <v>32</v>
      </c>
      <c r="HK4" s="74">
        <v>32</v>
      </c>
      <c r="HL4" s="74">
        <v>0</v>
      </c>
      <c r="HM4" s="74">
        <v>0</v>
      </c>
      <c r="HN4" s="75">
        <f t="shared" ref="HN4:HN67" si="33">HK4/HJ4</f>
        <v>1</v>
      </c>
      <c r="HO4" s="77">
        <f t="shared" ref="HO4:HO67" si="34">HN4-HF4</f>
        <v>0</v>
      </c>
      <c r="HQ4" s="78" t="s">
        <v>7</v>
      </c>
      <c r="HR4" s="74">
        <v>32</v>
      </c>
      <c r="HS4" s="74">
        <v>32</v>
      </c>
      <c r="HT4" s="74">
        <v>0</v>
      </c>
      <c r="HU4" s="74">
        <v>0</v>
      </c>
      <c r="HV4" s="75">
        <f t="shared" ref="HV4:HV67" si="35">HS4/HR4</f>
        <v>1</v>
      </c>
      <c r="HW4" s="77">
        <f t="shared" ref="HW4:HW67" si="36">HV4-HN4</f>
        <v>0</v>
      </c>
      <c r="HY4" s="78" t="s">
        <v>7</v>
      </c>
      <c r="HZ4" s="74">
        <v>32</v>
      </c>
      <c r="IA4" s="74">
        <v>32</v>
      </c>
      <c r="IB4" s="74">
        <v>0</v>
      </c>
      <c r="IC4" s="74">
        <v>0</v>
      </c>
      <c r="ID4" s="75">
        <f t="shared" ref="ID4:ID67" si="37">IA4/HZ4</f>
        <v>1</v>
      </c>
      <c r="IE4" s="77">
        <f t="shared" ref="IE4:IE67" si="38">ID4-HV4</f>
        <v>0</v>
      </c>
      <c r="IG4" s="78" t="s">
        <v>7</v>
      </c>
      <c r="IH4" s="74">
        <v>32</v>
      </c>
      <c r="II4" s="74">
        <v>32</v>
      </c>
      <c r="IJ4" s="74">
        <v>0</v>
      </c>
      <c r="IK4" s="74">
        <v>0</v>
      </c>
      <c r="IL4" s="75">
        <f t="shared" ref="IL4:IL67" si="39">II4/IH4</f>
        <v>1</v>
      </c>
      <c r="IM4" s="77">
        <f t="shared" ref="IM4:IM67" si="40">IL4-ID4</f>
        <v>0</v>
      </c>
      <c r="IO4" s="78" t="s">
        <v>7</v>
      </c>
      <c r="IP4" s="74">
        <v>32</v>
      </c>
      <c r="IQ4" s="74">
        <v>32</v>
      </c>
      <c r="IR4" s="74">
        <v>0</v>
      </c>
      <c r="IS4" s="74">
        <v>0</v>
      </c>
      <c r="IT4" s="75">
        <f t="shared" ref="IT4:IT67" si="41">IQ4/IP4</f>
        <v>1</v>
      </c>
      <c r="IU4" s="77">
        <f t="shared" ref="IU4:IU67" si="42">IT4-IL4</f>
        <v>0</v>
      </c>
      <c r="IW4" s="78" t="s">
        <v>7</v>
      </c>
      <c r="IX4" s="74">
        <v>32</v>
      </c>
      <c r="IY4" s="74">
        <v>32</v>
      </c>
      <c r="IZ4" s="74">
        <v>0</v>
      </c>
      <c r="JA4" s="74">
        <v>0</v>
      </c>
      <c r="JB4" s="75">
        <f t="shared" ref="JB4:JB67" si="43">IY4/IX4</f>
        <v>1</v>
      </c>
      <c r="JC4" s="77">
        <f t="shared" ref="JC4:JC67" si="44">JB4-IT4</f>
        <v>0</v>
      </c>
      <c r="JE4" s="78" t="s">
        <v>7</v>
      </c>
      <c r="JF4" s="74">
        <v>32</v>
      </c>
      <c r="JG4" s="74">
        <v>32</v>
      </c>
      <c r="JH4" s="74">
        <v>0</v>
      </c>
      <c r="JI4" s="74">
        <v>0</v>
      </c>
      <c r="JJ4" s="75">
        <f t="shared" ref="JJ4:JJ67" si="45">JG4/JF4</f>
        <v>1</v>
      </c>
      <c r="JK4" s="77">
        <f t="shared" ref="JK4:JK67" si="46">JJ4-JB4</f>
        <v>0</v>
      </c>
      <c r="JM4" s="78" t="s">
        <v>7</v>
      </c>
      <c r="JN4" s="74">
        <v>32</v>
      </c>
      <c r="JO4" s="74">
        <v>32</v>
      </c>
      <c r="JP4" s="74">
        <v>0</v>
      </c>
      <c r="JQ4" s="74">
        <v>0</v>
      </c>
      <c r="JR4" s="75">
        <f t="shared" ref="JR4:JR67" si="47">JO4/JN4</f>
        <v>1</v>
      </c>
      <c r="JS4" s="77">
        <f t="shared" ref="JS4:JS67" si="48">JR4-JJ4</f>
        <v>0</v>
      </c>
      <c r="JU4" s="78" t="s">
        <v>7</v>
      </c>
      <c r="JV4" s="74">
        <v>32</v>
      </c>
      <c r="JW4" s="74">
        <v>32</v>
      </c>
      <c r="JX4" s="74">
        <v>0</v>
      </c>
      <c r="JY4" s="74">
        <v>0</v>
      </c>
      <c r="JZ4" s="75">
        <f t="shared" ref="JZ4:JZ67" si="49">JW4/JV4</f>
        <v>1</v>
      </c>
      <c r="KA4" s="77">
        <f t="shared" ref="KA4:KA67" si="50">JZ4-JR4</f>
        <v>0</v>
      </c>
      <c r="KC4" s="78" t="s">
        <v>7</v>
      </c>
      <c r="KD4" s="74">
        <v>32</v>
      </c>
      <c r="KE4" s="74">
        <v>32</v>
      </c>
      <c r="KF4" s="74">
        <v>0</v>
      </c>
      <c r="KG4" s="74">
        <v>0</v>
      </c>
      <c r="KH4" s="75">
        <f t="shared" ref="KH4:KH67" si="51">KE4/KD4</f>
        <v>1</v>
      </c>
      <c r="KI4" s="77">
        <f t="shared" ref="KI4:KI67" si="52">KH4-JZ4</f>
        <v>0</v>
      </c>
      <c r="KK4" s="78" t="s">
        <v>7</v>
      </c>
      <c r="KL4" s="74">
        <v>32</v>
      </c>
      <c r="KM4" s="74">
        <v>32</v>
      </c>
      <c r="KN4" s="74">
        <v>0</v>
      </c>
      <c r="KO4" s="74">
        <v>0</v>
      </c>
      <c r="KP4" s="75">
        <f t="shared" ref="KP4:KP67" si="53">KM4/KL4</f>
        <v>1</v>
      </c>
      <c r="KQ4" s="77">
        <f t="shared" ref="KQ4:KQ67" si="54">KP4-KH4</f>
        <v>0</v>
      </c>
      <c r="KS4" s="78" t="s">
        <v>7</v>
      </c>
      <c r="KT4" s="74">
        <v>32</v>
      </c>
      <c r="KU4" s="74">
        <v>32</v>
      </c>
      <c r="KV4" s="74">
        <v>0</v>
      </c>
      <c r="KW4" s="74">
        <v>0</v>
      </c>
      <c r="KX4" s="75">
        <f t="shared" ref="KX4:KX67" si="55">KU4/KT4</f>
        <v>1</v>
      </c>
      <c r="KY4" s="77">
        <f t="shared" ref="KY4:KY67" si="56">KX4-KP4</f>
        <v>0</v>
      </c>
      <c r="LA4" s="78" t="s">
        <v>7</v>
      </c>
      <c r="LB4" s="74">
        <v>32</v>
      </c>
      <c r="LC4" s="74">
        <v>32</v>
      </c>
      <c r="LD4" s="74">
        <v>0</v>
      </c>
      <c r="LE4" s="74">
        <v>0</v>
      </c>
      <c r="LF4" s="75">
        <f t="shared" ref="LF4:LF67" si="57">LC4/LB4</f>
        <v>1</v>
      </c>
      <c r="LG4" s="77">
        <f t="shared" ref="LG4:LG67" si="58">LF4-KX4</f>
        <v>0</v>
      </c>
      <c r="LI4" s="78" t="s">
        <v>7</v>
      </c>
      <c r="LJ4" s="74">
        <v>32</v>
      </c>
      <c r="LK4" s="74">
        <v>32</v>
      </c>
      <c r="LL4" s="74">
        <v>0</v>
      </c>
      <c r="LM4" s="74">
        <v>0</v>
      </c>
      <c r="LN4" s="75">
        <f t="shared" ref="LN4:LN67" si="59">LK4/LJ4</f>
        <v>1</v>
      </c>
      <c r="LO4" s="77">
        <f t="shared" ref="LO4:LO67" si="60">LN4-LF4</f>
        <v>0</v>
      </c>
      <c r="LQ4" s="78" t="s">
        <v>7</v>
      </c>
      <c r="LR4" s="74">
        <v>44</v>
      </c>
      <c r="LS4" s="74">
        <v>32</v>
      </c>
      <c r="LT4" s="74">
        <v>0</v>
      </c>
      <c r="LU4" s="74">
        <v>12</v>
      </c>
      <c r="LV4" s="75">
        <v>0.73</v>
      </c>
      <c r="LW4" s="77"/>
    </row>
    <row r="5" spans="1:33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G5" s="4"/>
      <c r="H5" s="2"/>
      <c r="I5" s="2" t="s">
        <v>8</v>
      </c>
      <c r="J5" s="2">
        <v>26</v>
      </c>
      <c r="K5" s="2">
        <v>26</v>
      </c>
      <c r="L5" s="2">
        <v>0</v>
      </c>
      <c r="M5" s="2">
        <v>0</v>
      </c>
      <c r="N5" s="4">
        <v>1</v>
      </c>
      <c r="O5" s="8">
        <f t="shared" si="1"/>
        <v>0</v>
      </c>
      <c r="Q5" s="2" t="s">
        <v>8</v>
      </c>
      <c r="R5" s="2">
        <v>26</v>
      </c>
      <c r="S5" s="2">
        <v>26</v>
      </c>
      <c r="T5" s="2">
        <v>0</v>
      </c>
      <c r="U5" s="2">
        <v>0</v>
      </c>
      <c r="V5" s="4">
        <f t="shared" ref="V5:V67" si="61">S5/R5</f>
        <v>1</v>
      </c>
      <c r="W5" s="38">
        <f t="shared" si="2"/>
        <v>0</v>
      </c>
      <c r="Y5" s="2" t="s">
        <v>8</v>
      </c>
      <c r="Z5" s="2">
        <v>26</v>
      </c>
      <c r="AA5" s="2">
        <v>26</v>
      </c>
      <c r="AB5" s="2">
        <v>0</v>
      </c>
      <c r="AC5" s="2">
        <v>0</v>
      </c>
      <c r="AD5" s="4">
        <v>1</v>
      </c>
      <c r="AE5" s="38">
        <f t="shared" si="3"/>
        <v>0</v>
      </c>
      <c r="AG5" s="2" t="s">
        <v>8</v>
      </c>
      <c r="AH5" s="2">
        <v>26</v>
      </c>
      <c r="AI5" s="2">
        <v>26</v>
      </c>
      <c r="AJ5" s="2">
        <v>0</v>
      </c>
      <c r="AK5" s="2">
        <v>0</v>
      </c>
      <c r="AL5" s="4">
        <v>1</v>
      </c>
      <c r="AM5" s="38">
        <f t="shared" si="4"/>
        <v>0</v>
      </c>
      <c r="AO5" s="2" t="s">
        <v>8</v>
      </c>
      <c r="AP5" s="2">
        <v>26</v>
      </c>
      <c r="AQ5" s="2">
        <v>26</v>
      </c>
      <c r="AR5" s="2">
        <v>0</v>
      </c>
      <c r="AS5" s="2">
        <v>0</v>
      </c>
      <c r="AT5" s="4">
        <v>1</v>
      </c>
      <c r="AU5" s="38">
        <f t="shared" si="5"/>
        <v>0</v>
      </c>
      <c r="AW5" s="2" t="s">
        <v>8</v>
      </c>
      <c r="AX5" s="2">
        <v>26</v>
      </c>
      <c r="AY5" s="2">
        <v>26</v>
      </c>
      <c r="AZ5" s="2">
        <v>0</v>
      </c>
      <c r="BA5" s="2">
        <v>0</v>
      </c>
      <c r="BB5" s="4">
        <v>1</v>
      </c>
      <c r="BC5" s="38">
        <f t="shared" si="6"/>
        <v>0</v>
      </c>
      <c r="BE5" s="2" t="s">
        <v>8</v>
      </c>
      <c r="BF5" s="2">
        <v>26</v>
      </c>
      <c r="BG5" s="2">
        <v>26</v>
      </c>
      <c r="BH5" s="2">
        <v>0</v>
      </c>
      <c r="BI5" s="2">
        <v>0</v>
      </c>
      <c r="BJ5" s="4">
        <v>1</v>
      </c>
      <c r="BK5" s="38">
        <f t="shared" si="7"/>
        <v>0</v>
      </c>
      <c r="BM5" s="2" t="s">
        <v>8</v>
      </c>
      <c r="BN5" s="2">
        <v>26</v>
      </c>
      <c r="BO5" s="2">
        <v>26</v>
      </c>
      <c r="BP5" s="2">
        <v>0</v>
      </c>
      <c r="BQ5" s="2">
        <v>0</v>
      </c>
      <c r="BR5" s="4">
        <v>1</v>
      </c>
      <c r="BS5" s="38">
        <f t="shared" si="8"/>
        <v>0</v>
      </c>
      <c r="BU5" s="2" t="s">
        <v>8</v>
      </c>
      <c r="BV5" s="2">
        <v>26</v>
      </c>
      <c r="BW5" s="2">
        <v>26</v>
      </c>
      <c r="BX5" s="2">
        <v>0</v>
      </c>
      <c r="BY5" s="2">
        <v>0</v>
      </c>
      <c r="BZ5" s="4">
        <v>1</v>
      </c>
      <c r="CA5" s="4">
        <f t="shared" si="9"/>
        <v>0</v>
      </c>
      <c r="CC5" s="2" t="s">
        <v>8</v>
      </c>
      <c r="CD5" s="2">
        <v>26</v>
      </c>
      <c r="CE5" s="2">
        <v>26</v>
      </c>
      <c r="CF5" s="2">
        <v>0</v>
      </c>
      <c r="CG5" s="2">
        <v>0</v>
      </c>
      <c r="CH5" s="4">
        <f t="shared" ref="CH5:CH67" si="62">CE5/CD5</f>
        <v>1</v>
      </c>
      <c r="CI5" s="38">
        <f t="shared" si="10"/>
        <v>0</v>
      </c>
      <c r="CK5" s="73" t="s">
        <v>8</v>
      </c>
      <c r="CL5" s="73">
        <v>26</v>
      </c>
      <c r="CM5" s="73">
        <v>26</v>
      </c>
      <c r="CN5" s="73">
        <v>0</v>
      </c>
      <c r="CO5" s="73">
        <v>0</v>
      </c>
      <c r="CP5" s="77">
        <v>1</v>
      </c>
      <c r="CQ5" s="77">
        <f t="shared" si="11"/>
        <v>1</v>
      </c>
      <c r="CR5" s="73"/>
      <c r="CS5" s="73" t="s">
        <v>8</v>
      </c>
      <c r="CT5" s="73">
        <v>26</v>
      </c>
      <c r="CU5" s="73">
        <v>26</v>
      </c>
      <c r="CV5" s="73">
        <v>0</v>
      </c>
      <c r="CW5" s="73">
        <v>0</v>
      </c>
      <c r="CX5" s="77">
        <v>1</v>
      </c>
      <c r="CY5" s="77">
        <f t="shared" si="12"/>
        <v>0</v>
      </c>
      <c r="CZ5" s="73"/>
      <c r="DA5" s="73" t="s">
        <v>8</v>
      </c>
      <c r="DB5" s="73">
        <v>26</v>
      </c>
      <c r="DC5" s="73">
        <v>26</v>
      </c>
      <c r="DD5" s="73">
        <v>0</v>
      </c>
      <c r="DE5" s="73">
        <v>0</v>
      </c>
      <c r="DF5" s="77">
        <v>1</v>
      </c>
      <c r="DG5" s="77">
        <f t="shared" si="13"/>
        <v>0</v>
      </c>
      <c r="DH5" s="73"/>
      <c r="DI5" s="73" t="s">
        <v>8</v>
      </c>
      <c r="DJ5" s="73">
        <v>26</v>
      </c>
      <c r="DK5" s="73">
        <v>26</v>
      </c>
      <c r="DL5" s="73">
        <v>0</v>
      </c>
      <c r="DM5" s="73">
        <v>0</v>
      </c>
      <c r="DN5" s="77">
        <v>1</v>
      </c>
      <c r="DO5" s="77">
        <f t="shared" si="14"/>
        <v>0</v>
      </c>
      <c r="DP5" s="73"/>
      <c r="DQ5" s="73" t="s">
        <v>8</v>
      </c>
      <c r="DR5" s="73">
        <v>26</v>
      </c>
      <c r="DS5" s="73">
        <v>26</v>
      </c>
      <c r="DT5" s="73">
        <v>0</v>
      </c>
      <c r="DU5" s="73">
        <v>0</v>
      </c>
      <c r="DV5" s="77">
        <v>1</v>
      </c>
      <c r="DW5" s="77">
        <f t="shared" si="15"/>
        <v>0</v>
      </c>
      <c r="DX5" s="73"/>
      <c r="DY5" s="73" t="s">
        <v>8</v>
      </c>
      <c r="DZ5" s="73">
        <v>26</v>
      </c>
      <c r="EA5" s="73">
        <v>26</v>
      </c>
      <c r="EB5" s="73">
        <v>0</v>
      </c>
      <c r="EC5" s="73">
        <v>0</v>
      </c>
      <c r="ED5" s="77">
        <v>1</v>
      </c>
      <c r="EE5" s="77">
        <f t="shared" si="16"/>
        <v>0</v>
      </c>
      <c r="EF5" s="73"/>
      <c r="EG5" s="73" t="s">
        <v>8</v>
      </c>
      <c r="EH5" s="73">
        <v>26</v>
      </c>
      <c r="EI5" s="73">
        <v>26</v>
      </c>
      <c r="EJ5" s="73">
        <v>0</v>
      </c>
      <c r="EK5" s="73">
        <v>0</v>
      </c>
      <c r="EL5" s="77">
        <v>1</v>
      </c>
      <c r="EM5" s="77">
        <f t="shared" si="17"/>
        <v>0</v>
      </c>
      <c r="EN5" s="73"/>
      <c r="EO5" s="73" t="s">
        <v>8</v>
      </c>
      <c r="EP5" s="73">
        <v>26</v>
      </c>
      <c r="EQ5" s="73">
        <v>26</v>
      </c>
      <c r="ER5" s="73">
        <v>0</v>
      </c>
      <c r="ES5" s="73">
        <v>0</v>
      </c>
      <c r="ET5" s="77">
        <v>1</v>
      </c>
      <c r="EU5" s="77">
        <f t="shared" si="18"/>
        <v>0</v>
      </c>
      <c r="EV5" s="73"/>
      <c r="EW5" s="73" t="s">
        <v>8</v>
      </c>
      <c r="EX5" s="73">
        <v>26</v>
      </c>
      <c r="EY5" s="73">
        <v>26</v>
      </c>
      <c r="EZ5" s="73">
        <v>0</v>
      </c>
      <c r="FA5" s="73">
        <v>0</v>
      </c>
      <c r="FB5" s="77">
        <v>1</v>
      </c>
      <c r="FC5" s="77">
        <f t="shared" si="19"/>
        <v>0</v>
      </c>
      <c r="FD5" s="73"/>
      <c r="FE5" s="74" t="s">
        <v>8</v>
      </c>
      <c r="FF5" s="74">
        <v>26</v>
      </c>
      <c r="FG5" s="74">
        <v>26</v>
      </c>
      <c r="FH5" s="74">
        <v>0</v>
      </c>
      <c r="FI5" s="74">
        <v>0</v>
      </c>
      <c r="FJ5" s="75">
        <f t="shared" si="20"/>
        <v>1</v>
      </c>
      <c r="FK5" s="77">
        <f t="shared" si="21"/>
        <v>0</v>
      </c>
      <c r="FM5" s="74" t="s">
        <v>8</v>
      </c>
      <c r="FN5" s="74">
        <v>26</v>
      </c>
      <c r="FO5" s="74">
        <v>26</v>
      </c>
      <c r="FP5" s="74">
        <v>0</v>
      </c>
      <c r="FQ5" s="74">
        <v>0</v>
      </c>
      <c r="FR5" s="75">
        <f t="shared" si="22"/>
        <v>1</v>
      </c>
      <c r="FS5" s="77">
        <f t="shared" si="23"/>
        <v>0</v>
      </c>
      <c r="FU5" s="74" t="s">
        <v>8</v>
      </c>
      <c r="FV5" s="74">
        <v>26</v>
      </c>
      <c r="FW5" s="74">
        <v>26</v>
      </c>
      <c r="FX5" s="74">
        <v>0</v>
      </c>
      <c r="FY5" s="74">
        <v>0</v>
      </c>
      <c r="FZ5" s="75">
        <f t="shared" si="24"/>
        <v>1</v>
      </c>
      <c r="GA5" s="77">
        <f t="shared" si="0"/>
        <v>0</v>
      </c>
      <c r="GC5" s="74" t="s">
        <v>8</v>
      </c>
      <c r="GD5" s="74">
        <v>26</v>
      </c>
      <c r="GE5" s="74">
        <v>26</v>
      </c>
      <c r="GF5" s="74">
        <v>0</v>
      </c>
      <c r="GG5" s="74">
        <v>0</v>
      </c>
      <c r="GH5" s="75">
        <f t="shared" si="25"/>
        <v>1</v>
      </c>
      <c r="GI5" s="77">
        <f t="shared" si="26"/>
        <v>0</v>
      </c>
      <c r="GK5" s="74" t="s">
        <v>8</v>
      </c>
      <c r="GL5" s="74">
        <v>26</v>
      </c>
      <c r="GM5" s="74">
        <v>26</v>
      </c>
      <c r="GN5" s="74">
        <v>0</v>
      </c>
      <c r="GO5" s="74">
        <v>0</v>
      </c>
      <c r="GP5" s="75">
        <f t="shared" si="27"/>
        <v>1</v>
      </c>
      <c r="GQ5" s="77">
        <f t="shared" si="28"/>
        <v>0</v>
      </c>
      <c r="GS5" s="74" t="s">
        <v>8</v>
      </c>
      <c r="GT5" s="74">
        <v>26</v>
      </c>
      <c r="GU5" s="74">
        <v>26</v>
      </c>
      <c r="GV5" s="74">
        <v>0</v>
      </c>
      <c r="GW5" s="74">
        <v>0</v>
      </c>
      <c r="GX5" s="75">
        <f t="shared" si="29"/>
        <v>1</v>
      </c>
      <c r="GY5" s="77">
        <f t="shared" si="30"/>
        <v>0</v>
      </c>
      <c r="HA5" s="74" t="s">
        <v>8</v>
      </c>
      <c r="HB5" s="74">
        <v>26</v>
      </c>
      <c r="HC5" s="74">
        <v>26</v>
      </c>
      <c r="HD5" s="74">
        <v>0</v>
      </c>
      <c r="HE5" s="74">
        <v>0</v>
      </c>
      <c r="HF5" s="75">
        <f t="shared" si="31"/>
        <v>1</v>
      </c>
      <c r="HG5" s="77">
        <f t="shared" si="32"/>
        <v>0</v>
      </c>
      <c r="HI5" s="74" t="s">
        <v>8</v>
      </c>
      <c r="HJ5" s="74">
        <v>26</v>
      </c>
      <c r="HK5" s="74">
        <v>26</v>
      </c>
      <c r="HL5" s="74">
        <v>0</v>
      </c>
      <c r="HM5" s="74">
        <v>0</v>
      </c>
      <c r="HN5" s="75">
        <f t="shared" si="33"/>
        <v>1</v>
      </c>
      <c r="HO5" s="77">
        <f t="shared" si="34"/>
        <v>0</v>
      </c>
      <c r="HQ5" s="74" t="s">
        <v>8</v>
      </c>
      <c r="HR5" s="74">
        <v>26</v>
      </c>
      <c r="HS5" s="74">
        <v>26</v>
      </c>
      <c r="HT5" s="74">
        <v>0</v>
      </c>
      <c r="HU5" s="74">
        <v>0</v>
      </c>
      <c r="HV5" s="75">
        <f t="shared" si="35"/>
        <v>1</v>
      </c>
      <c r="HW5" s="77">
        <f t="shared" si="36"/>
        <v>0</v>
      </c>
      <c r="HY5" s="74" t="s">
        <v>8</v>
      </c>
      <c r="HZ5" s="74">
        <v>26</v>
      </c>
      <c r="IA5" s="74">
        <v>26</v>
      </c>
      <c r="IB5" s="74">
        <v>0</v>
      </c>
      <c r="IC5" s="74">
        <v>0</v>
      </c>
      <c r="ID5" s="75">
        <f t="shared" si="37"/>
        <v>1</v>
      </c>
      <c r="IE5" s="77">
        <f t="shared" si="38"/>
        <v>0</v>
      </c>
      <c r="IG5" s="74" t="s">
        <v>8</v>
      </c>
      <c r="IH5" s="74">
        <v>26</v>
      </c>
      <c r="II5" s="74">
        <v>26</v>
      </c>
      <c r="IJ5" s="74">
        <v>0</v>
      </c>
      <c r="IK5" s="74">
        <v>0</v>
      </c>
      <c r="IL5" s="75">
        <f t="shared" si="39"/>
        <v>1</v>
      </c>
      <c r="IM5" s="77">
        <f t="shared" si="40"/>
        <v>0</v>
      </c>
      <c r="IO5" s="74" t="s">
        <v>8</v>
      </c>
      <c r="IP5" s="74">
        <v>26</v>
      </c>
      <c r="IQ5" s="74">
        <v>26</v>
      </c>
      <c r="IR5" s="74">
        <v>0</v>
      </c>
      <c r="IS5" s="74">
        <v>0</v>
      </c>
      <c r="IT5" s="75">
        <f t="shared" si="41"/>
        <v>1</v>
      </c>
      <c r="IU5" s="77">
        <f t="shared" si="42"/>
        <v>0</v>
      </c>
      <c r="IW5" s="74" t="s">
        <v>8</v>
      </c>
      <c r="IX5" s="74">
        <v>26</v>
      </c>
      <c r="IY5" s="74">
        <v>26</v>
      </c>
      <c r="IZ5" s="74">
        <v>0</v>
      </c>
      <c r="JA5" s="74">
        <v>0</v>
      </c>
      <c r="JB5" s="75">
        <f t="shared" si="43"/>
        <v>1</v>
      </c>
      <c r="JC5" s="77">
        <f t="shared" si="44"/>
        <v>0</v>
      </c>
      <c r="JE5" s="74" t="s">
        <v>8</v>
      </c>
      <c r="JF5" s="74">
        <v>26</v>
      </c>
      <c r="JG5" s="74">
        <v>26</v>
      </c>
      <c r="JH5" s="74">
        <v>0</v>
      </c>
      <c r="JI5" s="74">
        <v>0</v>
      </c>
      <c r="JJ5" s="75">
        <f t="shared" si="45"/>
        <v>1</v>
      </c>
      <c r="JK5" s="77">
        <f t="shared" si="46"/>
        <v>0</v>
      </c>
      <c r="JM5" s="74" t="s">
        <v>8</v>
      </c>
      <c r="JN5" s="74">
        <v>26</v>
      </c>
      <c r="JO5" s="74">
        <v>26</v>
      </c>
      <c r="JP5" s="74">
        <v>0</v>
      </c>
      <c r="JQ5" s="74">
        <v>0</v>
      </c>
      <c r="JR5" s="75">
        <f t="shared" si="47"/>
        <v>1</v>
      </c>
      <c r="JS5" s="77">
        <f t="shared" si="48"/>
        <v>0</v>
      </c>
      <c r="JU5" s="74" t="s">
        <v>8</v>
      </c>
      <c r="JV5" s="74">
        <v>26</v>
      </c>
      <c r="JW5" s="74">
        <v>26</v>
      </c>
      <c r="JX5" s="74">
        <v>0</v>
      </c>
      <c r="JY5" s="74">
        <v>0</v>
      </c>
      <c r="JZ5" s="75">
        <f t="shared" si="49"/>
        <v>1</v>
      </c>
      <c r="KA5" s="77">
        <f t="shared" si="50"/>
        <v>0</v>
      </c>
      <c r="KC5" s="74" t="s">
        <v>8</v>
      </c>
      <c r="KD5" s="74">
        <v>26</v>
      </c>
      <c r="KE5" s="74">
        <v>26</v>
      </c>
      <c r="KF5" s="74">
        <v>0</v>
      </c>
      <c r="KG5" s="74">
        <v>0</v>
      </c>
      <c r="KH5" s="75">
        <f t="shared" si="51"/>
        <v>1</v>
      </c>
      <c r="KI5" s="77">
        <f t="shared" si="52"/>
        <v>0</v>
      </c>
      <c r="KK5" s="74" t="s">
        <v>8</v>
      </c>
      <c r="KL5" s="74">
        <v>26</v>
      </c>
      <c r="KM5" s="74">
        <v>26</v>
      </c>
      <c r="KN5" s="74">
        <v>0</v>
      </c>
      <c r="KO5" s="74">
        <v>0</v>
      </c>
      <c r="KP5" s="75">
        <f t="shared" si="53"/>
        <v>1</v>
      </c>
      <c r="KQ5" s="77">
        <f t="shared" si="54"/>
        <v>0</v>
      </c>
      <c r="KS5" s="74" t="s">
        <v>8</v>
      </c>
      <c r="KT5" s="74">
        <v>26</v>
      </c>
      <c r="KU5" s="74">
        <v>26</v>
      </c>
      <c r="KV5" s="74">
        <v>0</v>
      </c>
      <c r="KW5" s="74">
        <v>0</v>
      </c>
      <c r="KX5" s="75">
        <f t="shared" si="55"/>
        <v>1</v>
      </c>
      <c r="KY5" s="77">
        <f t="shared" si="56"/>
        <v>0</v>
      </c>
      <c r="LA5" s="74" t="s">
        <v>8</v>
      </c>
      <c r="LB5" s="74">
        <v>26</v>
      </c>
      <c r="LC5" s="74">
        <v>26</v>
      </c>
      <c r="LD5" s="74">
        <v>0</v>
      </c>
      <c r="LE5" s="74">
        <v>0</v>
      </c>
      <c r="LF5" s="75">
        <f t="shared" si="57"/>
        <v>1</v>
      </c>
      <c r="LG5" s="77">
        <f t="shared" si="58"/>
        <v>0</v>
      </c>
      <c r="LI5" s="74" t="s">
        <v>8</v>
      </c>
      <c r="LJ5" s="74">
        <v>26</v>
      </c>
      <c r="LK5" s="74">
        <v>26</v>
      </c>
      <c r="LL5" s="74">
        <v>0</v>
      </c>
      <c r="LM5" s="74">
        <v>0</v>
      </c>
      <c r="LN5" s="75">
        <f t="shared" si="59"/>
        <v>1</v>
      </c>
      <c r="LO5" s="77">
        <f t="shared" si="60"/>
        <v>0</v>
      </c>
      <c r="LQ5" s="74" t="s">
        <v>8</v>
      </c>
      <c r="LR5" s="74">
        <v>26</v>
      </c>
      <c r="LS5" s="74">
        <v>26</v>
      </c>
      <c r="LT5" s="74">
        <v>0</v>
      </c>
      <c r="LU5" s="74">
        <v>0</v>
      </c>
      <c r="LV5" s="75">
        <v>1</v>
      </c>
      <c r="LW5" s="77"/>
    </row>
    <row r="6" spans="1:33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G6" s="4"/>
      <c r="H6" s="2"/>
      <c r="I6" s="2" t="s">
        <v>9</v>
      </c>
      <c r="J6" s="2">
        <v>11</v>
      </c>
      <c r="K6" s="2">
        <v>11</v>
      </c>
      <c r="L6" s="2">
        <v>0</v>
      </c>
      <c r="M6" s="2">
        <v>0</v>
      </c>
      <c r="N6" s="4">
        <v>1</v>
      </c>
      <c r="O6" s="8">
        <f t="shared" si="1"/>
        <v>0</v>
      </c>
      <c r="Q6" s="2" t="s">
        <v>9</v>
      </c>
      <c r="R6" s="2">
        <v>11</v>
      </c>
      <c r="S6" s="2">
        <v>11</v>
      </c>
      <c r="T6" s="2">
        <v>0</v>
      </c>
      <c r="U6" s="2">
        <v>0</v>
      </c>
      <c r="V6" s="4">
        <f t="shared" si="61"/>
        <v>1</v>
      </c>
      <c r="W6" s="38">
        <f t="shared" si="2"/>
        <v>0</v>
      </c>
      <c r="Y6" s="2" t="s">
        <v>9</v>
      </c>
      <c r="Z6" s="2">
        <v>11</v>
      </c>
      <c r="AA6" s="2">
        <v>11</v>
      </c>
      <c r="AB6" s="2">
        <v>0</v>
      </c>
      <c r="AC6" s="2">
        <v>0</v>
      </c>
      <c r="AD6" s="4">
        <v>1</v>
      </c>
      <c r="AE6" s="38">
        <f t="shared" si="3"/>
        <v>0</v>
      </c>
      <c r="AG6" s="2" t="s">
        <v>9</v>
      </c>
      <c r="AH6" s="2">
        <v>11</v>
      </c>
      <c r="AI6" s="2">
        <v>11</v>
      </c>
      <c r="AJ6" s="2">
        <v>0</v>
      </c>
      <c r="AK6" s="2">
        <v>0</v>
      </c>
      <c r="AL6" s="4">
        <v>1</v>
      </c>
      <c r="AM6" s="38">
        <f t="shared" si="4"/>
        <v>0</v>
      </c>
      <c r="AO6" s="2" t="s">
        <v>9</v>
      </c>
      <c r="AP6" s="2">
        <v>11</v>
      </c>
      <c r="AQ6" s="2">
        <v>11</v>
      </c>
      <c r="AR6" s="2">
        <v>0</v>
      </c>
      <c r="AS6" s="2">
        <v>0</v>
      </c>
      <c r="AT6" s="4">
        <v>1</v>
      </c>
      <c r="AU6" s="38">
        <f t="shared" si="5"/>
        <v>0</v>
      </c>
      <c r="AW6" s="2" t="s">
        <v>9</v>
      </c>
      <c r="AX6" s="2">
        <v>11</v>
      </c>
      <c r="AY6" s="2">
        <v>11</v>
      </c>
      <c r="AZ6" s="2">
        <v>0</v>
      </c>
      <c r="BA6" s="2">
        <v>0</v>
      </c>
      <c r="BB6" s="4">
        <v>1</v>
      </c>
      <c r="BC6" s="38">
        <f t="shared" si="6"/>
        <v>0</v>
      </c>
      <c r="BE6" s="2" t="s">
        <v>9</v>
      </c>
      <c r="BF6" s="2">
        <v>11</v>
      </c>
      <c r="BG6" s="2">
        <v>11</v>
      </c>
      <c r="BH6" s="2">
        <v>0</v>
      </c>
      <c r="BI6" s="2">
        <v>0</v>
      </c>
      <c r="BJ6" s="4">
        <v>1</v>
      </c>
      <c r="BK6" s="38">
        <f t="shared" si="7"/>
        <v>0</v>
      </c>
      <c r="BM6" s="2" t="s">
        <v>9</v>
      </c>
      <c r="BN6" s="2">
        <v>11</v>
      </c>
      <c r="BO6" s="2">
        <v>11</v>
      </c>
      <c r="BP6" s="2">
        <v>0</v>
      </c>
      <c r="BQ6" s="2">
        <v>0</v>
      </c>
      <c r="BR6" s="4">
        <v>1</v>
      </c>
      <c r="BS6" s="38">
        <f t="shared" si="8"/>
        <v>0</v>
      </c>
      <c r="BU6" s="2" t="s">
        <v>9</v>
      </c>
      <c r="BV6" s="2">
        <v>11</v>
      </c>
      <c r="BW6" s="2">
        <v>11</v>
      </c>
      <c r="BX6" s="2">
        <v>0</v>
      </c>
      <c r="BY6" s="2">
        <v>0</v>
      </c>
      <c r="BZ6" s="4">
        <v>1</v>
      </c>
      <c r="CA6" s="4">
        <f t="shared" si="9"/>
        <v>0</v>
      </c>
      <c r="CC6" s="2" t="s">
        <v>9</v>
      </c>
      <c r="CD6" s="2">
        <v>11</v>
      </c>
      <c r="CE6" s="2">
        <v>11</v>
      </c>
      <c r="CF6" s="2">
        <v>0</v>
      </c>
      <c r="CG6" s="2">
        <v>0</v>
      </c>
      <c r="CH6" s="4">
        <f t="shared" si="62"/>
        <v>1</v>
      </c>
      <c r="CI6" s="38">
        <f t="shared" si="10"/>
        <v>0</v>
      </c>
      <c r="CK6" s="73" t="s">
        <v>9</v>
      </c>
      <c r="CL6" s="73">
        <v>11</v>
      </c>
      <c r="CM6" s="73">
        <v>11</v>
      </c>
      <c r="CN6" s="73">
        <v>0</v>
      </c>
      <c r="CO6" s="73">
        <v>0</v>
      </c>
      <c r="CP6" s="77">
        <v>1</v>
      </c>
      <c r="CQ6" s="77">
        <f t="shared" si="11"/>
        <v>1</v>
      </c>
      <c r="CR6" s="73"/>
      <c r="CS6" s="73" t="s">
        <v>9</v>
      </c>
      <c r="CT6" s="73">
        <v>11</v>
      </c>
      <c r="CU6" s="73">
        <v>11</v>
      </c>
      <c r="CV6" s="73">
        <v>0</v>
      </c>
      <c r="CW6" s="73">
        <v>0</v>
      </c>
      <c r="CX6" s="77">
        <v>1</v>
      </c>
      <c r="CY6" s="77">
        <f t="shared" si="12"/>
        <v>0</v>
      </c>
      <c r="CZ6" s="73"/>
      <c r="DA6" s="73" t="s">
        <v>9</v>
      </c>
      <c r="DB6" s="73">
        <v>11</v>
      </c>
      <c r="DC6" s="73">
        <v>11</v>
      </c>
      <c r="DD6" s="73">
        <v>0</v>
      </c>
      <c r="DE6" s="73">
        <v>0</v>
      </c>
      <c r="DF6" s="77">
        <v>1</v>
      </c>
      <c r="DG6" s="77">
        <f t="shared" si="13"/>
        <v>0</v>
      </c>
      <c r="DH6" s="73"/>
      <c r="DI6" s="73" t="s">
        <v>9</v>
      </c>
      <c r="DJ6" s="73">
        <v>11</v>
      </c>
      <c r="DK6" s="73">
        <v>11</v>
      </c>
      <c r="DL6" s="73">
        <v>0</v>
      </c>
      <c r="DM6" s="73">
        <v>0</v>
      </c>
      <c r="DN6" s="77">
        <v>1</v>
      </c>
      <c r="DO6" s="77">
        <f t="shared" si="14"/>
        <v>0</v>
      </c>
      <c r="DP6" s="73"/>
      <c r="DQ6" s="73" t="s">
        <v>9</v>
      </c>
      <c r="DR6" s="73">
        <v>11</v>
      </c>
      <c r="DS6" s="73">
        <v>11</v>
      </c>
      <c r="DT6" s="73">
        <v>0</v>
      </c>
      <c r="DU6" s="73">
        <v>0</v>
      </c>
      <c r="DV6" s="77">
        <v>1</v>
      </c>
      <c r="DW6" s="77">
        <f t="shared" si="15"/>
        <v>0</v>
      </c>
      <c r="DX6" s="73"/>
      <c r="DY6" s="73" t="s">
        <v>9</v>
      </c>
      <c r="DZ6" s="73">
        <v>11</v>
      </c>
      <c r="EA6" s="73">
        <v>11</v>
      </c>
      <c r="EB6" s="73">
        <v>0</v>
      </c>
      <c r="EC6" s="73">
        <v>0</v>
      </c>
      <c r="ED6" s="77">
        <v>1</v>
      </c>
      <c r="EE6" s="77">
        <f t="shared" si="16"/>
        <v>0</v>
      </c>
      <c r="EF6" s="73"/>
      <c r="EG6" s="73" t="s">
        <v>9</v>
      </c>
      <c r="EH6" s="73">
        <v>11</v>
      </c>
      <c r="EI6" s="73">
        <v>11</v>
      </c>
      <c r="EJ6" s="73">
        <v>0</v>
      </c>
      <c r="EK6" s="73">
        <v>0</v>
      </c>
      <c r="EL6" s="77">
        <v>1</v>
      </c>
      <c r="EM6" s="77">
        <f t="shared" si="17"/>
        <v>0</v>
      </c>
      <c r="EN6" s="73"/>
      <c r="EO6" s="73" t="s">
        <v>9</v>
      </c>
      <c r="EP6" s="73">
        <v>11</v>
      </c>
      <c r="EQ6" s="73">
        <v>11</v>
      </c>
      <c r="ER6" s="73">
        <v>0</v>
      </c>
      <c r="ES6" s="73">
        <v>0</v>
      </c>
      <c r="ET6" s="77">
        <v>1</v>
      </c>
      <c r="EU6" s="77">
        <f t="shared" si="18"/>
        <v>0</v>
      </c>
      <c r="EV6" s="73"/>
      <c r="EW6" s="73" t="s">
        <v>9</v>
      </c>
      <c r="EX6" s="73">
        <v>11</v>
      </c>
      <c r="EY6" s="73">
        <v>11</v>
      </c>
      <c r="EZ6" s="73">
        <v>0</v>
      </c>
      <c r="FA6" s="73">
        <v>0</v>
      </c>
      <c r="FB6" s="77">
        <v>1</v>
      </c>
      <c r="FC6" s="77">
        <f t="shared" si="19"/>
        <v>0</v>
      </c>
      <c r="FD6" s="73"/>
      <c r="FE6" s="74" t="s">
        <v>9</v>
      </c>
      <c r="FF6" s="74">
        <v>11</v>
      </c>
      <c r="FG6" s="74">
        <v>11</v>
      </c>
      <c r="FH6" s="74">
        <v>0</v>
      </c>
      <c r="FI6" s="74">
        <v>0</v>
      </c>
      <c r="FJ6" s="75">
        <f t="shared" si="20"/>
        <v>1</v>
      </c>
      <c r="FK6" s="77">
        <f t="shared" si="21"/>
        <v>0</v>
      </c>
      <c r="FM6" s="74" t="s">
        <v>9</v>
      </c>
      <c r="FN6" s="74">
        <v>11</v>
      </c>
      <c r="FO6" s="74">
        <v>11</v>
      </c>
      <c r="FP6" s="74">
        <v>0</v>
      </c>
      <c r="FQ6" s="74">
        <v>0</v>
      </c>
      <c r="FR6" s="75">
        <f t="shared" si="22"/>
        <v>1</v>
      </c>
      <c r="FS6" s="77">
        <f t="shared" si="23"/>
        <v>0</v>
      </c>
      <c r="FU6" s="74" t="s">
        <v>9</v>
      </c>
      <c r="FV6" s="74">
        <v>11</v>
      </c>
      <c r="FW6" s="74">
        <v>11</v>
      </c>
      <c r="FX6" s="74">
        <v>0</v>
      </c>
      <c r="FY6" s="74">
        <v>0</v>
      </c>
      <c r="FZ6" s="75">
        <f t="shared" si="24"/>
        <v>1</v>
      </c>
      <c r="GA6" s="77">
        <f t="shared" si="0"/>
        <v>0</v>
      </c>
      <c r="GC6" s="74" t="s">
        <v>9</v>
      </c>
      <c r="GD6" s="74">
        <v>11</v>
      </c>
      <c r="GE6" s="74">
        <v>11</v>
      </c>
      <c r="GF6" s="74">
        <v>0</v>
      </c>
      <c r="GG6" s="74">
        <v>0</v>
      </c>
      <c r="GH6" s="75">
        <f t="shared" si="25"/>
        <v>1</v>
      </c>
      <c r="GI6" s="77">
        <f t="shared" si="26"/>
        <v>0</v>
      </c>
      <c r="GK6" s="74" t="s">
        <v>9</v>
      </c>
      <c r="GL6" s="74">
        <v>11</v>
      </c>
      <c r="GM6" s="74">
        <v>11</v>
      </c>
      <c r="GN6" s="74">
        <v>0</v>
      </c>
      <c r="GO6" s="74">
        <v>0</v>
      </c>
      <c r="GP6" s="75">
        <f t="shared" si="27"/>
        <v>1</v>
      </c>
      <c r="GQ6" s="77">
        <f t="shared" si="28"/>
        <v>0</v>
      </c>
      <c r="GS6" s="74" t="s">
        <v>9</v>
      </c>
      <c r="GT6" s="74">
        <v>11</v>
      </c>
      <c r="GU6" s="74">
        <v>11</v>
      </c>
      <c r="GV6" s="74">
        <v>0</v>
      </c>
      <c r="GW6" s="74">
        <v>0</v>
      </c>
      <c r="GX6" s="75">
        <f t="shared" si="29"/>
        <v>1</v>
      </c>
      <c r="GY6" s="77">
        <f t="shared" si="30"/>
        <v>0</v>
      </c>
      <c r="HA6" s="74" t="s">
        <v>9</v>
      </c>
      <c r="HB6" s="74">
        <v>11</v>
      </c>
      <c r="HC6" s="74">
        <v>11</v>
      </c>
      <c r="HD6" s="74">
        <v>0</v>
      </c>
      <c r="HE6" s="74">
        <v>0</v>
      </c>
      <c r="HF6" s="75">
        <f t="shared" si="31"/>
        <v>1</v>
      </c>
      <c r="HG6" s="77">
        <f t="shared" si="32"/>
        <v>0</v>
      </c>
      <c r="HI6" s="74" t="s">
        <v>9</v>
      </c>
      <c r="HJ6" s="74">
        <v>11</v>
      </c>
      <c r="HK6" s="74">
        <v>11</v>
      </c>
      <c r="HL6" s="74">
        <v>0</v>
      </c>
      <c r="HM6" s="74">
        <v>0</v>
      </c>
      <c r="HN6" s="75">
        <f t="shared" si="33"/>
        <v>1</v>
      </c>
      <c r="HO6" s="77">
        <f t="shared" si="34"/>
        <v>0</v>
      </c>
      <c r="HQ6" s="74" t="s">
        <v>9</v>
      </c>
      <c r="HR6" s="74">
        <v>11</v>
      </c>
      <c r="HS6" s="74">
        <v>11</v>
      </c>
      <c r="HT6" s="74">
        <v>0</v>
      </c>
      <c r="HU6" s="74">
        <v>0</v>
      </c>
      <c r="HV6" s="75">
        <f t="shared" si="35"/>
        <v>1</v>
      </c>
      <c r="HW6" s="77">
        <f t="shared" si="36"/>
        <v>0</v>
      </c>
      <c r="HY6" s="74" t="s">
        <v>9</v>
      </c>
      <c r="HZ6" s="74">
        <v>11</v>
      </c>
      <c r="IA6" s="74">
        <v>11</v>
      </c>
      <c r="IB6" s="74">
        <v>0</v>
      </c>
      <c r="IC6" s="74">
        <v>0</v>
      </c>
      <c r="ID6" s="75">
        <f t="shared" si="37"/>
        <v>1</v>
      </c>
      <c r="IE6" s="77">
        <f t="shared" si="38"/>
        <v>0</v>
      </c>
      <c r="IG6" s="74" t="s">
        <v>9</v>
      </c>
      <c r="IH6" s="74">
        <v>11</v>
      </c>
      <c r="II6" s="74">
        <v>11</v>
      </c>
      <c r="IJ6" s="74">
        <v>0</v>
      </c>
      <c r="IK6" s="74">
        <v>0</v>
      </c>
      <c r="IL6" s="75">
        <f t="shared" si="39"/>
        <v>1</v>
      </c>
      <c r="IM6" s="77">
        <f t="shared" si="40"/>
        <v>0</v>
      </c>
      <c r="IO6" s="74" t="s">
        <v>9</v>
      </c>
      <c r="IP6" s="74">
        <v>11</v>
      </c>
      <c r="IQ6" s="74">
        <v>11</v>
      </c>
      <c r="IR6" s="74">
        <v>0</v>
      </c>
      <c r="IS6" s="74">
        <v>0</v>
      </c>
      <c r="IT6" s="75">
        <f t="shared" si="41"/>
        <v>1</v>
      </c>
      <c r="IU6" s="77">
        <f t="shared" si="42"/>
        <v>0</v>
      </c>
      <c r="IW6" s="74" t="s">
        <v>9</v>
      </c>
      <c r="IX6" s="74">
        <v>11</v>
      </c>
      <c r="IY6" s="74">
        <v>11</v>
      </c>
      <c r="IZ6" s="74">
        <v>0</v>
      </c>
      <c r="JA6" s="74">
        <v>0</v>
      </c>
      <c r="JB6" s="75">
        <f t="shared" si="43"/>
        <v>1</v>
      </c>
      <c r="JC6" s="77">
        <f t="shared" si="44"/>
        <v>0</v>
      </c>
      <c r="JE6" s="74" t="s">
        <v>9</v>
      </c>
      <c r="JF6" s="74">
        <v>11</v>
      </c>
      <c r="JG6" s="74">
        <v>11</v>
      </c>
      <c r="JH6" s="74">
        <v>0</v>
      </c>
      <c r="JI6" s="74">
        <v>0</v>
      </c>
      <c r="JJ6" s="75">
        <f t="shared" si="45"/>
        <v>1</v>
      </c>
      <c r="JK6" s="77">
        <f t="shared" si="46"/>
        <v>0</v>
      </c>
      <c r="JM6" s="74" t="s">
        <v>9</v>
      </c>
      <c r="JN6" s="74">
        <v>11</v>
      </c>
      <c r="JO6" s="74">
        <v>11</v>
      </c>
      <c r="JP6" s="74">
        <v>0</v>
      </c>
      <c r="JQ6" s="74">
        <v>0</v>
      </c>
      <c r="JR6" s="75">
        <f t="shared" si="47"/>
        <v>1</v>
      </c>
      <c r="JS6" s="77">
        <f t="shared" si="48"/>
        <v>0</v>
      </c>
      <c r="JU6" s="74" t="s">
        <v>9</v>
      </c>
      <c r="JV6" s="74">
        <v>11</v>
      </c>
      <c r="JW6" s="74">
        <v>11</v>
      </c>
      <c r="JX6" s="74">
        <v>0</v>
      </c>
      <c r="JY6" s="74">
        <v>0</v>
      </c>
      <c r="JZ6" s="75">
        <f t="shared" si="49"/>
        <v>1</v>
      </c>
      <c r="KA6" s="77">
        <f t="shared" si="50"/>
        <v>0</v>
      </c>
      <c r="KC6" s="74" t="s">
        <v>9</v>
      </c>
      <c r="KD6" s="74">
        <v>11</v>
      </c>
      <c r="KE6" s="74">
        <v>11</v>
      </c>
      <c r="KF6" s="74">
        <v>0</v>
      </c>
      <c r="KG6" s="74">
        <v>0</v>
      </c>
      <c r="KH6" s="75">
        <f t="shared" si="51"/>
        <v>1</v>
      </c>
      <c r="KI6" s="77">
        <f t="shared" si="52"/>
        <v>0</v>
      </c>
      <c r="KK6" s="74" t="s">
        <v>9</v>
      </c>
      <c r="KL6" s="74">
        <v>11</v>
      </c>
      <c r="KM6" s="74">
        <v>11</v>
      </c>
      <c r="KN6" s="74">
        <v>0</v>
      </c>
      <c r="KO6" s="74">
        <v>0</v>
      </c>
      <c r="KP6" s="75">
        <f t="shared" si="53"/>
        <v>1</v>
      </c>
      <c r="KQ6" s="77">
        <f t="shared" si="54"/>
        <v>0</v>
      </c>
      <c r="KS6" s="74" t="s">
        <v>9</v>
      </c>
      <c r="KT6" s="74">
        <v>11</v>
      </c>
      <c r="KU6" s="74">
        <v>11</v>
      </c>
      <c r="KV6" s="74">
        <v>0</v>
      </c>
      <c r="KW6" s="74">
        <v>0</v>
      </c>
      <c r="KX6" s="75">
        <f t="shared" si="55"/>
        <v>1</v>
      </c>
      <c r="KY6" s="77">
        <f t="shared" si="56"/>
        <v>0</v>
      </c>
      <c r="LA6" s="74" t="s">
        <v>9</v>
      </c>
      <c r="LB6" s="74">
        <v>11</v>
      </c>
      <c r="LC6" s="74">
        <v>11</v>
      </c>
      <c r="LD6" s="74">
        <v>0</v>
      </c>
      <c r="LE6" s="74">
        <v>0</v>
      </c>
      <c r="LF6" s="75">
        <f t="shared" si="57"/>
        <v>1</v>
      </c>
      <c r="LG6" s="77">
        <f t="shared" si="58"/>
        <v>0</v>
      </c>
      <c r="LI6" s="74" t="s">
        <v>9</v>
      </c>
      <c r="LJ6" s="74">
        <v>11</v>
      </c>
      <c r="LK6" s="74">
        <v>11</v>
      </c>
      <c r="LL6" s="74">
        <v>0</v>
      </c>
      <c r="LM6" s="74">
        <v>0</v>
      </c>
      <c r="LN6" s="75">
        <f t="shared" si="59"/>
        <v>1</v>
      </c>
      <c r="LO6" s="77">
        <f t="shared" si="60"/>
        <v>0</v>
      </c>
      <c r="LQ6" s="74" t="s">
        <v>9</v>
      </c>
      <c r="LR6" s="74">
        <v>11</v>
      </c>
      <c r="LS6" s="74">
        <v>11</v>
      </c>
      <c r="LT6" s="74">
        <v>0</v>
      </c>
      <c r="LU6" s="74">
        <v>0</v>
      </c>
      <c r="LV6" s="75">
        <v>1</v>
      </c>
      <c r="LW6" s="77"/>
    </row>
    <row r="7" spans="1:335">
      <c r="A7" s="2" t="s">
        <v>10</v>
      </c>
      <c r="B7" s="2">
        <v>36</v>
      </c>
      <c r="C7" s="2">
        <v>36</v>
      </c>
      <c r="D7" s="2">
        <v>0</v>
      </c>
      <c r="E7" s="2">
        <v>0</v>
      </c>
      <c r="F7" s="4">
        <v>1</v>
      </c>
      <c r="G7" s="4"/>
      <c r="H7" s="2"/>
      <c r="I7" s="2" t="s">
        <v>10</v>
      </c>
      <c r="J7" s="2">
        <v>36</v>
      </c>
      <c r="K7" s="2">
        <v>36</v>
      </c>
      <c r="L7" s="2">
        <v>0</v>
      </c>
      <c r="M7" s="2">
        <v>0</v>
      </c>
      <c r="N7" s="4">
        <v>1</v>
      </c>
      <c r="O7" s="8">
        <f t="shared" si="1"/>
        <v>0</v>
      </c>
      <c r="Q7" s="2" t="s">
        <v>10</v>
      </c>
      <c r="R7" s="2">
        <v>36</v>
      </c>
      <c r="S7" s="2">
        <v>36</v>
      </c>
      <c r="T7" s="2">
        <v>0</v>
      </c>
      <c r="U7" s="2">
        <v>0</v>
      </c>
      <c r="V7" s="4">
        <f t="shared" si="61"/>
        <v>1</v>
      </c>
      <c r="W7" s="38">
        <f t="shared" si="2"/>
        <v>0</v>
      </c>
      <c r="Y7" s="2" t="s">
        <v>10</v>
      </c>
      <c r="Z7" s="2">
        <v>36</v>
      </c>
      <c r="AA7" s="2">
        <v>36</v>
      </c>
      <c r="AB7" s="2">
        <v>0</v>
      </c>
      <c r="AC7" s="2">
        <v>0</v>
      </c>
      <c r="AD7" s="4">
        <v>1</v>
      </c>
      <c r="AE7" s="38">
        <f t="shared" si="3"/>
        <v>0</v>
      </c>
      <c r="AG7" s="2" t="s">
        <v>10</v>
      </c>
      <c r="AH7" s="2">
        <v>36</v>
      </c>
      <c r="AI7" s="2">
        <v>36</v>
      </c>
      <c r="AJ7" s="2">
        <v>0</v>
      </c>
      <c r="AK7" s="2">
        <v>0</v>
      </c>
      <c r="AL7" s="4">
        <v>1</v>
      </c>
      <c r="AM7" s="38">
        <f t="shared" si="4"/>
        <v>0</v>
      </c>
      <c r="AO7" s="2" t="s">
        <v>10</v>
      </c>
      <c r="AP7" s="2">
        <v>36</v>
      </c>
      <c r="AQ7" s="2">
        <v>36</v>
      </c>
      <c r="AR7" s="2">
        <v>0</v>
      </c>
      <c r="AS7" s="2">
        <v>0</v>
      </c>
      <c r="AT7" s="4">
        <v>1</v>
      </c>
      <c r="AU7" s="38">
        <f t="shared" si="5"/>
        <v>0</v>
      </c>
      <c r="AW7" s="2" t="s">
        <v>10</v>
      </c>
      <c r="AX7" s="2">
        <v>36</v>
      </c>
      <c r="AY7" s="2">
        <v>36</v>
      </c>
      <c r="AZ7" s="2">
        <v>0</v>
      </c>
      <c r="BA7" s="2">
        <v>0</v>
      </c>
      <c r="BB7" s="4">
        <v>1</v>
      </c>
      <c r="BC7" s="38">
        <f t="shared" si="6"/>
        <v>0</v>
      </c>
      <c r="BE7" s="2" t="s">
        <v>10</v>
      </c>
      <c r="BF7" s="2">
        <v>36</v>
      </c>
      <c r="BG7" s="2">
        <v>36</v>
      </c>
      <c r="BH7" s="2">
        <v>0</v>
      </c>
      <c r="BI7" s="2">
        <v>0</v>
      </c>
      <c r="BJ7" s="4">
        <v>1</v>
      </c>
      <c r="BK7" s="38">
        <f t="shared" si="7"/>
        <v>0</v>
      </c>
      <c r="BM7" s="2" t="s">
        <v>10</v>
      </c>
      <c r="BN7" s="2">
        <v>36</v>
      </c>
      <c r="BO7" s="2">
        <v>36</v>
      </c>
      <c r="BP7" s="2">
        <v>0</v>
      </c>
      <c r="BQ7" s="2">
        <v>0</v>
      </c>
      <c r="BR7" s="4">
        <v>1</v>
      </c>
      <c r="BS7" s="38">
        <f t="shared" si="8"/>
        <v>0</v>
      </c>
      <c r="BU7" s="2" t="s">
        <v>10</v>
      </c>
      <c r="BV7" s="2">
        <v>36</v>
      </c>
      <c r="BW7" s="2">
        <v>36</v>
      </c>
      <c r="BX7" s="2">
        <v>0</v>
      </c>
      <c r="BY7" s="2">
        <v>0</v>
      </c>
      <c r="BZ7" s="4">
        <v>1</v>
      </c>
      <c r="CA7" s="4">
        <f t="shared" si="9"/>
        <v>0</v>
      </c>
      <c r="CC7" s="2" t="s">
        <v>10</v>
      </c>
      <c r="CD7" s="2">
        <v>36</v>
      </c>
      <c r="CE7" s="2">
        <v>36</v>
      </c>
      <c r="CF7" s="2">
        <v>0</v>
      </c>
      <c r="CG7" s="2">
        <v>0</v>
      </c>
      <c r="CH7" s="4">
        <f t="shared" si="62"/>
        <v>1</v>
      </c>
      <c r="CI7" s="38">
        <f t="shared" si="10"/>
        <v>0</v>
      </c>
      <c r="CK7" s="73" t="s">
        <v>10</v>
      </c>
      <c r="CL7" s="73">
        <v>36</v>
      </c>
      <c r="CM7" s="73">
        <v>36</v>
      </c>
      <c r="CN7" s="73">
        <v>0</v>
      </c>
      <c r="CO7" s="73">
        <v>0</v>
      </c>
      <c r="CP7" s="77">
        <v>1</v>
      </c>
      <c r="CQ7" s="77">
        <f t="shared" si="11"/>
        <v>1</v>
      </c>
      <c r="CR7" s="73"/>
      <c r="CS7" s="73" t="s">
        <v>10</v>
      </c>
      <c r="CT7" s="73">
        <v>36</v>
      </c>
      <c r="CU7" s="73">
        <v>36</v>
      </c>
      <c r="CV7" s="73">
        <v>0</v>
      </c>
      <c r="CW7" s="73">
        <v>0</v>
      </c>
      <c r="CX7" s="77">
        <v>1</v>
      </c>
      <c r="CY7" s="77">
        <f t="shared" si="12"/>
        <v>0</v>
      </c>
      <c r="CZ7" s="73"/>
      <c r="DA7" s="73" t="s">
        <v>10</v>
      </c>
      <c r="DB7" s="73">
        <v>36</v>
      </c>
      <c r="DC7" s="73">
        <v>36</v>
      </c>
      <c r="DD7" s="73">
        <v>0</v>
      </c>
      <c r="DE7" s="73">
        <v>0</v>
      </c>
      <c r="DF7" s="77">
        <v>1</v>
      </c>
      <c r="DG7" s="77">
        <f t="shared" si="13"/>
        <v>0</v>
      </c>
      <c r="DH7" s="73"/>
      <c r="DI7" s="73" t="s">
        <v>10</v>
      </c>
      <c r="DJ7" s="73">
        <v>36</v>
      </c>
      <c r="DK7" s="73">
        <v>36</v>
      </c>
      <c r="DL7" s="73">
        <v>0</v>
      </c>
      <c r="DM7" s="73">
        <v>0</v>
      </c>
      <c r="DN7" s="77">
        <v>1</v>
      </c>
      <c r="DO7" s="77">
        <f t="shared" si="14"/>
        <v>0</v>
      </c>
      <c r="DP7" s="73"/>
      <c r="DQ7" s="73" t="s">
        <v>10</v>
      </c>
      <c r="DR7" s="73">
        <v>36</v>
      </c>
      <c r="DS7" s="73">
        <v>36</v>
      </c>
      <c r="DT7" s="73">
        <v>0</v>
      </c>
      <c r="DU7" s="73">
        <v>0</v>
      </c>
      <c r="DV7" s="77">
        <v>1</v>
      </c>
      <c r="DW7" s="77">
        <f t="shared" si="15"/>
        <v>0</v>
      </c>
      <c r="DX7" s="73"/>
      <c r="DY7" s="73" t="s">
        <v>10</v>
      </c>
      <c r="DZ7" s="73">
        <v>36</v>
      </c>
      <c r="EA7" s="73">
        <v>36</v>
      </c>
      <c r="EB7" s="73">
        <v>0</v>
      </c>
      <c r="EC7" s="73">
        <v>0</v>
      </c>
      <c r="ED7" s="77">
        <v>1</v>
      </c>
      <c r="EE7" s="77">
        <f t="shared" si="16"/>
        <v>0</v>
      </c>
      <c r="EF7" s="73"/>
      <c r="EG7" s="73" t="s">
        <v>10</v>
      </c>
      <c r="EH7" s="73">
        <v>36</v>
      </c>
      <c r="EI7" s="73">
        <v>36</v>
      </c>
      <c r="EJ7" s="73">
        <v>0</v>
      </c>
      <c r="EK7" s="73">
        <v>0</v>
      </c>
      <c r="EL7" s="77">
        <v>1</v>
      </c>
      <c r="EM7" s="77">
        <f t="shared" si="17"/>
        <v>0</v>
      </c>
      <c r="EN7" s="73"/>
      <c r="EO7" s="73" t="s">
        <v>10</v>
      </c>
      <c r="EP7" s="73">
        <v>36</v>
      </c>
      <c r="EQ7" s="73">
        <v>36</v>
      </c>
      <c r="ER7" s="73">
        <v>0</v>
      </c>
      <c r="ES7" s="73">
        <v>0</v>
      </c>
      <c r="ET7" s="77">
        <v>1</v>
      </c>
      <c r="EU7" s="77">
        <f t="shared" si="18"/>
        <v>0</v>
      </c>
      <c r="EV7" s="73"/>
      <c r="EW7" s="73" t="s">
        <v>10</v>
      </c>
      <c r="EX7" s="73">
        <v>36</v>
      </c>
      <c r="EY7" s="73">
        <v>36</v>
      </c>
      <c r="EZ7" s="73">
        <v>0</v>
      </c>
      <c r="FA7" s="73">
        <v>0</v>
      </c>
      <c r="FB7" s="77">
        <v>1</v>
      </c>
      <c r="FC7" s="77">
        <f t="shared" si="19"/>
        <v>0</v>
      </c>
      <c r="FD7" s="73"/>
      <c r="FE7" s="74" t="s">
        <v>10</v>
      </c>
      <c r="FF7" s="74">
        <v>36</v>
      </c>
      <c r="FG7" s="74">
        <v>36</v>
      </c>
      <c r="FH7" s="74">
        <v>0</v>
      </c>
      <c r="FI7" s="74">
        <v>0</v>
      </c>
      <c r="FJ7" s="75">
        <f t="shared" si="20"/>
        <v>1</v>
      </c>
      <c r="FK7" s="77">
        <f t="shared" si="21"/>
        <v>0</v>
      </c>
      <c r="FM7" s="74" t="s">
        <v>10</v>
      </c>
      <c r="FN7" s="74">
        <v>36</v>
      </c>
      <c r="FO7" s="74">
        <v>36</v>
      </c>
      <c r="FP7" s="74">
        <v>0</v>
      </c>
      <c r="FQ7" s="74">
        <v>0</v>
      </c>
      <c r="FR7" s="75">
        <f t="shared" si="22"/>
        <v>1</v>
      </c>
      <c r="FS7" s="77">
        <f t="shared" si="23"/>
        <v>0</v>
      </c>
      <c r="FU7" s="74" t="s">
        <v>10</v>
      </c>
      <c r="FV7" s="74">
        <v>36</v>
      </c>
      <c r="FW7" s="74">
        <v>36</v>
      </c>
      <c r="FX7" s="74">
        <v>0</v>
      </c>
      <c r="FY7" s="74">
        <v>0</v>
      </c>
      <c r="FZ7" s="75">
        <f t="shared" si="24"/>
        <v>1</v>
      </c>
      <c r="GA7" s="77">
        <f t="shared" si="0"/>
        <v>0</v>
      </c>
      <c r="GC7" s="74" t="s">
        <v>10</v>
      </c>
      <c r="GD7" s="74">
        <v>36</v>
      </c>
      <c r="GE7" s="74">
        <v>36</v>
      </c>
      <c r="GF7" s="74">
        <v>0</v>
      </c>
      <c r="GG7" s="74">
        <v>0</v>
      </c>
      <c r="GH7" s="75">
        <f t="shared" si="25"/>
        <v>1</v>
      </c>
      <c r="GI7" s="77">
        <f t="shared" si="26"/>
        <v>0</v>
      </c>
      <c r="GK7" s="74" t="s">
        <v>10</v>
      </c>
      <c r="GL7" s="74">
        <v>36</v>
      </c>
      <c r="GM7" s="74">
        <v>36</v>
      </c>
      <c r="GN7" s="74">
        <v>0</v>
      </c>
      <c r="GO7" s="74">
        <v>0</v>
      </c>
      <c r="GP7" s="75">
        <f t="shared" si="27"/>
        <v>1</v>
      </c>
      <c r="GQ7" s="77">
        <f t="shared" si="28"/>
        <v>0</v>
      </c>
      <c r="GS7" s="74" t="s">
        <v>10</v>
      </c>
      <c r="GT7" s="74">
        <v>36</v>
      </c>
      <c r="GU7" s="74">
        <v>36</v>
      </c>
      <c r="GV7" s="74">
        <v>0</v>
      </c>
      <c r="GW7" s="74">
        <v>0</v>
      </c>
      <c r="GX7" s="75">
        <f t="shared" si="29"/>
        <v>1</v>
      </c>
      <c r="GY7" s="77">
        <f t="shared" si="30"/>
        <v>0</v>
      </c>
      <c r="HA7" s="74" t="s">
        <v>10</v>
      </c>
      <c r="HB7" s="74">
        <v>36</v>
      </c>
      <c r="HC7" s="74">
        <v>36</v>
      </c>
      <c r="HD7" s="74">
        <v>0</v>
      </c>
      <c r="HE7" s="74">
        <v>0</v>
      </c>
      <c r="HF7" s="75">
        <f t="shared" si="31"/>
        <v>1</v>
      </c>
      <c r="HG7" s="77">
        <f t="shared" si="32"/>
        <v>0</v>
      </c>
      <c r="HI7" s="74" t="s">
        <v>10</v>
      </c>
      <c r="HJ7" s="74">
        <v>36</v>
      </c>
      <c r="HK7" s="74">
        <v>36</v>
      </c>
      <c r="HL7" s="74">
        <v>0</v>
      </c>
      <c r="HM7" s="74">
        <v>0</v>
      </c>
      <c r="HN7" s="75">
        <f t="shared" si="33"/>
        <v>1</v>
      </c>
      <c r="HO7" s="77">
        <f t="shared" si="34"/>
        <v>0</v>
      </c>
      <c r="HQ7" s="74" t="s">
        <v>10</v>
      </c>
      <c r="HR7" s="74">
        <v>36</v>
      </c>
      <c r="HS7" s="74">
        <v>36</v>
      </c>
      <c r="HT7" s="74">
        <v>0</v>
      </c>
      <c r="HU7" s="74">
        <v>0</v>
      </c>
      <c r="HV7" s="75">
        <f t="shared" si="35"/>
        <v>1</v>
      </c>
      <c r="HW7" s="77">
        <f t="shared" si="36"/>
        <v>0</v>
      </c>
      <c r="HY7" s="74" t="s">
        <v>10</v>
      </c>
      <c r="HZ7" s="74">
        <v>36</v>
      </c>
      <c r="IA7" s="74">
        <v>36</v>
      </c>
      <c r="IB7" s="74">
        <v>0</v>
      </c>
      <c r="IC7" s="74">
        <v>0</v>
      </c>
      <c r="ID7" s="75">
        <f t="shared" si="37"/>
        <v>1</v>
      </c>
      <c r="IE7" s="77">
        <f t="shared" si="38"/>
        <v>0</v>
      </c>
      <c r="IG7" s="74" t="s">
        <v>10</v>
      </c>
      <c r="IH7" s="74">
        <v>36</v>
      </c>
      <c r="II7" s="74">
        <v>36</v>
      </c>
      <c r="IJ7" s="74">
        <v>0</v>
      </c>
      <c r="IK7" s="74">
        <v>0</v>
      </c>
      <c r="IL7" s="75">
        <f t="shared" si="39"/>
        <v>1</v>
      </c>
      <c r="IM7" s="77">
        <f t="shared" si="40"/>
        <v>0</v>
      </c>
      <c r="IO7" s="74" t="s">
        <v>10</v>
      </c>
      <c r="IP7" s="74">
        <v>36</v>
      </c>
      <c r="IQ7" s="74">
        <v>36</v>
      </c>
      <c r="IR7" s="74">
        <v>0</v>
      </c>
      <c r="IS7" s="74">
        <v>0</v>
      </c>
      <c r="IT7" s="75">
        <f t="shared" si="41"/>
        <v>1</v>
      </c>
      <c r="IU7" s="77">
        <f t="shared" si="42"/>
        <v>0</v>
      </c>
      <c r="IW7" s="74" t="s">
        <v>10</v>
      </c>
      <c r="IX7" s="74">
        <v>36</v>
      </c>
      <c r="IY7" s="74">
        <v>36</v>
      </c>
      <c r="IZ7" s="74">
        <v>0</v>
      </c>
      <c r="JA7" s="74">
        <v>0</v>
      </c>
      <c r="JB7" s="75">
        <f t="shared" si="43"/>
        <v>1</v>
      </c>
      <c r="JC7" s="77">
        <f t="shared" si="44"/>
        <v>0</v>
      </c>
      <c r="JE7" s="74" t="s">
        <v>10</v>
      </c>
      <c r="JF7" s="74">
        <v>36</v>
      </c>
      <c r="JG7" s="74">
        <v>36</v>
      </c>
      <c r="JH7" s="74">
        <v>0</v>
      </c>
      <c r="JI7" s="74">
        <v>0</v>
      </c>
      <c r="JJ7" s="75">
        <f t="shared" si="45"/>
        <v>1</v>
      </c>
      <c r="JK7" s="77">
        <f t="shared" si="46"/>
        <v>0</v>
      </c>
      <c r="JM7" s="74" t="s">
        <v>10</v>
      </c>
      <c r="JN7" s="74">
        <v>36</v>
      </c>
      <c r="JO7" s="74">
        <v>36</v>
      </c>
      <c r="JP7" s="74">
        <v>0</v>
      </c>
      <c r="JQ7" s="74">
        <v>0</v>
      </c>
      <c r="JR7" s="75">
        <f t="shared" si="47"/>
        <v>1</v>
      </c>
      <c r="JS7" s="77">
        <f t="shared" si="48"/>
        <v>0</v>
      </c>
      <c r="JU7" s="74" t="s">
        <v>10</v>
      </c>
      <c r="JV7" s="74">
        <v>36</v>
      </c>
      <c r="JW7" s="74">
        <v>36</v>
      </c>
      <c r="JX7" s="74">
        <v>0</v>
      </c>
      <c r="JY7" s="74">
        <v>0</v>
      </c>
      <c r="JZ7" s="75">
        <f t="shared" si="49"/>
        <v>1</v>
      </c>
      <c r="KA7" s="77">
        <f t="shared" si="50"/>
        <v>0</v>
      </c>
      <c r="KC7" s="74" t="s">
        <v>10</v>
      </c>
      <c r="KD7" s="74">
        <v>36</v>
      </c>
      <c r="KE7" s="74">
        <v>36</v>
      </c>
      <c r="KF7" s="74">
        <v>0</v>
      </c>
      <c r="KG7" s="74">
        <v>0</v>
      </c>
      <c r="KH7" s="75">
        <f t="shared" si="51"/>
        <v>1</v>
      </c>
      <c r="KI7" s="77">
        <f t="shared" si="52"/>
        <v>0</v>
      </c>
      <c r="KK7" s="74" t="s">
        <v>10</v>
      </c>
      <c r="KL7" s="74">
        <v>36</v>
      </c>
      <c r="KM7" s="74">
        <v>36</v>
      </c>
      <c r="KN7" s="74">
        <v>0</v>
      </c>
      <c r="KO7" s="74">
        <v>0</v>
      </c>
      <c r="KP7" s="75">
        <f t="shared" si="53"/>
        <v>1</v>
      </c>
      <c r="KQ7" s="77">
        <f t="shared" si="54"/>
        <v>0</v>
      </c>
      <c r="KS7" s="74" t="s">
        <v>10</v>
      </c>
      <c r="KT7" s="74">
        <v>36</v>
      </c>
      <c r="KU7" s="74">
        <v>36</v>
      </c>
      <c r="KV7" s="74">
        <v>0</v>
      </c>
      <c r="KW7" s="74">
        <v>0</v>
      </c>
      <c r="KX7" s="75">
        <f t="shared" si="55"/>
        <v>1</v>
      </c>
      <c r="KY7" s="77">
        <f t="shared" si="56"/>
        <v>0</v>
      </c>
      <c r="LA7" s="74" t="s">
        <v>10</v>
      </c>
      <c r="LB7" s="74">
        <v>36</v>
      </c>
      <c r="LC7" s="74">
        <v>36</v>
      </c>
      <c r="LD7" s="74">
        <v>0</v>
      </c>
      <c r="LE7" s="74">
        <v>0</v>
      </c>
      <c r="LF7" s="75">
        <f t="shared" si="57"/>
        <v>1</v>
      </c>
      <c r="LG7" s="77">
        <f t="shared" si="58"/>
        <v>0</v>
      </c>
      <c r="LI7" s="74" t="s">
        <v>10</v>
      </c>
      <c r="LJ7" s="74">
        <v>36</v>
      </c>
      <c r="LK7" s="74">
        <v>36</v>
      </c>
      <c r="LL7" s="74">
        <v>0</v>
      </c>
      <c r="LM7" s="74">
        <v>0</v>
      </c>
      <c r="LN7" s="75">
        <f t="shared" si="59"/>
        <v>1</v>
      </c>
      <c r="LO7" s="77">
        <f t="shared" si="60"/>
        <v>0</v>
      </c>
      <c r="LQ7" s="74" t="s">
        <v>10</v>
      </c>
      <c r="LR7" s="74">
        <v>36</v>
      </c>
      <c r="LS7" s="74">
        <v>36</v>
      </c>
      <c r="LT7" s="74">
        <v>0</v>
      </c>
      <c r="LU7" s="74">
        <v>0</v>
      </c>
      <c r="LV7" s="75">
        <v>1</v>
      </c>
      <c r="LW7" s="77"/>
    </row>
    <row r="8" spans="1:335">
      <c r="A8" s="2" t="s">
        <v>11</v>
      </c>
      <c r="B8" s="2">
        <v>290</v>
      </c>
      <c r="C8" s="2">
        <v>251</v>
      </c>
      <c r="D8" s="2">
        <v>32</v>
      </c>
      <c r="E8" s="2">
        <v>7</v>
      </c>
      <c r="F8" s="4">
        <v>0.87</v>
      </c>
      <c r="G8" s="4"/>
      <c r="H8" s="2"/>
      <c r="I8" s="2" t="s">
        <v>11</v>
      </c>
      <c r="J8" s="2">
        <v>290</v>
      </c>
      <c r="K8" s="2">
        <v>251</v>
      </c>
      <c r="L8" s="2">
        <v>32</v>
      </c>
      <c r="M8" s="2">
        <v>7</v>
      </c>
      <c r="N8" s="4">
        <v>0.87</v>
      </c>
      <c r="O8" s="8">
        <f t="shared" si="1"/>
        <v>0</v>
      </c>
      <c r="Q8" s="2" t="s">
        <v>11</v>
      </c>
      <c r="R8" s="2">
        <v>290</v>
      </c>
      <c r="S8" s="2">
        <v>251</v>
      </c>
      <c r="T8" s="2">
        <v>32</v>
      </c>
      <c r="U8" s="2">
        <v>7</v>
      </c>
      <c r="V8" s="4">
        <f t="shared" si="61"/>
        <v>0.8655172413793103</v>
      </c>
      <c r="W8" s="38">
        <f t="shared" si="2"/>
        <v>-4.4827586206896974E-3</v>
      </c>
      <c r="Y8" s="2" t="s">
        <v>11</v>
      </c>
      <c r="Z8" s="2">
        <v>290</v>
      </c>
      <c r="AA8" s="2">
        <v>251</v>
      </c>
      <c r="AB8" s="2">
        <v>32</v>
      </c>
      <c r="AC8" s="2">
        <v>7</v>
      </c>
      <c r="AD8" s="4">
        <v>0.87</v>
      </c>
      <c r="AE8" s="38">
        <f t="shared" si="3"/>
        <v>4.4827586206896974E-3</v>
      </c>
      <c r="AG8" s="2" t="s">
        <v>11</v>
      </c>
      <c r="AH8" s="2">
        <v>290</v>
      </c>
      <c r="AI8" s="2">
        <v>251</v>
      </c>
      <c r="AJ8" s="2">
        <v>32</v>
      </c>
      <c r="AK8" s="2">
        <v>7</v>
      </c>
      <c r="AL8" s="4">
        <v>0.87</v>
      </c>
      <c r="AM8" s="38">
        <f t="shared" si="4"/>
        <v>0</v>
      </c>
      <c r="AO8" s="2" t="s">
        <v>11</v>
      </c>
      <c r="AP8" s="2">
        <v>290</v>
      </c>
      <c r="AQ8" s="2">
        <v>251</v>
      </c>
      <c r="AR8" s="2">
        <v>32</v>
      </c>
      <c r="AS8" s="2">
        <v>7</v>
      </c>
      <c r="AT8" s="4">
        <v>0.87</v>
      </c>
      <c r="AU8" s="38">
        <f t="shared" si="5"/>
        <v>0</v>
      </c>
      <c r="AW8" s="2" t="s">
        <v>11</v>
      </c>
      <c r="AX8" s="2">
        <v>290</v>
      </c>
      <c r="AY8" s="2">
        <v>251</v>
      </c>
      <c r="AZ8" s="2">
        <v>32</v>
      </c>
      <c r="BA8" s="2">
        <v>7</v>
      </c>
      <c r="BB8" s="4">
        <v>0.87</v>
      </c>
      <c r="BC8" s="38">
        <f t="shared" si="6"/>
        <v>0</v>
      </c>
      <c r="BE8" s="2" t="s">
        <v>11</v>
      </c>
      <c r="BF8" s="2">
        <v>290</v>
      </c>
      <c r="BG8" s="2">
        <v>251</v>
      </c>
      <c r="BH8" s="2">
        <v>32</v>
      </c>
      <c r="BI8" s="2">
        <v>7</v>
      </c>
      <c r="BJ8" s="4">
        <v>0.87</v>
      </c>
      <c r="BK8" s="38">
        <f t="shared" si="7"/>
        <v>0</v>
      </c>
      <c r="BM8" s="2" t="s">
        <v>11</v>
      </c>
      <c r="BN8" s="2">
        <v>290</v>
      </c>
      <c r="BO8" s="2">
        <v>251</v>
      </c>
      <c r="BP8" s="2">
        <v>32</v>
      </c>
      <c r="BQ8" s="2">
        <v>7</v>
      </c>
      <c r="BR8" s="4">
        <v>0.87</v>
      </c>
      <c r="BS8" s="38">
        <f t="shared" si="8"/>
        <v>0</v>
      </c>
      <c r="BU8" s="2" t="s">
        <v>11</v>
      </c>
      <c r="BV8" s="2">
        <v>290</v>
      </c>
      <c r="BW8" s="2">
        <v>251</v>
      </c>
      <c r="BX8" s="2">
        <v>32</v>
      </c>
      <c r="BY8" s="2">
        <v>7</v>
      </c>
      <c r="BZ8" s="4">
        <v>0.87</v>
      </c>
      <c r="CA8" s="4">
        <f t="shared" si="9"/>
        <v>0</v>
      </c>
      <c r="CC8" s="2" t="s">
        <v>11</v>
      </c>
      <c r="CD8" s="2">
        <v>290</v>
      </c>
      <c r="CE8" s="2">
        <v>251</v>
      </c>
      <c r="CF8" s="2">
        <v>32</v>
      </c>
      <c r="CG8" s="2">
        <v>7</v>
      </c>
      <c r="CH8" s="4">
        <f t="shared" si="62"/>
        <v>0.8655172413793103</v>
      </c>
      <c r="CI8" s="38">
        <f t="shared" si="10"/>
        <v>-4.4827586206896974E-3</v>
      </c>
      <c r="CK8" s="73" t="s">
        <v>11</v>
      </c>
      <c r="CL8" s="73">
        <v>290</v>
      </c>
      <c r="CM8" s="73">
        <v>251</v>
      </c>
      <c r="CN8" s="73">
        <v>32</v>
      </c>
      <c r="CO8" s="73">
        <v>7</v>
      </c>
      <c r="CP8" s="77">
        <v>0.87</v>
      </c>
      <c r="CQ8" s="77">
        <f t="shared" si="11"/>
        <v>-6.13</v>
      </c>
      <c r="CR8" s="73"/>
      <c r="CS8" s="73" t="s">
        <v>11</v>
      </c>
      <c r="CT8" s="73">
        <v>290</v>
      </c>
      <c r="CU8" s="73">
        <v>251</v>
      </c>
      <c r="CV8" s="73">
        <v>32</v>
      </c>
      <c r="CW8" s="73">
        <v>7</v>
      </c>
      <c r="CX8" s="77">
        <v>0.87</v>
      </c>
      <c r="CY8" s="77">
        <f t="shared" si="12"/>
        <v>0</v>
      </c>
      <c r="CZ8" s="73"/>
      <c r="DA8" s="73" t="s">
        <v>11</v>
      </c>
      <c r="DB8" s="73">
        <v>290</v>
      </c>
      <c r="DC8" s="73">
        <v>251</v>
      </c>
      <c r="DD8" s="73">
        <v>32</v>
      </c>
      <c r="DE8" s="73">
        <v>7</v>
      </c>
      <c r="DF8" s="77">
        <v>0.87</v>
      </c>
      <c r="DG8" s="77">
        <f t="shared" si="13"/>
        <v>0</v>
      </c>
      <c r="DH8" s="73"/>
      <c r="DI8" s="73" t="s">
        <v>11</v>
      </c>
      <c r="DJ8" s="73">
        <v>348</v>
      </c>
      <c r="DK8" s="73">
        <v>260</v>
      </c>
      <c r="DL8" s="73">
        <v>56</v>
      </c>
      <c r="DM8" s="73">
        <v>32</v>
      </c>
      <c r="DN8" s="77">
        <v>0.75</v>
      </c>
      <c r="DO8" s="77">
        <f t="shared" si="14"/>
        <v>-0.12</v>
      </c>
      <c r="DP8" s="73" t="s">
        <v>89</v>
      </c>
      <c r="DQ8" s="73" t="s">
        <v>11</v>
      </c>
      <c r="DR8" s="73">
        <v>348</v>
      </c>
      <c r="DS8" s="73">
        <v>260</v>
      </c>
      <c r="DT8" s="73">
        <v>56</v>
      </c>
      <c r="DU8" s="73">
        <v>32</v>
      </c>
      <c r="DV8" s="77">
        <v>0.75</v>
      </c>
      <c r="DW8" s="77">
        <f t="shared" si="15"/>
        <v>0</v>
      </c>
      <c r="DX8" s="73"/>
      <c r="DY8" s="73" t="s">
        <v>11</v>
      </c>
      <c r="DZ8" s="73">
        <v>348</v>
      </c>
      <c r="EA8" s="73">
        <v>260</v>
      </c>
      <c r="EB8" s="73">
        <v>56</v>
      </c>
      <c r="EC8" s="73">
        <v>32</v>
      </c>
      <c r="ED8" s="77">
        <v>0.75</v>
      </c>
      <c r="EE8" s="77">
        <f t="shared" si="16"/>
        <v>0</v>
      </c>
      <c r="EF8" s="73"/>
      <c r="EG8" s="73" t="s">
        <v>11</v>
      </c>
      <c r="EH8" s="79">
        <v>1044</v>
      </c>
      <c r="EI8" s="73">
        <v>771</v>
      </c>
      <c r="EJ8" s="73">
        <v>174</v>
      </c>
      <c r="EK8" s="73">
        <v>99</v>
      </c>
      <c r="EL8" s="77">
        <v>0.74</v>
      </c>
      <c r="EM8" s="77">
        <f t="shared" si="17"/>
        <v>-1.0000000000000009E-2</v>
      </c>
      <c r="EN8" s="73" t="s">
        <v>89</v>
      </c>
      <c r="EO8" s="73" t="s">
        <v>11</v>
      </c>
      <c r="EP8" s="73">
        <v>348</v>
      </c>
      <c r="EQ8" s="73">
        <v>257</v>
      </c>
      <c r="ER8" s="73">
        <v>58</v>
      </c>
      <c r="ES8" s="73">
        <v>33</v>
      </c>
      <c r="ET8" s="77">
        <v>0.74</v>
      </c>
      <c r="EU8" s="77">
        <f t="shared" si="18"/>
        <v>0</v>
      </c>
      <c r="EV8" s="73"/>
      <c r="EW8" s="73" t="s">
        <v>11</v>
      </c>
      <c r="EX8" s="73">
        <v>348</v>
      </c>
      <c r="EY8" s="73">
        <v>257</v>
      </c>
      <c r="EZ8" s="73">
        <v>58</v>
      </c>
      <c r="FA8" s="73">
        <v>33</v>
      </c>
      <c r="FB8" s="77">
        <v>0.74</v>
      </c>
      <c r="FC8" s="77">
        <f t="shared" si="19"/>
        <v>0</v>
      </c>
      <c r="FD8" s="73"/>
      <c r="FE8" s="37" t="s">
        <v>11</v>
      </c>
      <c r="FF8" s="74">
        <v>346</v>
      </c>
      <c r="FG8" s="74">
        <v>259</v>
      </c>
      <c r="FH8" s="74">
        <v>56</v>
      </c>
      <c r="FI8" s="74">
        <v>31</v>
      </c>
      <c r="FJ8" s="75">
        <f t="shared" si="20"/>
        <v>0.74855491329479773</v>
      </c>
      <c r="FK8" s="77">
        <f t="shared" si="21"/>
        <v>8.5549132947977391E-3</v>
      </c>
      <c r="FM8" s="37" t="s">
        <v>11</v>
      </c>
      <c r="FN8" s="74">
        <v>346</v>
      </c>
      <c r="FO8" s="74">
        <v>259</v>
      </c>
      <c r="FP8" s="74">
        <v>56</v>
      </c>
      <c r="FQ8" s="74">
        <v>31</v>
      </c>
      <c r="FR8" s="75">
        <f t="shared" si="22"/>
        <v>0.74855491329479773</v>
      </c>
      <c r="FS8" s="77">
        <f t="shared" si="23"/>
        <v>0</v>
      </c>
      <c r="FU8" s="37" t="s">
        <v>11</v>
      </c>
      <c r="FV8" s="74">
        <v>346</v>
      </c>
      <c r="FW8" s="74">
        <v>259</v>
      </c>
      <c r="FX8" s="74">
        <v>56</v>
      </c>
      <c r="FY8" s="74">
        <v>31</v>
      </c>
      <c r="FZ8" s="75">
        <f t="shared" si="24"/>
        <v>0.74855491329479773</v>
      </c>
      <c r="GA8" s="77">
        <f t="shared" si="0"/>
        <v>0</v>
      </c>
      <c r="GC8" s="37" t="s">
        <v>11</v>
      </c>
      <c r="GD8" s="74">
        <v>346</v>
      </c>
      <c r="GE8" s="74">
        <v>259</v>
      </c>
      <c r="GF8" s="74">
        <v>56</v>
      </c>
      <c r="GG8" s="74">
        <v>31</v>
      </c>
      <c r="GH8" s="75">
        <f t="shared" si="25"/>
        <v>0.74855491329479773</v>
      </c>
      <c r="GI8" s="77">
        <f t="shared" si="26"/>
        <v>0</v>
      </c>
      <c r="GK8" s="37" t="s">
        <v>11</v>
      </c>
      <c r="GL8" s="74">
        <v>346</v>
      </c>
      <c r="GM8" s="74">
        <v>259</v>
      </c>
      <c r="GN8" s="74">
        <v>56</v>
      </c>
      <c r="GO8" s="74">
        <v>31</v>
      </c>
      <c r="GP8" s="75">
        <f t="shared" si="27"/>
        <v>0.74855491329479773</v>
      </c>
      <c r="GQ8" s="77">
        <f t="shared" si="28"/>
        <v>0</v>
      </c>
      <c r="GS8" s="37" t="s">
        <v>11</v>
      </c>
      <c r="GT8" s="74">
        <v>346</v>
      </c>
      <c r="GU8" s="74">
        <v>259</v>
      </c>
      <c r="GV8" s="74">
        <v>56</v>
      </c>
      <c r="GW8" s="74">
        <v>31</v>
      </c>
      <c r="GX8" s="75">
        <f t="shared" si="29"/>
        <v>0.74855491329479773</v>
      </c>
      <c r="GY8" s="77">
        <f t="shared" si="30"/>
        <v>0</v>
      </c>
      <c r="HA8" s="37" t="s">
        <v>11</v>
      </c>
      <c r="HB8" s="74">
        <v>346</v>
      </c>
      <c r="HC8" s="74">
        <v>259</v>
      </c>
      <c r="HD8" s="74">
        <v>56</v>
      </c>
      <c r="HE8" s="74">
        <v>31</v>
      </c>
      <c r="HF8" s="75">
        <f t="shared" si="31"/>
        <v>0.74855491329479773</v>
      </c>
      <c r="HG8" s="77">
        <f t="shared" si="32"/>
        <v>0</v>
      </c>
      <c r="HI8" s="37" t="s">
        <v>11</v>
      </c>
      <c r="HJ8" s="74">
        <v>346</v>
      </c>
      <c r="HK8" s="74">
        <v>259</v>
      </c>
      <c r="HL8" s="74">
        <v>56</v>
      </c>
      <c r="HM8" s="74">
        <v>31</v>
      </c>
      <c r="HN8" s="75">
        <f t="shared" si="33"/>
        <v>0.74855491329479773</v>
      </c>
      <c r="HO8" s="77">
        <f t="shared" si="34"/>
        <v>0</v>
      </c>
      <c r="HQ8" s="37" t="s">
        <v>11</v>
      </c>
      <c r="HR8" s="74">
        <v>346</v>
      </c>
      <c r="HS8" s="74">
        <v>259</v>
      </c>
      <c r="HT8" s="74">
        <v>56</v>
      </c>
      <c r="HU8" s="74">
        <v>31</v>
      </c>
      <c r="HV8" s="75">
        <f t="shared" si="35"/>
        <v>0.74855491329479773</v>
      </c>
      <c r="HW8" s="77">
        <f t="shared" si="36"/>
        <v>0</v>
      </c>
      <c r="HY8" s="37" t="s">
        <v>11</v>
      </c>
      <c r="HZ8" s="74">
        <v>346</v>
      </c>
      <c r="IA8" s="74">
        <v>259</v>
      </c>
      <c r="IB8" s="74">
        <v>56</v>
      </c>
      <c r="IC8" s="74">
        <v>31</v>
      </c>
      <c r="ID8" s="75">
        <f t="shared" si="37"/>
        <v>0.74855491329479773</v>
      </c>
      <c r="IE8" s="77">
        <f t="shared" si="38"/>
        <v>0</v>
      </c>
      <c r="IG8" s="37" t="s">
        <v>11</v>
      </c>
      <c r="IH8" s="74">
        <v>346</v>
      </c>
      <c r="II8" s="74">
        <v>259</v>
      </c>
      <c r="IJ8" s="74">
        <v>56</v>
      </c>
      <c r="IK8" s="74">
        <v>31</v>
      </c>
      <c r="IL8" s="75">
        <f t="shared" si="39"/>
        <v>0.74855491329479773</v>
      </c>
      <c r="IM8" s="77">
        <f t="shared" si="40"/>
        <v>0</v>
      </c>
      <c r="IO8" s="37" t="s">
        <v>11</v>
      </c>
      <c r="IP8" s="74">
        <v>346</v>
      </c>
      <c r="IQ8" s="74">
        <v>259</v>
      </c>
      <c r="IR8" s="74">
        <v>56</v>
      </c>
      <c r="IS8" s="74">
        <v>31</v>
      </c>
      <c r="IT8" s="75">
        <f t="shared" si="41"/>
        <v>0.74855491329479773</v>
      </c>
      <c r="IU8" s="77">
        <f t="shared" si="42"/>
        <v>0</v>
      </c>
      <c r="IW8" s="37" t="s">
        <v>11</v>
      </c>
      <c r="IX8" s="74">
        <v>346</v>
      </c>
      <c r="IY8" s="74">
        <v>259</v>
      </c>
      <c r="IZ8" s="74">
        <v>56</v>
      </c>
      <c r="JA8" s="74">
        <v>31</v>
      </c>
      <c r="JB8" s="75">
        <f t="shared" si="43"/>
        <v>0.74855491329479773</v>
      </c>
      <c r="JC8" s="77">
        <f t="shared" si="44"/>
        <v>0</v>
      </c>
      <c r="JE8" s="37" t="s">
        <v>11</v>
      </c>
      <c r="JF8" s="74">
        <v>346</v>
      </c>
      <c r="JG8" s="74">
        <v>259</v>
      </c>
      <c r="JH8" s="74">
        <v>56</v>
      </c>
      <c r="JI8" s="74">
        <v>31</v>
      </c>
      <c r="JJ8" s="75">
        <f t="shared" si="45"/>
        <v>0.74855491329479773</v>
      </c>
      <c r="JK8" s="77">
        <f t="shared" si="46"/>
        <v>0</v>
      </c>
      <c r="JM8" s="37" t="s">
        <v>11</v>
      </c>
      <c r="JN8" s="74">
        <v>346</v>
      </c>
      <c r="JO8" s="74">
        <v>259</v>
      </c>
      <c r="JP8" s="74">
        <v>56</v>
      </c>
      <c r="JQ8" s="74">
        <v>31</v>
      </c>
      <c r="JR8" s="75">
        <f t="shared" si="47"/>
        <v>0.74855491329479773</v>
      </c>
      <c r="JS8" s="77">
        <f t="shared" si="48"/>
        <v>0</v>
      </c>
      <c r="JU8" s="37" t="s">
        <v>11</v>
      </c>
      <c r="JV8" s="74">
        <v>346</v>
      </c>
      <c r="JW8" s="74">
        <v>260</v>
      </c>
      <c r="JX8" s="74">
        <v>56</v>
      </c>
      <c r="JY8" s="74">
        <v>30</v>
      </c>
      <c r="JZ8" s="75">
        <f t="shared" si="49"/>
        <v>0.75144508670520227</v>
      </c>
      <c r="KA8" s="77">
        <f t="shared" si="50"/>
        <v>2.8901734104045396E-3</v>
      </c>
      <c r="KC8" s="37" t="s">
        <v>11</v>
      </c>
      <c r="KD8" s="74">
        <v>346</v>
      </c>
      <c r="KE8" s="74">
        <v>260</v>
      </c>
      <c r="KF8" s="74">
        <v>56</v>
      </c>
      <c r="KG8" s="74">
        <v>30</v>
      </c>
      <c r="KH8" s="75">
        <f t="shared" si="51"/>
        <v>0.75144508670520227</v>
      </c>
      <c r="KI8" s="77">
        <f t="shared" si="52"/>
        <v>0</v>
      </c>
      <c r="KK8" s="37" t="s">
        <v>11</v>
      </c>
      <c r="KL8" s="74">
        <v>346</v>
      </c>
      <c r="KM8" s="74">
        <v>260</v>
      </c>
      <c r="KN8" s="74">
        <v>56</v>
      </c>
      <c r="KO8" s="74">
        <v>30</v>
      </c>
      <c r="KP8" s="75">
        <f t="shared" si="53"/>
        <v>0.75144508670520227</v>
      </c>
      <c r="KQ8" s="77">
        <f t="shared" si="54"/>
        <v>0</v>
      </c>
      <c r="KS8" s="37" t="s">
        <v>11</v>
      </c>
      <c r="KT8" s="74">
        <v>346</v>
      </c>
      <c r="KU8" s="74">
        <v>260</v>
      </c>
      <c r="KV8" s="74">
        <v>56</v>
      </c>
      <c r="KW8" s="74">
        <v>30</v>
      </c>
      <c r="KX8" s="75">
        <f t="shared" si="55"/>
        <v>0.75144508670520227</v>
      </c>
      <c r="KY8" s="77">
        <f t="shared" si="56"/>
        <v>0</v>
      </c>
      <c r="LA8" s="37" t="s">
        <v>11</v>
      </c>
      <c r="LB8" s="74">
        <v>346</v>
      </c>
      <c r="LC8" s="74">
        <v>260</v>
      </c>
      <c r="LD8" s="74">
        <v>56</v>
      </c>
      <c r="LE8" s="74">
        <v>30</v>
      </c>
      <c r="LF8" s="75">
        <f t="shared" si="57"/>
        <v>0.75144508670520227</v>
      </c>
      <c r="LG8" s="77">
        <f t="shared" si="58"/>
        <v>0</v>
      </c>
      <c r="LI8" s="37" t="s">
        <v>11</v>
      </c>
      <c r="LJ8" s="74">
        <v>346</v>
      </c>
      <c r="LK8" s="74">
        <v>260</v>
      </c>
      <c r="LL8" s="74">
        <v>56</v>
      </c>
      <c r="LM8" s="74">
        <v>30</v>
      </c>
      <c r="LN8" s="75">
        <f t="shared" si="59"/>
        <v>0.75144508670520227</v>
      </c>
      <c r="LO8" s="77">
        <f t="shared" si="60"/>
        <v>0</v>
      </c>
      <c r="LQ8" s="37" t="s">
        <v>11</v>
      </c>
      <c r="LR8" s="74">
        <v>348</v>
      </c>
      <c r="LS8" s="74">
        <v>261</v>
      </c>
      <c r="LT8" s="74">
        <v>52</v>
      </c>
      <c r="LU8" s="74">
        <v>35</v>
      </c>
      <c r="LV8" s="75">
        <v>0.75</v>
      </c>
      <c r="LW8" s="77"/>
    </row>
    <row r="9" spans="1:335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f>C9/B9</f>
        <v>1</v>
      </c>
      <c r="G9" s="4"/>
      <c r="H9" s="2"/>
      <c r="I9" s="14" t="s">
        <v>12</v>
      </c>
      <c r="J9" s="2">
        <v>538</v>
      </c>
      <c r="K9" s="2">
        <v>538</v>
      </c>
      <c r="L9" s="2">
        <v>0</v>
      </c>
      <c r="M9" s="2">
        <v>0</v>
      </c>
      <c r="N9" s="4">
        <f>K9/J9</f>
        <v>1</v>
      </c>
      <c r="O9" s="8">
        <f t="shared" si="1"/>
        <v>0</v>
      </c>
      <c r="Q9" s="14" t="s">
        <v>12</v>
      </c>
      <c r="R9" s="2">
        <v>538</v>
      </c>
      <c r="S9" s="2">
        <v>538</v>
      </c>
      <c r="T9" s="2">
        <v>0</v>
      </c>
      <c r="U9" s="2">
        <v>0</v>
      </c>
      <c r="V9" s="4">
        <f>S9/R9</f>
        <v>1</v>
      </c>
      <c r="W9" s="38">
        <f t="shared" si="2"/>
        <v>0</v>
      </c>
      <c r="Y9" s="37" t="s">
        <v>12</v>
      </c>
      <c r="Z9" s="2">
        <v>538</v>
      </c>
      <c r="AA9" s="2">
        <v>538</v>
      </c>
      <c r="AB9" s="2">
        <v>0</v>
      </c>
      <c r="AC9" s="2">
        <v>0</v>
      </c>
      <c r="AD9" s="4">
        <f>AA9/Z9</f>
        <v>1</v>
      </c>
      <c r="AE9" s="38">
        <f t="shared" si="3"/>
        <v>0</v>
      </c>
      <c r="AG9" s="37" t="s">
        <v>12</v>
      </c>
      <c r="AH9" s="2">
        <v>538</v>
      </c>
      <c r="AI9" s="2">
        <v>538</v>
      </c>
      <c r="AJ9" s="2">
        <v>0</v>
      </c>
      <c r="AK9" s="2">
        <v>0</v>
      </c>
      <c r="AL9" s="4">
        <f>AI9/AH9</f>
        <v>1</v>
      </c>
      <c r="AM9" s="38">
        <f t="shared" si="4"/>
        <v>0</v>
      </c>
      <c r="AO9" s="37" t="s">
        <v>12</v>
      </c>
      <c r="AP9" s="2">
        <v>538</v>
      </c>
      <c r="AQ9" s="2">
        <v>538</v>
      </c>
      <c r="AR9" s="2">
        <v>0</v>
      </c>
      <c r="AS9" s="2">
        <v>0</v>
      </c>
      <c r="AT9" s="4">
        <f>AQ9/AP9</f>
        <v>1</v>
      </c>
      <c r="AU9" s="38">
        <f t="shared" si="5"/>
        <v>0</v>
      </c>
      <c r="AW9" s="37" t="s">
        <v>12</v>
      </c>
      <c r="AX9" s="2">
        <v>538</v>
      </c>
      <c r="AY9" s="2">
        <v>538</v>
      </c>
      <c r="AZ9" s="2">
        <v>0</v>
      </c>
      <c r="BA9" s="2">
        <v>0</v>
      </c>
      <c r="BB9" s="4">
        <f>AY9/AX9</f>
        <v>1</v>
      </c>
      <c r="BC9" s="38">
        <f t="shared" si="6"/>
        <v>0</v>
      </c>
      <c r="BE9" s="37" t="s">
        <v>12</v>
      </c>
      <c r="BF9" s="2">
        <v>538</v>
      </c>
      <c r="BG9" s="2">
        <v>538</v>
      </c>
      <c r="BH9" s="2">
        <v>0</v>
      </c>
      <c r="BI9" s="2">
        <v>0</v>
      </c>
      <c r="BJ9" s="4">
        <f>BG9/BF9</f>
        <v>1</v>
      </c>
      <c r="BK9" s="38">
        <f t="shared" si="7"/>
        <v>0</v>
      </c>
      <c r="BM9" s="37" t="s">
        <v>12</v>
      </c>
      <c r="BN9" s="2">
        <v>538</v>
      </c>
      <c r="BO9" s="2">
        <v>538</v>
      </c>
      <c r="BP9" s="2">
        <v>0</v>
      </c>
      <c r="BQ9" s="2">
        <v>0</v>
      </c>
      <c r="BR9" s="4">
        <f>BO9/BN9</f>
        <v>1</v>
      </c>
      <c r="BS9" s="38">
        <f t="shared" si="8"/>
        <v>0</v>
      </c>
      <c r="BU9" s="37" t="s">
        <v>12</v>
      </c>
      <c r="BV9" s="2">
        <v>538</v>
      </c>
      <c r="BW9" s="2">
        <v>538</v>
      </c>
      <c r="BX9" s="2">
        <v>0</v>
      </c>
      <c r="BY9" s="2">
        <v>0</v>
      </c>
      <c r="BZ9" s="4">
        <f>BW9/BV9</f>
        <v>1</v>
      </c>
      <c r="CA9" s="4">
        <f t="shared" si="9"/>
        <v>0</v>
      </c>
      <c r="CC9" s="37" t="s">
        <v>12</v>
      </c>
      <c r="CD9" s="2">
        <v>538</v>
      </c>
      <c r="CE9" s="2">
        <v>538</v>
      </c>
      <c r="CF9" s="2">
        <v>0</v>
      </c>
      <c r="CG9" s="2">
        <v>0</v>
      </c>
      <c r="CH9" s="4">
        <f t="shared" si="62"/>
        <v>1</v>
      </c>
      <c r="CI9" s="38">
        <f t="shared" si="10"/>
        <v>0</v>
      </c>
      <c r="CK9" s="78" t="s">
        <v>12</v>
      </c>
      <c r="CL9" s="74">
        <v>538</v>
      </c>
      <c r="CM9" s="74">
        <v>538</v>
      </c>
      <c r="CN9" s="74">
        <v>0</v>
      </c>
      <c r="CO9" s="74">
        <v>0</v>
      </c>
      <c r="CP9" s="75">
        <f>CM9/CL9</f>
        <v>1</v>
      </c>
      <c r="CQ9" s="77">
        <f t="shared" si="11"/>
        <v>1</v>
      </c>
      <c r="CR9" s="73"/>
      <c r="CS9" s="78" t="s">
        <v>12</v>
      </c>
      <c r="CT9" s="74">
        <v>538</v>
      </c>
      <c r="CU9" s="74">
        <v>538</v>
      </c>
      <c r="CV9" s="74">
        <v>0</v>
      </c>
      <c r="CW9" s="74">
        <v>0</v>
      </c>
      <c r="CX9" s="75">
        <f>CU9/CT9</f>
        <v>1</v>
      </c>
      <c r="CY9" s="77">
        <f t="shared" si="12"/>
        <v>0</v>
      </c>
      <c r="CZ9" s="73"/>
      <c r="DA9" s="78" t="s">
        <v>12</v>
      </c>
      <c r="DB9" s="74">
        <v>538</v>
      </c>
      <c r="DC9" s="74">
        <v>538</v>
      </c>
      <c r="DD9" s="74">
        <v>0</v>
      </c>
      <c r="DE9" s="74">
        <v>0</v>
      </c>
      <c r="DF9" s="75">
        <f>DC9/DB9</f>
        <v>1</v>
      </c>
      <c r="DG9" s="77">
        <f t="shared" si="13"/>
        <v>0</v>
      </c>
      <c r="DH9" s="73"/>
      <c r="DI9" s="78" t="s">
        <v>12</v>
      </c>
      <c r="DJ9" s="74">
        <v>538</v>
      </c>
      <c r="DK9" s="74">
        <v>538</v>
      </c>
      <c r="DL9" s="74">
        <v>0</v>
      </c>
      <c r="DM9" s="74">
        <v>0</v>
      </c>
      <c r="DN9" s="75">
        <f>DK9/DJ9</f>
        <v>1</v>
      </c>
      <c r="DO9" s="77">
        <f t="shared" si="14"/>
        <v>0</v>
      </c>
      <c r="DP9" s="73"/>
      <c r="DQ9" s="78" t="s">
        <v>12</v>
      </c>
      <c r="DR9" s="74">
        <v>538</v>
      </c>
      <c r="DS9" s="74">
        <v>538</v>
      </c>
      <c r="DT9" s="74">
        <v>0</v>
      </c>
      <c r="DU9" s="74">
        <v>0</v>
      </c>
      <c r="DV9" s="75">
        <f>DS9/DR9</f>
        <v>1</v>
      </c>
      <c r="DW9" s="77">
        <f t="shared" si="15"/>
        <v>0</v>
      </c>
      <c r="DX9" s="73"/>
      <c r="DY9" s="78" t="s">
        <v>12</v>
      </c>
      <c r="DZ9" s="74">
        <v>538</v>
      </c>
      <c r="EA9" s="74">
        <v>538</v>
      </c>
      <c r="EB9" s="74">
        <v>0</v>
      </c>
      <c r="EC9" s="74">
        <v>0</v>
      </c>
      <c r="ED9" s="75">
        <f>EA9/DZ9</f>
        <v>1</v>
      </c>
      <c r="EE9" s="77">
        <f t="shared" si="16"/>
        <v>0</v>
      </c>
      <c r="EF9" s="73"/>
      <c r="EG9" s="78" t="s">
        <v>12</v>
      </c>
      <c r="EH9" s="79">
        <v>1785</v>
      </c>
      <c r="EI9" s="73">
        <v>1614</v>
      </c>
      <c r="EJ9" s="73">
        <v>0</v>
      </c>
      <c r="EK9" s="73">
        <v>171</v>
      </c>
      <c r="EL9" s="77">
        <v>0.9</v>
      </c>
      <c r="EM9" s="77">
        <f t="shared" si="17"/>
        <v>-9.9999999999999978E-2</v>
      </c>
      <c r="EN9" s="73" t="s">
        <v>89</v>
      </c>
      <c r="EO9" s="78" t="s">
        <v>12</v>
      </c>
      <c r="EP9" s="74">
        <v>538</v>
      </c>
      <c r="EQ9" s="74">
        <v>538</v>
      </c>
      <c r="ER9" s="74">
        <v>0</v>
      </c>
      <c r="ES9" s="74">
        <v>0</v>
      </c>
      <c r="ET9" s="75">
        <f>EQ9/EP9</f>
        <v>1</v>
      </c>
      <c r="EU9" s="77">
        <f t="shared" si="18"/>
        <v>9.9999999999999978E-2</v>
      </c>
      <c r="EV9" s="73"/>
      <c r="EW9" s="78" t="s">
        <v>12</v>
      </c>
      <c r="EX9" s="74">
        <v>538</v>
      </c>
      <c r="EY9" s="74">
        <v>538</v>
      </c>
      <c r="EZ9" s="74">
        <v>0</v>
      </c>
      <c r="FA9" s="74">
        <v>0</v>
      </c>
      <c r="FB9" s="75">
        <f>EY9/EX9</f>
        <v>1</v>
      </c>
      <c r="FC9" s="77">
        <f t="shared" si="19"/>
        <v>0</v>
      </c>
      <c r="FD9" s="73"/>
      <c r="FE9" s="78" t="s">
        <v>12</v>
      </c>
      <c r="FF9" s="74">
        <v>538</v>
      </c>
      <c r="FG9" s="74">
        <v>538</v>
      </c>
      <c r="FH9" s="74">
        <v>0</v>
      </c>
      <c r="FI9" s="74">
        <v>0</v>
      </c>
      <c r="FJ9" s="75">
        <f t="shared" si="20"/>
        <v>1</v>
      </c>
      <c r="FK9" s="77">
        <f t="shared" si="21"/>
        <v>0</v>
      </c>
      <c r="FM9" s="78" t="s">
        <v>12</v>
      </c>
      <c r="FN9" s="74">
        <v>538</v>
      </c>
      <c r="FO9" s="74">
        <v>538</v>
      </c>
      <c r="FP9" s="74">
        <v>0</v>
      </c>
      <c r="FQ9" s="74">
        <v>0</v>
      </c>
      <c r="FR9" s="75">
        <f t="shared" si="22"/>
        <v>1</v>
      </c>
      <c r="FS9" s="77">
        <f t="shared" si="23"/>
        <v>0</v>
      </c>
      <c r="FU9" s="78" t="s">
        <v>12</v>
      </c>
      <c r="FV9" s="74">
        <v>538</v>
      </c>
      <c r="FW9" s="74">
        <v>538</v>
      </c>
      <c r="FX9" s="74">
        <v>0</v>
      </c>
      <c r="FY9" s="74">
        <v>0</v>
      </c>
      <c r="FZ9" s="75">
        <f t="shared" si="24"/>
        <v>1</v>
      </c>
      <c r="GA9" s="77">
        <f t="shared" si="0"/>
        <v>0</v>
      </c>
      <c r="GC9" s="78" t="s">
        <v>12</v>
      </c>
      <c r="GD9" s="74">
        <v>538</v>
      </c>
      <c r="GE9" s="74">
        <v>538</v>
      </c>
      <c r="GF9" s="74">
        <v>0</v>
      </c>
      <c r="GG9" s="74">
        <v>0</v>
      </c>
      <c r="GH9" s="75">
        <f t="shared" si="25"/>
        <v>1</v>
      </c>
      <c r="GI9" s="77">
        <f t="shared" si="26"/>
        <v>0</v>
      </c>
      <c r="GK9" s="78" t="s">
        <v>12</v>
      </c>
      <c r="GL9" s="74">
        <v>538</v>
      </c>
      <c r="GM9" s="74">
        <v>538</v>
      </c>
      <c r="GN9" s="74">
        <v>0</v>
      </c>
      <c r="GO9" s="74">
        <v>0</v>
      </c>
      <c r="GP9" s="75">
        <f t="shared" si="27"/>
        <v>1</v>
      </c>
      <c r="GQ9" s="77">
        <f t="shared" si="28"/>
        <v>0</v>
      </c>
      <c r="GS9" s="78" t="s">
        <v>12</v>
      </c>
      <c r="GT9" s="74">
        <v>538</v>
      </c>
      <c r="GU9" s="74">
        <v>538</v>
      </c>
      <c r="GV9" s="74">
        <v>0</v>
      </c>
      <c r="GW9" s="74">
        <v>0</v>
      </c>
      <c r="GX9" s="75">
        <f t="shared" si="29"/>
        <v>1</v>
      </c>
      <c r="GY9" s="77">
        <f t="shared" si="30"/>
        <v>0</v>
      </c>
      <c r="HA9" s="78" t="s">
        <v>12</v>
      </c>
      <c r="HB9" s="74">
        <v>538</v>
      </c>
      <c r="HC9" s="74">
        <v>538</v>
      </c>
      <c r="HD9" s="74">
        <v>0</v>
      </c>
      <c r="HE9" s="74">
        <v>0</v>
      </c>
      <c r="HF9" s="75">
        <f t="shared" si="31"/>
        <v>1</v>
      </c>
      <c r="HG9" s="77">
        <f t="shared" si="32"/>
        <v>0</v>
      </c>
      <c r="HI9" s="78" t="s">
        <v>12</v>
      </c>
      <c r="HJ9" s="74">
        <v>538</v>
      </c>
      <c r="HK9" s="74">
        <v>538</v>
      </c>
      <c r="HL9" s="74">
        <v>0</v>
      </c>
      <c r="HM9" s="74">
        <v>0</v>
      </c>
      <c r="HN9" s="75">
        <f t="shared" si="33"/>
        <v>1</v>
      </c>
      <c r="HO9" s="77">
        <f t="shared" si="34"/>
        <v>0</v>
      </c>
      <c r="HQ9" s="78" t="s">
        <v>12</v>
      </c>
      <c r="HR9" s="74">
        <v>538</v>
      </c>
      <c r="HS9" s="74">
        <v>538</v>
      </c>
      <c r="HT9" s="74">
        <v>0</v>
      </c>
      <c r="HU9" s="74">
        <v>0</v>
      </c>
      <c r="HV9" s="75">
        <f t="shared" si="35"/>
        <v>1</v>
      </c>
      <c r="HW9" s="77">
        <f t="shared" si="36"/>
        <v>0</v>
      </c>
      <c r="HY9" s="78" t="s">
        <v>12</v>
      </c>
      <c r="HZ9" s="74">
        <v>538</v>
      </c>
      <c r="IA9" s="74">
        <v>538</v>
      </c>
      <c r="IB9" s="74">
        <v>0</v>
      </c>
      <c r="IC9" s="74">
        <v>0</v>
      </c>
      <c r="ID9" s="75">
        <f t="shared" si="37"/>
        <v>1</v>
      </c>
      <c r="IE9" s="77">
        <f t="shared" si="38"/>
        <v>0</v>
      </c>
      <c r="IG9" s="78" t="s">
        <v>12</v>
      </c>
      <c r="IH9" s="74">
        <v>538</v>
      </c>
      <c r="II9" s="74">
        <v>538</v>
      </c>
      <c r="IJ9" s="74">
        <v>0</v>
      </c>
      <c r="IK9" s="74">
        <v>0</v>
      </c>
      <c r="IL9" s="75">
        <f t="shared" si="39"/>
        <v>1</v>
      </c>
      <c r="IM9" s="77">
        <f t="shared" si="40"/>
        <v>0</v>
      </c>
      <c r="IO9" s="78" t="s">
        <v>12</v>
      </c>
      <c r="IP9" s="74">
        <v>538</v>
      </c>
      <c r="IQ9" s="74">
        <v>538</v>
      </c>
      <c r="IR9" s="74">
        <v>0</v>
      </c>
      <c r="IS9" s="74">
        <v>0</v>
      </c>
      <c r="IT9" s="75">
        <f t="shared" si="41"/>
        <v>1</v>
      </c>
      <c r="IU9" s="77">
        <f t="shared" si="42"/>
        <v>0</v>
      </c>
      <c r="IW9" s="78" t="s">
        <v>12</v>
      </c>
      <c r="IX9" s="74">
        <v>538</v>
      </c>
      <c r="IY9" s="74">
        <v>538</v>
      </c>
      <c r="IZ9" s="74">
        <v>0</v>
      </c>
      <c r="JA9" s="74">
        <v>0</v>
      </c>
      <c r="JB9" s="75">
        <f t="shared" si="43"/>
        <v>1</v>
      </c>
      <c r="JC9" s="77">
        <f t="shared" si="44"/>
        <v>0</v>
      </c>
      <c r="JE9" s="78" t="s">
        <v>12</v>
      </c>
      <c r="JF9" s="74">
        <v>538</v>
      </c>
      <c r="JG9" s="74">
        <v>538</v>
      </c>
      <c r="JH9" s="74">
        <v>0</v>
      </c>
      <c r="JI9" s="74">
        <v>0</v>
      </c>
      <c r="JJ9" s="75">
        <f t="shared" si="45"/>
        <v>1</v>
      </c>
      <c r="JK9" s="77">
        <f t="shared" si="46"/>
        <v>0</v>
      </c>
      <c r="JM9" s="78" t="s">
        <v>12</v>
      </c>
      <c r="JN9" s="74">
        <v>538</v>
      </c>
      <c r="JO9" s="74">
        <v>538</v>
      </c>
      <c r="JP9" s="74">
        <v>0</v>
      </c>
      <c r="JQ9" s="74">
        <v>0</v>
      </c>
      <c r="JR9" s="75">
        <f t="shared" si="47"/>
        <v>1</v>
      </c>
      <c r="JS9" s="77">
        <f t="shared" si="48"/>
        <v>0</v>
      </c>
      <c r="JU9" s="78" t="s">
        <v>12</v>
      </c>
      <c r="JV9" s="74">
        <v>538</v>
      </c>
      <c r="JW9" s="74">
        <v>538</v>
      </c>
      <c r="JX9" s="74">
        <v>0</v>
      </c>
      <c r="JY9" s="74">
        <v>0</v>
      </c>
      <c r="JZ9" s="75">
        <f t="shared" si="49"/>
        <v>1</v>
      </c>
      <c r="KA9" s="77">
        <f t="shared" si="50"/>
        <v>0</v>
      </c>
      <c r="KC9" s="78" t="s">
        <v>12</v>
      </c>
      <c r="KD9" s="74">
        <v>538</v>
      </c>
      <c r="KE9" s="74">
        <v>538</v>
      </c>
      <c r="KF9" s="74">
        <v>0</v>
      </c>
      <c r="KG9" s="74">
        <v>0</v>
      </c>
      <c r="KH9" s="75">
        <f t="shared" si="51"/>
        <v>1</v>
      </c>
      <c r="KI9" s="77">
        <f t="shared" si="52"/>
        <v>0</v>
      </c>
      <c r="KK9" s="78" t="s">
        <v>12</v>
      </c>
      <c r="KL9" s="74">
        <v>538</v>
      </c>
      <c r="KM9" s="74">
        <v>538</v>
      </c>
      <c r="KN9" s="74">
        <v>0</v>
      </c>
      <c r="KO9" s="74">
        <v>0</v>
      </c>
      <c r="KP9" s="75">
        <f t="shared" si="53"/>
        <v>1</v>
      </c>
      <c r="KQ9" s="77">
        <f t="shared" si="54"/>
        <v>0</v>
      </c>
      <c r="KS9" s="78" t="s">
        <v>12</v>
      </c>
      <c r="KT9" s="74">
        <v>538</v>
      </c>
      <c r="KU9" s="74">
        <v>538</v>
      </c>
      <c r="KV9" s="74">
        <v>0</v>
      </c>
      <c r="KW9" s="74">
        <v>0</v>
      </c>
      <c r="KX9" s="75">
        <f t="shared" si="55"/>
        <v>1</v>
      </c>
      <c r="KY9" s="77">
        <f t="shared" si="56"/>
        <v>0</v>
      </c>
      <c r="LA9" s="78" t="s">
        <v>12</v>
      </c>
      <c r="LB9" s="74">
        <v>538</v>
      </c>
      <c r="LC9" s="74">
        <v>538</v>
      </c>
      <c r="LD9" s="74">
        <v>0</v>
      </c>
      <c r="LE9" s="74">
        <v>0</v>
      </c>
      <c r="LF9" s="75">
        <f t="shared" si="57"/>
        <v>1</v>
      </c>
      <c r="LG9" s="77">
        <f t="shared" si="58"/>
        <v>0</v>
      </c>
      <c r="LI9" s="78" t="s">
        <v>12</v>
      </c>
      <c r="LJ9" s="74">
        <v>538</v>
      </c>
      <c r="LK9" s="74">
        <v>538</v>
      </c>
      <c r="LL9" s="74">
        <v>0</v>
      </c>
      <c r="LM9" s="74">
        <v>0</v>
      </c>
      <c r="LN9" s="75">
        <f t="shared" si="59"/>
        <v>1</v>
      </c>
      <c r="LO9" s="77">
        <f t="shared" si="60"/>
        <v>0</v>
      </c>
      <c r="LQ9" s="78" t="s">
        <v>12</v>
      </c>
      <c r="LR9" s="74">
        <v>594</v>
      </c>
      <c r="LS9" s="74">
        <v>538</v>
      </c>
      <c r="LT9" s="74">
        <v>0</v>
      </c>
      <c r="LU9" s="74">
        <v>56</v>
      </c>
      <c r="LV9" s="75">
        <v>0.91</v>
      </c>
      <c r="LW9" s="77"/>
    </row>
    <row r="10" spans="1:33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G10" s="4"/>
      <c r="H10" s="2"/>
      <c r="I10" s="2" t="s">
        <v>13</v>
      </c>
      <c r="J10" s="2">
        <v>3</v>
      </c>
      <c r="K10" s="2">
        <v>3</v>
      </c>
      <c r="L10" s="2">
        <v>0</v>
      </c>
      <c r="M10" s="2">
        <v>0</v>
      </c>
      <c r="N10" s="4">
        <v>1</v>
      </c>
      <c r="O10" s="8">
        <f t="shared" si="1"/>
        <v>0</v>
      </c>
      <c r="Q10" s="2" t="s">
        <v>13</v>
      </c>
      <c r="R10" s="2">
        <v>3</v>
      </c>
      <c r="S10" s="2">
        <v>3</v>
      </c>
      <c r="T10" s="2">
        <v>0</v>
      </c>
      <c r="U10" s="2">
        <v>0</v>
      </c>
      <c r="V10" s="4">
        <f t="shared" si="61"/>
        <v>1</v>
      </c>
      <c r="W10" s="38">
        <f t="shared" si="2"/>
        <v>0</v>
      </c>
      <c r="Y10" s="2" t="s">
        <v>13</v>
      </c>
      <c r="Z10" s="2">
        <v>3</v>
      </c>
      <c r="AA10" s="2">
        <v>3</v>
      </c>
      <c r="AB10" s="2">
        <v>0</v>
      </c>
      <c r="AC10" s="2">
        <v>0</v>
      </c>
      <c r="AD10" s="4">
        <v>1</v>
      </c>
      <c r="AE10" s="38">
        <f t="shared" si="3"/>
        <v>0</v>
      </c>
      <c r="AG10" s="2" t="s">
        <v>13</v>
      </c>
      <c r="AH10" s="2">
        <v>3</v>
      </c>
      <c r="AI10" s="2">
        <v>3</v>
      </c>
      <c r="AJ10" s="2">
        <v>0</v>
      </c>
      <c r="AK10" s="2">
        <v>0</v>
      </c>
      <c r="AL10" s="4">
        <v>1</v>
      </c>
      <c r="AM10" s="38">
        <f t="shared" si="4"/>
        <v>0</v>
      </c>
      <c r="AO10" s="2" t="s">
        <v>13</v>
      </c>
      <c r="AP10" s="2">
        <v>3</v>
      </c>
      <c r="AQ10" s="2">
        <v>3</v>
      </c>
      <c r="AR10" s="2">
        <v>0</v>
      </c>
      <c r="AS10" s="2">
        <v>0</v>
      </c>
      <c r="AT10" s="4">
        <v>1</v>
      </c>
      <c r="AU10" s="38">
        <f t="shared" si="5"/>
        <v>0</v>
      </c>
      <c r="AW10" s="2" t="s">
        <v>13</v>
      </c>
      <c r="AX10" s="2">
        <v>3</v>
      </c>
      <c r="AY10" s="2">
        <v>3</v>
      </c>
      <c r="AZ10" s="2">
        <v>0</v>
      </c>
      <c r="BA10" s="2">
        <v>0</v>
      </c>
      <c r="BB10" s="4">
        <v>1</v>
      </c>
      <c r="BC10" s="38">
        <f t="shared" si="6"/>
        <v>0</v>
      </c>
      <c r="BE10" s="2" t="s">
        <v>13</v>
      </c>
      <c r="BF10" s="2">
        <v>3</v>
      </c>
      <c r="BG10" s="2">
        <v>3</v>
      </c>
      <c r="BH10" s="2">
        <v>0</v>
      </c>
      <c r="BI10" s="2">
        <v>0</v>
      </c>
      <c r="BJ10" s="4">
        <v>1</v>
      </c>
      <c r="BK10" s="38">
        <f t="shared" si="7"/>
        <v>0</v>
      </c>
      <c r="BM10" s="2" t="s">
        <v>13</v>
      </c>
      <c r="BN10" s="2">
        <v>3</v>
      </c>
      <c r="BO10" s="2">
        <v>3</v>
      </c>
      <c r="BP10" s="2">
        <v>0</v>
      </c>
      <c r="BQ10" s="2">
        <v>0</v>
      </c>
      <c r="BR10" s="4">
        <v>1</v>
      </c>
      <c r="BS10" s="38">
        <f t="shared" si="8"/>
        <v>0</v>
      </c>
      <c r="BU10" s="2" t="s">
        <v>13</v>
      </c>
      <c r="BV10" s="2">
        <v>3</v>
      </c>
      <c r="BW10" s="2">
        <v>3</v>
      </c>
      <c r="BX10" s="2">
        <v>0</v>
      </c>
      <c r="BY10" s="2">
        <v>0</v>
      </c>
      <c r="BZ10" s="4">
        <v>1</v>
      </c>
      <c r="CA10" s="4">
        <f t="shared" si="9"/>
        <v>0</v>
      </c>
      <c r="CC10" s="2" t="s">
        <v>13</v>
      </c>
      <c r="CD10" s="2">
        <v>3</v>
      </c>
      <c r="CE10" s="2">
        <v>3</v>
      </c>
      <c r="CF10" s="2">
        <v>0</v>
      </c>
      <c r="CG10" s="2">
        <v>0</v>
      </c>
      <c r="CH10" s="4">
        <f t="shared" si="62"/>
        <v>1</v>
      </c>
      <c r="CI10" s="38">
        <f t="shared" si="10"/>
        <v>0</v>
      </c>
      <c r="CK10" s="73" t="s">
        <v>13</v>
      </c>
      <c r="CL10" s="73">
        <v>3</v>
      </c>
      <c r="CM10" s="73">
        <v>3</v>
      </c>
      <c r="CN10" s="73">
        <v>0</v>
      </c>
      <c r="CO10" s="73">
        <v>0</v>
      </c>
      <c r="CP10" s="77">
        <v>1</v>
      </c>
      <c r="CQ10" s="77">
        <f t="shared" si="11"/>
        <v>1</v>
      </c>
      <c r="CR10" s="73"/>
      <c r="CS10" s="73" t="s">
        <v>13</v>
      </c>
      <c r="CT10" s="73">
        <v>3</v>
      </c>
      <c r="CU10" s="73">
        <v>3</v>
      </c>
      <c r="CV10" s="73">
        <v>0</v>
      </c>
      <c r="CW10" s="73">
        <v>0</v>
      </c>
      <c r="CX10" s="77">
        <v>1</v>
      </c>
      <c r="CY10" s="77">
        <f t="shared" si="12"/>
        <v>0</v>
      </c>
      <c r="CZ10" s="73"/>
      <c r="DA10" s="73" t="s">
        <v>13</v>
      </c>
      <c r="DB10" s="73">
        <v>3</v>
      </c>
      <c r="DC10" s="73">
        <v>3</v>
      </c>
      <c r="DD10" s="73">
        <v>0</v>
      </c>
      <c r="DE10" s="73">
        <v>0</v>
      </c>
      <c r="DF10" s="77">
        <v>1</v>
      </c>
      <c r="DG10" s="77">
        <f t="shared" si="13"/>
        <v>0</v>
      </c>
      <c r="DH10" s="73"/>
      <c r="DI10" s="73" t="s">
        <v>13</v>
      </c>
      <c r="DJ10" s="73">
        <v>3</v>
      </c>
      <c r="DK10" s="73">
        <v>3</v>
      </c>
      <c r="DL10" s="73">
        <v>0</v>
      </c>
      <c r="DM10" s="73">
        <v>0</v>
      </c>
      <c r="DN10" s="77">
        <v>1</v>
      </c>
      <c r="DO10" s="77">
        <f t="shared" si="14"/>
        <v>0</v>
      </c>
      <c r="DP10" s="73"/>
      <c r="DQ10" s="73" t="s">
        <v>13</v>
      </c>
      <c r="DR10" s="73">
        <v>3</v>
      </c>
      <c r="DS10" s="73">
        <v>3</v>
      </c>
      <c r="DT10" s="73">
        <v>0</v>
      </c>
      <c r="DU10" s="73">
        <v>0</v>
      </c>
      <c r="DV10" s="77">
        <v>1</v>
      </c>
      <c r="DW10" s="77">
        <f t="shared" si="15"/>
        <v>0</v>
      </c>
      <c r="DX10" s="73"/>
      <c r="DY10" s="73" t="s">
        <v>13</v>
      </c>
      <c r="DZ10" s="73">
        <v>3</v>
      </c>
      <c r="EA10" s="73">
        <v>3</v>
      </c>
      <c r="EB10" s="73">
        <v>0</v>
      </c>
      <c r="EC10" s="73">
        <v>0</v>
      </c>
      <c r="ED10" s="77">
        <v>1</v>
      </c>
      <c r="EE10" s="77">
        <f t="shared" si="16"/>
        <v>0</v>
      </c>
      <c r="EF10" s="73"/>
      <c r="EG10" s="73" t="s">
        <v>13</v>
      </c>
      <c r="EH10" s="73">
        <v>3</v>
      </c>
      <c r="EI10" s="73">
        <v>3</v>
      </c>
      <c r="EJ10" s="73">
        <v>0</v>
      </c>
      <c r="EK10" s="73">
        <v>0</v>
      </c>
      <c r="EL10" s="77">
        <v>1</v>
      </c>
      <c r="EM10" s="77">
        <f t="shared" si="17"/>
        <v>0</v>
      </c>
      <c r="EN10" s="73"/>
      <c r="EO10" s="73" t="s">
        <v>13</v>
      </c>
      <c r="EP10" s="73">
        <v>3</v>
      </c>
      <c r="EQ10" s="73">
        <v>3</v>
      </c>
      <c r="ER10" s="73">
        <v>0</v>
      </c>
      <c r="ES10" s="73">
        <v>0</v>
      </c>
      <c r="ET10" s="77">
        <v>1</v>
      </c>
      <c r="EU10" s="77">
        <f t="shared" si="18"/>
        <v>0</v>
      </c>
      <c r="EV10" s="73"/>
      <c r="EW10" s="73" t="s">
        <v>13</v>
      </c>
      <c r="EX10" s="73">
        <v>3</v>
      </c>
      <c r="EY10" s="73">
        <v>3</v>
      </c>
      <c r="EZ10" s="73">
        <v>0</v>
      </c>
      <c r="FA10" s="73">
        <v>0</v>
      </c>
      <c r="FB10" s="77">
        <v>1</v>
      </c>
      <c r="FC10" s="77">
        <f t="shared" si="19"/>
        <v>0</v>
      </c>
      <c r="FD10" s="73"/>
      <c r="FE10" s="74" t="s">
        <v>13</v>
      </c>
      <c r="FF10" s="74">
        <v>3</v>
      </c>
      <c r="FG10" s="74">
        <v>3</v>
      </c>
      <c r="FH10" s="74">
        <v>0</v>
      </c>
      <c r="FI10" s="74">
        <v>0</v>
      </c>
      <c r="FJ10" s="75">
        <f t="shared" si="20"/>
        <v>1</v>
      </c>
      <c r="FK10" s="77">
        <f t="shared" si="21"/>
        <v>0</v>
      </c>
      <c r="FM10" s="74" t="s">
        <v>13</v>
      </c>
      <c r="FN10" s="74">
        <v>3</v>
      </c>
      <c r="FO10" s="74">
        <v>3</v>
      </c>
      <c r="FP10" s="74">
        <v>0</v>
      </c>
      <c r="FQ10" s="74">
        <v>0</v>
      </c>
      <c r="FR10" s="75">
        <f t="shared" si="22"/>
        <v>1</v>
      </c>
      <c r="FS10" s="77">
        <f t="shared" si="23"/>
        <v>0</v>
      </c>
      <c r="FU10" s="74" t="s">
        <v>13</v>
      </c>
      <c r="FV10" s="74">
        <v>3</v>
      </c>
      <c r="FW10" s="74">
        <v>3</v>
      </c>
      <c r="FX10" s="74">
        <v>0</v>
      </c>
      <c r="FY10" s="74">
        <v>0</v>
      </c>
      <c r="FZ10" s="75">
        <f t="shared" si="24"/>
        <v>1</v>
      </c>
      <c r="GA10" s="77">
        <f t="shared" si="0"/>
        <v>0</v>
      </c>
      <c r="GC10" s="74" t="s">
        <v>13</v>
      </c>
      <c r="GD10" s="74">
        <v>3</v>
      </c>
      <c r="GE10" s="74">
        <v>3</v>
      </c>
      <c r="GF10" s="74">
        <v>0</v>
      </c>
      <c r="GG10" s="74">
        <v>0</v>
      </c>
      <c r="GH10" s="75">
        <f t="shared" si="25"/>
        <v>1</v>
      </c>
      <c r="GI10" s="77">
        <f t="shared" si="26"/>
        <v>0</v>
      </c>
      <c r="GK10" s="74" t="s">
        <v>13</v>
      </c>
      <c r="GL10" s="74">
        <v>3</v>
      </c>
      <c r="GM10" s="74">
        <v>3</v>
      </c>
      <c r="GN10" s="74">
        <v>0</v>
      </c>
      <c r="GO10" s="74">
        <v>0</v>
      </c>
      <c r="GP10" s="75">
        <f t="shared" si="27"/>
        <v>1</v>
      </c>
      <c r="GQ10" s="77">
        <f t="shared" si="28"/>
        <v>0</v>
      </c>
      <c r="GS10" s="74" t="s">
        <v>13</v>
      </c>
      <c r="GT10" s="74">
        <v>3</v>
      </c>
      <c r="GU10" s="74">
        <v>3</v>
      </c>
      <c r="GV10" s="74">
        <v>0</v>
      </c>
      <c r="GW10" s="74">
        <v>0</v>
      </c>
      <c r="GX10" s="75">
        <f t="shared" si="29"/>
        <v>1</v>
      </c>
      <c r="GY10" s="77">
        <f t="shared" si="30"/>
        <v>0</v>
      </c>
      <c r="HA10" s="74" t="s">
        <v>13</v>
      </c>
      <c r="HB10" s="74">
        <v>3</v>
      </c>
      <c r="HC10" s="74">
        <v>3</v>
      </c>
      <c r="HD10" s="74">
        <v>0</v>
      </c>
      <c r="HE10" s="74">
        <v>0</v>
      </c>
      <c r="HF10" s="75">
        <f t="shared" si="31"/>
        <v>1</v>
      </c>
      <c r="HG10" s="77">
        <f t="shared" si="32"/>
        <v>0</v>
      </c>
      <c r="HI10" s="74" t="s">
        <v>13</v>
      </c>
      <c r="HJ10" s="74">
        <v>3</v>
      </c>
      <c r="HK10" s="74">
        <v>3</v>
      </c>
      <c r="HL10" s="74">
        <v>0</v>
      </c>
      <c r="HM10" s="74">
        <v>0</v>
      </c>
      <c r="HN10" s="75">
        <f t="shared" si="33"/>
        <v>1</v>
      </c>
      <c r="HO10" s="77">
        <f t="shared" si="34"/>
        <v>0</v>
      </c>
      <c r="HQ10" s="74" t="s">
        <v>13</v>
      </c>
      <c r="HR10" s="74">
        <v>3</v>
      </c>
      <c r="HS10" s="74">
        <v>3</v>
      </c>
      <c r="HT10" s="74">
        <v>0</v>
      </c>
      <c r="HU10" s="74">
        <v>0</v>
      </c>
      <c r="HV10" s="75">
        <f t="shared" si="35"/>
        <v>1</v>
      </c>
      <c r="HW10" s="77">
        <f t="shared" si="36"/>
        <v>0</v>
      </c>
      <c r="HY10" s="74" t="s">
        <v>13</v>
      </c>
      <c r="HZ10" s="74">
        <v>3</v>
      </c>
      <c r="IA10" s="74">
        <v>3</v>
      </c>
      <c r="IB10" s="74">
        <v>0</v>
      </c>
      <c r="IC10" s="74">
        <v>0</v>
      </c>
      <c r="ID10" s="75">
        <f t="shared" si="37"/>
        <v>1</v>
      </c>
      <c r="IE10" s="77">
        <f t="shared" si="38"/>
        <v>0</v>
      </c>
      <c r="IG10" s="74" t="s">
        <v>13</v>
      </c>
      <c r="IH10" s="74">
        <v>3</v>
      </c>
      <c r="II10" s="74">
        <v>3</v>
      </c>
      <c r="IJ10" s="74">
        <v>0</v>
      </c>
      <c r="IK10" s="74">
        <v>0</v>
      </c>
      <c r="IL10" s="75">
        <f t="shared" si="39"/>
        <v>1</v>
      </c>
      <c r="IM10" s="77">
        <f t="shared" si="40"/>
        <v>0</v>
      </c>
      <c r="IO10" s="74" t="s">
        <v>13</v>
      </c>
      <c r="IP10" s="74">
        <v>3</v>
      </c>
      <c r="IQ10" s="74">
        <v>3</v>
      </c>
      <c r="IR10" s="74">
        <v>0</v>
      </c>
      <c r="IS10" s="74">
        <v>0</v>
      </c>
      <c r="IT10" s="75">
        <f t="shared" si="41"/>
        <v>1</v>
      </c>
      <c r="IU10" s="77">
        <f t="shared" si="42"/>
        <v>0</v>
      </c>
      <c r="IW10" s="74" t="s">
        <v>13</v>
      </c>
      <c r="IX10" s="74">
        <v>3</v>
      </c>
      <c r="IY10" s="74">
        <v>3</v>
      </c>
      <c r="IZ10" s="74">
        <v>0</v>
      </c>
      <c r="JA10" s="74">
        <v>0</v>
      </c>
      <c r="JB10" s="75">
        <f t="shared" si="43"/>
        <v>1</v>
      </c>
      <c r="JC10" s="77">
        <f t="shared" si="44"/>
        <v>0</v>
      </c>
      <c r="JE10" s="74" t="s">
        <v>13</v>
      </c>
      <c r="JF10" s="74">
        <v>3</v>
      </c>
      <c r="JG10" s="74">
        <v>3</v>
      </c>
      <c r="JH10" s="74">
        <v>0</v>
      </c>
      <c r="JI10" s="74">
        <v>0</v>
      </c>
      <c r="JJ10" s="75">
        <f t="shared" si="45"/>
        <v>1</v>
      </c>
      <c r="JK10" s="77">
        <f t="shared" si="46"/>
        <v>0</v>
      </c>
      <c r="JM10" s="74" t="s">
        <v>13</v>
      </c>
      <c r="JN10" s="74">
        <v>3</v>
      </c>
      <c r="JO10" s="74">
        <v>3</v>
      </c>
      <c r="JP10" s="74">
        <v>0</v>
      </c>
      <c r="JQ10" s="74">
        <v>0</v>
      </c>
      <c r="JR10" s="75">
        <f t="shared" si="47"/>
        <v>1</v>
      </c>
      <c r="JS10" s="77">
        <f t="shared" si="48"/>
        <v>0</v>
      </c>
      <c r="JU10" s="74" t="s">
        <v>13</v>
      </c>
      <c r="JV10" s="74">
        <v>3</v>
      </c>
      <c r="JW10" s="74">
        <v>3</v>
      </c>
      <c r="JX10" s="74">
        <v>0</v>
      </c>
      <c r="JY10" s="74">
        <v>0</v>
      </c>
      <c r="JZ10" s="75">
        <f t="shared" si="49"/>
        <v>1</v>
      </c>
      <c r="KA10" s="77">
        <f t="shared" si="50"/>
        <v>0</v>
      </c>
      <c r="KC10" s="74" t="s">
        <v>13</v>
      </c>
      <c r="KD10" s="74">
        <v>3</v>
      </c>
      <c r="KE10" s="74">
        <v>3</v>
      </c>
      <c r="KF10" s="74">
        <v>0</v>
      </c>
      <c r="KG10" s="74">
        <v>0</v>
      </c>
      <c r="KH10" s="75">
        <f t="shared" si="51"/>
        <v>1</v>
      </c>
      <c r="KI10" s="77">
        <f t="shared" si="52"/>
        <v>0</v>
      </c>
      <c r="KK10" s="74" t="s">
        <v>13</v>
      </c>
      <c r="KL10" s="74">
        <v>3</v>
      </c>
      <c r="KM10" s="74">
        <v>3</v>
      </c>
      <c r="KN10" s="74">
        <v>0</v>
      </c>
      <c r="KO10" s="74">
        <v>0</v>
      </c>
      <c r="KP10" s="75">
        <f t="shared" si="53"/>
        <v>1</v>
      </c>
      <c r="KQ10" s="77">
        <f t="shared" si="54"/>
        <v>0</v>
      </c>
      <c r="KS10" s="74" t="s">
        <v>13</v>
      </c>
      <c r="KT10" s="74">
        <v>3</v>
      </c>
      <c r="KU10" s="74">
        <v>3</v>
      </c>
      <c r="KV10" s="74">
        <v>0</v>
      </c>
      <c r="KW10" s="74">
        <v>0</v>
      </c>
      <c r="KX10" s="75">
        <f t="shared" si="55"/>
        <v>1</v>
      </c>
      <c r="KY10" s="77">
        <f t="shared" si="56"/>
        <v>0</v>
      </c>
      <c r="LA10" s="74" t="s">
        <v>13</v>
      </c>
      <c r="LB10" s="74">
        <v>3</v>
      </c>
      <c r="LC10" s="74">
        <v>3</v>
      </c>
      <c r="LD10" s="74">
        <v>0</v>
      </c>
      <c r="LE10" s="74">
        <v>0</v>
      </c>
      <c r="LF10" s="75">
        <f t="shared" si="57"/>
        <v>1</v>
      </c>
      <c r="LG10" s="77">
        <f t="shared" si="58"/>
        <v>0</v>
      </c>
      <c r="LI10" s="74" t="s">
        <v>13</v>
      </c>
      <c r="LJ10" s="74">
        <v>3</v>
      </c>
      <c r="LK10" s="74">
        <v>3</v>
      </c>
      <c r="LL10" s="74">
        <v>0</v>
      </c>
      <c r="LM10" s="74">
        <v>0</v>
      </c>
      <c r="LN10" s="75">
        <f t="shared" si="59"/>
        <v>1</v>
      </c>
      <c r="LO10" s="77">
        <f t="shared" si="60"/>
        <v>0</v>
      </c>
      <c r="LQ10" s="74" t="s">
        <v>13</v>
      </c>
      <c r="LR10" s="74">
        <v>3</v>
      </c>
      <c r="LS10" s="74">
        <v>3</v>
      </c>
      <c r="LT10" s="74">
        <v>0</v>
      </c>
      <c r="LU10" s="74">
        <v>0</v>
      </c>
      <c r="LV10" s="75">
        <v>1</v>
      </c>
      <c r="LW10" s="77"/>
    </row>
    <row r="11" spans="1:335">
      <c r="A11" s="2"/>
      <c r="B11" s="2"/>
      <c r="C11" s="2"/>
      <c r="D11" s="2"/>
      <c r="E11" s="2"/>
      <c r="F11" s="4"/>
      <c r="G11" s="4"/>
      <c r="H11" s="2"/>
      <c r="I11" s="37" t="s">
        <v>14</v>
      </c>
      <c r="J11" s="2">
        <v>847</v>
      </c>
      <c r="K11" s="2">
        <v>836</v>
      </c>
      <c r="L11" s="2">
        <v>11</v>
      </c>
      <c r="M11" s="2">
        <v>0</v>
      </c>
      <c r="N11" s="4">
        <f>K11/J11</f>
        <v>0.98701298701298701</v>
      </c>
      <c r="O11" s="8">
        <f t="shared" si="1"/>
        <v>0.98701298701298701</v>
      </c>
      <c r="Q11" s="37" t="s">
        <v>14</v>
      </c>
      <c r="R11" s="2">
        <v>847</v>
      </c>
      <c r="S11" s="2">
        <v>836</v>
      </c>
      <c r="T11" s="2">
        <v>11</v>
      </c>
      <c r="U11" s="2">
        <v>0</v>
      </c>
      <c r="V11" s="4">
        <f>S11/R11</f>
        <v>0.98701298701298701</v>
      </c>
      <c r="W11" s="38">
        <f t="shared" si="2"/>
        <v>0</v>
      </c>
      <c r="Y11" s="37" t="s">
        <v>14</v>
      </c>
      <c r="Z11" s="2">
        <v>847</v>
      </c>
      <c r="AA11" s="2">
        <v>836</v>
      </c>
      <c r="AB11" s="2">
        <v>11</v>
      </c>
      <c r="AC11" s="2">
        <v>0</v>
      </c>
      <c r="AD11" s="4">
        <f>AA11/Z11</f>
        <v>0.98701298701298701</v>
      </c>
      <c r="AE11" s="38">
        <f t="shared" si="3"/>
        <v>0</v>
      </c>
      <c r="AG11" s="37" t="s">
        <v>14</v>
      </c>
      <c r="AH11" s="2">
        <v>847</v>
      </c>
      <c r="AI11" s="2">
        <v>836</v>
      </c>
      <c r="AJ11" s="2">
        <v>11</v>
      </c>
      <c r="AK11" s="2">
        <v>0</v>
      </c>
      <c r="AL11" s="4">
        <f>AI11/AH11</f>
        <v>0.98701298701298701</v>
      </c>
      <c r="AM11" s="38">
        <f t="shared" si="4"/>
        <v>0</v>
      </c>
      <c r="AO11" s="37" t="s">
        <v>14</v>
      </c>
      <c r="AP11" s="2">
        <v>847</v>
      </c>
      <c r="AQ11" s="2">
        <v>836</v>
      </c>
      <c r="AR11" s="2">
        <v>11</v>
      </c>
      <c r="AS11" s="2">
        <v>0</v>
      </c>
      <c r="AT11" s="4">
        <f>AQ11/AP11</f>
        <v>0.98701298701298701</v>
      </c>
      <c r="AU11" s="38">
        <f t="shared" si="5"/>
        <v>0</v>
      </c>
      <c r="AW11" s="37" t="s">
        <v>14</v>
      </c>
      <c r="AX11" s="2">
        <v>847</v>
      </c>
      <c r="AY11" s="2">
        <v>836</v>
      </c>
      <c r="AZ11" s="2">
        <v>11</v>
      </c>
      <c r="BA11" s="2">
        <v>0</v>
      </c>
      <c r="BB11" s="4">
        <f>AY11/AX11</f>
        <v>0.98701298701298701</v>
      </c>
      <c r="BC11" s="38">
        <f t="shared" si="6"/>
        <v>0</v>
      </c>
      <c r="BE11" s="37" t="s">
        <v>14</v>
      </c>
      <c r="BF11" s="2">
        <v>847</v>
      </c>
      <c r="BG11" s="2">
        <v>836</v>
      </c>
      <c r="BH11" s="2">
        <v>11</v>
      </c>
      <c r="BI11" s="2">
        <v>0</v>
      </c>
      <c r="BJ11" s="4">
        <f>BG11/BF11</f>
        <v>0.98701298701298701</v>
      </c>
      <c r="BK11" s="38">
        <f t="shared" si="7"/>
        <v>0</v>
      </c>
      <c r="BM11" s="37" t="s">
        <v>14</v>
      </c>
      <c r="BN11" s="2">
        <v>847</v>
      </c>
      <c r="BO11" s="2">
        <v>836</v>
      </c>
      <c r="BP11" s="2">
        <v>11</v>
      </c>
      <c r="BQ11" s="2">
        <v>0</v>
      </c>
      <c r="BR11" s="4">
        <f>BO11/BN11</f>
        <v>0.98701298701298701</v>
      </c>
      <c r="BS11" s="38">
        <f t="shared" si="8"/>
        <v>0</v>
      </c>
      <c r="BU11" s="37" t="s">
        <v>14</v>
      </c>
      <c r="BV11" s="2">
        <v>847</v>
      </c>
      <c r="BW11" s="2">
        <v>836</v>
      </c>
      <c r="BX11" s="2">
        <v>11</v>
      </c>
      <c r="BY11" s="2">
        <v>0</v>
      </c>
      <c r="BZ11" s="4">
        <f>BW11/BV11</f>
        <v>0.98701298701298701</v>
      </c>
      <c r="CA11" s="4">
        <f t="shared" si="9"/>
        <v>0</v>
      </c>
      <c r="CC11" s="37" t="s">
        <v>14</v>
      </c>
      <c r="CD11" s="2">
        <v>847</v>
      </c>
      <c r="CE11" s="2">
        <v>836</v>
      </c>
      <c r="CF11" s="2">
        <v>11</v>
      </c>
      <c r="CG11" s="2">
        <v>0</v>
      </c>
      <c r="CH11" s="4">
        <f t="shared" si="62"/>
        <v>0.98701298701298701</v>
      </c>
      <c r="CI11" s="38">
        <f t="shared" si="10"/>
        <v>0</v>
      </c>
      <c r="CK11" s="78" t="s">
        <v>14</v>
      </c>
      <c r="CL11" s="74">
        <v>847</v>
      </c>
      <c r="CM11" s="74">
        <v>836</v>
      </c>
      <c r="CN11" s="74">
        <v>11</v>
      </c>
      <c r="CO11" s="74">
        <v>0</v>
      </c>
      <c r="CP11" s="75">
        <f>CM11/CL11</f>
        <v>0.98701298701298701</v>
      </c>
      <c r="CQ11" s="77">
        <f t="shared" si="11"/>
        <v>0.98701298701298701</v>
      </c>
      <c r="CR11" s="73"/>
      <c r="CS11" s="78" t="s">
        <v>14</v>
      </c>
      <c r="CT11" s="74">
        <v>847</v>
      </c>
      <c r="CU11" s="74">
        <v>836</v>
      </c>
      <c r="CV11" s="74">
        <v>11</v>
      </c>
      <c r="CW11" s="74">
        <v>0</v>
      </c>
      <c r="CX11" s="75">
        <f>CU11/CT11</f>
        <v>0.98701298701298701</v>
      </c>
      <c r="CY11" s="77">
        <f t="shared" si="12"/>
        <v>0</v>
      </c>
      <c r="CZ11" s="73"/>
      <c r="DA11" s="78" t="s">
        <v>14</v>
      </c>
      <c r="DB11" s="74">
        <v>847</v>
      </c>
      <c r="DC11" s="74">
        <v>836</v>
      </c>
      <c r="DD11" s="74">
        <v>11</v>
      </c>
      <c r="DE11" s="74">
        <v>0</v>
      </c>
      <c r="DF11" s="75">
        <f>DC11/DB11</f>
        <v>0.98701298701298701</v>
      </c>
      <c r="DG11" s="77">
        <f t="shared" si="13"/>
        <v>0</v>
      </c>
      <c r="DH11" s="73"/>
      <c r="DI11" s="78" t="s">
        <v>14</v>
      </c>
      <c r="DJ11" s="74">
        <v>847</v>
      </c>
      <c r="DK11" s="74">
        <v>836</v>
      </c>
      <c r="DL11" s="74">
        <v>11</v>
      </c>
      <c r="DM11" s="74">
        <v>0</v>
      </c>
      <c r="DN11" s="75">
        <f>DK11/DJ11</f>
        <v>0.98701298701298701</v>
      </c>
      <c r="DO11" s="77">
        <f t="shared" si="14"/>
        <v>0</v>
      </c>
      <c r="DP11" s="73"/>
      <c r="DQ11" s="78" t="s">
        <v>14</v>
      </c>
      <c r="DR11" s="74">
        <v>847</v>
      </c>
      <c r="DS11" s="74">
        <v>836</v>
      </c>
      <c r="DT11" s="74">
        <v>11</v>
      </c>
      <c r="DU11" s="74">
        <v>0</v>
      </c>
      <c r="DV11" s="75">
        <f>DS11/DR11</f>
        <v>0.98701298701298701</v>
      </c>
      <c r="DW11" s="77">
        <f t="shared" si="15"/>
        <v>0</v>
      </c>
      <c r="DX11" s="91"/>
      <c r="DY11" s="78" t="s">
        <v>14</v>
      </c>
      <c r="DZ11" s="74">
        <v>847</v>
      </c>
      <c r="EA11" s="74">
        <v>836</v>
      </c>
      <c r="EB11" s="74">
        <v>11</v>
      </c>
      <c r="EC11" s="74">
        <v>0</v>
      </c>
      <c r="ED11" s="75">
        <f>EA11/DZ11</f>
        <v>0.98701298701298701</v>
      </c>
      <c r="EE11" s="77">
        <f t="shared" si="16"/>
        <v>0</v>
      </c>
      <c r="EF11" s="73"/>
      <c r="EG11" s="78" t="s">
        <v>14</v>
      </c>
      <c r="EH11" s="73">
        <v>853</v>
      </c>
      <c r="EI11" s="73">
        <v>836</v>
      </c>
      <c r="EJ11" s="73">
        <v>11</v>
      </c>
      <c r="EK11" s="73">
        <v>6</v>
      </c>
      <c r="EL11" s="77">
        <v>0.98</v>
      </c>
      <c r="EM11" s="77">
        <f t="shared" si="17"/>
        <v>-7.0129870129870264E-3</v>
      </c>
      <c r="EN11" s="73"/>
      <c r="EO11" s="78" t="s">
        <v>14</v>
      </c>
      <c r="EP11" s="74">
        <v>847</v>
      </c>
      <c r="EQ11" s="74">
        <v>836</v>
      </c>
      <c r="ER11" s="74">
        <v>11</v>
      </c>
      <c r="ES11" s="74">
        <v>0</v>
      </c>
      <c r="ET11" s="75">
        <f>EQ11/EP11</f>
        <v>0.98701298701298701</v>
      </c>
      <c r="EU11" s="77">
        <f t="shared" si="18"/>
        <v>7.0129870129870264E-3</v>
      </c>
      <c r="EV11" s="73"/>
      <c r="EW11" s="78" t="s">
        <v>14</v>
      </c>
      <c r="EX11" s="74">
        <v>847</v>
      </c>
      <c r="EY11" s="74">
        <v>836</v>
      </c>
      <c r="EZ11" s="74">
        <v>11</v>
      </c>
      <c r="FA11" s="74">
        <v>0</v>
      </c>
      <c r="FB11" s="75">
        <f>EY11/EX11</f>
        <v>0.98701298701298701</v>
      </c>
      <c r="FC11" s="77">
        <f t="shared" si="19"/>
        <v>0</v>
      </c>
      <c r="FD11" s="73"/>
      <c r="FE11" s="78" t="s">
        <v>14</v>
      </c>
      <c r="FF11" s="74">
        <v>847</v>
      </c>
      <c r="FG11" s="74">
        <v>836</v>
      </c>
      <c r="FH11" s="74">
        <v>11</v>
      </c>
      <c r="FI11" s="74">
        <v>0</v>
      </c>
      <c r="FJ11" s="75">
        <f t="shared" si="20"/>
        <v>0.98701298701298701</v>
      </c>
      <c r="FK11" s="77">
        <f t="shared" si="21"/>
        <v>0</v>
      </c>
      <c r="FM11" s="78" t="s">
        <v>14</v>
      </c>
      <c r="FN11" s="74">
        <v>847</v>
      </c>
      <c r="FO11" s="74">
        <v>836</v>
      </c>
      <c r="FP11" s="74">
        <v>11</v>
      </c>
      <c r="FQ11" s="74">
        <v>0</v>
      </c>
      <c r="FR11" s="75">
        <f t="shared" si="22"/>
        <v>0.98701298701298701</v>
      </c>
      <c r="FS11" s="77">
        <f t="shared" si="23"/>
        <v>0</v>
      </c>
      <c r="FU11" s="78" t="s">
        <v>14</v>
      </c>
      <c r="FV11" s="74">
        <v>847</v>
      </c>
      <c r="FW11" s="74">
        <v>836</v>
      </c>
      <c r="FX11" s="74">
        <v>11</v>
      </c>
      <c r="FY11" s="74">
        <v>0</v>
      </c>
      <c r="FZ11" s="75">
        <f t="shared" si="24"/>
        <v>0.98701298701298701</v>
      </c>
      <c r="GA11" s="77">
        <f t="shared" si="0"/>
        <v>0</v>
      </c>
      <c r="GC11" s="78" t="s">
        <v>14</v>
      </c>
      <c r="GD11" s="74">
        <v>847</v>
      </c>
      <c r="GE11" s="74">
        <v>836</v>
      </c>
      <c r="GF11" s="74">
        <v>11</v>
      </c>
      <c r="GG11" s="74">
        <v>0</v>
      </c>
      <c r="GH11" s="75">
        <f t="shared" si="25"/>
        <v>0.98701298701298701</v>
      </c>
      <c r="GI11" s="77">
        <f t="shared" si="26"/>
        <v>0</v>
      </c>
      <c r="GK11" s="78" t="s">
        <v>14</v>
      </c>
      <c r="GL11" s="74">
        <v>847</v>
      </c>
      <c r="GM11" s="74">
        <v>836</v>
      </c>
      <c r="GN11" s="74">
        <v>11</v>
      </c>
      <c r="GO11" s="74">
        <v>0</v>
      </c>
      <c r="GP11" s="75">
        <f t="shared" si="27"/>
        <v>0.98701298701298701</v>
      </c>
      <c r="GQ11" s="77">
        <f t="shared" si="28"/>
        <v>0</v>
      </c>
      <c r="GS11" s="78" t="s">
        <v>14</v>
      </c>
      <c r="GT11" s="74">
        <v>847</v>
      </c>
      <c r="GU11" s="74">
        <v>836</v>
      </c>
      <c r="GV11" s="74">
        <v>11</v>
      </c>
      <c r="GW11" s="74">
        <v>0</v>
      </c>
      <c r="GX11" s="75">
        <f t="shared" si="29"/>
        <v>0.98701298701298701</v>
      </c>
      <c r="GY11" s="77">
        <f t="shared" si="30"/>
        <v>0</v>
      </c>
      <c r="HA11" s="78" t="s">
        <v>14</v>
      </c>
      <c r="HB11" s="74">
        <v>847</v>
      </c>
      <c r="HC11" s="74">
        <v>836</v>
      </c>
      <c r="HD11" s="74">
        <v>11</v>
      </c>
      <c r="HE11" s="74">
        <v>0</v>
      </c>
      <c r="HF11" s="75">
        <f t="shared" si="31"/>
        <v>0.98701298701298701</v>
      </c>
      <c r="HG11" s="77">
        <f t="shared" si="32"/>
        <v>0</v>
      </c>
      <c r="HI11" s="78" t="s">
        <v>14</v>
      </c>
      <c r="HJ11" s="74">
        <v>847</v>
      </c>
      <c r="HK11" s="74">
        <v>836</v>
      </c>
      <c r="HL11" s="74">
        <v>11</v>
      </c>
      <c r="HM11" s="74">
        <v>0</v>
      </c>
      <c r="HN11" s="75">
        <f t="shared" si="33"/>
        <v>0.98701298701298701</v>
      </c>
      <c r="HO11" s="77">
        <f t="shared" si="34"/>
        <v>0</v>
      </c>
      <c r="HQ11" s="78" t="s">
        <v>14</v>
      </c>
      <c r="HR11" s="74">
        <v>847</v>
      </c>
      <c r="HS11" s="74">
        <v>836</v>
      </c>
      <c r="HT11" s="74">
        <v>11</v>
      </c>
      <c r="HU11" s="74">
        <v>0</v>
      </c>
      <c r="HV11" s="75">
        <f t="shared" si="35"/>
        <v>0.98701298701298701</v>
      </c>
      <c r="HW11" s="77">
        <f t="shared" si="36"/>
        <v>0</v>
      </c>
      <c r="HY11" s="78" t="s">
        <v>14</v>
      </c>
      <c r="HZ11" s="74">
        <v>847</v>
      </c>
      <c r="IA11" s="74">
        <v>836</v>
      </c>
      <c r="IB11" s="74">
        <v>11</v>
      </c>
      <c r="IC11" s="74">
        <v>0</v>
      </c>
      <c r="ID11" s="75">
        <f t="shared" si="37"/>
        <v>0.98701298701298701</v>
      </c>
      <c r="IE11" s="77">
        <f t="shared" si="38"/>
        <v>0</v>
      </c>
      <c r="IG11" s="78" t="s">
        <v>14</v>
      </c>
      <c r="IH11" s="74">
        <v>847</v>
      </c>
      <c r="II11" s="74">
        <v>836</v>
      </c>
      <c r="IJ11" s="74">
        <v>11</v>
      </c>
      <c r="IK11" s="74">
        <v>0</v>
      </c>
      <c r="IL11" s="75">
        <f t="shared" si="39"/>
        <v>0.98701298701298701</v>
      </c>
      <c r="IM11" s="77">
        <f t="shared" si="40"/>
        <v>0</v>
      </c>
      <c r="IO11" s="78" t="s">
        <v>14</v>
      </c>
      <c r="IP11" s="74">
        <v>857</v>
      </c>
      <c r="IQ11" s="74">
        <v>846</v>
      </c>
      <c r="IR11" s="74">
        <v>11</v>
      </c>
      <c r="IS11" s="74">
        <v>0</v>
      </c>
      <c r="IT11" s="75">
        <f t="shared" si="41"/>
        <v>0.98716452742123684</v>
      </c>
      <c r="IU11" s="77">
        <f t="shared" si="42"/>
        <v>1.515404082498284E-4</v>
      </c>
      <c r="IW11" s="78" t="s">
        <v>14</v>
      </c>
      <c r="IX11" s="74">
        <v>857</v>
      </c>
      <c r="IY11" s="74">
        <v>846</v>
      </c>
      <c r="IZ11" s="74">
        <v>11</v>
      </c>
      <c r="JA11" s="74">
        <v>0</v>
      </c>
      <c r="JB11" s="75">
        <f t="shared" si="43"/>
        <v>0.98716452742123684</v>
      </c>
      <c r="JC11" s="77">
        <f t="shared" si="44"/>
        <v>0</v>
      </c>
      <c r="JE11" s="78" t="s">
        <v>14</v>
      </c>
      <c r="JF11" s="74">
        <v>857</v>
      </c>
      <c r="JG11" s="74">
        <v>846</v>
      </c>
      <c r="JH11" s="74">
        <v>11</v>
      </c>
      <c r="JI11" s="74">
        <v>0</v>
      </c>
      <c r="JJ11" s="75">
        <f t="shared" si="45"/>
        <v>0.98716452742123684</v>
      </c>
      <c r="JK11" s="77">
        <f t="shared" si="46"/>
        <v>0</v>
      </c>
      <c r="JM11" s="78" t="s">
        <v>14</v>
      </c>
      <c r="JN11" s="74">
        <v>857</v>
      </c>
      <c r="JO11" s="74">
        <v>846</v>
      </c>
      <c r="JP11" s="74">
        <v>11</v>
      </c>
      <c r="JQ11" s="74">
        <v>0</v>
      </c>
      <c r="JR11" s="75">
        <f t="shared" si="47"/>
        <v>0.98716452742123684</v>
      </c>
      <c r="JS11" s="77">
        <f t="shared" si="48"/>
        <v>0</v>
      </c>
      <c r="JU11" s="78" t="s">
        <v>14</v>
      </c>
      <c r="JV11" s="74">
        <v>857</v>
      </c>
      <c r="JW11" s="74">
        <v>846</v>
      </c>
      <c r="JX11" s="74">
        <v>11</v>
      </c>
      <c r="JY11" s="74">
        <v>0</v>
      </c>
      <c r="JZ11" s="75">
        <f t="shared" si="49"/>
        <v>0.98716452742123684</v>
      </c>
      <c r="KA11" s="77">
        <f t="shared" si="50"/>
        <v>0</v>
      </c>
      <c r="KC11" s="78" t="s">
        <v>14</v>
      </c>
      <c r="KD11" s="74">
        <v>857</v>
      </c>
      <c r="KE11" s="74">
        <v>846</v>
      </c>
      <c r="KF11" s="74">
        <v>11</v>
      </c>
      <c r="KG11" s="74">
        <v>0</v>
      </c>
      <c r="KH11" s="75">
        <f t="shared" si="51"/>
        <v>0.98716452742123684</v>
      </c>
      <c r="KI11" s="77">
        <f t="shared" si="52"/>
        <v>0</v>
      </c>
      <c r="KK11" s="78" t="s">
        <v>14</v>
      </c>
      <c r="KL11" s="74">
        <v>857</v>
      </c>
      <c r="KM11" s="74">
        <v>846</v>
      </c>
      <c r="KN11" s="74">
        <v>11</v>
      </c>
      <c r="KO11" s="74">
        <v>0</v>
      </c>
      <c r="KP11" s="75">
        <f t="shared" si="53"/>
        <v>0.98716452742123684</v>
      </c>
      <c r="KQ11" s="77">
        <f t="shared" si="54"/>
        <v>0</v>
      </c>
      <c r="KS11" s="78" t="s">
        <v>14</v>
      </c>
      <c r="KT11" s="6">
        <v>857</v>
      </c>
      <c r="KU11" s="6">
        <v>757</v>
      </c>
      <c r="KV11" s="6">
        <v>98</v>
      </c>
      <c r="KW11" s="6">
        <v>2</v>
      </c>
      <c r="KX11" s="75">
        <f t="shared" si="55"/>
        <v>0.88331388564760793</v>
      </c>
      <c r="KY11" s="77">
        <f t="shared" si="56"/>
        <v>-0.1038506417736289</v>
      </c>
      <c r="LA11" s="78" t="s">
        <v>14</v>
      </c>
      <c r="LB11" s="6">
        <v>857</v>
      </c>
      <c r="LC11" s="6">
        <v>757</v>
      </c>
      <c r="LD11" s="6">
        <v>98</v>
      </c>
      <c r="LE11" s="6">
        <v>2</v>
      </c>
      <c r="LF11" s="75">
        <f t="shared" si="57"/>
        <v>0.88331388564760793</v>
      </c>
      <c r="LG11" s="77">
        <f t="shared" si="58"/>
        <v>0</v>
      </c>
      <c r="LI11" s="78" t="s">
        <v>14</v>
      </c>
      <c r="LJ11" s="6">
        <v>857</v>
      </c>
      <c r="LK11" s="6">
        <v>757</v>
      </c>
      <c r="LL11" s="6">
        <v>98</v>
      </c>
      <c r="LM11" s="6">
        <v>2</v>
      </c>
      <c r="LN11" s="75">
        <f t="shared" si="59"/>
        <v>0.88331388564760793</v>
      </c>
      <c r="LO11" s="77">
        <f t="shared" si="60"/>
        <v>0</v>
      </c>
      <c r="LQ11" s="78" t="s">
        <v>14</v>
      </c>
      <c r="LR11" s="6">
        <v>863</v>
      </c>
      <c r="LS11" s="6">
        <v>836</v>
      </c>
      <c r="LT11" s="6">
        <v>11</v>
      </c>
      <c r="LU11" s="6">
        <v>16</v>
      </c>
      <c r="LV11" s="75">
        <v>0.97</v>
      </c>
      <c r="LW11" s="77"/>
    </row>
    <row r="12" spans="1:335">
      <c r="A12" s="2"/>
      <c r="B12" s="2"/>
      <c r="C12" s="2"/>
      <c r="D12" s="2"/>
      <c r="E12" s="2"/>
      <c r="F12" s="4"/>
      <c r="G12" s="4"/>
      <c r="H12" s="2"/>
      <c r="I12" s="37" t="s">
        <v>15</v>
      </c>
      <c r="J12" s="2">
        <v>46</v>
      </c>
      <c r="K12" s="2">
        <v>46</v>
      </c>
      <c r="L12" s="2">
        <v>0</v>
      </c>
      <c r="M12" s="2">
        <v>0</v>
      </c>
      <c r="N12" s="4">
        <f t="shared" ref="N12:N73" si="63">K12/J12</f>
        <v>1</v>
      </c>
      <c r="O12" s="8">
        <f t="shared" si="1"/>
        <v>1</v>
      </c>
      <c r="Q12" s="37" t="s">
        <v>15</v>
      </c>
      <c r="R12" s="2">
        <v>46</v>
      </c>
      <c r="S12" s="2">
        <v>46</v>
      </c>
      <c r="T12" s="2">
        <v>0</v>
      </c>
      <c r="U12" s="2">
        <v>0</v>
      </c>
      <c r="V12" s="4">
        <f>S12/R12</f>
        <v>1</v>
      </c>
      <c r="W12" s="38">
        <f t="shared" si="2"/>
        <v>0</v>
      </c>
      <c r="Y12" s="37" t="s">
        <v>15</v>
      </c>
      <c r="Z12" s="2">
        <v>46</v>
      </c>
      <c r="AA12" s="2">
        <v>46</v>
      </c>
      <c r="AB12" s="2">
        <v>0</v>
      </c>
      <c r="AC12" s="2">
        <v>0</v>
      </c>
      <c r="AD12" s="4">
        <f>AA12/Z12</f>
        <v>1</v>
      </c>
      <c r="AE12" s="38">
        <f t="shared" si="3"/>
        <v>0</v>
      </c>
      <c r="AG12" s="37" t="s">
        <v>15</v>
      </c>
      <c r="AH12" s="2">
        <v>46</v>
      </c>
      <c r="AI12" s="2">
        <v>46</v>
      </c>
      <c r="AJ12" s="2">
        <v>0</v>
      </c>
      <c r="AK12" s="2">
        <v>0</v>
      </c>
      <c r="AL12" s="4">
        <f>AI12/AH12</f>
        <v>1</v>
      </c>
      <c r="AM12" s="38">
        <f t="shared" si="4"/>
        <v>0</v>
      </c>
      <c r="AO12" s="37" t="s">
        <v>15</v>
      </c>
      <c r="AP12" s="2">
        <v>46</v>
      </c>
      <c r="AQ12" s="2">
        <v>46</v>
      </c>
      <c r="AR12" s="2">
        <v>0</v>
      </c>
      <c r="AS12" s="2">
        <v>0</v>
      </c>
      <c r="AT12" s="4">
        <f>AQ12/AP12</f>
        <v>1</v>
      </c>
      <c r="AU12" s="38">
        <f t="shared" si="5"/>
        <v>0</v>
      </c>
      <c r="AW12" s="37" t="s">
        <v>15</v>
      </c>
      <c r="AX12" s="2">
        <v>46</v>
      </c>
      <c r="AY12" s="2">
        <v>46</v>
      </c>
      <c r="AZ12" s="2">
        <v>0</v>
      </c>
      <c r="BA12" s="2">
        <v>0</v>
      </c>
      <c r="BB12" s="4">
        <f>AY12/AX12</f>
        <v>1</v>
      </c>
      <c r="BC12" s="38">
        <f t="shared" si="6"/>
        <v>0</v>
      </c>
      <c r="BE12" s="37" t="s">
        <v>15</v>
      </c>
      <c r="BF12" s="2">
        <v>46</v>
      </c>
      <c r="BG12" s="2">
        <v>46</v>
      </c>
      <c r="BH12" s="2">
        <v>0</v>
      </c>
      <c r="BI12" s="2">
        <v>0</v>
      </c>
      <c r="BJ12" s="4">
        <f>BG12/BF12</f>
        <v>1</v>
      </c>
      <c r="BK12" s="38">
        <f t="shared" si="7"/>
        <v>0</v>
      </c>
      <c r="BM12" s="37" t="s">
        <v>15</v>
      </c>
      <c r="BN12" s="2">
        <v>46</v>
      </c>
      <c r="BO12" s="2">
        <v>46</v>
      </c>
      <c r="BP12" s="2">
        <v>0</v>
      </c>
      <c r="BQ12" s="2">
        <v>0</v>
      </c>
      <c r="BR12" s="4">
        <f>BO12/BN12</f>
        <v>1</v>
      </c>
      <c r="BS12" s="38">
        <f t="shared" si="8"/>
        <v>0</v>
      </c>
      <c r="BU12" s="37" t="s">
        <v>15</v>
      </c>
      <c r="BV12" s="2">
        <v>46</v>
      </c>
      <c r="BW12" s="2">
        <v>46</v>
      </c>
      <c r="BX12" s="2">
        <v>0</v>
      </c>
      <c r="BY12" s="2">
        <v>0</v>
      </c>
      <c r="BZ12" s="4">
        <f>BW12/BV12</f>
        <v>1</v>
      </c>
      <c r="CA12" s="4">
        <f t="shared" si="9"/>
        <v>0</v>
      </c>
      <c r="CC12" s="37" t="s">
        <v>15</v>
      </c>
      <c r="CD12" s="2">
        <v>46</v>
      </c>
      <c r="CE12" s="2">
        <v>46</v>
      </c>
      <c r="CF12" s="2">
        <v>0</v>
      </c>
      <c r="CG12" s="2">
        <v>0</v>
      </c>
      <c r="CH12" s="4">
        <f t="shared" si="62"/>
        <v>1</v>
      </c>
      <c r="CI12" s="38">
        <f t="shared" si="10"/>
        <v>0</v>
      </c>
      <c r="CK12" s="78" t="s">
        <v>15</v>
      </c>
      <c r="CL12" s="74">
        <v>46</v>
      </c>
      <c r="CM12" s="74">
        <v>46</v>
      </c>
      <c r="CN12" s="74">
        <v>0</v>
      </c>
      <c r="CO12" s="74">
        <v>0</v>
      </c>
      <c r="CP12" s="75">
        <f>CM12/CL12</f>
        <v>1</v>
      </c>
      <c r="CQ12" s="77">
        <f t="shared" si="11"/>
        <v>1</v>
      </c>
      <c r="CR12" s="73"/>
      <c r="CS12" s="78" t="s">
        <v>15</v>
      </c>
      <c r="CT12" s="74">
        <v>46</v>
      </c>
      <c r="CU12" s="74">
        <v>46</v>
      </c>
      <c r="CV12" s="74">
        <v>0</v>
      </c>
      <c r="CW12" s="74">
        <v>0</v>
      </c>
      <c r="CX12" s="75">
        <f>CU12/CT12</f>
        <v>1</v>
      </c>
      <c r="CY12" s="77">
        <f t="shared" si="12"/>
        <v>0</v>
      </c>
      <c r="CZ12" s="73"/>
      <c r="DA12" s="78" t="s">
        <v>15</v>
      </c>
      <c r="DB12" s="74">
        <v>46</v>
      </c>
      <c r="DC12" s="74">
        <v>46</v>
      </c>
      <c r="DD12" s="74">
        <v>0</v>
      </c>
      <c r="DE12" s="74">
        <v>0</v>
      </c>
      <c r="DF12" s="75">
        <f>DC12/DB12</f>
        <v>1</v>
      </c>
      <c r="DG12" s="77">
        <f t="shared" si="13"/>
        <v>0</v>
      </c>
      <c r="DH12" s="73"/>
      <c r="DI12" s="78" t="s">
        <v>15</v>
      </c>
      <c r="DJ12" s="74">
        <v>46</v>
      </c>
      <c r="DK12" s="74">
        <v>46</v>
      </c>
      <c r="DL12" s="74">
        <v>0</v>
      </c>
      <c r="DM12" s="74">
        <v>0</v>
      </c>
      <c r="DN12" s="75">
        <f>DK12/DJ12</f>
        <v>1</v>
      </c>
      <c r="DO12" s="77">
        <f t="shared" si="14"/>
        <v>0</v>
      </c>
      <c r="DP12" s="73"/>
      <c r="DQ12" s="78" t="s">
        <v>15</v>
      </c>
      <c r="DR12" s="74">
        <v>46</v>
      </c>
      <c r="DS12" s="74">
        <v>46</v>
      </c>
      <c r="DT12" s="74">
        <v>0</v>
      </c>
      <c r="DU12" s="74">
        <v>0</v>
      </c>
      <c r="DV12" s="75">
        <f>DS12/DR12</f>
        <v>1</v>
      </c>
      <c r="DW12" s="77">
        <f t="shared" si="15"/>
        <v>0</v>
      </c>
      <c r="DX12" s="91"/>
      <c r="DY12" s="78" t="s">
        <v>15</v>
      </c>
      <c r="DZ12" s="74">
        <v>46</v>
      </c>
      <c r="EA12" s="74">
        <v>46</v>
      </c>
      <c r="EB12" s="74">
        <v>0</v>
      </c>
      <c r="EC12" s="74">
        <v>0</v>
      </c>
      <c r="ED12" s="75">
        <f>EA12/DZ12</f>
        <v>1</v>
      </c>
      <c r="EE12" s="77">
        <f t="shared" si="16"/>
        <v>0</v>
      </c>
      <c r="EF12" s="73"/>
      <c r="EG12" s="78" t="s">
        <v>15</v>
      </c>
      <c r="EH12" s="73">
        <v>183</v>
      </c>
      <c r="EI12" s="73">
        <v>138</v>
      </c>
      <c r="EJ12" s="73">
        <v>0</v>
      </c>
      <c r="EK12" s="73">
        <v>45</v>
      </c>
      <c r="EL12" s="77">
        <v>0.75</v>
      </c>
      <c r="EM12" s="77">
        <f t="shared" si="17"/>
        <v>-0.25</v>
      </c>
      <c r="EN12" s="73"/>
      <c r="EO12" s="78" t="s">
        <v>15</v>
      </c>
      <c r="EP12" s="74">
        <v>46</v>
      </c>
      <c r="EQ12" s="74">
        <v>46</v>
      </c>
      <c r="ER12" s="74">
        <v>0</v>
      </c>
      <c r="ES12" s="74">
        <v>0</v>
      </c>
      <c r="ET12" s="75">
        <f>EQ12/EP12</f>
        <v>1</v>
      </c>
      <c r="EU12" s="77">
        <f t="shared" si="18"/>
        <v>0.25</v>
      </c>
      <c r="EV12" s="73"/>
      <c r="EW12" s="78" t="s">
        <v>15</v>
      </c>
      <c r="EX12" s="74">
        <v>46</v>
      </c>
      <c r="EY12" s="74">
        <v>46</v>
      </c>
      <c r="EZ12" s="74">
        <v>0</v>
      </c>
      <c r="FA12" s="74">
        <v>0</v>
      </c>
      <c r="FB12" s="75">
        <f>EY12/EX12</f>
        <v>1</v>
      </c>
      <c r="FC12" s="77">
        <f t="shared" si="19"/>
        <v>0</v>
      </c>
      <c r="FD12" s="73"/>
      <c r="FE12" s="78" t="s">
        <v>15</v>
      </c>
      <c r="FF12" s="74">
        <v>46</v>
      </c>
      <c r="FG12" s="74">
        <v>46</v>
      </c>
      <c r="FH12" s="74">
        <v>0</v>
      </c>
      <c r="FI12" s="74">
        <v>0</v>
      </c>
      <c r="FJ12" s="75">
        <f t="shared" si="20"/>
        <v>1</v>
      </c>
      <c r="FK12" s="77">
        <f t="shared" si="21"/>
        <v>0</v>
      </c>
      <c r="FM12" s="78" t="s">
        <v>15</v>
      </c>
      <c r="FN12" s="74">
        <v>46</v>
      </c>
      <c r="FO12" s="74">
        <v>46</v>
      </c>
      <c r="FP12" s="74">
        <v>0</v>
      </c>
      <c r="FQ12" s="74">
        <v>0</v>
      </c>
      <c r="FR12" s="75">
        <f t="shared" si="22"/>
        <v>1</v>
      </c>
      <c r="FS12" s="77">
        <f t="shared" si="23"/>
        <v>0</v>
      </c>
      <c r="FU12" s="78" t="s">
        <v>15</v>
      </c>
      <c r="FV12" s="74">
        <v>46</v>
      </c>
      <c r="FW12" s="74">
        <v>46</v>
      </c>
      <c r="FX12" s="74">
        <v>0</v>
      </c>
      <c r="FY12" s="74">
        <v>0</v>
      </c>
      <c r="FZ12" s="75">
        <f t="shared" si="24"/>
        <v>1</v>
      </c>
      <c r="GA12" s="77">
        <f t="shared" si="0"/>
        <v>0</v>
      </c>
      <c r="GC12" s="78" t="s">
        <v>15</v>
      </c>
      <c r="GD12" s="74">
        <v>46</v>
      </c>
      <c r="GE12" s="74">
        <v>46</v>
      </c>
      <c r="GF12" s="74">
        <v>0</v>
      </c>
      <c r="GG12" s="74">
        <v>0</v>
      </c>
      <c r="GH12" s="75">
        <f t="shared" si="25"/>
        <v>1</v>
      </c>
      <c r="GI12" s="77">
        <f t="shared" si="26"/>
        <v>0</v>
      </c>
      <c r="GK12" s="78" t="s">
        <v>15</v>
      </c>
      <c r="GL12" s="74">
        <v>46</v>
      </c>
      <c r="GM12" s="74">
        <v>46</v>
      </c>
      <c r="GN12" s="74">
        <v>0</v>
      </c>
      <c r="GO12" s="74">
        <v>0</v>
      </c>
      <c r="GP12" s="75">
        <f t="shared" si="27"/>
        <v>1</v>
      </c>
      <c r="GQ12" s="77">
        <f t="shared" si="28"/>
        <v>0</v>
      </c>
      <c r="GS12" s="78" t="s">
        <v>15</v>
      </c>
      <c r="GT12" s="74">
        <v>46</v>
      </c>
      <c r="GU12" s="74">
        <v>46</v>
      </c>
      <c r="GV12" s="74">
        <v>0</v>
      </c>
      <c r="GW12" s="74">
        <v>0</v>
      </c>
      <c r="GX12" s="75">
        <f t="shared" si="29"/>
        <v>1</v>
      </c>
      <c r="GY12" s="77">
        <f t="shared" si="30"/>
        <v>0</v>
      </c>
      <c r="HA12" s="78" t="s">
        <v>15</v>
      </c>
      <c r="HB12" s="74">
        <v>46</v>
      </c>
      <c r="HC12" s="74">
        <v>46</v>
      </c>
      <c r="HD12" s="74">
        <v>0</v>
      </c>
      <c r="HE12" s="74">
        <v>0</v>
      </c>
      <c r="HF12" s="75">
        <f t="shared" si="31"/>
        <v>1</v>
      </c>
      <c r="HG12" s="77">
        <f t="shared" si="32"/>
        <v>0</v>
      </c>
      <c r="HI12" s="78" t="s">
        <v>15</v>
      </c>
      <c r="HJ12" s="74">
        <v>46</v>
      </c>
      <c r="HK12" s="74">
        <v>46</v>
      </c>
      <c r="HL12" s="74">
        <v>0</v>
      </c>
      <c r="HM12" s="74">
        <v>0</v>
      </c>
      <c r="HN12" s="75">
        <f t="shared" si="33"/>
        <v>1</v>
      </c>
      <c r="HO12" s="77">
        <f t="shared" si="34"/>
        <v>0</v>
      </c>
      <c r="HQ12" s="78" t="s">
        <v>15</v>
      </c>
      <c r="HR12" s="74">
        <v>46</v>
      </c>
      <c r="HS12" s="74">
        <v>46</v>
      </c>
      <c r="HT12" s="74">
        <v>0</v>
      </c>
      <c r="HU12" s="74">
        <v>0</v>
      </c>
      <c r="HV12" s="75">
        <f t="shared" si="35"/>
        <v>1</v>
      </c>
      <c r="HW12" s="77">
        <f t="shared" si="36"/>
        <v>0</v>
      </c>
      <c r="HY12" s="78" t="s">
        <v>15</v>
      </c>
      <c r="HZ12" s="74">
        <v>46</v>
      </c>
      <c r="IA12" s="74">
        <v>46</v>
      </c>
      <c r="IB12" s="74">
        <v>0</v>
      </c>
      <c r="IC12" s="74">
        <v>0</v>
      </c>
      <c r="ID12" s="75">
        <f t="shared" si="37"/>
        <v>1</v>
      </c>
      <c r="IE12" s="77">
        <f t="shared" si="38"/>
        <v>0</v>
      </c>
      <c r="IG12" s="78" t="s">
        <v>15</v>
      </c>
      <c r="IH12" s="74">
        <v>46</v>
      </c>
      <c r="II12" s="74">
        <v>46</v>
      </c>
      <c r="IJ12" s="74">
        <v>0</v>
      </c>
      <c r="IK12" s="74">
        <v>0</v>
      </c>
      <c r="IL12" s="75">
        <f t="shared" si="39"/>
        <v>1</v>
      </c>
      <c r="IM12" s="77">
        <f t="shared" si="40"/>
        <v>0</v>
      </c>
      <c r="IO12" s="78" t="s">
        <v>15</v>
      </c>
      <c r="IP12" s="74">
        <v>46</v>
      </c>
      <c r="IQ12" s="74">
        <v>46</v>
      </c>
      <c r="IR12" s="74">
        <v>0</v>
      </c>
      <c r="IS12" s="74">
        <v>0</v>
      </c>
      <c r="IT12" s="75">
        <f t="shared" si="41"/>
        <v>1</v>
      </c>
      <c r="IU12" s="77">
        <f t="shared" si="42"/>
        <v>0</v>
      </c>
      <c r="IW12" s="78" t="s">
        <v>15</v>
      </c>
      <c r="IX12" s="74">
        <v>46</v>
      </c>
      <c r="IY12" s="74">
        <v>46</v>
      </c>
      <c r="IZ12" s="74">
        <v>0</v>
      </c>
      <c r="JA12" s="74">
        <v>0</v>
      </c>
      <c r="JB12" s="75">
        <f t="shared" si="43"/>
        <v>1</v>
      </c>
      <c r="JC12" s="77">
        <f t="shared" si="44"/>
        <v>0</v>
      </c>
      <c r="JE12" s="78" t="s">
        <v>15</v>
      </c>
      <c r="JF12" s="74">
        <v>46</v>
      </c>
      <c r="JG12" s="74">
        <v>46</v>
      </c>
      <c r="JH12" s="74">
        <v>0</v>
      </c>
      <c r="JI12" s="74">
        <v>0</v>
      </c>
      <c r="JJ12" s="75">
        <f t="shared" si="45"/>
        <v>1</v>
      </c>
      <c r="JK12" s="77">
        <f t="shared" si="46"/>
        <v>0</v>
      </c>
      <c r="JM12" s="78" t="s">
        <v>15</v>
      </c>
      <c r="JN12" s="74">
        <v>46</v>
      </c>
      <c r="JO12" s="74">
        <v>46</v>
      </c>
      <c r="JP12" s="74">
        <v>0</v>
      </c>
      <c r="JQ12" s="74">
        <v>0</v>
      </c>
      <c r="JR12" s="75">
        <f t="shared" si="47"/>
        <v>1</v>
      </c>
      <c r="JS12" s="77">
        <f t="shared" si="48"/>
        <v>0</v>
      </c>
      <c r="JU12" s="78" t="s">
        <v>15</v>
      </c>
      <c r="JV12" s="74">
        <v>46</v>
      </c>
      <c r="JW12" s="74">
        <v>46</v>
      </c>
      <c r="JX12" s="74">
        <v>0</v>
      </c>
      <c r="JY12" s="74">
        <v>0</v>
      </c>
      <c r="JZ12" s="75">
        <f t="shared" si="49"/>
        <v>1</v>
      </c>
      <c r="KA12" s="77">
        <f t="shared" si="50"/>
        <v>0</v>
      </c>
      <c r="KC12" s="78" t="s">
        <v>15</v>
      </c>
      <c r="KD12" s="74">
        <v>46</v>
      </c>
      <c r="KE12" s="74">
        <v>46</v>
      </c>
      <c r="KF12" s="74">
        <v>0</v>
      </c>
      <c r="KG12" s="74">
        <v>0</v>
      </c>
      <c r="KH12" s="75">
        <f t="shared" si="51"/>
        <v>1</v>
      </c>
      <c r="KI12" s="77">
        <f t="shared" si="52"/>
        <v>0</v>
      </c>
      <c r="KK12" s="78" t="s">
        <v>15</v>
      </c>
      <c r="KL12" s="74">
        <v>46</v>
      </c>
      <c r="KM12" s="74">
        <v>46</v>
      </c>
      <c r="KN12" s="74">
        <v>0</v>
      </c>
      <c r="KO12" s="74">
        <v>0</v>
      </c>
      <c r="KP12" s="75">
        <f t="shared" si="53"/>
        <v>1</v>
      </c>
      <c r="KQ12" s="77">
        <f t="shared" si="54"/>
        <v>0</v>
      </c>
      <c r="KS12" s="78" t="s">
        <v>15</v>
      </c>
      <c r="KT12" s="74">
        <v>46</v>
      </c>
      <c r="KU12" s="74">
        <v>46</v>
      </c>
      <c r="KV12" s="74">
        <v>0</v>
      </c>
      <c r="KW12" s="74">
        <v>0</v>
      </c>
      <c r="KX12" s="75">
        <f t="shared" si="55"/>
        <v>1</v>
      </c>
      <c r="KY12" s="77">
        <f t="shared" si="56"/>
        <v>0</v>
      </c>
      <c r="LA12" s="78" t="s">
        <v>15</v>
      </c>
      <c r="LB12" s="74">
        <v>46</v>
      </c>
      <c r="LC12" s="74">
        <v>46</v>
      </c>
      <c r="LD12" s="74">
        <v>0</v>
      </c>
      <c r="LE12" s="74">
        <v>0</v>
      </c>
      <c r="LF12" s="75">
        <f t="shared" si="57"/>
        <v>1</v>
      </c>
      <c r="LG12" s="77">
        <f t="shared" si="58"/>
        <v>0</v>
      </c>
      <c r="LI12" s="78" t="s">
        <v>15</v>
      </c>
      <c r="LJ12" s="74">
        <v>46</v>
      </c>
      <c r="LK12" s="74">
        <v>46</v>
      </c>
      <c r="LL12" s="74">
        <v>0</v>
      </c>
      <c r="LM12" s="74">
        <v>0</v>
      </c>
      <c r="LN12" s="75">
        <f t="shared" si="59"/>
        <v>1</v>
      </c>
      <c r="LO12" s="77">
        <f t="shared" si="60"/>
        <v>0</v>
      </c>
      <c r="LQ12" s="78" t="s">
        <v>15</v>
      </c>
      <c r="LR12" s="74">
        <v>61</v>
      </c>
      <c r="LS12" s="74">
        <v>46</v>
      </c>
      <c r="LT12" s="74">
        <v>0</v>
      </c>
      <c r="LU12" s="74">
        <v>15</v>
      </c>
      <c r="LV12" s="75">
        <v>0.75</v>
      </c>
      <c r="LW12" s="77"/>
    </row>
    <row r="13" spans="1:33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G13" s="4"/>
      <c r="H13" s="2"/>
      <c r="I13" s="2" t="s">
        <v>16</v>
      </c>
      <c r="J13" s="2">
        <v>10</v>
      </c>
      <c r="K13" s="2">
        <v>10</v>
      </c>
      <c r="L13" s="2">
        <v>0</v>
      </c>
      <c r="M13" s="2">
        <v>0</v>
      </c>
      <c r="N13" s="4">
        <f t="shared" si="63"/>
        <v>1</v>
      </c>
      <c r="O13" s="8">
        <f t="shared" si="1"/>
        <v>0</v>
      </c>
      <c r="Q13" s="2" t="s">
        <v>16</v>
      </c>
      <c r="R13" s="2">
        <v>10</v>
      </c>
      <c r="S13" s="2">
        <v>10</v>
      </c>
      <c r="T13" s="2">
        <v>0</v>
      </c>
      <c r="U13" s="2">
        <v>0</v>
      </c>
      <c r="V13" s="4">
        <f t="shared" si="61"/>
        <v>1</v>
      </c>
      <c r="W13" s="38">
        <f t="shared" si="2"/>
        <v>0</v>
      </c>
      <c r="Y13" s="2" t="s">
        <v>16</v>
      </c>
      <c r="Z13" s="2">
        <v>10</v>
      </c>
      <c r="AA13" s="2">
        <v>10</v>
      </c>
      <c r="AB13" s="2">
        <v>0</v>
      </c>
      <c r="AC13" s="2">
        <v>0</v>
      </c>
      <c r="AD13" s="4">
        <v>1</v>
      </c>
      <c r="AE13" s="38">
        <f t="shared" si="3"/>
        <v>0</v>
      </c>
      <c r="AG13" s="2" t="s">
        <v>16</v>
      </c>
      <c r="AH13" s="2">
        <v>10</v>
      </c>
      <c r="AI13" s="2">
        <v>10</v>
      </c>
      <c r="AJ13" s="2">
        <v>0</v>
      </c>
      <c r="AK13" s="2">
        <v>0</v>
      </c>
      <c r="AL13" s="4">
        <v>1</v>
      </c>
      <c r="AM13" s="38">
        <f t="shared" si="4"/>
        <v>0</v>
      </c>
      <c r="AO13" s="2" t="s">
        <v>16</v>
      </c>
      <c r="AP13" s="2">
        <v>10</v>
      </c>
      <c r="AQ13" s="2">
        <v>10</v>
      </c>
      <c r="AR13" s="2">
        <v>0</v>
      </c>
      <c r="AS13" s="2">
        <v>0</v>
      </c>
      <c r="AT13" s="4">
        <v>1</v>
      </c>
      <c r="AU13" s="38">
        <f t="shared" si="5"/>
        <v>0</v>
      </c>
      <c r="AW13" s="2" t="s">
        <v>16</v>
      </c>
      <c r="AX13" s="2">
        <v>10</v>
      </c>
      <c r="AY13" s="2">
        <v>10</v>
      </c>
      <c r="AZ13" s="2">
        <v>0</v>
      </c>
      <c r="BA13" s="2">
        <v>0</v>
      </c>
      <c r="BB13" s="4">
        <v>1</v>
      </c>
      <c r="BC13" s="38">
        <f t="shared" si="6"/>
        <v>0</v>
      </c>
      <c r="BE13" s="2" t="s">
        <v>16</v>
      </c>
      <c r="BF13" s="2">
        <v>10</v>
      </c>
      <c r="BG13" s="2">
        <v>10</v>
      </c>
      <c r="BH13" s="2">
        <v>0</v>
      </c>
      <c r="BI13" s="2">
        <v>0</v>
      </c>
      <c r="BJ13" s="4">
        <v>1</v>
      </c>
      <c r="BK13" s="38">
        <f t="shared" si="7"/>
        <v>0</v>
      </c>
      <c r="BM13" s="2" t="s">
        <v>16</v>
      </c>
      <c r="BN13" s="2">
        <v>10</v>
      </c>
      <c r="BO13" s="2">
        <v>10</v>
      </c>
      <c r="BP13" s="2">
        <v>0</v>
      </c>
      <c r="BQ13" s="2">
        <v>0</v>
      </c>
      <c r="BR13" s="4">
        <v>1</v>
      </c>
      <c r="BS13" s="38">
        <f t="shared" si="8"/>
        <v>0</v>
      </c>
      <c r="BU13" s="2" t="s">
        <v>16</v>
      </c>
      <c r="BV13" s="2">
        <v>10</v>
      </c>
      <c r="BW13" s="2">
        <v>10</v>
      </c>
      <c r="BX13" s="2">
        <v>0</v>
      </c>
      <c r="BY13" s="2">
        <v>0</v>
      </c>
      <c r="BZ13" s="4">
        <v>1</v>
      </c>
      <c r="CA13" s="4">
        <f t="shared" si="9"/>
        <v>0</v>
      </c>
      <c r="CC13" s="2" t="s">
        <v>16</v>
      </c>
      <c r="CD13" s="2">
        <v>10</v>
      </c>
      <c r="CE13" s="2">
        <v>10</v>
      </c>
      <c r="CF13" s="2">
        <v>0</v>
      </c>
      <c r="CG13" s="2">
        <v>0</v>
      </c>
      <c r="CH13" s="4">
        <f t="shared" si="62"/>
        <v>1</v>
      </c>
      <c r="CI13" s="38">
        <f t="shared" si="10"/>
        <v>0</v>
      </c>
      <c r="CK13" s="73" t="s">
        <v>16</v>
      </c>
      <c r="CL13" s="73">
        <v>10</v>
      </c>
      <c r="CM13" s="73">
        <v>10</v>
      </c>
      <c r="CN13" s="73">
        <v>0</v>
      </c>
      <c r="CO13" s="73">
        <v>0</v>
      </c>
      <c r="CP13" s="77">
        <v>1</v>
      </c>
      <c r="CQ13" s="77">
        <f t="shared" si="11"/>
        <v>1</v>
      </c>
      <c r="CR13" s="73"/>
      <c r="CS13" s="73" t="s">
        <v>16</v>
      </c>
      <c r="CT13" s="73">
        <v>10</v>
      </c>
      <c r="CU13" s="73">
        <v>10</v>
      </c>
      <c r="CV13" s="73">
        <v>0</v>
      </c>
      <c r="CW13" s="73">
        <v>0</v>
      </c>
      <c r="CX13" s="77">
        <v>1</v>
      </c>
      <c r="CY13" s="77">
        <f t="shared" si="12"/>
        <v>0</v>
      </c>
      <c r="CZ13" s="73"/>
      <c r="DA13" s="73" t="s">
        <v>16</v>
      </c>
      <c r="DB13" s="73">
        <v>10</v>
      </c>
      <c r="DC13" s="73">
        <v>10</v>
      </c>
      <c r="DD13" s="73">
        <v>0</v>
      </c>
      <c r="DE13" s="73">
        <v>0</v>
      </c>
      <c r="DF13" s="77">
        <v>1</v>
      </c>
      <c r="DG13" s="77">
        <f t="shared" si="13"/>
        <v>0</v>
      </c>
      <c r="DH13" s="73"/>
      <c r="DI13" s="73" t="s">
        <v>16</v>
      </c>
      <c r="DJ13" s="73">
        <v>10</v>
      </c>
      <c r="DK13" s="73">
        <v>10</v>
      </c>
      <c r="DL13" s="73">
        <v>0</v>
      </c>
      <c r="DM13" s="73">
        <v>0</v>
      </c>
      <c r="DN13" s="77">
        <v>1</v>
      </c>
      <c r="DO13" s="77">
        <f t="shared" si="14"/>
        <v>0</v>
      </c>
      <c r="DP13" s="73"/>
      <c r="DQ13" s="73" t="s">
        <v>16</v>
      </c>
      <c r="DR13" s="73">
        <v>10</v>
      </c>
      <c r="DS13" s="73">
        <v>10</v>
      </c>
      <c r="DT13" s="73">
        <v>0</v>
      </c>
      <c r="DU13" s="73">
        <v>0</v>
      </c>
      <c r="DV13" s="77">
        <v>1</v>
      </c>
      <c r="DW13" s="77">
        <f t="shared" si="15"/>
        <v>0</v>
      </c>
      <c r="DX13" s="91"/>
      <c r="DY13" s="73" t="s">
        <v>16</v>
      </c>
      <c r="DZ13" s="73">
        <v>10</v>
      </c>
      <c r="EA13" s="73">
        <v>10</v>
      </c>
      <c r="EB13" s="73">
        <v>0</v>
      </c>
      <c r="EC13" s="73">
        <v>0</v>
      </c>
      <c r="ED13" s="77">
        <v>1</v>
      </c>
      <c r="EE13" s="77">
        <f t="shared" si="16"/>
        <v>0</v>
      </c>
      <c r="EF13" s="73"/>
      <c r="EG13" s="73" t="s">
        <v>16</v>
      </c>
      <c r="EH13" s="73">
        <v>10</v>
      </c>
      <c r="EI13" s="73">
        <v>10</v>
      </c>
      <c r="EJ13" s="73">
        <v>0</v>
      </c>
      <c r="EK13" s="73">
        <v>0</v>
      </c>
      <c r="EL13" s="77">
        <v>1</v>
      </c>
      <c r="EM13" s="77">
        <f t="shared" si="17"/>
        <v>0</v>
      </c>
      <c r="EN13" s="73"/>
      <c r="EO13" s="73" t="s">
        <v>16</v>
      </c>
      <c r="EP13" s="73">
        <v>10</v>
      </c>
      <c r="EQ13" s="73">
        <v>10</v>
      </c>
      <c r="ER13" s="73">
        <v>0</v>
      </c>
      <c r="ES13" s="73">
        <v>0</v>
      </c>
      <c r="ET13" s="77">
        <v>1</v>
      </c>
      <c r="EU13" s="77">
        <f t="shared" si="18"/>
        <v>0</v>
      </c>
      <c r="EV13" s="73"/>
      <c r="EW13" s="73" t="s">
        <v>16</v>
      </c>
      <c r="EX13" s="73">
        <v>10</v>
      </c>
      <c r="EY13" s="73">
        <v>10</v>
      </c>
      <c r="EZ13" s="73">
        <v>0</v>
      </c>
      <c r="FA13" s="73">
        <v>0</v>
      </c>
      <c r="FB13" s="77">
        <v>1</v>
      </c>
      <c r="FC13" s="77">
        <f t="shared" si="19"/>
        <v>0</v>
      </c>
      <c r="FD13" s="73"/>
      <c r="FE13" s="74" t="s">
        <v>16</v>
      </c>
      <c r="FF13" s="74">
        <v>10</v>
      </c>
      <c r="FG13" s="74">
        <v>10</v>
      </c>
      <c r="FH13" s="74">
        <v>0</v>
      </c>
      <c r="FI13" s="74">
        <v>0</v>
      </c>
      <c r="FJ13" s="75">
        <f t="shared" si="20"/>
        <v>1</v>
      </c>
      <c r="FK13" s="77">
        <f t="shared" si="21"/>
        <v>0</v>
      </c>
      <c r="FM13" s="74" t="s">
        <v>16</v>
      </c>
      <c r="FN13" s="74">
        <v>10</v>
      </c>
      <c r="FO13" s="74">
        <v>10</v>
      </c>
      <c r="FP13" s="74">
        <v>0</v>
      </c>
      <c r="FQ13" s="74">
        <v>0</v>
      </c>
      <c r="FR13" s="75">
        <f t="shared" si="22"/>
        <v>1</v>
      </c>
      <c r="FS13" s="77">
        <f t="shared" si="23"/>
        <v>0</v>
      </c>
      <c r="FU13" s="74" t="s">
        <v>16</v>
      </c>
      <c r="FV13" s="74">
        <v>10</v>
      </c>
      <c r="FW13" s="74">
        <v>10</v>
      </c>
      <c r="FX13" s="74">
        <v>0</v>
      </c>
      <c r="FY13" s="74">
        <v>0</v>
      </c>
      <c r="FZ13" s="75">
        <f t="shared" si="24"/>
        <v>1</v>
      </c>
      <c r="GA13" s="77">
        <f t="shared" si="0"/>
        <v>0</v>
      </c>
      <c r="GC13" s="74" t="s">
        <v>16</v>
      </c>
      <c r="GD13" s="74">
        <v>10</v>
      </c>
      <c r="GE13" s="74">
        <v>10</v>
      </c>
      <c r="GF13" s="74">
        <v>0</v>
      </c>
      <c r="GG13" s="74">
        <v>0</v>
      </c>
      <c r="GH13" s="75">
        <f t="shared" si="25"/>
        <v>1</v>
      </c>
      <c r="GI13" s="77">
        <f t="shared" si="26"/>
        <v>0</v>
      </c>
      <c r="GK13" s="74" t="s">
        <v>16</v>
      </c>
      <c r="GL13" s="74">
        <v>10</v>
      </c>
      <c r="GM13" s="74">
        <v>10</v>
      </c>
      <c r="GN13" s="74">
        <v>0</v>
      </c>
      <c r="GO13" s="74">
        <v>0</v>
      </c>
      <c r="GP13" s="75">
        <f t="shared" si="27"/>
        <v>1</v>
      </c>
      <c r="GQ13" s="77">
        <f t="shared" si="28"/>
        <v>0</v>
      </c>
      <c r="GS13" s="74" t="s">
        <v>16</v>
      </c>
      <c r="GT13" s="74">
        <v>10</v>
      </c>
      <c r="GU13" s="74">
        <v>10</v>
      </c>
      <c r="GV13" s="74">
        <v>0</v>
      </c>
      <c r="GW13" s="74">
        <v>0</v>
      </c>
      <c r="GX13" s="75">
        <f t="shared" si="29"/>
        <v>1</v>
      </c>
      <c r="GY13" s="77">
        <f t="shared" si="30"/>
        <v>0</v>
      </c>
      <c r="HA13" s="74" t="s">
        <v>16</v>
      </c>
      <c r="HB13" s="74">
        <v>10</v>
      </c>
      <c r="HC13" s="74">
        <v>10</v>
      </c>
      <c r="HD13" s="74">
        <v>0</v>
      </c>
      <c r="HE13" s="74">
        <v>0</v>
      </c>
      <c r="HF13" s="75">
        <f t="shared" si="31"/>
        <v>1</v>
      </c>
      <c r="HG13" s="77">
        <f t="shared" si="32"/>
        <v>0</v>
      </c>
      <c r="HI13" s="74" t="s">
        <v>16</v>
      </c>
      <c r="HJ13" s="74">
        <v>10</v>
      </c>
      <c r="HK13" s="74">
        <v>10</v>
      </c>
      <c r="HL13" s="74">
        <v>0</v>
      </c>
      <c r="HM13" s="74">
        <v>0</v>
      </c>
      <c r="HN13" s="75">
        <f t="shared" si="33"/>
        <v>1</v>
      </c>
      <c r="HO13" s="77">
        <f t="shared" si="34"/>
        <v>0</v>
      </c>
      <c r="HQ13" s="74" t="s">
        <v>16</v>
      </c>
      <c r="HR13" s="74">
        <v>10</v>
      </c>
      <c r="HS13" s="74">
        <v>10</v>
      </c>
      <c r="HT13" s="74">
        <v>0</v>
      </c>
      <c r="HU13" s="74">
        <v>0</v>
      </c>
      <c r="HV13" s="75">
        <f t="shared" si="35"/>
        <v>1</v>
      </c>
      <c r="HW13" s="77">
        <f t="shared" si="36"/>
        <v>0</v>
      </c>
      <c r="HY13" s="74" t="s">
        <v>16</v>
      </c>
      <c r="HZ13" s="74">
        <v>10</v>
      </c>
      <c r="IA13" s="74">
        <v>10</v>
      </c>
      <c r="IB13" s="74">
        <v>0</v>
      </c>
      <c r="IC13" s="74">
        <v>0</v>
      </c>
      <c r="ID13" s="75">
        <f t="shared" si="37"/>
        <v>1</v>
      </c>
      <c r="IE13" s="77">
        <f t="shared" si="38"/>
        <v>0</v>
      </c>
      <c r="IG13" s="74" t="s">
        <v>16</v>
      </c>
      <c r="IH13" s="74">
        <v>10</v>
      </c>
      <c r="II13" s="74">
        <v>10</v>
      </c>
      <c r="IJ13" s="74">
        <v>0</v>
      </c>
      <c r="IK13" s="74">
        <v>0</v>
      </c>
      <c r="IL13" s="75">
        <f t="shared" si="39"/>
        <v>1</v>
      </c>
      <c r="IM13" s="77">
        <f t="shared" si="40"/>
        <v>0</v>
      </c>
      <c r="IO13" s="74" t="s">
        <v>16</v>
      </c>
      <c r="IP13" s="74">
        <v>10</v>
      </c>
      <c r="IQ13" s="74">
        <v>10</v>
      </c>
      <c r="IR13" s="74">
        <v>0</v>
      </c>
      <c r="IS13" s="74">
        <v>0</v>
      </c>
      <c r="IT13" s="75">
        <f t="shared" si="41"/>
        <v>1</v>
      </c>
      <c r="IU13" s="77">
        <f t="shared" si="42"/>
        <v>0</v>
      </c>
      <c r="IW13" s="74" t="s">
        <v>16</v>
      </c>
      <c r="IX13" s="74">
        <v>10</v>
      </c>
      <c r="IY13" s="74">
        <v>10</v>
      </c>
      <c r="IZ13" s="74">
        <v>0</v>
      </c>
      <c r="JA13" s="74">
        <v>0</v>
      </c>
      <c r="JB13" s="75">
        <f t="shared" si="43"/>
        <v>1</v>
      </c>
      <c r="JC13" s="77">
        <f t="shared" si="44"/>
        <v>0</v>
      </c>
      <c r="JE13" s="74" t="s">
        <v>16</v>
      </c>
      <c r="JF13" s="74">
        <v>10</v>
      </c>
      <c r="JG13" s="74">
        <v>10</v>
      </c>
      <c r="JH13" s="74">
        <v>0</v>
      </c>
      <c r="JI13" s="74">
        <v>0</v>
      </c>
      <c r="JJ13" s="75">
        <f t="shared" si="45"/>
        <v>1</v>
      </c>
      <c r="JK13" s="77">
        <f t="shared" si="46"/>
        <v>0</v>
      </c>
      <c r="JM13" s="74" t="s">
        <v>16</v>
      </c>
      <c r="JN13" s="74">
        <v>10</v>
      </c>
      <c r="JO13" s="74">
        <v>10</v>
      </c>
      <c r="JP13" s="74">
        <v>0</v>
      </c>
      <c r="JQ13" s="74">
        <v>0</v>
      </c>
      <c r="JR13" s="75">
        <f t="shared" si="47"/>
        <v>1</v>
      </c>
      <c r="JS13" s="77">
        <f t="shared" si="48"/>
        <v>0</v>
      </c>
      <c r="JU13" s="74" t="s">
        <v>16</v>
      </c>
      <c r="JV13" s="74">
        <v>10</v>
      </c>
      <c r="JW13" s="74">
        <v>10</v>
      </c>
      <c r="JX13" s="74">
        <v>0</v>
      </c>
      <c r="JY13" s="74">
        <v>0</v>
      </c>
      <c r="JZ13" s="75">
        <f t="shared" si="49"/>
        <v>1</v>
      </c>
      <c r="KA13" s="77">
        <f t="shared" si="50"/>
        <v>0</v>
      </c>
      <c r="KC13" s="74" t="s">
        <v>16</v>
      </c>
      <c r="KD13" s="74">
        <v>10</v>
      </c>
      <c r="KE13" s="74">
        <v>10</v>
      </c>
      <c r="KF13" s="74">
        <v>0</v>
      </c>
      <c r="KG13" s="74">
        <v>0</v>
      </c>
      <c r="KH13" s="75">
        <f t="shared" si="51"/>
        <v>1</v>
      </c>
      <c r="KI13" s="77">
        <f t="shared" si="52"/>
        <v>0</v>
      </c>
      <c r="KK13" s="74" t="s">
        <v>16</v>
      </c>
      <c r="KL13" s="74">
        <v>10</v>
      </c>
      <c r="KM13" s="74">
        <v>10</v>
      </c>
      <c r="KN13" s="74">
        <v>0</v>
      </c>
      <c r="KO13" s="74">
        <v>0</v>
      </c>
      <c r="KP13" s="75">
        <f t="shared" si="53"/>
        <v>1</v>
      </c>
      <c r="KQ13" s="77">
        <f t="shared" si="54"/>
        <v>0</v>
      </c>
      <c r="KS13" s="74" t="s">
        <v>16</v>
      </c>
      <c r="KT13" s="74">
        <v>10</v>
      </c>
      <c r="KU13" s="74">
        <v>10</v>
      </c>
      <c r="KV13" s="74">
        <v>0</v>
      </c>
      <c r="KW13" s="74">
        <v>0</v>
      </c>
      <c r="KX13" s="75">
        <f t="shared" si="55"/>
        <v>1</v>
      </c>
      <c r="KY13" s="77">
        <f t="shared" si="56"/>
        <v>0</v>
      </c>
      <c r="LA13" s="74" t="s">
        <v>16</v>
      </c>
      <c r="LB13" s="74">
        <v>10</v>
      </c>
      <c r="LC13" s="74">
        <v>10</v>
      </c>
      <c r="LD13" s="74">
        <v>0</v>
      </c>
      <c r="LE13" s="74">
        <v>0</v>
      </c>
      <c r="LF13" s="75">
        <f t="shared" si="57"/>
        <v>1</v>
      </c>
      <c r="LG13" s="77">
        <f t="shared" si="58"/>
        <v>0</v>
      </c>
      <c r="LI13" s="74" t="s">
        <v>16</v>
      </c>
      <c r="LJ13" s="74">
        <v>10</v>
      </c>
      <c r="LK13" s="74">
        <v>10</v>
      </c>
      <c r="LL13" s="74">
        <v>0</v>
      </c>
      <c r="LM13" s="74">
        <v>0</v>
      </c>
      <c r="LN13" s="75">
        <f t="shared" si="59"/>
        <v>1</v>
      </c>
      <c r="LO13" s="77">
        <f t="shared" si="60"/>
        <v>0</v>
      </c>
      <c r="LQ13" s="74" t="s">
        <v>16</v>
      </c>
      <c r="LR13" s="74">
        <v>10</v>
      </c>
      <c r="LS13" s="74">
        <v>10</v>
      </c>
      <c r="LT13" s="74">
        <v>0</v>
      </c>
      <c r="LU13" s="74">
        <v>0</v>
      </c>
      <c r="LV13" s="75">
        <v>1</v>
      </c>
      <c r="LW13" s="77"/>
    </row>
    <row r="14" spans="1:335">
      <c r="A14" s="37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f>C14/B14</f>
        <v>1</v>
      </c>
      <c r="G14" s="4"/>
      <c r="H14" s="2"/>
      <c r="I14" s="37" t="s">
        <v>17</v>
      </c>
      <c r="J14" s="2">
        <v>128</v>
      </c>
      <c r="K14" s="2">
        <v>128</v>
      </c>
      <c r="L14" s="2">
        <v>0</v>
      </c>
      <c r="M14" s="2">
        <v>0</v>
      </c>
      <c r="N14" s="4">
        <f>K14/J14</f>
        <v>1</v>
      </c>
      <c r="O14" s="8">
        <f t="shared" si="1"/>
        <v>0</v>
      </c>
      <c r="Q14" s="37" t="s">
        <v>17</v>
      </c>
      <c r="R14" s="2">
        <v>128</v>
      </c>
      <c r="S14" s="2">
        <v>128</v>
      </c>
      <c r="T14" s="2">
        <v>0</v>
      </c>
      <c r="U14" s="2">
        <v>0</v>
      </c>
      <c r="V14" s="4">
        <f>S14/R14</f>
        <v>1</v>
      </c>
      <c r="W14" s="38">
        <f t="shared" si="2"/>
        <v>0</v>
      </c>
      <c r="Y14" s="37" t="s">
        <v>17</v>
      </c>
      <c r="Z14" s="2">
        <v>128</v>
      </c>
      <c r="AA14" s="2">
        <v>128</v>
      </c>
      <c r="AB14" s="2">
        <v>0</v>
      </c>
      <c r="AC14" s="2">
        <v>0</v>
      </c>
      <c r="AD14" s="4">
        <f>AA14/Z14</f>
        <v>1</v>
      </c>
      <c r="AE14" s="38">
        <f t="shared" si="3"/>
        <v>0</v>
      </c>
      <c r="AG14" s="37" t="s">
        <v>17</v>
      </c>
      <c r="AH14" s="2">
        <v>128</v>
      </c>
      <c r="AI14" s="2">
        <v>128</v>
      </c>
      <c r="AJ14" s="2">
        <v>0</v>
      </c>
      <c r="AK14" s="2">
        <v>0</v>
      </c>
      <c r="AL14" s="4">
        <f>AI14/AH14</f>
        <v>1</v>
      </c>
      <c r="AM14" s="38">
        <f t="shared" si="4"/>
        <v>0</v>
      </c>
      <c r="AO14" s="37" t="s">
        <v>17</v>
      </c>
      <c r="AP14" s="2">
        <v>128</v>
      </c>
      <c r="AQ14" s="2">
        <v>128</v>
      </c>
      <c r="AR14" s="2">
        <v>0</v>
      </c>
      <c r="AS14" s="2">
        <v>0</v>
      </c>
      <c r="AT14" s="4">
        <f>AQ14/AP14</f>
        <v>1</v>
      </c>
      <c r="AU14" s="38">
        <f t="shared" si="5"/>
        <v>0</v>
      </c>
      <c r="AW14" s="37" t="s">
        <v>17</v>
      </c>
      <c r="AX14" s="2">
        <v>128</v>
      </c>
      <c r="AY14" s="2">
        <v>128</v>
      </c>
      <c r="AZ14" s="2">
        <v>0</v>
      </c>
      <c r="BA14" s="2">
        <v>0</v>
      </c>
      <c r="BB14" s="4">
        <f>AY14/AX14</f>
        <v>1</v>
      </c>
      <c r="BC14" s="38">
        <f t="shared" si="6"/>
        <v>0</v>
      </c>
      <c r="BE14" s="37" t="s">
        <v>17</v>
      </c>
      <c r="BF14" s="2">
        <v>128</v>
      </c>
      <c r="BG14" s="2">
        <v>128</v>
      </c>
      <c r="BH14" s="2">
        <v>0</v>
      </c>
      <c r="BI14" s="2">
        <v>0</v>
      </c>
      <c r="BJ14" s="4">
        <f>BG14/BF14</f>
        <v>1</v>
      </c>
      <c r="BK14" s="38">
        <f t="shared" si="7"/>
        <v>0</v>
      </c>
      <c r="BM14" s="37" t="s">
        <v>17</v>
      </c>
      <c r="BN14" s="2">
        <v>128</v>
      </c>
      <c r="BO14" s="2">
        <v>128</v>
      </c>
      <c r="BP14" s="2">
        <v>0</v>
      </c>
      <c r="BQ14" s="2">
        <v>0</v>
      </c>
      <c r="BR14" s="4">
        <f>BO14/BN14</f>
        <v>1</v>
      </c>
      <c r="BS14" s="38">
        <f t="shared" si="8"/>
        <v>0</v>
      </c>
      <c r="BU14" s="37" t="s">
        <v>17</v>
      </c>
      <c r="BV14" s="2">
        <v>128</v>
      </c>
      <c r="BW14" s="2">
        <v>128</v>
      </c>
      <c r="BX14" s="2">
        <v>0</v>
      </c>
      <c r="BY14" s="2">
        <v>0</v>
      </c>
      <c r="BZ14" s="4">
        <f>BW14/BV14</f>
        <v>1</v>
      </c>
      <c r="CA14" s="4">
        <f t="shared" si="9"/>
        <v>0</v>
      </c>
      <c r="CC14" s="37" t="s">
        <v>17</v>
      </c>
      <c r="CD14" s="2">
        <v>128</v>
      </c>
      <c r="CE14" s="2">
        <v>128</v>
      </c>
      <c r="CF14" s="2">
        <v>0</v>
      </c>
      <c r="CG14" s="2">
        <v>0</v>
      </c>
      <c r="CH14" s="4">
        <f t="shared" si="62"/>
        <v>1</v>
      </c>
      <c r="CI14" s="38">
        <f t="shared" si="10"/>
        <v>0</v>
      </c>
      <c r="CK14" s="78" t="s">
        <v>17</v>
      </c>
      <c r="CL14" s="74">
        <v>128</v>
      </c>
      <c r="CM14" s="74">
        <v>128</v>
      </c>
      <c r="CN14" s="74">
        <v>0</v>
      </c>
      <c r="CO14" s="74">
        <v>0</v>
      </c>
      <c r="CP14" s="75">
        <f>CM14/CL14</f>
        <v>1</v>
      </c>
      <c r="CQ14" s="77">
        <f t="shared" si="11"/>
        <v>1</v>
      </c>
      <c r="CR14" s="73"/>
      <c r="CS14" s="78" t="s">
        <v>17</v>
      </c>
      <c r="CT14" s="74">
        <v>128</v>
      </c>
      <c r="CU14" s="74">
        <v>128</v>
      </c>
      <c r="CV14" s="74">
        <v>0</v>
      </c>
      <c r="CW14" s="74">
        <v>0</v>
      </c>
      <c r="CX14" s="75">
        <f>CU14/CT14</f>
        <v>1</v>
      </c>
      <c r="CY14" s="77">
        <f t="shared" si="12"/>
        <v>0</v>
      </c>
      <c r="CZ14" s="73"/>
      <c r="DA14" s="78" t="s">
        <v>17</v>
      </c>
      <c r="DB14" s="74">
        <v>128</v>
      </c>
      <c r="DC14" s="74">
        <v>128</v>
      </c>
      <c r="DD14" s="74">
        <v>0</v>
      </c>
      <c r="DE14" s="74">
        <v>0</v>
      </c>
      <c r="DF14" s="75">
        <f>DC14/DB14</f>
        <v>1</v>
      </c>
      <c r="DG14" s="77">
        <f t="shared" si="13"/>
        <v>0</v>
      </c>
      <c r="DH14" s="73"/>
      <c r="DI14" s="79" t="s">
        <v>17</v>
      </c>
      <c r="DJ14" s="81">
        <v>163</v>
      </c>
      <c r="DK14" s="73">
        <v>128</v>
      </c>
      <c r="DL14" s="73">
        <v>0</v>
      </c>
      <c r="DM14" s="73">
        <v>35</v>
      </c>
      <c r="DN14" s="77">
        <f>DK14/DJ14</f>
        <v>0.78527607361963192</v>
      </c>
      <c r="DO14" s="77">
        <f t="shared" si="14"/>
        <v>-0.21472392638036808</v>
      </c>
      <c r="DP14" s="73" t="s">
        <v>89</v>
      </c>
      <c r="DQ14" s="78" t="s">
        <v>17</v>
      </c>
      <c r="DR14" s="81">
        <v>163</v>
      </c>
      <c r="DS14" s="73">
        <v>128</v>
      </c>
      <c r="DT14" s="73">
        <v>0</v>
      </c>
      <c r="DU14" s="73">
        <v>35</v>
      </c>
      <c r="DV14" s="77">
        <f>DS14/DR14</f>
        <v>0.78527607361963192</v>
      </c>
      <c r="DW14" s="77">
        <f t="shared" si="15"/>
        <v>0</v>
      </c>
      <c r="DX14" s="91"/>
      <c r="DY14" s="78" t="s">
        <v>17</v>
      </c>
      <c r="DZ14" s="81">
        <v>163</v>
      </c>
      <c r="EA14" s="73">
        <v>128</v>
      </c>
      <c r="EB14" s="73">
        <v>0</v>
      </c>
      <c r="EC14" s="73">
        <v>35</v>
      </c>
      <c r="ED14" s="77">
        <f>EA14/DZ14</f>
        <v>0.78527607361963192</v>
      </c>
      <c r="EE14" s="77">
        <f t="shared" si="16"/>
        <v>0</v>
      </c>
      <c r="EF14" s="73"/>
      <c r="EG14" s="78" t="s">
        <v>17</v>
      </c>
      <c r="EH14" s="81">
        <v>163</v>
      </c>
      <c r="EI14" s="73">
        <v>128</v>
      </c>
      <c r="EJ14" s="73">
        <v>0</v>
      </c>
      <c r="EK14" s="73">
        <v>35</v>
      </c>
      <c r="EL14" s="77">
        <f>EI14/EH14</f>
        <v>0.78527607361963192</v>
      </c>
      <c r="EM14" s="77">
        <f t="shared" si="17"/>
        <v>0</v>
      </c>
      <c r="EN14" s="73"/>
      <c r="EO14" s="78" t="s">
        <v>17</v>
      </c>
      <c r="EP14" s="81">
        <v>163</v>
      </c>
      <c r="EQ14" s="73">
        <v>128</v>
      </c>
      <c r="ER14" s="73">
        <v>0</v>
      </c>
      <c r="ES14" s="73">
        <v>35</v>
      </c>
      <c r="ET14" s="77">
        <f>EQ14/EP14</f>
        <v>0.78527607361963192</v>
      </c>
      <c r="EU14" s="77">
        <f t="shared" si="18"/>
        <v>0</v>
      </c>
      <c r="EV14" s="73"/>
      <c r="EW14" s="78" t="s">
        <v>17</v>
      </c>
      <c r="EX14" s="81">
        <v>163</v>
      </c>
      <c r="EY14" s="73">
        <v>128</v>
      </c>
      <c r="EZ14" s="73">
        <v>0</v>
      </c>
      <c r="FA14" s="73">
        <v>35</v>
      </c>
      <c r="FB14" s="77">
        <f>EY14/EX14</f>
        <v>0.78527607361963192</v>
      </c>
      <c r="FC14" s="77">
        <f t="shared" si="19"/>
        <v>0</v>
      </c>
      <c r="FD14" s="73"/>
      <c r="FE14" s="78" t="s">
        <v>17</v>
      </c>
      <c r="FF14" s="81">
        <v>163</v>
      </c>
      <c r="FG14" s="73">
        <v>128</v>
      </c>
      <c r="FH14" s="73">
        <v>0</v>
      </c>
      <c r="FI14" s="73">
        <v>35</v>
      </c>
      <c r="FJ14" s="75">
        <f t="shared" si="20"/>
        <v>0.78527607361963192</v>
      </c>
      <c r="FK14" s="77">
        <f t="shared" si="21"/>
        <v>0</v>
      </c>
      <c r="FM14" s="78" t="s">
        <v>17</v>
      </c>
      <c r="FN14" s="81">
        <v>163</v>
      </c>
      <c r="FO14" s="73">
        <v>128</v>
      </c>
      <c r="FP14" s="73">
        <v>0</v>
      </c>
      <c r="FQ14" s="73">
        <v>35</v>
      </c>
      <c r="FR14" s="75">
        <f t="shared" si="22"/>
        <v>0.78527607361963192</v>
      </c>
      <c r="FS14" s="77">
        <f t="shared" si="23"/>
        <v>0</v>
      </c>
      <c r="FU14" s="78" t="s">
        <v>17</v>
      </c>
      <c r="FV14" s="74">
        <v>163</v>
      </c>
      <c r="FW14" s="73">
        <v>128</v>
      </c>
      <c r="FX14" s="73">
        <v>0</v>
      </c>
      <c r="FY14" s="73">
        <v>35</v>
      </c>
      <c r="FZ14" s="75">
        <f t="shared" si="24"/>
        <v>0.78527607361963192</v>
      </c>
      <c r="GA14" s="77">
        <f t="shared" si="0"/>
        <v>0</v>
      </c>
      <c r="GC14" s="78" t="s">
        <v>17</v>
      </c>
      <c r="GD14" s="74">
        <v>163</v>
      </c>
      <c r="GE14" s="73">
        <v>128</v>
      </c>
      <c r="GF14" s="73">
        <v>0</v>
      </c>
      <c r="GG14" s="73">
        <v>35</v>
      </c>
      <c r="GH14" s="75">
        <f t="shared" si="25"/>
        <v>0.78527607361963192</v>
      </c>
      <c r="GI14" s="77">
        <f t="shared" si="26"/>
        <v>0</v>
      </c>
      <c r="GK14" s="78" t="s">
        <v>17</v>
      </c>
      <c r="GL14" s="74">
        <v>163</v>
      </c>
      <c r="GM14" s="73">
        <v>128</v>
      </c>
      <c r="GN14" s="73">
        <v>0</v>
      </c>
      <c r="GO14" s="73">
        <v>35</v>
      </c>
      <c r="GP14" s="75">
        <f t="shared" si="27"/>
        <v>0.78527607361963192</v>
      </c>
      <c r="GQ14" s="77">
        <f t="shared" si="28"/>
        <v>0</v>
      </c>
      <c r="GS14" s="78" t="s">
        <v>17</v>
      </c>
      <c r="GT14" s="74">
        <v>163</v>
      </c>
      <c r="GU14" s="73">
        <v>128</v>
      </c>
      <c r="GV14" s="73">
        <v>0</v>
      </c>
      <c r="GW14" s="73">
        <v>35</v>
      </c>
      <c r="GX14" s="75">
        <f t="shared" si="29"/>
        <v>0.78527607361963192</v>
      </c>
      <c r="GY14" s="77">
        <f t="shared" si="30"/>
        <v>0</v>
      </c>
      <c r="HA14" s="78" t="s">
        <v>17</v>
      </c>
      <c r="HB14" s="74">
        <v>163</v>
      </c>
      <c r="HC14" s="73">
        <v>128</v>
      </c>
      <c r="HD14" s="73">
        <v>0</v>
      </c>
      <c r="HE14" s="73">
        <v>35</v>
      </c>
      <c r="HF14" s="75">
        <f t="shared" si="31"/>
        <v>0.78527607361963192</v>
      </c>
      <c r="HG14" s="77">
        <f t="shared" si="32"/>
        <v>0</v>
      </c>
      <c r="HI14" s="78" t="s">
        <v>17</v>
      </c>
      <c r="HJ14" s="74">
        <v>163</v>
      </c>
      <c r="HK14" s="73">
        <v>128</v>
      </c>
      <c r="HL14" s="73">
        <v>0</v>
      </c>
      <c r="HM14" s="73">
        <v>35</v>
      </c>
      <c r="HN14" s="75">
        <f t="shared" si="33"/>
        <v>0.78527607361963192</v>
      </c>
      <c r="HO14" s="77">
        <f t="shared" si="34"/>
        <v>0</v>
      </c>
      <c r="HQ14" s="78" t="s">
        <v>17</v>
      </c>
      <c r="HR14" s="74">
        <v>163</v>
      </c>
      <c r="HS14" s="73">
        <v>128</v>
      </c>
      <c r="HT14" s="73">
        <v>0</v>
      </c>
      <c r="HU14" s="73">
        <v>35</v>
      </c>
      <c r="HV14" s="75">
        <f t="shared" si="35"/>
        <v>0.78527607361963192</v>
      </c>
      <c r="HW14" s="77">
        <f t="shared" si="36"/>
        <v>0</v>
      </c>
      <c r="HY14" s="78" t="s">
        <v>17</v>
      </c>
      <c r="HZ14" s="74">
        <v>163</v>
      </c>
      <c r="IA14" s="73">
        <v>128</v>
      </c>
      <c r="IB14" s="73">
        <v>0</v>
      </c>
      <c r="IC14" s="73">
        <v>35</v>
      </c>
      <c r="ID14" s="75">
        <f t="shared" si="37"/>
        <v>0.78527607361963192</v>
      </c>
      <c r="IE14" s="77">
        <f t="shared" si="38"/>
        <v>0</v>
      </c>
      <c r="IG14" s="78" t="s">
        <v>17</v>
      </c>
      <c r="IH14" s="74">
        <v>163</v>
      </c>
      <c r="II14" s="73">
        <v>163</v>
      </c>
      <c r="IJ14" s="73">
        <v>0</v>
      </c>
      <c r="IK14" s="73">
        <v>0</v>
      </c>
      <c r="IL14" s="75">
        <f t="shared" si="39"/>
        <v>1</v>
      </c>
      <c r="IM14" s="77">
        <f t="shared" si="40"/>
        <v>0.21472392638036808</v>
      </c>
      <c r="IO14" s="78" t="s">
        <v>17</v>
      </c>
      <c r="IP14" s="74">
        <v>163</v>
      </c>
      <c r="IQ14" s="73">
        <v>163</v>
      </c>
      <c r="IR14" s="73">
        <v>0</v>
      </c>
      <c r="IS14" s="73">
        <v>0</v>
      </c>
      <c r="IT14" s="75">
        <f t="shared" si="41"/>
        <v>1</v>
      </c>
      <c r="IU14" s="77">
        <f t="shared" si="42"/>
        <v>0</v>
      </c>
      <c r="IW14" s="78" t="s">
        <v>17</v>
      </c>
      <c r="IX14" s="74">
        <v>163</v>
      </c>
      <c r="IY14" s="73">
        <v>163</v>
      </c>
      <c r="IZ14" s="73">
        <v>0</v>
      </c>
      <c r="JA14" s="73">
        <v>0</v>
      </c>
      <c r="JB14" s="75">
        <f t="shared" si="43"/>
        <v>1</v>
      </c>
      <c r="JC14" s="77">
        <f t="shared" si="44"/>
        <v>0</v>
      </c>
      <c r="JE14" s="78" t="s">
        <v>17</v>
      </c>
      <c r="JF14" s="74">
        <v>163</v>
      </c>
      <c r="JG14" s="73">
        <v>163</v>
      </c>
      <c r="JH14" s="73">
        <v>0</v>
      </c>
      <c r="JI14" s="73">
        <v>0</v>
      </c>
      <c r="JJ14" s="75">
        <f t="shared" si="45"/>
        <v>1</v>
      </c>
      <c r="JK14" s="77">
        <f t="shared" si="46"/>
        <v>0</v>
      </c>
      <c r="JM14" s="78" t="s">
        <v>17</v>
      </c>
      <c r="JN14" s="74">
        <v>163</v>
      </c>
      <c r="JO14" s="73">
        <v>163</v>
      </c>
      <c r="JP14" s="73">
        <v>0</v>
      </c>
      <c r="JQ14" s="73">
        <v>0</v>
      </c>
      <c r="JR14" s="75">
        <f t="shared" si="47"/>
        <v>1</v>
      </c>
      <c r="JS14" s="77">
        <f t="shared" si="48"/>
        <v>0</v>
      </c>
      <c r="JU14" s="78" t="s">
        <v>17</v>
      </c>
      <c r="JV14" s="74">
        <v>163</v>
      </c>
      <c r="JW14" s="73">
        <v>163</v>
      </c>
      <c r="JX14" s="73">
        <v>0</v>
      </c>
      <c r="JY14" s="73">
        <v>0</v>
      </c>
      <c r="JZ14" s="75">
        <f t="shared" si="49"/>
        <v>1</v>
      </c>
      <c r="KA14" s="77">
        <f t="shared" si="50"/>
        <v>0</v>
      </c>
      <c r="KC14" s="78" t="s">
        <v>17</v>
      </c>
      <c r="KD14" s="74">
        <v>163</v>
      </c>
      <c r="KE14" s="73">
        <v>163</v>
      </c>
      <c r="KF14" s="73">
        <v>0</v>
      </c>
      <c r="KG14" s="73">
        <v>0</v>
      </c>
      <c r="KH14" s="75">
        <f t="shared" si="51"/>
        <v>1</v>
      </c>
      <c r="KI14" s="77">
        <f t="shared" si="52"/>
        <v>0</v>
      </c>
      <c r="KK14" s="78" t="s">
        <v>17</v>
      </c>
      <c r="KL14" s="74">
        <v>163</v>
      </c>
      <c r="KM14" s="73">
        <v>163</v>
      </c>
      <c r="KN14" s="73">
        <v>0</v>
      </c>
      <c r="KO14" s="73">
        <v>0</v>
      </c>
      <c r="KP14" s="75">
        <f t="shared" si="53"/>
        <v>1</v>
      </c>
      <c r="KQ14" s="77">
        <f t="shared" si="54"/>
        <v>0</v>
      </c>
      <c r="KS14" s="78" t="s">
        <v>17</v>
      </c>
      <c r="KT14" s="74">
        <v>163</v>
      </c>
      <c r="KU14" s="73">
        <v>163</v>
      </c>
      <c r="KV14" s="73">
        <v>0</v>
      </c>
      <c r="KW14" s="73">
        <v>0</v>
      </c>
      <c r="KX14" s="75">
        <f t="shared" si="55"/>
        <v>1</v>
      </c>
      <c r="KY14" s="77">
        <f t="shared" si="56"/>
        <v>0</v>
      </c>
      <c r="LA14" s="78" t="s">
        <v>17</v>
      </c>
      <c r="LB14" s="74">
        <v>163</v>
      </c>
      <c r="LC14" s="73">
        <v>163</v>
      </c>
      <c r="LD14" s="73">
        <v>0</v>
      </c>
      <c r="LE14" s="73">
        <v>0</v>
      </c>
      <c r="LF14" s="75">
        <f t="shared" si="57"/>
        <v>1</v>
      </c>
      <c r="LG14" s="77">
        <f t="shared" si="58"/>
        <v>0</v>
      </c>
      <c r="LI14" s="78" t="s">
        <v>17</v>
      </c>
      <c r="LJ14" s="74">
        <v>163</v>
      </c>
      <c r="LK14" s="73">
        <v>163</v>
      </c>
      <c r="LL14" s="73">
        <v>0</v>
      </c>
      <c r="LM14" s="73">
        <v>0</v>
      </c>
      <c r="LN14" s="75">
        <f t="shared" si="59"/>
        <v>1</v>
      </c>
      <c r="LO14" s="77">
        <f t="shared" si="60"/>
        <v>0</v>
      </c>
      <c r="LQ14" s="78" t="s">
        <v>17</v>
      </c>
      <c r="LR14" s="74">
        <v>267</v>
      </c>
      <c r="LS14" s="73">
        <v>163</v>
      </c>
      <c r="LT14" s="73">
        <v>0</v>
      </c>
      <c r="LU14" s="73">
        <v>104</v>
      </c>
      <c r="LV14" s="75">
        <v>0.61</v>
      </c>
      <c r="LW14" s="77"/>
    </row>
    <row r="15" spans="1:335">
      <c r="A15" s="2" t="s">
        <v>18</v>
      </c>
      <c r="B15" s="2">
        <v>36</v>
      </c>
      <c r="C15" s="2">
        <v>30</v>
      </c>
      <c r="D15" s="2">
        <v>6</v>
      </c>
      <c r="E15" s="2">
        <v>0</v>
      </c>
      <c r="F15" s="4">
        <v>0.83</v>
      </c>
      <c r="G15" s="4"/>
      <c r="H15" s="2"/>
      <c r="I15" s="2" t="s">
        <v>18</v>
      </c>
      <c r="J15" s="2">
        <v>36</v>
      </c>
      <c r="K15" s="2">
        <v>36</v>
      </c>
      <c r="L15" s="2">
        <v>0</v>
      </c>
      <c r="M15" s="2">
        <v>0</v>
      </c>
      <c r="N15" s="4">
        <f t="shared" si="63"/>
        <v>1</v>
      </c>
      <c r="O15" s="8">
        <f t="shared" si="1"/>
        <v>0.17000000000000004</v>
      </c>
      <c r="Q15" s="2" t="s">
        <v>18</v>
      </c>
      <c r="R15" s="2">
        <v>36</v>
      </c>
      <c r="S15" s="2">
        <v>36</v>
      </c>
      <c r="T15" s="2">
        <v>0</v>
      </c>
      <c r="U15" s="2">
        <v>0</v>
      </c>
      <c r="V15" s="4">
        <f t="shared" si="61"/>
        <v>1</v>
      </c>
      <c r="W15" s="38">
        <f t="shared" si="2"/>
        <v>0</v>
      </c>
      <c r="Y15" s="2" t="s">
        <v>18</v>
      </c>
      <c r="Z15" s="2">
        <v>36</v>
      </c>
      <c r="AA15" s="2">
        <v>36</v>
      </c>
      <c r="AB15" s="2">
        <v>0</v>
      </c>
      <c r="AC15" s="2">
        <v>0</v>
      </c>
      <c r="AD15" s="4">
        <v>1</v>
      </c>
      <c r="AE15" s="38">
        <f t="shared" si="3"/>
        <v>0</v>
      </c>
      <c r="AG15" s="2" t="s">
        <v>18</v>
      </c>
      <c r="AH15" s="2">
        <v>36</v>
      </c>
      <c r="AI15" s="2">
        <v>36</v>
      </c>
      <c r="AJ15" s="2">
        <v>0</v>
      </c>
      <c r="AK15" s="2">
        <v>0</v>
      </c>
      <c r="AL15" s="4">
        <v>1</v>
      </c>
      <c r="AM15" s="38">
        <f t="shared" si="4"/>
        <v>0</v>
      </c>
      <c r="AO15" s="2" t="s">
        <v>18</v>
      </c>
      <c r="AP15" s="2">
        <v>36</v>
      </c>
      <c r="AQ15" s="2">
        <v>36</v>
      </c>
      <c r="AR15" s="2">
        <v>0</v>
      </c>
      <c r="AS15" s="2">
        <v>0</v>
      </c>
      <c r="AT15" s="4">
        <v>1</v>
      </c>
      <c r="AU15" s="38">
        <f t="shared" si="5"/>
        <v>0</v>
      </c>
      <c r="AW15" s="2" t="s">
        <v>18</v>
      </c>
      <c r="AX15" s="2">
        <v>36</v>
      </c>
      <c r="AY15" s="2">
        <v>36</v>
      </c>
      <c r="AZ15" s="2">
        <v>0</v>
      </c>
      <c r="BA15" s="2">
        <v>0</v>
      </c>
      <c r="BB15" s="4">
        <v>1</v>
      </c>
      <c r="BC15" s="38">
        <f t="shared" si="6"/>
        <v>0</v>
      </c>
      <c r="BE15" s="2" t="s">
        <v>18</v>
      </c>
      <c r="BF15" s="2">
        <v>36</v>
      </c>
      <c r="BG15" s="2">
        <v>36</v>
      </c>
      <c r="BH15" s="2">
        <v>0</v>
      </c>
      <c r="BI15" s="2">
        <v>0</v>
      </c>
      <c r="BJ15" s="4">
        <v>1</v>
      </c>
      <c r="BK15" s="38">
        <f t="shared" si="7"/>
        <v>0</v>
      </c>
      <c r="BM15" s="2" t="s">
        <v>18</v>
      </c>
      <c r="BN15" s="2">
        <v>36</v>
      </c>
      <c r="BO15" s="2">
        <v>36</v>
      </c>
      <c r="BP15" s="2">
        <v>0</v>
      </c>
      <c r="BQ15" s="2">
        <v>0</v>
      </c>
      <c r="BR15" s="4">
        <v>1</v>
      </c>
      <c r="BS15" s="38">
        <f t="shared" si="8"/>
        <v>0</v>
      </c>
      <c r="BU15" s="2" t="s">
        <v>18</v>
      </c>
      <c r="BV15" s="2">
        <v>36</v>
      </c>
      <c r="BW15" s="2">
        <v>36</v>
      </c>
      <c r="BX15" s="2">
        <v>0</v>
      </c>
      <c r="BY15" s="2">
        <v>0</v>
      </c>
      <c r="BZ15" s="4">
        <v>1</v>
      </c>
      <c r="CA15" s="4">
        <f t="shared" si="9"/>
        <v>0</v>
      </c>
      <c r="CC15" s="2" t="s">
        <v>18</v>
      </c>
      <c r="CD15" s="2">
        <v>36</v>
      </c>
      <c r="CE15" s="2">
        <v>36</v>
      </c>
      <c r="CF15" s="2">
        <v>0</v>
      </c>
      <c r="CG15" s="2">
        <v>0</v>
      </c>
      <c r="CH15" s="4">
        <f t="shared" si="62"/>
        <v>1</v>
      </c>
      <c r="CI15" s="38">
        <f t="shared" si="10"/>
        <v>0</v>
      </c>
      <c r="CK15" s="73" t="s">
        <v>18</v>
      </c>
      <c r="CL15" s="73">
        <v>36</v>
      </c>
      <c r="CM15" s="73">
        <v>36</v>
      </c>
      <c r="CN15" s="73">
        <v>0</v>
      </c>
      <c r="CO15" s="73">
        <v>0</v>
      </c>
      <c r="CP15" s="77">
        <v>1</v>
      </c>
      <c r="CQ15" s="77">
        <f t="shared" si="11"/>
        <v>1</v>
      </c>
      <c r="CR15" s="73"/>
      <c r="CS15" s="73" t="s">
        <v>18</v>
      </c>
      <c r="CT15" s="73">
        <v>36</v>
      </c>
      <c r="CU15" s="73">
        <v>36</v>
      </c>
      <c r="CV15" s="73">
        <v>0</v>
      </c>
      <c r="CW15" s="73">
        <v>0</v>
      </c>
      <c r="CX15" s="77">
        <v>1</v>
      </c>
      <c r="CY15" s="77">
        <f t="shared" si="12"/>
        <v>0</v>
      </c>
      <c r="CZ15" s="73"/>
      <c r="DA15" s="73" t="s">
        <v>18</v>
      </c>
      <c r="DB15" s="73">
        <v>36</v>
      </c>
      <c r="DC15" s="73">
        <v>36</v>
      </c>
      <c r="DD15" s="73">
        <v>0</v>
      </c>
      <c r="DE15" s="73">
        <v>0</v>
      </c>
      <c r="DF15" s="77">
        <v>1</v>
      </c>
      <c r="DG15" s="77">
        <f t="shared" si="13"/>
        <v>0</v>
      </c>
      <c r="DH15" s="73"/>
      <c r="DI15" s="73" t="s">
        <v>18</v>
      </c>
      <c r="DJ15" s="73">
        <v>36</v>
      </c>
      <c r="DK15" s="73">
        <v>36</v>
      </c>
      <c r="DL15" s="73">
        <v>0</v>
      </c>
      <c r="DM15" s="73">
        <v>0</v>
      </c>
      <c r="DN15" s="77">
        <v>1</v>
      </c>
      <c r="DO15" s="77">
        <f t="shared" si="14"/>
        <v>0</v>
      </c>
      <c r="DP15" s="73"/>
      <c r="DQ15" s="73" t="s">
        <v>18</v>
      </c>
      <c r="DR15" s="73">
        <v>36</v>
      </c>
      <c r="DS15" s="73">
        <v>36</v>
      </c>
      <c r="DT15" s="73">
        <v>0</v>
      </c>
      <c r="DU15" s="73">
        <v>0</v>
      </c>
      <c r="DV15" s="77">
        <v>1</v>
      </c>
      <c r="DW15" s="77">
        <f t="shared" si="15"/>
        <v>0</v>
      </c>
      <c r="DX15" s="73"/>
      <c r="DY15" s="73" t="s">
        <v>18</v>
      </c>
      <c r="DZ15" s="73">
        <v>36</v>
      </c>
      <c r="EA15" s="73">
        <v>36</v>
      </c>
      <c r="EB15" s="73">
        <v>0</v>
      </c>
      <c r="EC15" s="73">
        <v>0</v>
      </c>
      <c r="ED15" s="77">
        <v>1</v>
      </c>
      <c r="EE15" s="77">
        <f t="shared" si="16"/>
        <v>0</v>
      </c>
      <c r="EF15" s="73"/>
      <c r="EG15" s="73" t="s">
        <v>18</v>
      </c>
      <c r="EH15" s="73">
        <v>36</v>
      </c>
      <c r="EI15" s="73">
        <v>36</v>
      </c>
      <c r="EJ15" s="73">
        <v>0</v>
      </c>
      <c r="EK15" s="73">
        <v>0</v>
      </c>
      <c r="EL15" s="77">
        <v>1</v>
      </c>
      <c r="EM15" s="77">
        <f t="shared" si="17"/>
        <v>0</v>
      </c>
      <c r="EN15" s="73"/>
      <c r="EO15" s="73" t="s">
        <v>18</v>
      </c>
      <c r="EP15" s="73">
        <v>36</v>
      </c>
      <c r="EQ15" s="73">
        <v>36</v>
      </c>
      <c r="ER15" s="73">
        <v>0</v>
      </c>
      <c r="ES15" s="73">
        <v>0</v>
      </c>
      <c r="ET15" s="77">
        <v>1</v>
      </c>
      <c r="EU15" s="77">
        <f t="shared" si="18"/>
        <v>0</v>
      </c>
      <c r="EV15" s="73"/>
      <c r="EW15" s="73" t="s">
        <v>18</v>
      </c>
      <c r="EX15" s="73">
        <v>36</v>
      </c>
      <c r="EY15" s="73">
        <v>27</v>
      </c>
      <c r="EZ15" s="73">
        <v>9</v>
      </c>
      <c r="FA15" s="73">
        <v>0</v>
      </c>
      <c r="FB15" s="77">
        <v>0.75</v>
      </c>
      <c r="FC15" s="77">
        <f t="shared" si="19"/>
        <v>-0.25</v>
      </c>
      <c r="FD15" s="73" t="s">
        <v>89</v>
      </c>
      <c r="FE15" s="74" t="s">
        <v>18</v>
      </c>
      <c r="FF15" s="74">
        <v>36</v>
      </c>
      <c r="FG15" s="74">
        <v>36</v>
      </c>
      <c r="FH15" s="74">
        <v>0</v>
      </c>
      <c r="FI15" s="74">
        <v>0</v>
      </c>
      <c r="FJ15" s="75">
        <f t="shared" si="20"/>
        <v>1</v>
      </c>
      <c r="FK15" s="77">
        <f t="shared" si="21"/>
        <v>0.25</v>
      </c>
      <c r="FM15" s="74" t="s">
        <v>18</v>
      </c>
      <c r="FN15" s="74">
        <v>36</v>
      </c>
      <c r="FO15" s="74">
        <v>36</v>
      </c>
      <c r="FP15" s="74">
        <v>0</v>
      </c>
      <c r="FQ15" s="74">
        <v>0</v>
      </c>
      <c r="FR15" s="75">
        <f t="shared" si="22"/>
        <v>1</v>
      </c>
      <c r="FS15" s="77">
        <f t="shared" si="23"/>
        <v>0</v>
      </c>
      <c r="FU15" s="74" t="s">
        <v>18</v>
      </c>
      <c r="FV15" s="74">
        <v>36</v>
      </c>
      <c r="FW15" s="74">
        <v>36</v>
      </c>
      <c r="FX15" s="74">
        <v>0</v>
      </c>
      <c r="FY15" s="74">
        <v>0</v>
      </c>
      <c r="FZ15" s="75">
        <f t="shared" si="24"/>
        <v>1</v>
      </c>
      <c r="GA15" s="77">
        <f t="shared" si="0"/>
        <v>0</v>
      </c>
      <c r="GC15" s="74" t="s">
        <v>18</v>
      </c>
      <c r="GD15" s="74">
        <v>36</v>
      </c>
      <c r="GE15" s="74">
        <v>36</v>
      </c>
      <c r="GF15" s="74">
        <v>0</v>
      </c>
      <c r="GG15" s="74">
        <v>0</v>
      </c>
      <c r="GH15" s="75">
        <f t="shared" si="25"/>
        <v>1</v>
      </c>
      <c r="GI15" s="77">
        <f t="shared" si="26"/>
        <v>0</v>
      </c>
      <c r="GK15" s="74" t="s">
        <v>18</v>
      </c>
      <c r="GL15" s="74">
        <v>36</v>
      </c>
      <c r="GM15" s="74">
        <v>36</v>
      </c>
      <c r="GN15" s="74">
        <v>0</v>
      </c>
      <c r="GO15" s="74">
        <v>0</v>
      </c>
      <c r="GP15" s="75">
        <f t="shared" si="27"/>
        <v>1</v>
      </c>
      <c r="GQ15" s="77">
        <f t="shared" si="28"/>
        <v>0</v>
      </c>
      <c r="GS15" s="74" t="s">
        <v>18</v>
      </c>
      <c r="GT15" s="74">
        <v>36</v>
      </c>
      <c r="GU15" s="74">
        <v>36</v>
      </c>
      <c r="GV15" s="74">
        <v>0</v>
      </c>
      <c r="GW15" s="74">
        <v>0</v>
      </c>
      <c r="GX15" s="75">
        <f t="shared" si="29"/>
        <v>1</v>
      </c>
      <c r="GY15" s="77">
        <f t="shared" si="30"/>
        <v>0</v>
      </c>
      <c r="HA15" s="74" t="s">
        <v>18</v>
      </c>
      <c r="HB15" s="74">
        <v>36</v>
      </c>
      <c r="HC15" s="74">
        <v>36</v>
      </c>
      <c r="HD15" s="74">
        <v>0</v>
      </c>
      <c r="HE15" s="74">
        <v>0</v>
      </c>
      <c r="HF15" s="75">
        <f t="shared" si="31"/>
        <v>1</v>
      </c>
      <c r="HG15" s="77">
        <f t="shared" si="32"/>
        <v>0</v>
      </c>
      <c r="HI15" s="74" t="s">
        <v>18</v>
      </c>
      <c r="HJ15" s="74">
        <v>36</v>
      </c>
      <c r="HK15" s="74">
        <v>36</v>
      </c>
      <c r="HL15" s="74">
        <v>0</v>
      </c>
      <c r="HM15" s="74">
        <v>0</v>
      </c>
      <c r="HN15" s="75">
        <f t="shared" si="33"/>
        <v>1</v>
      </c>
      <c r="HO15" s="77">
        <f t="shared" si="34"/>
        <v>0</v>
      </c>
      <c r="HQ15" s="74" t="s">
        <v>18</v>
      </c>
      <c r="HR15" s="74">
        <v>36</v>
      </c>
      <c r="HS15" s="74">
        <v>36</v>
      </c>
      <c r="HT15" s="74">
        <v>0</v>
      </c>
      <c r="HU15" s="74">
        <v>0</v>
      </c>
      <c r="HV15" s="75">
        <f t="shared" si="35"/>
        <v>1</v>
      </c>
      <c r="HW15" s="77">
        <f t="shared" si="36"/>
        <v>0</v>
      </c>
      <c r="HY15" s="74" t="s">
        <v>18</v>
      </c>
      <c r="HZ15" s="74">
        <v>36</v>
      </c>
      <c r="IA15" s="74">
        <v>36</v>
      </c>
      <c r="IB15" s="74">
        <v>0</v>
      </c>
      <c r="IC15" s="74">
        <v>0</v>
      </c>
      <c r="ID15" s="75">
        <f t="shared" si="37"/>
        <v>1</v>
      </c>
      <c r="IE15" s="77">
        <f t="shared" si="38"/>
        <v>0</v>
      </c>
      <c r="IG15" s="74" t="s">
        <v>18</v>
      </c>
      <c r="IH15" s="74">
        <v>36</v>
      </c>
      <c r="II15" s="74">
        <v>36</v>
      </c>
      <c r="IJ15" s="74">
        <v>0</v>
      </c>
      <c r="IK15" s="74">
        <v>0</v>
      </c>
      <c r="IL15" s="75">
        <f t="shared" si="39"/>
        <v>1</v>
      </c>
      <c r="IM15" s="77">
        <f t="shared" si="40"/>
        <v>0</v>
      </c>
      <c r="IO15" s="74" t="s">
        <v>18</v>
      </c>
      <c r="IP15" s="74">
        <v>36</v>
      </c>
      <c r="IQ15" s="74">
        <v>36</v>
      </c>
      <c r="IR15" s="74">
        <v>0</v>
      </c>
      <c r="IS15" s="74">
        <v>0</v>
      </c>
      <c r="IT15" s="75">
        <f t="shared" si="41"/>
        <v>1</v>
      </c>
      <c r="IU15" s="77">
        <f t="shared" si="42"/>
        <v>0</v>
      </c>
      <c r="IW15" s="74" t="s">
        <v>18</v>
      </c>
      <c r="IX15" s="74">
        <v>36</v>
      </c>
      <c r="IY15" s="74">
        <v>36</v>
      </c>
      <c r="IZ15" s="74">
        <v>0</v>
      </c>
      <c r="JA15" s="74">
        <v>0</v>
      </c>
      <c r="JB15" s="75">
        <f t="shared" si="43"/>
        <v>1</v>
      </c>
      <c r="JC15" s="77">
        <f t="shared" si="44"/>
        <v>0</v>
      </c>
      <c r="JE15" s="74" t="s">
        <v>18</v>
      </c>
      <c r="JF15" s="74">
        <v>36</v>
      </c>
      <c r="JG15" s="74">
        <v>36</v>
      </c>
      <c r="JH15" s="74">
        <v>0</v>
      </c>
      <c r="JI15" s="74">
        <v>0</v>
      </c>
      <c r="JJ15" s="75">
        <f t="shared" si="45"/>
        <v>1</v>
      </c>
      <c r="JK15" s="77">
        <f t="shared" si="46"/>
        <v>0</v>
      </c>
      <c r="JM15" s="74" t="s">
        <v>18</v>
      </c>
      <c r="JN15" s="74">
        <v>36</v>
      </c>
      <c r="JO15" s="74">
        <v>36</v>
      </c>
      <c r="JP15" s="74">
        <v>0</v>
      </c>
      <c r="JQ15" s="74">
        <v>0</v>
      </c>
      <c r="JR15" s="75">
        <f t="shared" si="47"/>
        <v>1</v>
      </c>
      <c r="JS15" s="77">
        <f t="shared" si="48"/>
        <v>0</v>
      </c>
      <c r="JU15" s="74" t="s">
        <v>18</v>
      </c>
      <c r="JV15" s="74">
        <v>36</v>
      </c>
      <c r="JW15" s="74">
        <v>36</v>
      </c>
      <c r="JX15" s="74">
        <v>0</v>
      </c>
      <c r="JY15" s="74">
        <v>0</v>
      </c>
      <c r="JZ15" s="75">
        <f t="shared" si="49"/>
        <v>1</v>
      </c>
      <c r="KA15" s="77">
        <f t="shared" si="50"/>
        <v>0</v>
      </c>
      <c r="KC15" s="74" t="s">
        <v>18</v>
      </c>
      <c r="KD15" s="74">
        <v>36</v>
      </c>
      <c r="KE15" s="74">
        <v>36</v>
      </c>
      <c r="KF15" s="74">
        <v>0</v>
      </c>
      <c r="KG15" s="74">
        <v>0</v>
      </c>
      <c r="KH15" s="75">
        <f t="shared" si="51"/>
        <v>1</v>
      </c>
      <c r="KI15" s="77">
        <f t="shared" si="52"/>
        <v>0</v>
      </c>
      <c r="KK15" s="74" t="s">
        <v>18</v>
      </c>
      <c r="KL15" s="74">
        <v>36</v>
      </c>
      <c r="KM15" s="74">
        <v>36</v>
      </c>
      <c r="KN15" s="74">
        <v>0</v>
      </c>
      <c r="KO15" s="74">
        <v>0</v>
      </c>
      <c r="KP15" s="75">
        <f t="shared" si="53"/>
        <v>1</v>
      </c>
      <c r="KQ15" s="77">
        <f t="shared" si="54"/>
        <v>0</v>
      </c>
      <c r="KS15" s="74" t="s">
        <v>18</v>
      </c>
      <c r="KT15" s="74">
        <v>36</v>
      </c>
      <c r="KU15" s="74">
        <v>36</v>
      </c>
      <c r="KV15" s="74">
        <v>0</v>
      </c>
      <c r="KW15" s="74">
        <v>0</v>
      </c>
      <c r="KX15" s="75">
        <f t="shared" si="55"/>
        <v>1</v>
      </c>
      <c r="KY15" s="77">
        <f t="shared" si="56"/>
        <v>0</v>
      </c>
      <c r="LA15" s="74" t="s">
        <v>18</v>
      </c>
      <c r="LB15" s="74">
        <v>36</v>
      </c>
      <c r="LC15" s="74">
        <v>36</v>
      </c>
      <c r="LD15" s="74">
        <v>0</v>
      </c>
      <c r="LE15" s="74">
        <v>0</v>
      </c>
      <c r="LF15" s="75">
        <f t="shared" si="57"/>
        <v>1</v>
      </c>
      <c r="LG15" s="77">
        <f t="shared" si="58"/>
        <v>0</v>
      </c>
      <c r="LI15" s="74" t="s">
        <v>18</v>
      </c>
      <c r="LJ15" s="74">
        <v>40</v>
      </c>
      <c r="LK15" s="74">
        <v>40</v>
      </c>
      <c r="LL15" s="74">
        <v>0</v>
      </c>
      <c r="LM15" s="74">
        <v>0</v>
      </c>
      <c r="LN15" s="75">
        <f t="shared" si="59"/>
        <v>1</v>
      </c>
      <c r="LO15" s="77">
        <f t="shared" si="60"/>
        <v>0</v>
      </c>
      <c r="LQ15" s="74" t="s">
        <v>18</v>
      </c>
      <c r="LR15" s="74">
        <v>40</v>
      </c>
      <c r="LS15" s="74">
        <v>40</v>
      </c>
      <c r="LT15" s="74">
        <v>0</v>
      </c>
      <c r="LU15" s="74">
        <v>0</v>
      </c>
      <c r="LV15" s="75">
        <v>1</v>
      </c>
      <c r="LW15" s="77"/>
    </row>
    <row r="16" spans="1:33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G16" s="4"/>
      <c r="H16" s="2"/>
      <c r="I16" s="2" t="s">
        <v>19</v>
      </c>
      <c r="J16" s="2">
        <v>6</v>
      </c>
      <c r="K16" s="2">
        <v>6</v>
      </c>
      <c r="L16" s="2">
        <v>0</v>
      </c>
      <c r="M16" s="2">
        <v>0</v>
      </c>
      <c r="N16" s="4">
        <f t="shared" si="63"/>
        <v>1</v>
      </c>
      <c r="O16" s="8">
        <f t="shared" si="1"/>
        <v>0</v>
      </c>
      <c r="Q16" s="2" t="s">
        <v>19</v>
      </c>
      <c r="R16" s="2">
        <v>6</v>
      </c>
      <c r="S16" s="2">
        <v>6</v>
      </c>
      <c r="T16" s="2">
        <v>0</v>
      </c>
      <c r="U16" s="2">
        <v>0</v>
      </c>
      <c r="V16" s="4">
        <f t="shared" si="61"/>
        <v>1</v>
      </c>
      <c r="W16" s="38">
        <f t="shared" si="2"/>
        <v>0</v>
      </c>
      <c r="Y16" s="2" t="s">
        <v>19</v>
      </c>
      <c r="Z16" s="2">
        <v>6</v>
      </c>
      <c r="AA16" s="2">
        <v>6</v>
      </c>
      <c r="AB16" s="2">
        <v>0</v>
      </c>
      <c r="AC16" s="2">
        <v>0</v>
      </c>
      <c r="AD16" s="4">
        <v>1</v>
      </c>
      <c r="AE16" s="38">
        <f t="shared" si="3"/>
        <v>0</v>
      </c>
      <c r="AG16" s="2" t="s">
        <v>19</v>
      </c>
      <c r="AH16" s="2">
        <v>6</v>
      </c>
      <c r="AI16" s="2">
        <v>6</v>
      </c>
      <c r="AJ16" s="2">
        <v>0</v>
      </c>
      <c r="AK16" s="2">
        <v>0</v>
      </c>
      <c r="AL16" s="4">
        <v>1</v>
      </c>
      <c r="AM16" s="38">
        <f t="shared" si="4"/>
        <v>0</v>
      </c>
      <c r="AO16" s="2" t="s">
        <v>19</v>
      </c>
      <c r="AP16" s="2">
        <v>6</v>
      </c>
      <c r="AQ16" s="2">
        <v>6</v>
      </c>
      <c r="AR16" s="2">
        <v>0</v>
      </c>
      <c r="AS16" s="2">
        <v>0</v>
      </c>
      <c r="AT16" s="4">
        <v>1</v>
      </c>
      <c r="AU16" s="38">
        <f t="shared" si="5"/>
        <v>0</v>
      </c>
      <c r="AW16" s="2" t="s">
        <v>19</v>
      </c>
      <c r="AX16" s="2">
        <v>6</v>
      </c>
      <c r="AY16" s="2">
        <v>6</v>
      </c>
      <c r="AZ16" s="2">
        <v>0</v>
      </c>
      <c r="BA16" s="2">
        <v>0</v>
      </c>
      <c r="BB16" s="4">
        <v>1</v>
      </c>
      <c r="BC16" s="38">
        <f t="shared" si="6"/>
        <v>0</v>
      </c>
      <c r="BE16" s="2" t="s">
        <v>19</v>
      </c>
      <c r="BF16" s="2">
        <v>6</v>
      </c>
      <c r="BG16" s="2">
        <v>6</v>
      </c>
      <c r="BH16" s="2">
        <v>0</v>
      </c>
      <c r="BI16" s="2">
        <v>0</v>
      </c>
      <c r="BJ16" s="4">
        <v>1</v>
      </c>
      <c r="BK16" s="38">
        <f t="shared" si="7"/>
        <v>0</v>
      </c>
      <c r="BM16" s="2" t="s">
        <v>19</v>
      </c>
      <c r="BN16" s="2">
        <v>6</v>
      </c>
      <c r="BO16" s="2">
        <v>6</v>
      </c>
      <c r="BP16" s="2">
        <v>0</v>
      </c>
      <c r="BQ16" s="2">
        <v>0</v>
      </c>
      <c r="BR16" s="4">
        <v>1</v>
      </c>
      <c r="BS16" s="38">
        <f t="shared" si="8"/>
        <v>0</v>
      </c>
      <c r="BU16" s="2" t="s">
        <v>19</v>
      </c>
      <c r="BV16" s="2">
        <v>6</v>
      </c>
      <c r="BW16" s="2">
        <v>6</v>
      </c>
      <c r="BX16" s="2">
        <v>0</v>
      </c>
      <c r="BY16" s="2">
        <v>0</v>
      </c>
      <c r="BZ16" s="4">
        <v>1</v>
      </c>
      <c r="CA16" s="4">
        <f t="shared" si="9"/>
        <v>0</v>
      </c>
      <c r="CC16" s="2" t="s">
        <v>19</v>
      </c>
      <c r="CD16" s="2">
        <v>6</v>
      </c>
      <c r="CE16" s="2">
        <v>6</v>
      </c>
      <c r="CF16" s="2">
        <v>0</v>
      </c>
      <c r="CG16" s="2">
        <v>0</v>
      </c>
      <c r="CH16" s="4">
        <f t="shared" si="62"/>
        <v>1</v>
      </c>
      <c r="CI16" s="38">
        <f t="shared" si="10"/>
        <v>0</v>
      </c>
      <c r="CK16" s="73" t="s">
        <v>19</v>
      </c>
      <c r="CL16" s="73">
        <v>6</v>
      </c>
      <c r="CM16" s="73">
        <v>6</v>
      </c>
      <c r="CN16" s="73">
        <v>0</v>
      </c>
      <c r="CO16" s="73">
        <v>0</v>
      </c>
      <c r="CP16" s="77">
        <v>1</v>
      </c>
      <c r="CQ16" s="77">
        <f t="shared" si="11"/>
        <v>1</v>
      </c>
      <c r="CR16" s="73"/>
      <c r="CS16" s="73" t="s">
        <v>19</v>
      </c>
      <c r="CT16" s="73">
        <v>6</v>
      </c>
      <c r="CU16" s="73">
        <v>6</v>
      </c>
      <c r="CV16" s="73">
        <v>0</v>
      </c>
      <c r="CW16" s="73">
        <v>0</v>
      </c>
      <c r="CX16" s="77">
        <v>1</v>
      </c>
      <c r="CY16" s="77">
        <f t="shared" si="12"/>
        <v>0</v>
      </c>
      <c r="CZ16" s="73"/>
      <c r="DA16" s="73" t="s">
        <v>19</v>
      </c>
      <c r="DB16" s="73">
        <v>6</v>
      </c>
      <c r="DC16" s="73">
        <v>6</v>
      </c>
      <c r="DD16" s="73">
        <v>0</v>
      </c>
      <c r="DE16" s="73">
        <v>0</v>
      </c>
      <c r="DF16" s="77">
        <v>1</v>
      </c>
      <c r="DG16" s="77">
        <f t="shared" si="13"/>
        <v>0</v>
      </c>
      <c r="DH16" s="73"/>
      <c r="DI16" s="73" t="s">
        <v>19</v>
      </c>
      <c r="DJ16" s="73">
        <v>6</v>
      </c>
      <c r="DK16" s="73">
        <v>6</v>
      </c>
      <c r="DL16" s="73">
        <v>0</v>
      </c>
      <c r="DM16" s="73">
        <v>0</v>
      </c>
      <c r="DN16" s="77">
        <v>1</v>
      </c>
      <c r="DO16" s="77">
        <f t="shared" si="14"/>
        <v>0</v>
      </c>
      <c r="DP16" s="73"/>
      <c r="DQ16" s="73" t="s">
        <v>19</v>
      </c>
      <c r="DR16" s="73">
        <v>6</v>
      </c>
      <c r="DS16" s="73">
        <v>6</v>
      </c>
      <c r="DT16" s="73">
        <v>0</v>
      </c>
      <c r="DU16" s="73">
        <v>0</v>
      </c>
      <c r="DV16" s="77">
        <v>1</v>
      </c>
      <c r="DW16" s="77">
        <f t="shared" si="15"/>
        <v>0</v>
      </c>
      <c r="DX16" s="73"/>
      <c r="DY16" s="73" t="s">
        <v>19</v>
      </c>
      <c r="DZ16" s="73">
        <v>6</v>
      </c>
      <c r="EA16" s="73">
        <v>6</v>
      </c>
      <c r="EB16" s="73">
        <v>0</v>
      </c>
      <c r="EC16" s="73">
        <v>0</v>
      </c>
      <c r="ED16" s="77">
        <v>1</v>
      </c>
      <c r="EE16" s="77">
        <f t="shared" si="16"/>
        <v>0</v>
      </c>
      <c r="EF16" s="73"/>
      <c r="EG16" s="73" t="s">
        <v>19</v>
      </c>
      <c r="EH16" s="73">
        <v>6</v>
      </c>
      <c r="EI16" s="73">
        <v>6</v>
      </c>
      <c r="EJ16" s="73">
        <v>0</v>
      </c>
      <c r="EK16" s="73">
        <v>0</v>
      </c>
      <c r="EL16" s="77">
        <v>1</v>
      </c>
      <c r="EM16" s="77">
        <f t="shared" si="17"/>
        <v>0</v>
      </c>
      <c r="EN16" s="73"/>
      <c r="EO16" s="73" t="s">
        <v>19</v>
      </c>
      <c r="EP16" s="73">
        <v>6</v>
      </c>
      <c r="EQ16" s="73">
        <v>6</v>
      </c>
      <c r="ER16" s="73">
        <v>0</v>
      </c>
      <c r="ES16" s="73">
        <v>0</v>
      </c>
      <c r="ET16" s="77">
        <v>1</v>
      </c>
      <c r="EU16" s="77">
        <f t="shared" si="18"/>
        <v>0</v>
      </c>
      <c r="EV16" s="73"/>
      <c r="EW16" s="73" t="s">
        <v>19</v>
      </c>
      <c r="EX16" s="73">
        <v>6</v>
      </c>
      <c r="EY16" s="73">
        <v>6</v>
      </c>
      <c r="EZ16" s="73">
        <v>0</v>
      </c>
      <c r="FA16" s="73">
        <v>0</v>
      </c>
      <c r="FB16" s="77">
        <v>1</v>
      </c>
      <c r="FC16" s="77">
        <f t="shared" si="19"/>
        <v>0</v>
      </c>
      <c r="FD16" s="73"/>
      <c r="FE16" s="74" t="s">
        <v>19</v>
      </c>
      <c r="FF16" s="74">
        <v>6</v>
      </c>
      <c r="FG16" s="74">
        <v>6</v>
      </c>
      <c r="FH16" s="74">
        <v>0</v>
      </c>
      <c r="FI16" s="74">
        <v>0</v>
      </c>
      <c r="FJ16" s="75">
        <f t="shared" si="20"/>
        <v>1</v>
      </c>
      <c r="FK16" s="77">
        <f t="shared" si="21"/>
        <v>0</v>
      </c>
      <c r="FM16" s="74" t="s">
        <v>19</v>
      </c>
      <c r="FN16" s="74">
        <v>6</v>
      </c>
      <c r="FO16" s="74">
        <v>6</v>
      </c>
      <c r="FP16" s="74">
        <v>0</v>
      </c>
      <c r="FQ16" s="74">
        <v>0</v>
      </c>
      <c r="FR16" s="75">
        <f t="shared" si="22"/>
        <v>1</v>
      </c>
      <c r="FS16" s="77">
        <f t="shared" si="23"/>
        <v>0</v>
      </c>
      <c r="FU16" s="74" t="s">
        <v>19</v>
      </c>
      <c r="FV16" s="74">
        <v>6</v>
      </c>
      <c r="FW16" s="74">
        <v>6</v>
      </c>
      <c r="FX16" s="74">
        <v>0</v>
      </c>
      <c r="FY16" s="74">
        <v>0</v>
      </c>
      <c r="FZ16" s="75">
        <f t="shared" si="24"/>
        <v>1</v>
      </c>
      <c r="GA16" s="77">
        <f t="shared" si="0"/>
        <v>0</v>
      </c>
      <c r="GC16" s="74" t="s">
        <v>19</v>
      </c>
      <c r="GD16" s="74">
        <v>6</v>
      </c>
      <c r="GE16" s="74">
        <v>6</v>
      </c>
      <c r="GF16" s="74">
        <v>0</v>
      </c>
      <c r="GG16" s="74">
        <v>0</v>
      </c>
      <c r="GH16" s="75">
        <f t="shared" si="25"/>
        <v>1</v>
      </c>
      <c r="GI16" s="77">
        <f t="shared" si="26"/>
        <v>0</v>
      </c>
      <c r="GK16" s="74" t="s">
        <v>19</v>
      </c>
      <c r="GL16" s="74">
        <v>6</v>
      </c>
      <c r="GM16" s="74">
        <v>6</v>
      </c>
      <c r="GN16" s="74">
        <v>0</v>
      </c>
      <c r="GO16" s="74">
        <v>0</v>
      </c>
      <c r="GP16" s="75">
        <f t="shared" si="27"/>
        <v>1</v>
      </c>
      <c r="GQ16" s="77">
        <f t="shared" si="28"/>
        <v>0</v>
      </c>
      <c r="GS16" s="74" t="s">
        <v>19</v>
      </c>
      <c r="GT16" s="74">
        <v>6</v>
      </c>
      <c r="GU16" s="74">
        <v>6</v>
      </c>
      <c r="GV16" s="74">
        <v>0</v>
      </c>
      <c r="GW16" s="74">
        <v>0</v>
      </c>
      <c r="GX16" s="75">
        <f t="shared" si="29"/>
        <v>1</v>
      </c>
      <c r="GY16" s="77">
        <f t="shared" si="30"/>
        <v>0</v>
      </c>
      <c r="HA16" s="74" t="s">
        <v>19</v>
      </c>
      <c r="HB16" s="74">
        <v>6</v>
      </c>
      <c r="HC16" s="74">
        <v>6</v>
      </c>
      <c r="HD16" s="74">
        <v>0</v>
      </c>
      <c r="HE16" s="74">
        <v>0</v>
      </c>
      <c r="HF16" s="75">
        <f t="shared" si="31"/>
        <v>1</v>
      </c>
      <c r="HG16" s="77">
        <f t="shared" si="32"/>
        <v>0</v>
      </c>
      <c r="HI16" s="74" t="s">
        <v>19</v>
      </c>
      <c r="HJ16" s="74">
        <v>6</v>
      </c>
      <c r="HK16" s="74">
        <v>6</v>
      </c>
      <c r="HL16" s="74">
        <v>0</v>
      </c>
      <c r="HM16" s="74">
        <v>0</v>
      </c>
      <c r="HN16" s="75">
        <f t="shared" si="33"/>
        <v>1</v>
      </c>
      <c r="HO16" s="77">
        <f t="shared" si="34"/>
        <v>0</v>
      </c>
      <c r="HQ16" s="74" t="s">
        <v>19</v>
      </c>
      <c r="HR16" s="74">
        <v>6</v>
      </c>
      <c r="HS16" s="74">
        <v>6</v>
      </c>
      <c r="HT16" s="74">
        <v>0</v>
      </c>
      <c r="HU16" s="74">
        <v>0</v>
      </c>
      <c r="HV16" s="75">
        <f t="shared" si="35"/>
        <v>1</v>
      </c>
      <c r="HW16" s="77">
        <f t="shared" si="36"/>
        <v>0</v>
      </c>
      <c r="HY16" s="74" t="s">
        <v>19</v>
      </c>
      <c r="HZ16" s="74">
        <v>6</v>
      </c>
      <c r="IA16" s="74">
        <v>6</v>
      </c>
      <c r="IB16" s="74">
        <v>0</v>
      </c>
      <c r="IC16" s="74">
        <v>0</v>
      </c>
      <c r="ID16" s="75">
        <f t="shared" si="37"/>
        <v>1</v>
      </c>
      <c r="IE16" s="77">
        <f t="shared" si="38"/>
        <v>0</v>
      </c>
      <c r="IG16" s="74" t="s">
        <v>19</v>
      </c>
      <c r="IH16" s="74">
        <v>6</v>
      </c>
      <c r="II16" s="74">
        <v>6</v>
      </c>
      <c r="IJ16" s="74">
        <v>0</v>
      </c>
      <c r="IK16" s="74">
        <v>0</v>
      </c>
      <c r="IL16" s="75">
        <f t="shared" si="39"/>
        <v>1</v>
      </c>
      <c r="IM16" s="77">
        <f t="shared" si="40"/>
        <v>0</v>
      </c>
      <c r="IO16" s="74" t="s">
        <v>19</v>
      </c>
      <c r="IP16" s="74">
        <v>6</v>
      </c>
      <c r="IQ16" s="74">
        <v>6</v>
      </c>
      <c r="IR16" s="74">
        <v>0</v>
      </c>
      <c r="IS16" s="74">
        <v>0</v>
      </c>
      <c r="IT16" s="75">
        <f t="shared" si="41"/>
        <v>1</v>
      </c>
      <c r="IU16" s="77">
        <f t="shared" si="42"/>
        <v>0</v>
      </c>
      <c r="IW16" s="74" t="s">
        <v>19</v>
      </c>
      <c r="IX16" s="74">
        <v>6</v>
      </c>
      <c r="IY16" s="74">
        <v>6</v>
      </c>
      <c r="IZ16" s="74">
        <v>0</v>
      </c>
      <c r="JA16" s="74">
        <v>0</v>
      </c>
      <c r="JB16" s="75">
        <f t="shared" si="43"/>
        <v>1</v>
      </c>
      <c r="JC16" s="77">
        <f t="shared" si="44"/>
        <v>0</v>
      </c>
      <c r="JE16" s="74" t="s">
        <v>19</v>
      </c>
      <c r="JF16" s="74">
        <v>6</v>
      </c>
      <c r="JG16" s="74">
        <v>6</v>
      </c>
      <c r="JH16" s="74">
        <v>0</v>
      </c>
      <c r="JI16" s="74">
        <v>0</v>
      </c>
      <c r="JJ16" s="75">
        <f t="shared" si="45"/>
        <v>1</v>
      </c>
      <c r="JK16" s="77">
        <f t="shared" si="46"/>
        <v>0</v>
      </c>
      <c r="JM16" s="74" t="s">
        <v>19</v>
      </c>
      <c r="JN16" s="74">
        <v>6</v>
      </c>
      <c r="JO16" s="74">
        <v>6</v>
      </c>
      <c r="JP16" s="74">
        <v>0</v>
      </c>
      <c r="JQ16" s="74">
        <v>0</v>
      </c>
      <c r="JR16" s="75">
        <f t="shared" si="47"/>
        <v>1</v>
      </c>
      <c r="JS16" s="77">
        <f t="shared" si="48"/>
        <v>0</v>
      </c>
      <c r="JU16" s="74" t="s">
        <v>19</v>
      </c>
      <c r="JV16" s="74">
        <v>6</v>
      </c>
      <c r="JW16" s="74">
        <v>6</v>
      </c>
      <c r="JX16" s="74">
        <v>0</v>
      </c>
      <c r="JY16" s="74">
        <v>0</v>
      </c>
      <c r="JZ16" s="75">
        <f t="shared" si="49"/>
        <v>1</v>
      </c>
      <c r="KA16" s="77">
        <f t="shared" si="50"/>
        <v>0</v>
      </c>
      <c r="KC16" s="74" t="s">
        <v>19</v>
      </c>
      <c r="KD16" s="74">
        <v>6</v>
      </c>
      <c r="KE16" s="74">
        <v>6</v>
      </c>
      <c r="KF16" s="74">
        <v>0</v>
      </c>
      <c r="KG16" s="74">
        <v>0</v>
      </c>
      <c r="KH16" s="75">
        <f t="shared" si="51"/>
        <v>1</v>
      </c>
      <c r="KI16" s="77">
        <f t="shared" si="52"/>
        <v>0</v>
      </c>
      <c r="KK16" s="74" t="s">
        <v>19</v>
      </c>
      <c r="KL16" s="74">
        <v>6</v>
      </c>
      <c r="KM16" s="74">
        <v>6</v>
      </c>
      <c r="KN16" s="74">
        <v>0</v>
      </c>
      <c r="KO16" s="74">
        <v>0</v>
      </c>
      <c r="KP16" s="75">
        <f t="shared" si="53"/>
        <v>1</v>
      </c>
      <c r="KQ16" s="77">
        <f t="shared" si="54"/>
        <v>0</v>
      </c>
      <c r="KS16" s="74" t="s">
        <v>19</v>
      </c>
      <c r="KT16" s="74">
        <v>6</v>
      </c>
      <c r="KU16" s="74">
        <v>6</v>
      </c>
      <c r="KV16" s="74">
        <v>0</v>
      </c>
      <c r="KW16" s="74">
        <v>0</v>
      </c>
      <c r="KX16" s="75">
        <f t="shared" si="55"/>
        <v>1</v>
      </c>
      <c r="KY16" s="77">
        <f t="shared" si="56"/>
        <v>0</v>
      </c>
      <c r="LA16" s="74" t="s">
        <v>19</v>
      </c>
      <c r="LB16" s="74">
        <v>6</v>
      </c>
      <c r="LC16" s="74">
        <v>6</v>
      </c>
      <c r="LD16" s="74">
        <v>0</v>
      </c>
      <c r="LE16" s="74">
        <v>0</v>
      </c>
      <c r="LF16" s="75">
        <f t="shared" si="57"/>
        <v>1</v>
      </c>
      <c r="LG16" s="77">
        <f t="shared" si="58"/>
        <v>0</v>
      </c>
      <c r="LI16" s="74" t="s">
        <v>19</v>
      </c>
      <c r="LJ16" s="74">
        <v>6</v>
      </c>
      <c r="LK16" s="74">
        <v>6</v>
      </c>
      <c r="LL16" s="74">
        <v>0</v>
      </c>
      <c r="LM16" s="74">
        <v>0</v>
      </c>
      <c r="LN16" s="75">
        <f t="shared" si="59"/>
        <v>1</v>
      </c>
      <c r="LO16" s="77">
        <f t="shared" si="60"/>
        <v>0</v>
      </c>
      <c r="LQ16" s="74" t="s">
        <v>19</v>
      </c>
      <c r="LR16" s="74">
        <v>6</v>
      </c>
      <c r="LS16" s="74">
        <v>6</v>
      </c>
      <c r="LT16" s="74">
        <v>0</v>
      </c>
      <c r="LU16" s="74">
        <v>0</v>
      </c>
      <c r="LV16" s="75">
        <v>1</v>
      </c>
      <c r="LW16" s="77"/>
    </row>
    <row r="17" spans="1:33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G17" s="4"/>
      <c r="H17" s="2"/>
      <c r="I17" s="14" t="s">
        <v>20</v>
      </c>
      <c r="J17" s="2">
        <v>628</v>
      </c>
      <c r="K17" s="2">
        <v>618</v>
      </c>
      <c r="L17" s="2">
        <v>10</v>
      </c>
      <c r="M17" s="2">
        <v>0</v>
      </c>
      <c r="N17" s="4">
        <v>0.98</v>
      </c>
      <c r="O17" s="8">
        <f t="shared" si="1"/>
        <v>0</v>
      </c>
      <c r="Q17" s="14" t="s">
        <v>20</v>
      </c>
      <c r="R17" s="2">
        <v>628</v>
      </c>
      <c r="S17" s="2">
        <v>618</v>
      </c>
      <c r="T17" s="2">
        <v>10</v>
      </c>
      <c r="U17" s="2">
        <v>0</v>
      </c>
      <c r="V17" s="4">
        <v>0.98</v>
      </c>
      <c r="W17" s="38">
        <f t="shared" si="2"/>
        <v>0</v>
      </c>
      <c r="Y17" s="37" t="s">
        <v>20</v>
      </c>
      <c r="Z17" s="2">
        <v>628</v>
      </c>
      <c r="AA17" s="2">
        <v>618</v>
      </c>
      <c r="AB17" s="2">
        <v>10</v>
      </c>
      <c r="AC17" s="2">
        <v>0</v>
      </c>
      <c r="AD17" s="4">
        <v>0.98</v>
      </c>
      <c r="AE17" s="38">
        <f t="shared" si="3"/>
        <v>0</v>
      </c>
      <c r="AG17" s="37" t="s">
        <v>20</v>
      </c>
      <c r="AH17" s="2">
        <v>628</v>
      </c>
      <c r="AI17" s="2">
        <v>618</v>
      </c>
      <c r="AJ17" s="2">
        <v>10</v>
      </c>
      <c r="AK17" s="2">
        <v>0</v>
      </c>
      <c r="AL17" s="4">
        <v>0.98</v>
      </c>
      <c r="AM17" s="38">
        <f t="shared" si="4"/>
        <v>0</v>
      </c>
      <c r="AO17" s="37" t="s">
        <v>20</v>
      </c>
      <c r="AP17" s="2">
        <v>628</v>
      </c>
      <c r="AQ17" s="2">
        <v>618</v>
      </c>
      <c r="AR17" s="2">
        <v>10</v>
      </c>
      <c r="AS17" s="2">
        <v>0</v>
      </c>
      <c r="AT17" s="4">
        <v>0.98</v>
      </c>
      <c r="AU17" s="38">
        <f t="shared" si="5"/>
        <v>0</v>
      </c>
      <c r="AW17" s="37" t="s">
        <v>20</v>
      </c>
      <c r="AX17" s="2">
        <v>628</v>
      </c>
      <c r="AY17" s="2">
        <v>618</v>
      </c>
      <c r="AZ17" s="2">
        <v>10</v>
      </c>
      <c r="BA17" s="2">
        <v>0</v>
      </c>
      <c r="BB17" s="4">
        <v>0.98</v>
      </c>
      <c r="BC17" s="38">
        <f t="shared" si="6"/>
        <v>0</v>
      </c>
      <c r="BE17" s="37" t="s">
        <v>20</v>
      </c>
      <c r="BF17" s="2">
        <v>628</v>
      </c>
      <c r="BG17" s="2">
        <v>618</v>
      </c>
      <c r="BH17" s="2">
        <v>10</v>
      </c>
      <c r="BI17" s="2">
        <v>0</v>
      </c>
      <c r="BJ17" s="4">
        <v>0.98</v>
      </c>
      <c r="BK17" s="38">
        <f t="shared" si="7"/>
        <v>0</v>
      </c>
      <c r="BM17" s="37" t="s">
        <v>20</v>
      </c>
      <c r="BN17" s="2">
        <v>628</v>
      </c>
      <c r="BO17" s="2">
        <v>618</v>
      </c>
      <c r="BP17" s="2">
        <v>10</v>
      </c>
      <c r="BQ17" s="2">
        <v>0</v>
      </c>
      <c r="BR17" s="4">
        <v>0.98</v>
      </c>
      <c r="BS17" s="38">
        <f t="shared" si="8"/>
        <v>0</v>
      </c>
      <c r="BU17" s="37" t="s">
        <v>20</v>
      </c>
      <c r="BV17" s="2">
        <v>628</v>
      </c>
      <c r="BW17" s="2">
        <v>618</v>
      </c>
      <c r="BX17" s="2">
        <v>10</v>
      </c>
      <c r="BY17" s="2">
        <v>0</v>
      </c>
      <c r="BZ17" s="4">
        <v>0.98</v>
      </c>
      <c r="CA17" s="4">
        <f t="shared" si="9"/>
        <v>0</v>
      </c>
      <c r="CC17" s="37" t="s">
        <v>20</v>
      </c>
      <c r="CD17" s="2">
        <v>628</v>
      </c>
      <c r="CE17" s="2">
        <v>618</v>
      </c>
      <c r="CF17" s="2">
        <v>10</v>
      </c>
      <c r="CG17" s="2">
        <v>0</v>
      </c>
      <c r="CH17" s="4">
        <f t="shared" si="62"/>
        <v>0.98407643312101911</v>
      </c>
      <c r="CI17" s="38">
        <f t="shared" si="10"/>
        <v>4.0764331210191296E-3</v>
      </c>
      <c r="CK17" s="78" t="s">
        <v>20</v>
      </c>
      <c r="CL17" s="74">
        <v>628</v>
      </c>
      <c r="CM17" s="74">
        <v>618</v>
      </c>
      <c r="CN17" s="74">
        <v>10</v>
      </c>
      <c r="CO17" s="74">
        <v>0</v>
      </c>
      <c r="CP17" s="75">
        <v>0.98</v>
      </c>
      <c r="CQ17" s="77">
        <f t="shared" si="11"/>
        <v>0.98</v>
      </c>
      <c r="CR17" s="73"/>
      <c r="CS17" s="78" t="s">
        <v>20</v>
      </c>
      <c r="CT17" s="73">
        <v>628</v>
      </c>
      <c r="CU17" s="79">
        <v>506</v>
      </c>
      <c r="CV17" s="79">
        <v>8</v>
      </c>
      <c r="CW17" s="79">
        <v>114</v>
      </c>
      <c r="CX17" s="77">
        <f>CU17/CT17</f>
        <v>0.80573248407643316</v>
      </c>
      <c r="CY17" s="77">
        <f t="shared" si="12"/>
        <v>-0.17426751592356682</v>
      </c>
      <c r="CZ17" s="73" t="s">
        <v>89</v>
      </c>
      <c r="DA17" s="78" t="s">
        <v>20</v>
      </c>
      <c r="DB17" s="73">
        <v>634</v>
      </c>
      <c r="DC17" s="79">
        <v>506</v>
      </c>
      <c r="DD17" s="79">
        <v>8</v>
      </c>
      <c r="DE17" s="79">
        <v>120</v>
      </c>
      <c r="DF17" s="77">
        <v>0.8</v>
      </c>
      <c r="DG17" s="77">
        <f t="shared" si="13"/>
        <v>-5.7324840764331197E-3</v>
      </c>
      <c r="DH17" s="73" t="s">
        <v>89</v>
      </c>
      <c r="DI17" s="73" t="s">
        <v>20</v>
      </c>
      <c r="DJ17" s="73">
        <v>634</v>
      </c>
      <c r="DK17" s="73">
        <v>618</v>
      </c>
      <c r="DL17" s="73">
        <v>10</v>
      </c>
      <c r="DM17" s="73">
        <v>6</v>
      </c>
      <c r="DN17" s="77">
        <v>0.97</v>
      </c>
      <c r="DO17" s="77">
        <f t="shared" si="14"/>
        <v>0.16999999999999993</v>
      </c>
      <c r="DP17" s="73"/>
      <c r="DQ17" s="73" t="s">
        <v>20</v>
      </c>
      <c r="DR17" s="73">
        <v>634</v>
      </c>
      <c r="DS17" s="73">
        <v>618</v>
      </c>
      <c r="DT17" s="73">
        <v>10</v>
      </c>
      <c r="DU17" s="73">
        <v>6</v>
      </c>
      <c r="DV17" s="77">
        <v>0.97</v>
      </c>
      <c r="DW17" s="77">
        <f t="shared" si="15"/>
        <v>0</v>
      </c>
      <c r="DX17" s="73"/>
      <c r="DY17" s="73" t="s">
        <v>20</v>
      </c>
      <c r="DZ17" s="73">
        <v>634</v>
      </c>
      <c r="EA17" s="73">
        <v>618</v>
      </c>
      <c r="EB17" s="73">
        <v>10</v>
      </c>
      <c r="EC17" s="73">
        <v>6</v>
      </c>
      <c r="ED17" s="77">
        <v>0.97</v>
      </c>
      <c r="EE17" s="77">
        <f t="shared" si="16"/>
        <v>0</v>
      </c>
      <c r="EF17" s="73"/>
      <c r="EG17" s="73" t="s">
        <v>20</v>
      </c>
      <c r="EH17" s="73">
        <v>634</v>
      </c>
      <c r="EI17" s="73">
        <v>618</v>
      </c>
      <c r="EJ17" s="73">
        <v>10</v>
      </c>
      <c r="EK17" s="73">
        <v>6</v>
      </c>
      <c r="EL17" s="77">
        <v>0.97</v>
      </c>
      <c r="EM17" s="77">
        <f t="shared" si="17"/>
        <v>0</v>
      </c>
      <c r="EN17" s="73"/>
      <c r="EO17" s="78" t="s">
        <v>20</v>
      </c>
      <c r="EP17" s="73">
        <v>628</v>
      </c>
      <c r="EQ17" s="73">
        <v>618</v>
      </c>
      <c r="ER17" s="73">
        <v>10</v>
      </c>
      <c r="ES17" s="73">
        <v>0</v>
      </c>
      <c r="ET17" s="77">
        <v>0.97</v>
      </c>
      <c r="EU17" s="77">
        <f t="shared" si="18"/>
        <v>0</v>
      </c>
      <c r="EV17" s="73"/>
      <c r="EW17" s="78" t="s">
        <v>20</v>
      </c>
      <c r="EX17" s="73">
        <v>628</v>
      </c>
      <c r="EY17" s="73">
        <v>618</v>
      </c>
      <c r="EZ17" s="73">
        <v>10</v>
      </c>
      <c r="FA17" s="73">
        <v>0</v>
      </c>
      <c r="FB17" s="77">
        <v>0.97</v>
      </c>
      <c r="FC17" s="77">
        <f t="shared" si="19"/>
        <v>0</v>
      </c>
      <c r="FD17" s="73"/>
      <c r="FE17" s="78" t="s">
        <v>20</v>
      </c>
      <c r="FF17" s="73">
        <v>628</v>
      </c>
      <c r="FG17" s="73">
        <v>618</v>
      </c>
      <c r="FH17" s="73">
        <v>10</v>
      </c>
      <c r="FI17" s="73">
        <v>0</v>
      </c>
      <c r="FJ17" s="75">
        <f t="shared" si="20"/>
        <v>0.98407643312101911</v>
      </c>
      <c r="FK17" s="77">
        <f t="shared" si="21"/>
        <v>1.4076433121019138E-2</v>
      </c>
      <c r="FM17" s="37" t="s">
        <v>20</v>
      </c>
      <c r="FN17" s="74">
        <v>634</v>
      </c>
      <c r="FO17" s="74">
        <v>0</v>
      </c>
      <c r="FP17" s="74">
        <v>0</v>
      </c>
      <c r="FQ17" s="74">
        <v>634</v>
      </c>
      <c r="FR17" s="75">
        <f t="shared" si="22"/>
        <v>0</v>
      </c>
      <c r="FS17" s="77">
        <f t="shared" si="23"/>
        <v>-0.98407643312101911</v>
      </c>
      <c r="FU17" s="37" t="s">
        <v>20</v>
      </c>
      <c r="FV17" s="74">
        <v>628</v>
      </c>
      <c r="FW17" s="74">
        <v>618</v>
      </c>
      <c r="FX17" s="74">
        <v>10</v>
      </c>
      <c r="FY17" s="74">
        <v>0</v>
      </c>
      <c r="FZ17" s="75">
        <f t="shared" si="24"/>
        <v>0.98407643312101911</v>
      </c>
      <c r="GA17" s="77">
        <f t="shared" si="0"/>
        <v>0.98407643312101911</v>
      </c>
      <c r="GC17" s="37" t="s">
        <v>20</v>
      </c>
      <c r="GD17" s="74">
        <v>628</v>
      </c>
      <c r="GE17" s="74">
        <v>618</v>
      </c>
      <c r="GF17" s="74">
        <v>10</v>
      </c>
      <c r="GG17" s="74">
        <v>0</v>
      </c>
      <c r="GH17" s="75">
        <f t="shared" si="25"/>
        <v>0.98407643312101911</v>
      </c>
      <c r="GI17" s="77">
        <f t="shared" si="26"/>
        <v>0</v>
      </c>
      <c r="GK17" s="37" t="s">
        <v>20</v>
      </c>
      <c r="GL17" s="74">
        <v>628</v>
      </c>
      <c r="GM17" s="74">
        <v>618</v>
      </c>
      <c r="GN17" s="74">
        <v>10</v>
      </c>
      <c r="GO17" s="74">
        <v>0</v>
      </c>
      <c r="GP17" s="75">
        <f t="shared" si="27"/>
        <v>0.98407643312101911</v>
      </c>
      <c r="GQ17" s="77">
        <f t="shared" si="28"/>
        <v>0</v>
      </c>
      <c r="GS17" s="37" t="s">
        <v>20</v>
      </c>
      <c r="GT17" s="74">
        <v>628</v>
      </c>
      <c r="GU17" s="74">
        <v>618</v>
      </c>
      <c r="GV17" s="74">
        <v>10</v>
      </c>
      <c r="GW17" s="74">
        <v>0</v>
      </c>
      <c r="GX17" s="75">
        <f t="shared" si="29"/>
        <v>0.98407643312101911</v>
      </c>
      <c r="GY17" s="77">
        <f t="shared" si="30"/>
        <v>0</v>
      </c>
      <c r="HA17" s="37" t="s">
        <v>20</v>
      </c>
      <c r="HB17" s="74">
        <v>628</v>
      </c>
      <c r="HC17" s="74">
        <v>618</v>
      </c>
      <c r="HD17" s="74">
        <v>10</v>
      </c>
      <c r="HE17" s="74">
        <v>0</v>
      </c>
      <c r="HF17" s="75">
        <f t="shared" si="31"/>
        <v>0.98407643312101911</v>
      </c>
      <c r="HG17" s="77">
        <f t="shared" si="32"/>
        <v>0</v>
      </c>
      <c r="HI17" s="37" t="s">
        <v>20</v>
      </c>
      <c r="HJ17" s="74">
        <v>628</v>
      </c>
      <c r="HK17" s="74">
        <v>618</v>
      </c>
      <c r="HL17" s="74">
        <v>10</v>
      </c>
      <c r="HM17" s="74">
        <v>0</v>
      </c>
      <c r="HN17" s="75">
        <f t="shared" si="33"/>
        <v>0.98407643312101911</v>
      </c>
      <c r="HO17" s="77">
        <f t="shared" si="34"/>
        <v>0</v>
      </c>
      <c r="HQ17" s="37" t="s">
        <v>20</v>
      </c>
      <c r="HR17" s="74">
        <v>628</v>
      </c>
      <c r="HS17" s="74">
        <v>618</v>
      </c>
      <c r="HT17" s="74">
        <v>10</v>
      </c>
      <c r="HU17" s="74">
        <v>0</v>
      </c>
      <c r="HV17" s="75">
        <f t="shared" si="35"/>
        <v>0.98407643312101911</v>
      </c>
      <c r="HW17" s="77">
        <f t="shared" si="36"/>
        <v>0</v>
      </c>
      <c r="HY17" s="37" t="s">
        <v>20</v>
      </c>
      <c r="HZ17" s="74">
        <v>628</v>
      </c>
      <c r="IA17" s="74">
        <v>0</v>
      </c>
      <c r="IB17" s="74">
        <v>0</v>
      </c>
      <c r="IC17" s="74">
        <v>628</v>
      </c>
      <c r="ID17" s="75">
        <f t="shared" si="37"/>
        <v>0</v>
      </c>
      <c r="IE17" s="77">
        <f t="shared" si="38"/>
        <v>-0.98407643312101911</v>
      </c>
      <c r="IG17" s="37" t="s">
        <v>20</v>
      </c>
      <c r="IH17" s="74">
        <v>628</v>
      </c>
      <c r="II17" s="74">
        <v>618</v>
      </c>
      <c r="IJ17" s="74">
        <v>10</v>
      </c>
      <c r="IK17" s="74">
        <v>0</v>
      </c>
      <c r="IL17" s="75">
        <f t="shared" si="39"/>
        <v>0.98407643312101911</v>
      </c>
      <c r="IM17" s="77">
        <f t="shared" si="40"/>
        <v>0.98407643312101911</v>
      </c>
      <c r="IO17" s="37" t="s">
        <v>20</v>
      </c>
      <c r="IP17" s="74">
        <v>628</v>
      </c>
      <c r="IQ17" s="74">
        <v>618</v>
      </c>
      <c r="IR17" s="74">
        <v>10</v>
      </c>
      <c r="IS17" s="74">
        <v>0</v>
      </c>
      <c r="IT17" s="75">
        <f t="shared" si="41"/>
        <v>0.98407643312101911</v>
      </c>
      <c r="IU17" s="77">
        <f t="shared" si="42"/>
        <v>0</v>
      </c>
      <c r="IW17" s="37" t="s">
        <v>20</v>
      </c>
      <c r="IX17" s="74">
        <v>628</v>
      </c>
      <c r="IY17" s="74">
        <v>618</v>
      </c>
      <c r="IZ17" s="74">
        <v>10</v>
      </c>
      <c r="JA17" s="74">
        <v>0</v>
      </c>
      <c r="JB17" s="75">
        <f t="shared" si="43"/>
        <v>0.98407643312101911</v>
      </c>
      <c r="JC17" s="77">
        <f t="shared" si="44"/>
        <v>0</v>
      </c>
      <c r="JE17" s="37" t="s">
        <v>20</v>
      </c>
      <c r="JF17" s="74">
        <v>628</v>
      </c>
      <c r="JG17" s="74">
        <v>618</v>
      </c>
      <c r="JH17" s="74">
        <v>10</v>
      </c>
      <c r="JI17" s="74">
        <v>0</v>
      </c>
      <c r="JJ17" s="75">
        <f t="shared" si="45"/>
        <v>0.98407643312101911</v>
      </c>
      <c r="JK17" s="77">
        <f t="shared" si="46"/>
        <v>0</v>
      </c>
      <c r="JM17" s="37" t="s">
        <v>20</v>
      </c>
      <c r="JN17" s="74">
        <v>628</v>
      </c>
      <c r="JO17" s="74">
        <v>618</v>
      </c>
      <c r="JP17" s="74">
        <v>10</v>
      </c>
      <c r="JQ17" s="74">
        <v>0</v>
      </c>
      <c r="JR17" s="75">
        <f t="shared" si="47"/>
        <v>0.98407643312101911</v>
      </c>
      <c r="JS17" s="77">
        <f t="shared" si="48"/>
        <v>0</v>
      </c>
      <c r="JU17" s="37" t="s">
        <v>20</v>
      </c>
      <c r="JV17" s="74">
        <v>628</v>
      </c>
      <c r="JW17" s="74">
        <v>618</v>
      </c>
      <c r="JX17" s="74">
        <v>10</v>
      </c>
      <c r="JY17" s="74">
        <v>0</v>
      </c>
      <c r="JZ17" s="75">
        <f t="shared" si="49"/>
        <v>0.98407643312101911</v>
      </c>
      <c r="KA17" s="77">
        <f t="shared" si="50"/>
        <v>0</v>
      </c>
      <c r="KC17" s="37" t="s">
        <v>20</v>
      </c>
      <c r="KD17" s="74">
        <v>628</v>
      </c>
      <c r="KE17" s="74">
        <v>618</v>
      </c>
      <c r="KF17" s="74">
        <v>10</v>
      </c>
      <c r="KG17" s="74">
        <v>0</v>
      </c>
      <c r="KH17" s="75">
        <f t="shared" si="51"/>
        <v>0.98407643312101911</v>
      </c>
      <c r="KI17" s="77">
        <f t="shared" si="52"/>
        <v>0</v>
      </c>
      <c r="KK17" s="37" t="s">
        <v>20</v>
      </c>
      <c r="KL17" s="74">
        <v>628</v>
      </c>
      <c r="KM17" s="74">
        <v>618</v>
      </c>
      <c r="KN17" s="74">
        <v>10</v>
      </c>
      <c r="KO17" s="74">
        <v>0</v>
      </c>
      <c r="KP17" s="75">
        <f t="shared" si="53"/>
        <v>0.98407643312101911</v>
      </c>
      <c r="KQ17" s="77">
        <f t="shared" si="54"/>
        <v>0</v>
      </c>
      <c r="KS17" s="37" t="s">
        <v>20</v>
      </c>
      <c r="KT17" s="74">
        <v>628</v>
      </c>
      <c r="KU17" s="74">
        <v>618</v>
      </c>
      <c r="KV17" s="74">
        <v>10</v>
      </c>
      <c r="KW17" s="74">
        <v>0</v>
      </c>
      <c r="KX17" s="75">
        <f t="shared" si="55"/>
        <v>0.98407643312101911</v>
      </c>
      <c r="KY17" s="77">
        <f t="shared" si="56"/>
        <v>0</v>
      </c>
      <c r="LA17" s="37" t="s">
        <v>20</v>
      </c>
      <c r="LB17" s="74">
        <v>628</v>
      </c>
      <c r="LC17" s="74">
        <v>618</v>
      </c>
      <c r="LD17" s="74">
        <v>10</v>
      </c>
      <c r="LE17" s="74">
        <v>0</v>
      </c>
      <c r="LF17" s="75">
        <f t="shared" si="57"/>
        <v>0.98407643312101911</v>
      </c>
      <c r="LG17" s="77">
        <f t="shared" si="58"/>
        <v>0</v>
      </c>
      <c r="LI17" s="37" t="s">
        <v>20</v>
      </c>
      <c r="LJ17" s="74">
        <v>628</v>
      </c>
      <c r="LK17" s="74">
        <v>618</v>
      </c>
      <c r="LL17" s="74">
        <v>10</v>
      </c>
      <c r="LM17" s="74">
        <v>0</v>
      </c>
      <c r="LN17" s="75">
        <f t="shared" si="59"/>
        <v>0.98407643312101911</v>
      </c>
      <c r="LO17" s="77">
        <f t="shared" si="60"/>
        <v>0</v>
      </c>
      <c r="LQ17" s="37" t="s">
        <v>20</v>
      </c>
      <c r="LR17" s="74">
        <v>636</v>
      </c>
      <c r="LS17" s="74">
        <v>618</v>
      </c>
      <c r="LT17" s="74">
        <v>10</v>
      </c>
      <c r="LU17" s="74">
        <v>8</v>
      </c>
      <c r="LV17" s="75">
        <v>0.97</v>
      </c>
      <c r="LW17" s="77"/>
    </row>
    <row r="18" spans="1:335">
      <c r="A18" s="2" t="s">
        <v>21</v>
      </c>
      <c r="B18" s="2">
        <v>109</v>
      </c>
      <c r="C18" s="2">
        <v>109</v>
      </c>
      <c r="D18" s="2">
        <v>0</v>
      </c>
      <c r="E18" s="2">
        <v>0</v>
      </c>
      <c r="F18" s="4">
        <v>1</v>
      </c>
      <c r="G18" s="4"/>
      <c r="H18" s="2"/>
      <c r="I18" s="2" t="s">
        <v>21</v>
      </c>
      <c r="J18" s="2">
        <v>109</v>
      </c>
      <c r="K18" s="2">
        <v>109</v>
      </c>
      <c r="L18" s="2">
        <v>0</v>
      </c>
      <c r="M18" s="2">
        <v>0</v>
      </c>
      <c r="N18" s="4">
        <f t="shared" si="63"/>
        <v>1</v>
      </c>
      <c r="O18" s="8">
        <f t="shared" si="1"/>
        <v>0</v>
      </c>
      <c r="Q18" s="2" t="s">
        <v>21</v>
      </c>
      <c r="R18" s="2">
        <v>109</v>
      </c>
      <c r="S18" s="2">
        <v>109</v>
      </c>
      <c r="T18" s="2">
        <v>0</v>
      </c>
      <c r="U18" s="2">
        <v>0</v>
      </c>
      <c r="V18" s="4">
        <f t="shared" si="61"/>
        <v>1</v>
      </c>
      <c r="W18" s="38">
        <f t="shared" si="2"/>
        <v>0</v>
      </c>
      <c r="Y18" s="2" t="s">
        <v>21</v>
      </c>
      <c r="Z18" s="2">
        <v>109</v>
      </c>
      <c r="AA18" s="2">
        <v>109</v>
      </c>
      <c r="AB18" s="2">
        <v>0</v>
      </c>
      <c r="AC18" s="2">
        <v>0</v>
      </c>
      <c r="AD18" s="4">
        <v>1</v>
      </c>
      <c r="AE18" s="38">
        <f t="shared" si="3"/>
        <v>0</v>
      </c>
      <c r="AG18" s="2" t="s">
        <v>21</v>
      </c>
      <c r="AH18" s="2">
        <v>109</v>
      </c>
      <c r="AI18" s="2">
        <v>109</v>
      </c>
      <c r="AJ18" s="2">
        <v>0</v>
      </c>
      <c r="AK18" s="2">
        <v>0</v>
      </c>
      <c r="AL18" s="4">
        <v>1</v>
      </c>
      <c r="AM18" s="38">
        <f t="shared" si="4"/>
        <v>0</v>
      </c>
      <c r="AO18" s="2" t="s">
        <v>21</v>
      </c>
      <c r="AP18" s="2">
        <v>109</v>
      </c>
      <c r="AQ18" s="2">
        <v>109</v>
      </c>
      <c r="AR18" s="2">
        <v>0</v>
      </c>
      <c r="AS18" s="2">
        <v>0</v>
      </c>
      <c r="AT18" s="4">
        <v>1</v>
      </c>
      <c r="AU18" s="38">
        <f t="shared" si="5"/>
        <v>0</v>
      </c>
      <c r="AW18" s="2" t="s">
        <v>21</v>
      </c>
      <c r="AX18" s="2">
        <v>109</v>
      </c>
      <c r="AY18" s="2">
        <v>109</v>
      </c>
      <c r="AZ18" s="2">
        <v>0</v>
      </c>
      <c r="BA18" s="2">
        <v>0</v>
      </c>
      <c r="BB18" s="4">
        <v>1</v>
      </c>
      <c r="BC18" s="38">
        <f t="shared" si="6"/>
        <v>0</v>
      </c>
      <c r="BE18" s="2" t="s">
        <v>21</v>
      </c>
      <c r="BF18" s="2">
        <v>109</v>
      </c>
      <c r="BG18" s="2">
        <v>109</v>
      </c>
      <c r="BH18" s="2">
        <v>0</v>
      </c>
      <c r="BI18" s="2">
        <v>0</v>
      </c>
      <c r="BJ18" s="4">
        <v>1</v>
      </c>
      <c r="BK18" s="38">
        <f t="shared" si="7"/>
        <v>0</v>
      </c>
      <c r="BM18" s="2" t="s">
        <v>21</v>
      </c>
      <c r="BN18" s="2">
        <v>109</v>
      </c>
      <c r="BO18" s="2">
        <v>109</v>
      </c>
      <c r="BP18" s="2">
        <v>0</v>
      </c>
      <c r="BQ18" s="2">
        <v>0</v>
      </c>
      <c r="BR18" s="4">
        <v>1</v>
      </c>
      <c r="BS18" s="38">
        <f t="shared" si="8"/>
        <v>0</v>
      </c>
      <c r="BU18" s="2" t="s">
        <v>21</v>
      </c>
      <c r="BV18" s="2">
        <v>109</v>
      </c>
      <c r="BW18" s="2">
        <v>109</v>
      </c>
      <c r="BX18" s="2">
        <v>0</v>
      </c>
      <c r="BY18" s="2">
        <v>0</v>
      </c>
      <c r="BZ18" s="4">
        <v>1</v>
      </c>
      <c r="CA18" s="4">
        <f t="shared" si="9"/>
        <v>0</v>
      </c>
      <c r="CC18" s="2" t="s">
        <v>21</v>
      </c>
      <c r="CD18" s="2">
        <v>109</v>
      </c>
      <c r="CE18" s="2">
        <v>109</v>
      </c>
      <c r="CF18" s="2">
        <v>0</v>
      </c>
      <c r="CG18" s="2">
        <v>0</v>
      </c>
      <c r="CH18" s="4">
        <f t="shared" si="62"/>
        <v>1</v>
      </c>
      <c r="CI18" s="38">
        <f t="shared" si="10"/>
        <v>0</v>
      </c>
      <c r="CK18" s="73" t="s">
        <v>21</v>
      </c>
      <c r="CL18" s="73">
        <v>109</v>
      </c>
      <c r="CM18" s="73">
        <v>109</v>
      </c>
      <c r="CN18" s="73">
        <v>0</v>
      </c>
      <c r="CO18" s="73">
        <v>0</v>
      </c>
      <c r="CP18" s="77">
        <v>1</v>
      </c>
      <c r="CQ18" s="77">
        <f t="shared" si="11"/>
        <v>1</v>
      </c>
      <c r="CR18" s="73"/>
      <c r="CS18" s="73" t="s">
        <v>21</v>
      </c>
      <c r="CT18" s="73">
        <v>109</v>
      </c>
      <c r="CU18" s="73">
        <v>109</v>
      </c>
      <c r="CV18" s="73">
        <v>0</v>
      </c>
      <c r="CW18" s="73">
        <v>0</v>
      </c>
      <c r="CX18" s="77">
        <v>1</v>
      </c>
      <c r="CY18" s="77">
        <f t="shared" si="12"/>
        <v>0</v>
      </c>
      <c r="CZ18" s="73"/>
      <c r="DA18" s="73" t="s">
        <v>21</v>
      </c>
      <c r="DB18" s="73">
        <v>109</v>
      </c>
      <c r="DC18" s="73">
        <v>109</v>
      </c>
      <c r="DD18" s="73">
        <v>0</v>
      </c>
      <c r="DE18" s="73">
        <v>0</v>
      </c>
      <c r="DF18" s="77">
        <v>1</v>
      </c>
      <c r="DG18" s="77">
        <f t="shared" si="13"/>
        <v>0</v>
      </c>
      <c r="DH18" s="73"/>
      <c r="DI18" s="73" t="s">
        <v>21</v>
      </c>
      <c r="DJ18" s="73">
        <v>109</v>
      </c>
      <c r="DK18" s="73">
        <v>109</v>
      </c>
      <c r="DL18" s="73">
        <v>0</v>
      </c>
      <c r="DM18" s="73">
        <v>0</v>
      </c>
      <c r="DN18" s="77">
        <v>1</v>
      </c>
      <c r="DO18" s="77">
        <f t="shared" si="14"/>
        <v>0</v>
      </c>
      <c r="DP18" s="73"/>
      <c r="DQ18" s="73" t="s">
        <v>21</v>
      </c>
      <c r="DR18" s="73">
        <v>109</v>
      </c>
      <c r="DS18" s="73">
        <v>109</v>
      </c>
      <c r="DT18" s="73">
        <v>0</v>
      </c>
      <c r="DU18" s="73">
        <v>0</v>
      </c>
      <c r="DV18" s="77">
        <v>1</v>
      </c>
      <c r="DW18" s="77">
        <f t="shared" si="15"/>
        <v>0</v>
      </c>
      <c r="DX18" s="73"/>
      <c r="DY18" s="73" t="s">
        <v>21</v>
      </c>
      <c r="DZ18" s="73">
        <v>109</v>
      </c>
      <c r="EA18" s="73">
        <v>109</v>
      </c>
      <c r="EB18" s="73">
        <v>0</v>
      </c>
      <c r="EC18" s="73">
        <v>0</v>
      </c>
      <c r="ED18" s="77">
        <v>1</v>
      </c>
      <c r="EE18" s="77">
        <f t="shared" si="16"/>
        <v>0</v>
      </c>
      <c r="EF18" s="73"/>
      <c r="EG18" s="73" t="s">
        <v>21</v>
      </c>
      <c r="EH18" s="73">
        <v>109</v>
      </c>
      <c r="EI18" s="73">
        <v>109</v>
      </c>
      <c r="EJ18" s="73">
        <v>0</v>
      </c>
      <c r="EK18" s="73">
        <v>0</v>
      </c>
      <c r="EL18" s="77">
        <v>1</v>
      </c>
      <c r="EM18" s="77">
        <f t="shared" si="17"/>
        <v>0</v>
      </c>
      <c r="EN18" s="73"/>
      <c r="EO18" s="73" t="s">
        <v>21</v>
      </c>
      <c r="EP18" s="73">
        <v>109</v>
      </c>
      <c r="EQ18" s="73">
        <v>109</v>
      </c>
      <c r="ER18" s="73">
        <v>0</v>
      </c>
      <c r="ES18" s="73">
        <v>0</v>
      </c>
      <c r="ET18" s="77">
        <v>1</v>
      </c>
      <c r="EU18" s="77">
        <f t="shared" si="18"/>
        <v>0</v>
      </c>
      <c r="EV18" s="73"/>
      <c r="EW18" s="73" t="s">
        <v>21</v>
      </c>
      <c r="EX18" s="73">
        <v>109</v>
      </c>
      <c r="EY18" s="73">
        <v>109</v>
      </c>
      <c r="EZ18" s="73">
        <v>0</v>
      </c>
      <c r="FA18" s="73">
        <v>0</v>
      </c>
      <c r="FB18" s="77">
        <v>1</v>
      </c>
      <c r="FC18" s="77">
        <f t="shared" si="19"/>
        <v>0</v>
      </c>
      <c r="FD18" s="73"/>
      <c r="FE18" s="74" t="s">
        <v>21</v>
      </c>
      <c r="FF18" s="74">
        <v>109</v>
      </c>
      <c r="FG18" s="74">
        <v>109</v>
      </c>
      <c r="FH18" s="74">
        <v>0</v>
      </c>
      <c r="FI18" s="74">
        <v>0</v>
      </c>
      <c r="FJ18" s="75">
        <f t="shared" si="20"/>
        <v>1</v>
      </c>
      <c r="FK18" s="77">
        <f t="shared" si="21"/>
        <v>0</v>
      </c>
      <c r="FM18" s="74" t="s">
        <v>21</v>
      </c>
      <c r="FN18" s="74">
        <v>109</v>
      </c>
      <c r="FO18" s="74">
        <v>109</v>
      </c>
      <c r="FP18" s="74">
        <v>0</v>
      </c>
      <c r="FQ18" s="74">
        <v>0</v>
      </c>
      <c r="FR18" s="75">
        <f t="shared" si="22"/>
        <v>1</v>
      </c>
      <c r="FS18" s="77">
        <f t="shared" si="23"/>
        <v>0</v>
      </c>
      <c r="FU18" s="74" t="s">
        <v>21</v>
      </c>
      <c r="FV18" s="74">
        <v>109</v>
      </c>
      <c r="FW18" s="74">
        <v>109</v>
      </c>
      <c r="FX18" s="74">
        <v>0</v>
      </c>
      <c r="FY18" s="74">
        <v>0</v>
      </c>
      <c r="FZ18" s="75">
        <f t="shared" si="24"/>
        <v>1</v>
      </c>
      <c r="GA18" s="77">
        <f t="shared" si="0"/>
        <v>0</v>
      </c>
      <c r="GC18" s="74" t="s">
        <v>21</v>
      </c>
      <c r="GD18" s="74">
        <v>109</v>
      </c>
      <c r="GE18" s="74">
        <v>109</v>
      </c>
      <c r="GF18" s="74">
        <v>0</v>
      </c>
      <c r="GG18" s="74">
        <v>0</v>
      </c>
      <c r="GH18" s="75">
        <f t="shared" si="25"/>
        <v>1</v>
      </c>
      <c r="GI18" s="77">
        <f t="shared" si="26"/>
        <v>0</v>
      </c>
      <c r="GK18" s="74" t="s">
        <v>21</v>
      </c>
      <c r="GL18" s="74">
        <v>109</v>
      </c>
      <c r="GM18" s="74">
        <v>109</v>
      </c>
      <c r="GN18" s="74">
        <v>0</v>
      </c>
      <c r="GO18" s="74">
        <v>0</v>
      </c>
      <c r="GP18" s="75">
        <f t="shared" si="27"/>
        <v>1</v>
      </c>
      <c r="GQ18" s="77">
        <f t="shared" si="28"/>
        <v>0</v>
      </c>
      <c r="GS18" s="74" t="s">
        <v>21</v>
      </c>
      <c r="GT18" s="74">
        <v>109</v>
      </c>
      <c r="GU18" s="74">
        <v>109</v>
      </c>
      <c r="GV18" s="74">
        <v>0</v>
      </c>
      <c r="GW18" s="74">
        <v>0</v>
      </c>
      <c r="GX18" s="75">
        <f t="shared" si="29"/>
        <v>1</v>
      </c>
      <c r="GY18" s="77">
        <f t="shared" si="30"/>
        <v>0</v>
      </c>
      <c r="HA18" s="74" t="s">
        <v>21</v>
      </c>
      <c r="HB18" s="74">
        <v>109</v>
      </c>
      <c r="HC18" s="74">
        <v>109</v>
      </c>
      <c r="HD18" s="74">
        <v>0</v>
      </c>
      <c r="HE18" s="74">
        <v>0</v>
      </c>
      <c r="HF18" s="75">
        <f t="shared" si="31"/>
        <v>1</v>
      </c>
      <c r="HG18" s="77">
        <f t="shared" si="32"/>
        <v>0</v>
      </c>
      <c r="HI18" s="74" t="s">
        <v>21</v>
      </c>
      <c r="HJ18" s="74">
        <v>109</v>
      </c>
      <c r="HK18" s="74">
        <v>109</v>
      </c>
      <c r="HL18" s="74">
        <v>0</v>
      </c>
      <c r="HM18" s="74">
        <v>0</v>
      </c>
      <c r="HN18" s="75">
        <f t="shared" si="33"/>
        <v>1</v>
      </c>
      <c r="HO18" s="77">
        <f t="shared" si="34"/>
        <v>0</v>
      </c>
      <c r="HQ18" s="74" t="s">
        <v>21</v>
      </c>
      <c r="HR18" s="74">
        <v>109</v>
      </c>
      <c r="HS18" s="74">
        <v>109</v>
      </c>
      <c r="HT18" s="74">
        <v>0</v>
      </c>
      <c r="HU18" s="74">
        <v>0</v>
      </c>
      <c r="HV18" s="75">
        <f t="shared" si="35"/>
        <v>1</v>
      </c>
      <c r="HW18" s="77">
        <f t="shared" si="36"/>
        <v>0</v>
      </c>
      <c r="HY18" s="74" t="s">
        <v>21</v>
      </c>
      <c r="HZ18" s="74">
        <v>109</v>
      </c>
      <c r="IA18" s="74">
        <v>109</v>
      </c>
      <c r="IB18" s="74">
        <v>0</v>
      </c>
      <c r="IC18" s="74">
        <v>0</v>
      </c>
      <c r="ID18" s="75">
        <f t="shared" si="37"/>
        <v>1</v>
      </c>
      <c r="IE18" s="77">
        <f t="shared" si="38"/>
        <v>0</v>
      </c>
      <c r="IG18" s="74" t="s">
        <v>21</v>
      </c>
      <c r="IH18" s="74">
        <v>109</v>
      </c>
      <c r="II18" s="74">
        <v>109</v>
      </c>
      <c r="IJ18" s="74">
        <v>0</v>
      </c>
      <c r="IK18" s="74">
        <v>0</v>
      </c>
      <c r="IL18" s="75">
        <f t="shared" si="39"/>
        <v>1</v>
      </c>
      <c r="IM18" s="77">
        <f t="shared" si="40"/>
        <v>0</v>
      </c>
      <c r="IO18" s="74" t="s">
        <v>21</v>
      </c>
      <c r="IP18" s="74">
        <v>109</v>
      </c>
      <c r="IQ18" s="74">
        <v>109</v>
      </c>
      <c r="IR18" s="74">
        <v>0</v>
      </c>
      <c r="IS18" s="74">
        <v>0</v>
      </c>
      <c r="IT18" s="75">
        <f t="shared" si="41"/>
        <v>1</v>
      </c>
      <c r="IU18" s="77">
        <f t="shared" si="42"/>
        <v>0</v>
      </c>
      <c r="IW18" s="74" t="s">
        <v>21</v>
      </c>
      <c r="IX18" s="74">
        <v>109</v>
      </c>
      <c r="IY18" s="74">
        <v>109</v>
      </c>
      <c r="IZ18" s="74">
        <v>0</v>
      </c>
      <c r="JA18" s="74">
        <v>0</v>
      </c>
      <c r="JB18" s="75">
        <f t="shared" si="43"/>
        <v>1</v>
      </c>
      <c r="JC18" s="77">
        <f t="shared" si="44"/>
        <v>0</v>
      </c>
      <c r="JE18" s="74" t="s">
        <v>21</v>
      </c>
      <c r="JF18" s="74">
        <v>109</v>
      </c>
      <c r="JG18" s="74">
        <v>109</v>
      </c>
      <c r="JH18" s="74">
        <v>0</v>
      </c>
      <c r="JI18" s="74">
        <v>0</v>
      </c>
      <c r="JJ18" s="75">
        <f t="shared" si="45"/>
        <v>1</v>
      </c>
      <c r="JK18" s="77">
        <f t="shared" si="46"/>
        <v>0</v>
      </c>
      <c r="JM18" s="74" t="s">
        <v>21</v>
      </c>
      <c r="JN18" s="74">
        <v>109</v>
      </c>
      <c r="JO18" s="74">
        <v>109</v>
      </c>
      <c r="JP18" s="74">
        <v>0</v>
      </c>
      <c r="JQ18" s="74">
        <v>0</v>
      </c>
      <c r="JR18" s="75">
        <f t="shared" si="47"/>
        <v>1</v>
      </c>
      <c r="JS18" s="77">
        <f t="shared" si="48"/>
        <v>0</v>
      </c>
      <c r="JU18" s="74" t="s">
        <v>21</v>
      </c>
      <c r="JV18" s="74">
        <v>109</v>
      </c>
      <c r="JW18" s="74">
        <v>109</v>
      </c>
      <c r="JX18" s="74">
        <v>0</v>
      </c>
      <c r="JY18" s="74">
        <v>0</v>
      </c>
      <c r="JZ18" s="75">
        <f t="shared" si="49"/>
        <v>1</v>
      </c>
      <c r="KA18" s="77">
        <f t="shared" si="50"/>
        <v>0</v>
      </c>
      <c r="KC18" s="74" t="s">
        <v>21</v>
      </c>
      <c r="KD18" s="74">
        <v>109</v>
      </c>
      <c r="KE18" s="74">
        <v>109</v>
      </c>
      <c r="KF18" s="74">
        <v>0</v>
      </c>
      <c r="KG18" s="74">
        <v>0</v>
      </c>
      <c r="KH18" s="75">
        <f t="shared" si="51"/>
        <v>1</v>
      </c>
      <c r="KI18" s="77">
        <f t="shared" si="52"/>
        <v>0</v>
      </c>
      <c r="KK18" s="74" t="s">
        <v>21</v>
      </c>
      <c r="KL18" s="74">
        <v>109</v>
      </c>
      <c r="KM18" s="74">
        <v>109</v>
      </c>
      <c r="KN18" s="74">
        <v>0</v>
      </c>
      <c r="KO18" s="74">
        <v>0</v>
      </c>
      <c r="KP18" s="75">
        <f t="shared" si="53"/>
        <v>1</v>
      </c>
      <c r="KQ18" s="77">
        <f t="shared" si="54"/>
        <v>0</v>
      </c>
      <c r="KS18" s="74" t="s">
        <v>21</v>
      </c>
      <c r="KT18" s="74">
        <v>109</v>
      </c>
      <c r="KU18" s="74">
        <v>109</v>
      </c>
      <c r="KV18" s="74">
        <v>0</v>
      </c>
      <c r="KW18" s="74">
        <v>0</v>
      </c>
      <c r="KX18" s="75">
        <f t="shared" si="55"/>
        <v>1</v>
      </c>
      <c r="KY18" s="77">
        <f t="shared" si="56"/>
        <v>0</v>
      </c>
      <c r="LA18" s="74" t="s">
        <v>21</v>
      </c>
      <c r="LB18" s="74">
        <v>109</v>
      </c>
      <c r="LC18" s="74">
        <v>109</v>
      </c>
      <c r="LD18" s="74">
        <v>0</v>
      </c>
      <c r="LE18" s="74">
        <v>0</v>
      </c>
      <c r="LF18" s="75">
        <f t="shared" si="57"/>
        <v>1</v>
      </c>
      <c r="LG18" s="77">
        <f t="shared" si="58"/>
        <v>0</v>
      </c>
      <c r="LI18" s="74" t="s">
        <v>21</v>
      </c>
      <c r="LJ18" s="74">
        <v>109</v>
      </c>
      <c r="LK18" s="74">
        <v>109</v>
      </c>
      <c r="LL18" s="74">
        <v>0</v>
      </c>
      <c r="LM18" s="74">
        <v>0</v>
      </c>
      <c r="LN18" s="75">
        <f t="shared" si="59"/>
        <v>1</v>
      </c>
      <c r="LO18" s="77">
        <f t="shared" si="60"/>
        <v>0</v>
      </c>
      <c r="LQ18" s="74" t="s">
        <v>21</v>
      </c>
      <c r="LR18" s="74">
        <v>109</v>
      </c>
      <c r="LS18" s="74">
        <v>109</v>
      </c>
      <c r="LT18" s="74">
        <v>0</v>
      </c>
      <c r="LU18" s="74">
        <v>0</v>
      </c>
      <c r="LV18" s="75">
        <v>1</v>
      </c>
      <c r="LW18" s="77"/>
    </row>
    <row r="19" spans="1:335">
      <c r="A19" s="2" t="s">
        <v>22</v>
      </c>
      <c r="B19" s="2">
        <v>54</v>
      </c>
      <c r="C19" s="2">
        <v>52</v>
      </c>
      <c r="D19" s="2">
        <v>2</v>
      </c>
      <c r="E19" s="2">
        <v>0</v>
      </c>
      <c r="F19" s="4">
        <v>0.96</v>
      </c>
      <c r="G19" s="4"/>
      <c r="H19" s="2"/>
      <c r="I19" s="2" t="s">
        <v>22</v>
      </c>
      <c r="J19" s="2">
        <v>54</v>
      </c>
      <c r="K19" s="2">
        <v>52</v>
      </c>
      <c r="L19" s="2">
        <v>2</v>
      </c>
      <c r="M19" s="2">
        <v>0</v>
      </c>
      <c r="N19" s="4">
        <f t="shared" si="63"/>
        <v>0.96296296296296291</v>
      </c>
      <c r="O19" s="8">
        <f t="shared" si="1"/>
        <v>2.962962962962945E-3</v>
      </c>
      <c r="Q19" s="2" t="s">
        <v>22</v>
      </c>
      <c r="R19" s="2">
        <v>54</v>
      </c>
      <c r="S19" s="2">
        <v>52</v>
      </c>
      <c r="T19" s="2">
        <v>2</v>
      </c>
      <c r="U19" s="2">
        <v>0</v>
      </c>
      <c r="V19" s="4">
        <f t="shared" si="61"/>
        <v>0.96296296296296291</v>
      </c>
      <c r="W19" s="38">
        <f t="shared" si="2"/>
        <v>0</v>
      </c>
      <c r="Y19" s="2" t="s">
        <v>22</v>
      </c>
      <c r="Z19" s="2">
        <v>54</v>
      </c>
      <c r="AA19" s="2">
        <v>52</v>
      </c>
      <c r="AB19" s="2">
        <v>2</v>
      </c>
      <c r="AC19" s="2">
        <v>0</v>
      </c>
      <c r="AD19" s="4">
        <v>0.96</v>
      </c>
      <c r="AE19" s="38">
        <f t="shared" si="3"/>
        <v>-2.962962962962945E-3</v>
      </c>
      <c r="AG19" s="2" t="s">
        <v>22</v>
      </c>
      <c r="AH19" s="2">
        <v>54</v>
      </c>
      <c r="AI19" s="2">
        <v>52</v>
      </c>
      <c r="AJ19" s="2">
        <v>2</v>
      </c>
      <c r="AK19" s="2">
        <v>0</v>
      </c>
      <c r="AL19" s="4">
        <v>0.96</v>
      </c>
      <c r="AM19" s="38">
        <f t="shared" si="4"/>
        <v>0</v>
      </c>
      <c r="AO19" s="2" t="s">
        <v>22</v>
      </c>
      <c r="AP19" s="2">
        <v>54</v>
      </c>
      <c r="AQ19" s="2">
        <v>52</v>
      </c>
      <c r="AR19" s="2">
        <v>2</v>
      </c>
      <c r="AS19" s="2">
        <v>0</v>
      </c>
      <c r="AT19" s="4">
        <v>0.96</v>
      </c>
      <c r="AU19" s="38">
        <f t="shared" si="5"/>
        <v>0</v>
      </c>
      <c r="AW19" s="2" t="s">
        <v>22</v>
      </c>
      <c r="AX19" s="2">
        <v>54</v>
      </c>
      <c r="AY19" s="2">
        <v>52</v>
      </c>
      <c r="AZ19" s="2">
        <v>2</v>
      </c>
      <c r="BA19" s="2">
        <v>0</v>
      </c>
      <c r="BB19" s="4">
        <v>0.96</v>
      </c>
      <c r="BC19" s="38">
        <f t="shared" si="6"/>
        <v>0</v>
      </c>
      <c r="BE19" s="2" t="s">
        <v>22</v>
      </c>
      <c r="BF19" s="2">
        <v>54</v>
      </c>
      <c r="BG19" s="2">
        <v>52</v>
      </c>
      <c r="BH19" s="2">
        <v>2</v>
      </c>
      <c r="BI19" s="2">
        <v>0</v>
      </c>
      <c r="BJ19" s="4">
        <v>0.96</v>
      </c>
      <c r="BK19" s="38">
        <f t="shared" si="7"/>
        <v>0</v>
      </c>
      <c r="BM19" s="2" t="s">
        <v>22</v>
      </c>
      <c r="BN19" s="2">
        <v>54</v>
      </c>
      <c r="BO19" s="2">
        <v>52</v>
      </c>
      <c r="BP19" s="2">
        <v>2</v>
      </c>
      <c r="BQ19" s="2">
        <v>0</v>
      </c>
      <c r="BR19" s="4">
        <v>0.96</v>
      </c>
      <c r="BS19" s="38">
        <f t="shared" si="8"/>
        <v>0</v>
      </c>
      <c r="BU19" s="2" t="s">
        <v>22</v>
      </c>
      <c r="BV19" s="2">
        <v>54</v>
      </c>
      <c r="BW19" s="2">
        <v>52</v>
      </c>
      <c r="BX19" s="2">
        <v>2</v>
      </c>
      <c r="BY19" s="2">
        <v>0</v>
      </c>
      <c r="BZ19" s="4">
        <v>0.96</v>
      </c>
      <c r="CA19" s="4">
        <f t="shared" si="9"/>
        <v>0</v>
      </c>
      <c r="CC19" s="2" t="s">
        <v>22</v>
      </c>
      <c r="CD19" s="2">
        <v>54</v>
      </c>
      <c r="CE19" s="2">
        <v>52</v>
      </c>
      <c r="CF19" s="2">
        <v>2</v>
      </c>
      <c r="CG19" s="2">
        <v>0</v>
      </c>
      <c r="CH19" s="4">
        <f t="shared" si="62"/>
        <v>0.96296296296296291</v>
      </c>
      <c r="CI19" s="38">
        <f t="shared" si="10"/>
        <v>2.962962962962945E-3</v>
      </c>
      <c r="CK19" s="73" t="s">
        <v>22</v>
      </c>
      <c r="CL19" s="73">
        <v>54</v>
      </c>
      <c r="CM19" s="73">
        <v>52</v>
      </c>
      <c r="CN19" s="73">
        <v>2</v>
      </c>
      <c r="CO19" s="73">
        <v>0</v>
      </c>
      <c r="CP19" s="77">
        <v>0.96</v>
      </c>
      <c r="CQ19" s="77">
        <f t="shared" si="11"/>
        <v>0.96</v>
      </c>
      <c r="CR19" s="73"/>
      <c r="CS19" s="73" t="s">
        <v>22</v>
      </c>
      <c r="CT19" s="73">
        <v>54</v>
      </c>
      <c r="CU19" s="73">
        <v>52</v>
      </c>
      <c r="CV19" s="73">
        <v>2</v>
      </c>
      <c r="CW19" s="73">
        <v>0</v>
      </c>
      <c r="CX19" s="77">
        <v>0.96</v>
      </c>
      <c r="CY19" s="77">
        <f t="shared" si="12"/>
        <v>0</v>
      </c>
      <c r="CZ19" s="73"/>
      <c r="DA19" s="73" t="s">
        <v>22</v>
      </c>
      <c r="DB19" s="73">
        <v>54</v>
      </c>
      <c r="DC19" s="73">
        <v>52</v>
      </c>
      <c r="DD19" s="73">
        <v>2</v>
      </c>
      <c r="DE19" s="73">
        <v>0</v>
      </c>
      <c r="DF19" s="77">
        <v>0.96</v>
      </c>
      <c r="DG19" s="77">
        <f t="shared" si="13"/>
        <v>0</v>
      </c>
      <c r="DH19" s="73"/>
      <c r="DI19" s="73" t="s">
        <v>22</v>
      </c>
      <c r="DJ19" s="73">
        <v>203</v>
      </c>
      <c r="DK19" s="73">
        <v>199</v>
      </c>
      <c r="DL19" s="73">
        <v>2</v>
      </c>
      <c r="DM19" s="73">
        <v>2</v>
      </c>
      <c r="DN19" s="77">
        <v>0.98</v>
      </c>
      <c r="DO19" s="77">
        <f t="shared" si="14"/>
        <v>2.0000000000000018E-2</v>
      </c>
      <c r="DP19" s="73"/>
      <c r="DQ19" s="73" t="s">
        <v>22</v>
      </c>
      <c r="DR19" s="73">
        <v>203</v>
      </c>
      <c r="DS19" s="73">
        <v>200</v>
      </c>
      <c r="DT19" s="73">
        <v>2</v>
      </c>
      <c r="DU19" s="73">
        <v>1</v>
      </c>
      <c r="DV19" s="77">
        <v>0.99</v>
      </c>
      <c r="DW19" s="77">
        <f t="shared" si="15"/>
        <v>1.0000000000000009E-2</v>
      </c>
      <c r="DX19" s="73"/>
      <c r="DY19" s="92" t="s">
        <v>22</v>
      </c>
      <c r="DZ19" s="73">
        <v>203</v>
      </c>
      <c r="EA19" s="73">
        <v>199</v>
      </c>
      <c r="EB19" s="73">
        <v>2</v>
      </c>
      <c r="EC19" s="73">
        <v>2</v>
      </c>
      <c r="ED19" s="77">
        <v>0.98</v>
      </c>
      <c r="EE19" s="77">
        <f t="shared" si="16"/>
        <v>-1.0000000000000009E-2</v>
      </c>
      <c r="EF19" s="73"/>
      <c r="EG19" s="73" t="s">
        <v>22</v>
      </c>
      <c r="EH19" s="73">
        <v>203</v>
      </c>
      <c r="EI19" s="73">
        <v>200</v>
      </c>
      <c r="EJ19" s="73">
        <v>2</v>
      </c>
      <c r="EK19" s="73">
        <v>1</v>
      </c>
      <c r="EL19" s="77">
        <v>0.99</v>
      </c>
      <c r="EM19" s="77">
        <f t="shared" si="17"/>
        <v>1.0000000000000009E-2</v>
      </c>
      <c r="EN19" s="73"/>
      <c r="EO19" s="73" t="s">
        <v>22</v>
      </c>
      <c r="EP19" s="73">
        <v>203</v>
      </c>
      <c r="EQ19" s="73">
        <v>199</v>
      </c>
      <c r="ER19" s="73">
        <v>2</v>
      </c>
      <c r="ES19" s="73">
        <v>2</v>
      </c>
      <c r="ET19" s="77">
        <v>0.98</v>
      </c>
      <c r="EU19" s="77">
        <f t="shared" si="18"/>
        <v>-1.0000000000000009E-2</v>
      </c>
      <c r="EV19" s="73" t="s">
        <v>89</v>
      </c>
      <c r="EW19" s="73" t="s">
        <v>22</v>
      </c>
      <c r="EX19" s="73">
        <v>203</v>
      </c>
      <c r="EY19" s="73">
        <v>200</v>
      </c>
      <c r="EZ19" s="73">
        <v>2</v>
      </c>
      <c r="FA19" s="73">
        <v>1</v>
      </c>
      <c r="FB19" s="77">
        <v>0.99</v>
      </c>
      <c r="FC19" s="77">
        <f t="shared" si="19"/>
        <v>1.0000000000000009E-2</v>
      </c>
      <c r="FD19" s="73"/>
      <c r="FE19" s="74" t="s">
        <v>22</v>
      </c>
      <c r="FF19" s="74">
        <v>203</v>
      </c>
      <c r="FG19" s="74">
        <v>200</v>
      </c>
      <c r="FH19" s="74">
        <v>2</v>
      </c>
      <c r="FI19" s="74">
        <v>1</v>
      </c>
      <c r="FJ19" s="75">
        <f t="shared" si="20"/>
        <v>0.98522167487684731</v>
      </c>
      <c r="FK19" s="77">
        <f t="shared" si="21"/>
        <v>-4.7783251231526824E-3</v>
      </c>
      <c r="FM19" s="74" t="s">
        <v>22</v>
      </c>
      <c r="FN19" s="74">
        <v>203</v>
      </c>
      <c r="FO19" s="74">
        <v>199</v>
      </c>
      <c r="FP19" s="74">
        <v>2</v>
      </c>
      <c r="FQ19" s="74">
        <v>2</v>
      </c>
      <c r="FR19" s="75">
        <f t="shared" si="22"/>
        <v>0.98029556650246308</v>
      </c>
      <c r="FS19" s="77">
        <f t="shared" si="23"/>
        <v>-4.9261083743842304E-3</v>
      </c>
      <c r="FU19" s="74" t="s">
        <v>22</v>
      </c>
      <c r="FV19" s="74">
        <v>203</v>
      </c>
      <c r="FW19" s="74">
        <v>198</v>
      </c>
      <c r="FX19" s="74">
        <v>3</v>
      </c>
      <c r="FY19" s="74">
        <v>2</v>
      </c>
      <c r="FZ19" s="75">
        <f t="shared" si="24"/>
        <v>0.97536945812807885</v>
      </c>
      <c r="GA19" s="77">
        <f t="shared" si="0"/>
        <v>-4.9261083743842304E-3</v>
      </c>
      <c r="GC19" s="74" t="s">
        <v>22</v>
      </c>
      <c r="GD19" s="74">
        <v>203</v>
      </c>
      <c r="GE19" s="74">
        <v>199</v>
      </c>
      <c r="GF19" s="74">
        <v>2</v>
      </c>
      <c r="GG19" s="74">
        <v>2</v>
      </c>
      <c r="GH19" s="75">
        <f t="shared" si="25"/>
        <v>0.98029556650246308</v>
      </c>
      <c r="GI19" s="77">
        <f t="shared" si="26"/>
        <v>4.9261083743842304E-3</v>
      </c>
      <c r="GK19" s="74" t="s">
        <v>22</v>
      </c>
      <c r="GL19" s="74">
        <v>203</v>
      </c>
      <c r="GM19" s="74">
        <v>199</v>
      </c>
      <c r="GN19" s="74">
        <v>2</v>
      </c>
      <c r="GO19" s="74">
        <v>2</v>
      </c>
      <c r="GP19" s="75">
        <f t="shared" si="27"/>
        <v>0.98029556650246308</v>
      </c>
      <c r="GQ19" s="77">
        <f t="shared" si="28"/>
        <v>0</v>
      </c>
      <c r="GS19" s="74" t="s">
        <v>22</v>
      </c>
      <c r="GT19" s="74">
        <v>203</v>
      </c>
      <c r="GU19" s="74">
        <v>200</v>
      </c>
      <c r="GV19" s="74">
        <v>2</v>
      </c>
      <c r="GW19" s="74">
        <v>1</v>
      </c>
      <c r="GX19" s="75">
        <f t="shared" si="29"/>
        <v>0.98522167487684731</v>
      </c>
      <c r="GY19" s="77">
        <f t="shared" si="30"/>
        <v>4.9261083743842304E-3</v>
      </c>
      <c r="HA19" s="74" t="s">
        <v>22</v>
      </c>
      <c r="HB19" s="74">
        <v>203</v>
      </c>
      <c r="HC19" s="74">
        <v>200</v>
      </c>
      <c r="HD19" s="74">
        <v>2</v>
      </c>
      <c r="HE19" s="74">
        <v>1</v>
      </c>
      <c r="HF19" s="75">
        <f t="shared" si="31"/>
        <v>0.98522167487684731</v>
      </c>
      <c r="HG19" s="77">
        <f t="shared" si="32"/>
        <v>0</v>
      </c>
      <c r="HI19" s="74" t="s">
        <v>22</v>
      </c>
      <c r="HJ19" s="74">
        <v>203</v>
      </c>
      <c r="HK19" s="74">
        <v>200</v>
      </c>
      <c r="HL19" s="74">
        <v>2</v>
      </c>
      <c r="HM19" s="74">
        <v>1</v>
      </c>
      <c r="HN19" s="75">
        <f t="shared" si="33"/>
        <v>0.98522167487684731</v>
      </c>
      <c r="HO19" s="77">
        <f t="shared" si="34"/>
        <v>0</v>
      </c>
      <c r="HQ19" s="74" t="s">
        <v>22</v>
      </c>
      <c r="HR19" s="74">
        <v>203</v>
      </c>
      <c r="HS19" s="74">
        <v>199</v>
      </c>
      <c r="HT19" s="74">
        <v>2</v>
      </c>
      <c r="HU19" s="74">
        <v>2</v>
      </c>
      <c r="HV19" s="75">
        <f t="shared" si="35"/>
        <v>0.98029556650246308</v>
      </c>
      <c r="HW19" s="77">
        <f t="shared" si="36"/>
        <v>-4.9261083743842304E-3</v>
      </c>
      <c r="HY19" s="74" t="s">
        <v>22</v>
      </c>
      <c r="HZ19" s="74">
        <v>203</v>
      </c>
      <c r="IA19" s="74">
        <v>200</v>
      </c>
      <c r="IB19" s="74">
        <v>2</v>
      </c>
      <c r="IC19" s="74">
        <v>1</v>
      </c>
      <c r="ID19" s="75">
        <f t="shared" si="37"/>
        <v>0.98522167487684731</v>
      </c>
      <c r="IE19" s="77">
        <f t="shared" si="38"/>
        <v>4.9261083743842304E-3</v>
      </c>
      <c r="IG19" s="74" t="s">
        <v>22</v>
      </c>
      <c r="IH19" s="74">
        <v>203</v>
      </c>
      <c r="II19" s="74">
        <v>199</v>
      </c>
      <c r="IJ19" s="74">
        <v>2</v>
      </c>
      <c r="IK19" s="74">
        <v>2</v>
      </c>
      <c r="IL19" s="75">
        <f t="shared" si="39"/>
        <v>0.98029556650246308</v>
      </c>
      <c r="IM19" s="77">
        <f t="shared" si="40"/>
        <v>-4.9261083743842304E-3</v>
      </c>
      <c r="IO19" s="74" t="s">
        <v>22</v>
      </c>
      <c r="IP19" s="74">
        <v>203</v>
      </c>
      <c r="IQ19" s="74">
        <v>200</v>
      </c>
      <c r="IR19" s="74">
        <v>2</v>
      </c>
      <c r="IS19" s="74">
        <v>1</v>
      </c>
      <c r="IT19" s="75">
        <f t="shared" si="41"/>
        <v>0.98522167487684731</v>
      </c>
      <c r="IU19" s="77">
        <f t="shared" si="42"/>
        <v>4.9261083743842304E-3</v>
      </c>
      <c r="IW19" s="74" t="s">
        <v>22</v>
      </c>
      <c r="IX19" s="74">
        <v>203</v>
      </c>
      <c r="IY19" s="74">
        <v>200</v>
      </c>
      <c r="IZ19" s="74">
        <v>2</v>
      </c>
      <c r="JA19" s="74">
        <v>1</v>
      </c>
      <c r="JB19" s="75">
        <f t="shared" si="43"/>
        <v>0.98522167487684731</v>
      </c>
      <c r="JC19" s="77">
        <f t="shared" si="44"/>
        <v>0</v>
      </c>
      <c r="JE19" s="74" t="s">
        <v>22</v>
      </c>
      <c r="JF19" s="74">
        <v>203</v>
      </c>
      <c r="JG19" s="74">
        <v>199</v>
      </c>
      <c r="JH19" s="74">
        <v>2</v>
      </c>
      <c r="JI19" s="74">
        <v>2</v>
      </c>
      <c r="JJ19" s="75">
        <f t="shared" si="45"/>
        <v>0.98029556650246308</v>
      </c>
      <c r="JK19" s="77">
        <f t="shared" si="46"/>
        <v>-4.9261083743842304E-3</v>
      </c>
      <c r="JM19" s="74" t="s">
        <v>22</v>
      </c>
      <c r="JN19" s="74">
        <v>203</v>
      </c>
      <c r="JO19" s="74">
        <v>200</v>
      </c>
      <c r="JP19" s="74">
        <v>2</v>
      </c>
      <c r="JQ19" s="74">
        <v>1</v>
      </c>
      <c r="JR19" s="75">
        <f t="shared" si="47"/>
        <v>0.98522167487684731</v>
      </c>
      <c r="JS19" s="77">
        <f t="shared" si="48"/>
        <v>4.9261083743842304E-3</v>
      </c>
      <c r="JU19" s="74" t="s">
        <v>22</v>
      </c>
      <c r="JV19" s="74">
        <v>203</v>
      </c>
      <c r="JW19" s="74">
        <v>199</v>
      </c>
      <c r="JX19" s="74">
        <v>2</v>
      </c>
      <c r="JY19" s="74">
        <v>2</v>
      </c>
      <c r="JZ19" s="75">
        <f t="shared" si="49"/>
        <v>0.98029556650246308</v>
      </c>
      <c r="KA19" s="77">
        <f t="shared" si="50"/>
        <v>-4.9261083743842304E-3</v>
      </c>
      <c r="KC19" s="74" t="s">
        <v>22</v>
      </c>
      <c r="KD19" s="74">
        <v>203</v>
      </c>
      <c r="KE19" s="74">
        <v>200</v>
      </c>
      <c r="KF19" s="74">
        <v>2</v>
      </c>
      <c r="KG19" s="74">
        <v>1</v>
      </c>
      <c r="KH19" s="75">
        <f t="shared" si="51"/>
        <v>0.98522167487684731</v>
      </c>
      <c r="KI19" s="77">
        <f t="shared" si="52"/>
        <v>4.9261083743842304E-3</v>
      </c>
      <c r="KK19" s="74" t="s">
        <v>22</v>
      </c>
      <c r="KL19" s="74">
        <v>203</v>
      </c>
      <c r="KM19" s="74">
        <v>199</v>
      </c>
      <c r="KN19" s="74">
        <v>2</v>
      </c>
      <c r="KO19" s="74">
        <v>2</v>
      </c>
      <c r="KP19" s="75">
        <f t="shared" si="53"/>
        <v>0.98029556650246308</v>
      </c>
      <c r="KQ19" s="77">
        <f t="shared" si="54"/>
        <v>-4.9261083743842304E-3</v>
      </c>
      <c r="KS19" s="74" t="s">
        <v>22</v>
      </c>
      <c r="KT19" s="74">
        <v>203</v>
      </c>
      <c r="KU19" s="74">
        <v>200</v>
      </c>
      <c r="KV19" s="74">
        <v>2</v>
      </c>
      <c r="KW19" s="74">
        <v>1</v>
      </c>
      <c r="KX19" s="75">
        <f t="shared" si="55"/>
        <v>0.98522167487684731</v>
      </c>
      <c r="KY19" s="77">
        <f t="shared" si="56"/>
        <v>4.9261083743842304E-3</v>
      </c>
      <c r="LA19" s="74" t="s">
        <v>22</v>
      </c>
      <c r="LB19" s="74">
        <v>203</v>
      </c>
      <c r="LC19" s="74">
        <v>200</v>
      </c>
      <c r="LD19" s="74">
        <v>2</v>
      </c>
      <c r="LE19" s="74">
        <v>1</v>
      </c>
      <c r="LF19" s="75">
        <f t="shared" si="57"/>
        <v>0.98522167487684731</v>
      </c>
      <c r="LG19" s="77">
        <f t="shared" si="58"/>
        <v>0</v>
      </c>
      <c r="LI19" s="74" t="s">
        <v>22</v>
      </c>
      <c r="LJ19" s="74">
        <v>203</v>
      </c>
      <c r="LK19" s="74">
        <v>200</v>
      </c>
      <c r="LL19" s="74">
        <v>2</v>
      </c>
      <c r="LM19" s="74">
        <v>1</v>
      </c>
      <c r="LN19" s="75">
        <f t="shared" si="59"/>
        <v>0.98522167487684731</v>
      </c>
      <c r="LO19" s="77">
        <f t="shared" si="60"/>
        <v>0</v>
      </c>
      <c r="LQ19" s="74" t="s">
        <v>22</v>
      </c>
      <c r="LR19" s="74">
        <v>203</v>
      </c>
      <c r="LS19" s="74">
        <v>199</v>
      </c>
      <c r="LT19" s="74">
        <v>2</v>
      </c>
      <c r="LU19" s="74">
        <v>2</v>
      </c>
      <c r="LV19" s="75">
        <v>0.98</v>
      </c>
      <c r="LW19" s="77"/>
    </row>
    <row r="20" spans="1:335">
      <c r="A20" s="2" t="s">
        <v>23</v>
      </c>
      <c r="B20" s="2">
        <v>48</v>
      </c>
      <c r="C20" s="2">
        <v>45</v>
      </c>
      <c r="D20" s="2">
        <v>1</v>
      </c>
      <c r="E20" s="2">
        <v>2</v>
      </c>
      <c r="F20" s="4">
        <v>0.94</v>
      </c>
      <c r="G20" s="4"/>
      <c r="H20" s="2"/>
      <c r="I20" s="2" t="s">
        <v>23</v>
      </c>
      <c r="J20" s="2">
        <v>48</v>
      </c>
      <c r="K20" s="2">
        <v>47</v>
      </c>
      <c r="L20" s="2">
        <v>1</v>
      </c>
      <c r="M20" s="2">
        <v>0</v>
      </c>
      <c r="N20" s="4">
        <f t="shared" si="63"/>
        <v>0.97916666666666663</v>
      </c>
      <c r="O20" s="8">
        <f t="shared" si="1"/>
        <v>3.9166666666666683E-2</v>
      </c>
      <c r="Q20" s="2" t="s">
        <v>23</v>
      </c>
      <c r="R20" s="2">
        <v>48</v>
      </c>
      <c r="S20" s="2">
        <v>47</v>
      </c>
      <c r="T20" s="2">
        <v>1</v>
      </c>
      <c r="U20" s="2">
        <v>0</v>
      </c>
      <c r="V20" s="4">
        <f t="shared" si="61"/>
        <v>0.97916666666666663</v>
      </c>
      <c r="W20" s="38">
        <f t="shared" si="2"/>
        <v>0</v>
      </c>
      <c r="Y20" s="2" t="s">
        <v>23</v>
      </c>
      <c r="Z20" s="2">
        <v>48</v>
      </c>
      <c r="AA20" s="2">
        <v>47</v>
      </c>
      <c r="AB20" s="2">
        <v>1</v>
      </c>
      <c r="AC20" s="2">
        <v>0</v>
      </c>
      <c r="AD20" s="4">
        <v>0.98</v>
      </c>
      <c r="AE20" s="38">
        <f t="shared" si="3"/>
        <v>8.3333333333335258E-4</v>
      </c>
      <c r="AG20" s="2" t="s">
        <v>23</v>
      </c>
      <c r="AH20" s="2">
        <v>48</v>
      </c>
      <c r="AI20" s="2">
        <v>47</v>
      </c>
      <c r="AJ20" s="2">
        <v>1</v>
      </c>
      <c r="AK20" s="2">
        <v>0</v>
      </c>
      <c r="AL20" s="4">
        <v>0.98</v>
      </c>
      <c r="AM20" s="38">
        <f t="shared" si="4"/>
        <v>0</v>
      </c>
      <c r="AO20" s="2" t="s">
        <v>23</v>
      </c>
      <c r="AP20" s="2">
        <v>48</v>
      </c>
      <c r="AQ20" s="2">
        <v>47</v>
      </c>
      <c r="AR20" s="2">
        <v>1</v>
      </c>
      <c r="AS20" s="2">
        <v>0</v>
      </c>
      <c r="AT20" s="4">
        <v>0.98</v>
      </c>
      <c r="AU20" s="38">
        <f t="shared" si="5"/>
        <v>0</v>
      </c>
      <c r="AW20" s="2" t="s">
        <v>23</v>
      </c>
      <c r="AX20" s="2">
        <v>48</v>
      </c>
      <c r="AY20" s="2">
        <v>47</v>
      </c>
      <c r="AZ20" s="2">
        <v>1</v>
      </c>
      <c r="BA20" s="2">
        <v>0</v>
      </c>
      <c r="BB20" s="4">
        <v>0.98</v>
      </c>
      <c r="BC20" s="38">
        <f t="shared" si="6"/>
        <v>0</v>
      </c>
      <c r="BE20" s="2" t="s">
        <v>23</v>
      </c>
      <c r="BF20" s="2">
        <v>48</v>
      </c>
      <c r="BG20" s="2">
        <v>47</v>
      </c>
      <c r="BH20" s="2">
        <v>1</v>
      </c>
      <c r="BI20" s="2">
        <v>0</v>
      </c>
      <c r="BJ20" s="4">
        <v>0.98</v>
      </c>
      <c r="BK20" s="38">
        <f t="shared" si="7"/>
        <v>0</v>
      </c>
      <c r="BM20" s="2" t="s">
        <v>23</v>
      </c>
      <c r="BN20" s="2">
        <v>48</v>
      </c>
      <c r="BO20" s="2">
        <v>47</v>
      </c>
      <c r="BP20" s="2">
        <v>1</v>
      </c>
      <c r="BQ20" s="2">
        <v>0</v>
      </c>
      <c r="BR20" s="4">
        <v>0.98</v>
      </c>
      <c r="BS20" s="38">
        <f t="shared" si="8"/>
        <v>0</v>
      </c>
      <c r="BU20" s="2" t="s">
        <v>23</v>
      </c>
      <c r="BV20" s="2">
        <v>48</v>
      </c>
      <c r="BW20" s="2">
        <v>47</v>
      </c>
      <c r="BX20" s="2">
        <v>1</v>
      </c>
      <c r="BY20" s="2">
        <v>0</v>
      </c>
      <c r="BZ20" s="4">
        <v>0.98</v>
      </c>
      <c r="CA20" s="4">
        <f t="shared" si="9"/>
        <v>0</v>
      </c>
      <c r="CC20" s="2" t="s">
        <v>23</v>
      </c>
      <c r="CD20" s="2">
        <v>48</v>
      </c>
      <c r="CE20" s="2">
        <v>47</v>
      </c>
      <c r="CF20" s="2">
        <v>1</v>
      </c>
      <c r="CG20" s="2">
        <v>0</v>
      </c>
      <c r="CH20" s="4">
        <f t="shared" si="62"/>
        <v>0.97916666666666663</v>
      </c>
      <c r="CI20" s="38">
        <f t="shared" si="10"/>
        <v>-8.3333333333335258E-4</v>
      </c>
      <c r="CK20" s="73" t="s">
        <v>23</v>
      </c>
      <c r="CL20" s="73">
        <v>48</v>
      </c>
      <c r="CM20" s="73">
        <v>47</v>
      </c>
      <c r="CN20" s="73">
        <v>1</v>
      </c>
      <c r="CO20" s="73">
        <v>0</v>
      </c>
      <c r="CP20" s="77">
        <v>0.98</v>
      </c>
      <c r="CQ20" s="77">
        <f t="shared" si="11"/>
        <v>0.98</v>
      </c>
      <c r="CR20" s="73"/>
      <c r="CS20" s="73" t="s">
        <v>23</v>
      </c>
      <c r="CT20" s="73">
        <v>48</v>
      </c>
      <c r="CU20" s="73">
        <v>47</v>
      </c>
      <c r="CV20" s="73">
        <v>1</v>
      </c>
      <c r="CW20" s="73">
        <v>0</v>
      </c>
      <c r="CX20" s="77">
        <v>0.98</v>
      </c>
      <c r="CY20" s="77">
        <f t="shared" si="12"/>
        <v>0</v>
      </c>
      <c r="CZ20" s="73"/>
      <c r="DA20" s="73" t="s">
        <v>23</v>
      </c>
      <c r="DB20" s="73">
        <v>48</v>
      </c>
      <c r="DC20" s="73">
        <v>47</v>
      </c>
      <c r="DD20" s="73">
        <v>1</v>
      </c>
      <c r="DE20" s="73">
        <v>0</v>
      </c>
      <c r="DF20" s="77">
        <v>0.98</v>
      </c>
      <c r="DG20" s="77">
        <f t="shared" si="13"/>
        <v>0</v>
      </c>
      <c r="DH20" s="73"/>
      <c r="DI20" s="73" t="s">
        <v>23</v>
      </c>
      <c r="DJ20" s="73">
        <v>48</v>
      </c>
      <c r="DK20" s="73">
        <v>47</v>
      </c>
      <c r="DL20" s="73">
        <v>1</v>
      </c>
      <c r="DM20" s="73">
        <v>0</v>
      </c>
      <c r="DN20" s="77">
        <v>0.98</v>
      </c>
      <c r="DO20" s="77">
        <f t="shared" si="14"/>
        <v>0</v>
      </c>
      <c r="DP20" s="73"/>
      <c r="DQ20" s="73" t="s">
        <v>23</v>
      </c>
      <c r="DR20" s="73">
        <v>48</v>
      </c>
      <c r="DS20" s="73">
        <v>47</v>
      </c>
      <c r="DT20" s="73">
        <v>1</v>
      </c>
      <c r="DU20" s="73">
        <v>0</v>
      </c>
      <c r="DV20" s="77">
        <v>0.98</v>
      </c>
      <c r="DW20" s="77">
        <f t="shared" si="15"/>
        <v>0</v>
      </c>
      <c r="DX20" s="73"/>
      <c r="DY20" s="73" t="s">
        <v>23</v>
      </c>
      <c r="DZ20" s="73">
        <v>48</v>
      </c>
      <c r="EA20" s="73">
        <v>47</v>
      </c>
      <c r="EB20" s="73">
        <v>1</v>
      </c>
      <c r="EC20" s="73">
        <v>0</v>
      </c>
      <c r="ED20" s="77">
        <v>0.98</v>
      </c>
      <c r="EE20" s="77">
        <f t="shared" si="16"/>
        <v>0</v>
      </c>
      <c r="EF20" s="73"/>
      <c r="EG20" s="73" t="s">
        <v>23</v>
      </c>
      <c r="EH20" s="73">
        <v>48</v>
      </c>
      <c r="EI20" s="73">
        <v>47</v>
      </c>
      <c r="EJ20" s="73">
        <v>1</v>
      </c>
      <c r="EK20" s="73">
        <v>0</v>
      </c>
      <c r="EL20" s="77">
        <v>0.98</v>
      </c>
      <c r="EM20" s="77">
        <f t="shared" si="17"/>
        <v>0</v>
      </c>
      <c r="EN20" s="73"/>
      <c r="EO20" s="73" t="s">
        <v>23</v>
      </c>
      <c r="EP20" s="73">
        <v>48</v>
      </c>
      <c r="EQ20" s="73">
        <v>47</v>
      </c>
      <c r="ER20" s="73">
        <v>1</v>
      </c>
      <c r="ES20" s="73">
        <v>0</v>
      </c>
      <c r="ET20" s="77">
        <v>0.98</v>
      </c>
      <c r="EU20" s="77">
        <f t="shared" si="18"/>
        <v>0</v>
      </c>
      <c r="EV20" s="73"/>
      <c r="EW20" s="73" t="s">
        <v>23</v>
      </c>
      <c r="EX20" s="73">
        <v>48</v>
      </c>
      <c r="EY20" s="73">
        <v>45</v>
      </c>
      <c r="EZ20" s="73">
        <v>1</v>
      </c>
      <c r="FA20" s="73">
        <v>2</v>
      </c>
      <c r="FB20" s="77">
        <v>0.94</v>
      </c>
      <c r="FC20" s="77">
        <f t="shared" si="19"/>
        <v>-4.0000000000000036E-2</v>
      </c>
      <c r="FD20" s="73" t="s">
        <v>89</v>
      </c>
      <c r="FE20" s="74" t="s">
        <v>23</v>
      </c>
      <c r="FF20" s="74">
        <v>48</v>
      </c>
      <c r="FG20" s="74">
        <v>47</v>
      </c>
      <c r="FH20" s="74">
        <v>1</v>
      </c>
      <c r="FI20" s="74">
        <v>0</v>
      </c>
      <c r="FJ20" s="75">
        <f t="shared" si="20"/>
        <v>0.97916666666666663</v>
      </c>
      <c r="FK20" s="77">
        <f t="shared" si="21"/>
        <v>3.9166666666666683E-2</v>
      </c>
      <c r="FM20" s="74" t="s">
        <v>23</v>
      </c>
      <c r="FN20" s="74">
        <v>48</v>
      </c>
      <c r="FO20" s="74">
        <v>47</v>
      </c>
      <c r="FP20" s="74">
        <v>1</v>
      </c>
      <c r="FQ20" s="74">
        <v>0</v>
      </c>
      <c r="FR20" s="75">
        <f t="shared" si="22"/>
        <v>0.97916666666666663</v>
      </c>
      <c r="FS20" s="77">
        <f t="shared" si="23"/>
        <v>0</v>
      </c>
      <c r="FU20" s="74" t="s">
        <v>23</v>
      </c>
      <c r="FV20" s="74">
        <v>48</v>
      </c>
      <c r="FW20" s="74">
        <v>47</v>
      </c>
      <c r="FX20" s="74">
        <v>1</v>
      </c>
      <c r="FY20" s="74">
        <v>0</v>
      </c>
      <c r="FZ20" s="75">
        <f t="shared" si="24"/>
        <v>0.97916666666666663</v>
      </c>
      <c r="GA20" s="77">
        <f t="shared" si="0"/>
        <v>0</v>
      </c>
      <c r="GC20" s="74" t="s">
        <v>23</v>
      </c>
      <c r="GD20" s="74">
        <v>48</v>
      </c>
      <c r="GE20" s="74">
        <v>47</v>
      </c>
      <c r="GF20" s="74">
        <v>1</v>
      </c>
      <c r="GG20" s="74">
        <v>0</v>
      </c>
      <c r="GH20" s="75">
        <f t="shared" si="25"/>
        <v>0.97916666666666663</v>
      </c>
      <c r="GI20" s="77">
        <f t="shared" si="26"/>
        <v>0</v>
      </c>
      <c r="GK20" s="74" t="s">
        <v>23</v>
      </c>
      <c r="GL20" s="74">
        <v>48</v>
      </c>
      <c r="GM20" s="74">
        <v>47</v>
      </c>
      <c r="GN20" s="74">
        <v>1</v>
      </c>
      <c r="GO20" s="74">
        <v>0</v>
      </c>
      <c r="GP20" s="75">
        <f t="shared" si="27"/>
        <v>0.97916666666666663</v>
      </c>
      <c r="GQ20" s="77">
        <f t="shared" si="28"/>
        <v>0</v>
      </c>
      <c r="GS20" s="74" t="s">
        <v>23</v>
      </c>
      <c r="GT20" s="74">
        <v>48</v>
      </c>
      <c r="GU20" s="74">
        <v>47</v>
      </c>
      <c r="GV20" s="74">
        <v>1</v>
      </c>
      <c r="GW20" s="74">
        <v>0</v>
      </c>
      <c r="GX20" s="75">
        <f t="shared" si="29"/>
        <v>0.97916666666666663</v>
      </c>
      <c r="GY20" s="77">
        <f t="shared" si="30"/>
        <v>0</v>
      </c>
      <c r="HA20" s="74" t="s">
        <v>23</v>
      </c>
      <c r="HB20" s="74">
        <v>48</v>
      </c>
      <c r="HC20" s="74">
        <v>47</v>
      </c>
      <c r="HD20" s="74">
        <v>1</v>
      </c>
      <c r="HE20" s="74">
        <v>0</v>
      </c>
      <c r="HF20" s="75">
        <f t="shared" si="31"/>
        <v>0.97916666666666663</v>
      </c>
      <c r="HG20" s="77">
        <f t="shared" si="32"/>
        <v>0</v>
      </c>
      <c r="HI20" s="74" t="s">
        <v>23</v>
      </c>
      <c r="HJ20" s="74">
        <v>48</v>
      </c>
      <c r="HK20" s="74">
        <v>47</v>
      </c>
      <c r="HL20" s="74">
        <v>1</v>
      </c>
      <c r="HM20" s="74">
        <v>0</v>
      </c>
      <c r="HN20" s="75">
        <f t="shared" si="33"/>
        <v>0.97916666666666663</v>
      </c>
      <c r="HO20" s="77">
        <f t="shared" si="34"/>
        <v>0</v>
      </c>
      <c r="HQ20" s="74" t="s">
        <v>23</v>
      </c>
      <c r="HR20" s="74">
        <v>48</v>
      </c>
      <c r="HS20" s="74">
        <v>47</v>
      </c>
      <c r="HT20" s="74">
        <v>1</v>
      </c>
      <c r="HU20" s="74">
        <v>0</v>
      </c>
      <c r="HV20" s="75">
        <f t="shared" si="35"/>
        <v>0.97916666666666663</v>
      </c>
      <c r="HW20" s="77">
        <f t="shared" si="36"/>
        <v>0</v>
      </c>
      <c r="HY20" s="74" t="s">
        <v>23</v>
      </c>
      <c r="HZ20" s="74">
        <v>48</v>
      </c>
      <c r="IA20" s="74">
        <v>47</v>
      </c>
      <c r="IB20" s="74">
        <v>1</v>
      </c>
      <c r="IC20" s="74">
        <v>0</v>
      </c>
      <c r="ID20" s="75">
        <f t="shared" si="37"/>
        <v>0.97916666666666663</v>
      </c>
      <c r="IE20" s="77">
        <f t="shared" si="38"/>
        <v>0</v>
      </c>
      <c r="IG20" s="74" t="s">
        <v>23</v>
      </c>
      <c r="IH20" s="74">
        <v>48</v>
      </c>
      <c r="II20" s="74">
        <v>47</v>
      </c>
      <c r="IJ20" s="74">
        <v>1</v>
      </c>
      <c r="IK20" s="74">
        <v>0</v>
      </c>
      <c r="IL20" s="75">
        <f t="shared" si="39"/>
        <v>0.97916666666666663</v>
      </c>
      <c r="IM20" s="77">
        <f t="shared" si="40"/>
        <v>0</v>
      </c>
      <c r="IO20" s="74" t="s">
        <v>23</v>
      </c>
      <c r="IP20" s="74">
        <v>48</v>
      </c>
      <c r="IQ20" s="74">
        <v>47</v>
      </c>
      <c r="IR20" s="74">
        <v>1</v>
      </c>
      <c r="IS20" s="74">
        <v>0</v>
      </c>
      <c r="IT20" s="75">
        <f t="shared" si="41"/>
        <v>0.97916666666666663</v>
      </c>
      <c r="IU20" s="77">
        <f t="shared" si="42"/>
        <v>0</v>
      </c>
      <c r="IW20" s="74" t="s">
        <v>23</v>
      </c>
      <c r="IX20" s="74">
        <v>48</v>
      </c>
      <c r="IY20" s="74">
        <v>47</v>
      </c>
      <c r="IZ20" s="74">
        <v>1</v>
      </c>
      <c r="JA20" s="74">
        <v>0</v>
      </c>
      <c r="JB20" s="75">
        <f t="shared" si="43"/>
        <v>0.97916666666666663</v>
      </c>
      <c r="JC20" s="77">
        <f t="shared" si="44"/>
        <v>0</v>
      </c>
      <c r="JE20" s="74" t="s">
        <v>23</v>
      </c>
      <c r="JF20" s="74">
        <v>48</v>
      </c>
      <c r="JG20" s="74">
        <v>47</v>
      </c>
      <c r="JH20" s="74">
        <v>1</v>
      </c>
      <c r="JI20" s="74">
        <v>0</v>
      </c>
      <c r="JJ20" s="75">
        <f t="shared" si="45"/>
        <v>0.97916666666666663</v>
      </c>
      <c r="JK20" s="77">
        <f t="shared" si="46"/>
        <v>0</v>
      </c>
      <c r="JM20" s="74" t="s">
        <v>23</v>
      </c>
      <c r="JN20" s="74">
        <v>48</v>
      </c>
      <c r="JO20" s="74">
        <v>47</v>
      </c>
      <c r="JP20" s="74">
        <v>1</v>
      </c>
      <c r="JQ20" s="74">
        <v>0</v>
      </c>
      <c r="JR20" s="75">
        <f t="shared" si="47"/>
        <v>0.97916666666666663</v>
      </c>
      <c r="JS20" s="77">
        <f t="shared" si="48"/>
        <v>0</v>
      </c>
      <c r="JU20" s="74" t="s">
        <v>23</v>
      </c>
      <c r="JV20" s="74">
        <v>48</v>
      </c>
      <c r="JW20" s="74">
        <v>47</v>
      </c>
      <c r="JX20" s="74">
        <v>1</v>
      </c>
      <c r="JY20" s="74">
        <v>0</v>
      </c>
      <c r="JZ20" s="75">
        <f t="shared" si="49"/>
        <v>0.97916666666666663</v>
      </c>
      <c r="KA20" s="77">
        <f t="shared" si="50"/>
        <v>0</v>
      </c>
      <c r="KC20" s="74" t="s">
        <v>23</v>
      </c>
      <c r="KD20" s="74">
        <v>48</v>
      </c>
      <c r="KE20" s="74">
        <v>47</v>
      </c>
      <c r="KF20" s="74">
        <v>1</v>
      </c>
      <c r="KG20" s="74">
        <v>0</v>
      </c>
      <c r="KH20" s="75">
        <f t="shared" si="51"/>
        <v>0.97916666666666663</v>
      </c>
      <c r="KI20" s="77">
        <f t="shared" si="52"/>
        <v>0</v>
      </c>
      <c r="KK20" s="74" t="s">
        <v>23</v>
      </c>
      <c r="KL20" s="74">
        <v>48</v>
      </c>
      <c r="KM20" s="74">
        <v>47</v>
      </c>
      <c r="KN20" s="74">
        <v>1</v>
      </c>
      <c r="KO20" s="74">
        <v>0</v>
      </c>
      <c r="KP20" s="75">
        <f t="shared" si="53"/>
        <v>0.97916666666666663</v>
      </c>
      <c r="KQ20" s="77">
        <f t="shared" si="54"/>
        <v>0</v>
      </c>
      <c r="KS20" s="74" t="s">
        <v>23</v>
      </c>
      <c r="KT20" s="74">
        <v>48</v>
      </c>
      <c r="KU20" s="74">
        <v>47</v>
      </c>
      <c r="KV20" s="74">
        <v>1</v>
      </c>
      <c r="KW20" s="74">
        <v>0</v>
      </c>
      <c r="KX20" s="75">
        <f t="shared" si="55"/>
        <v>0.97916666666666663</v>
      </c>
      <c r="KY20" s="77">
        <f t="shared" si="56"/>
        <v>0</v>
      </c>
      <c r="LA20" s="74" t="s">
        <v>23</v>
      </c>
      <c r="LB20" s="74">
        <v>48</v>
      </c>
      <c r="LC20" s="74">
        <v>47</v>
      </c>
      <c r="LD20" s="74">
        <v>1</v>
      </c>
      <c r="LE20" s="74">
        <v>0</v>
      </c>
      <c r="LF20" s="75">
        <f t="shared" si="57"/>
        <v>0.97916666666666663</v>
      </c>
      <c r="LG20" s="77">
        <f t="shared" si="58"/>
        <v>0</v>
      </c>
      <c r="LI20" s="74" t="s">
        <v>23</v>
      </c>
      <c r="LJ20" s="74">
        <v>48</v>
      </c>
      <c r="LK20" s="74">
        <v>47</v>
      </c>
      <c r="LL20" s="74">
        <v>1</v>
      </c>
      <c r="LM20" s="74">
        <v>0</v>
      </c>
      <c r="LN20" s="75">
        <f t="shared" si="59"/>
        <v>0.97916666666666663</v>
      </c>
      <c r="LO20" s="77">
        <f t="shared" si="60"/>
        <v>0</v>
      </c>
      <c r="LQ20" s="74" t="s">
        <v>23</v>
      </c>
      <c r="LR20" s="74">
        <v>48</v>
      </c>
      <c r="LS20" s="74">
        <v>47</v>
      </c>
      <c r="LT20" s="74">
        <v>1</v>
      </c>
      <c r="LU20" s="74">
        <v>0</v>
      </c>
      <c r="LV20" s="75">
        <v>0.98</v>
      </c>
      <c r="LW20" s="77"/>
    </row>
    <row r="21" spans="1:33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f>C21/B21</f>
        <v>1</v>
      </c>
      <c r="G21" s="4"/>
      <c r="H21" s="2"/>
      <c r="I21" s="37" t="s">
        <v>24</v>
      </c>
      <c r="J21" s="2">
        <v>14</v>
      </c>
      <c r="K21" s="2">
        <v>14</v>
      </c>
      <c r="L21" s="2">
        <v>0</v>
      </c>
      <c r="M21" s="2">
        <v>0</v>
      </c>
      <c r="N21" s="4">
        <f t="shared" si="63"/>
        <v>1</v>
      </c>
      <c r="O21" s="8">
        <f t="shared" si="1"/>
        <v>0</v>
      </c>
      <c r="Q21" s="37" t="s">
        <v>24</v>
      </c>
      <c r="R21" s="2">
        <v>14</v>
      </c>
      <c r="S21" s="2">
        <v>14</v>
      </c>
      <c r="T21" s="2">
        <v>0</v>
      </c>
      <c r="U21" s="2">
        <v>0</v>
      </c>
      <c r="V21" s="4">
        <f t="shared" si="61"/>
        <v>1</v>
      </c>
      <c r="W21" s="38">
        <f t="shared" si="2"/>
        <v>0</v>
      </c>
      <c r="Y21" s="37" t="s">
        <v>24</v>
      </c>
      <c r="Z21" s="2">
        <v>14</v>
      </c>
      <c r="AA21" s="2">
        <v>14</v>
      </c>
      <c r="AB21" s="2">
        <v>0</v>
      </c>
      <c r="AC21" s="2">
        <v>0</v>
      </c>
      <c r="AD21" s="4">
        <f>AA21/Z21</f>
        <v>1</v>
      </c>
      <c r="AE21" s="38">
        <f t="shared" si="3"/>
        <v>0</v>
      </c>
      <c r="AG21" s="37" t="s">
        <v>24</v>
      </c>
      <c r="AH21" s="2">
        <v>14</v>
      </c>
      <c r="AI21" s="2">
        <v>14</v>
      </c>
      <c r="AJ21" s="2">
        <v>0</v>
      </c>
      <c r="AK21" s="2">
        <v>0</v>
      </c>
      <c r="AL21" s="4">
        <f>AI21/AH21</f>
        <v>1</v>
      </c>
      <c r="AM21" s="38">
        <f t="shared" si="4"/>
        <v>0</v>
      </c>
      <c r="AO21" s="37" t="s">
        <v>24</v>
      </c>
      <c r="AP21" s="2">
        <v>14</v>
      </c>
      <c r="AQ21" s="2">
        <v>14</v>
      </c>
      <c r="AR21" s="2">
        <v>0</v>
      </c>
      <c r="AS21" s="2">
        <v>0</v>
      </c>
      <c r="AT21" s="4">
        <f>AQ21/AP21</f>
        <v>1</v>
      </c>
      <c r="AU21" s="38">
        <f t="shared" si="5"/>
        <v>0</v>
      </c>
      <c r="AW21" s="37" t="s">
        <v>24</v>
      </c>
      <c r="AX21" s="2">
        <v>14</v>
      </c>
      <c r="AY21" s="2">
        <v>14</v>
      </c>
      <c r="AZ21" s="2">
        <v>0</v>
      </c>
      <c r="BA21" s="2">
        <v>0</v>
      </c>
      <c r="BB21" s="4">
        <f>AY21/AX21</f>
        <v>1</v>
      </c>
      <c r="BC21" s="38">
        <f t="shared" si="6"/>
        <v>0</v>
      </c>
      <c r="BE21" s="2" t="s">
        <v>24</v>
      </c>
      <c r="BF21" s="2">
        <v>65</v>
      </c>
      <c r="BG21" s="2">
        <v>23</v>
      </c>
      <c r="BH21" s="32">
        <v>2</v>
      </c>
      <c r="BI21" s="32">
        <v>40</v>
      </c>
      <c r="BJ21" s="4">
        <v>0.35</v>
      </c>
      <c r="BK21" s="38">
        <f t="shared" si="7"/>
        <v>-0.65</v>
      </c>
      <c r="BL21" t="s">
        <v>89</v>
      </c>
      <c r="BM21" s="2" t="s">
        <v>24</v>
      </c>
      <c r="BN21" s="2">
        <v>65</v>
      </c>
      <c r="BO21" s="2">
        <v>23</v>
      </c>
      <c r="BP21" s="32">
        <v>2</v>
      </c>
      <c r="BQ21" s="32">
        <v>40</v>
      </c>
      <c r="BR21" s="4">
        <v>0.35</v>
      </c>
      <c r="BS21" s="38">
        <f t="shared" si="8"/>
        <v>0</v>
      </c>
      <c r="BT21" t="s">
        <v>89</v>
      </c>
      <c r="BU21" s="37" t="s">
        <v>24</v>
      </c>
      <c r="BV21" s="2">
        <v>25</v>
      </c>
      <c r="BW21" s="2">
        <v>23</v>
      </c>
      <c r="BX21" s="32">
        <v>2</v>
      </c>
      <c r="BY21" s="32">
        <v>0</v>
      </c>
      <c r="BZ21" s="4">
        <f>BW21/BV21</f>
        <v>0.92</v>
      </c>
      <c r="CA21" s="4">
        <f t="shared" si="9"/>
        <v>0.57000000000000006</v>
      </c>
      <c r="CB21" t="s">
        <v>89</v>
      </c>
      <c r="CC21" s="37" t="s">
        <v>24</v>
      </c>
      <c r="CD21" s="2">
        <v>25</v>
      </c>
      <c r="CE21" s="2">
        <v>23</v>
      </c>
      <c r="CF21" s="32">
        <v>2</v>
      </c>
      <c r="CG21" s="32">
        <v>0</v>
      </c>
      <c r="CH21" s="4">
        <f t="shared" si="62"/>
        <v>0.92</v>
      </c>
      <c r="CI21" s="38">
        <f t="shared" si="10"/>
        <v>0</v>
      </c>
      <c r="CK21" s="73" t="s">
        <v>24</v>
      </c>
      <c r="CL21" s="73">
        <v>65</v>
      </c>
      <c r="CM21" s="73">
        <v>23</v>
      </c>
      <c r="CN21" s="73">
        <v>2</v>
      </c>
      <c r="CO21" s="73">
        <v>40</v>
      </c>
      <c r="CP21" s="77">
        <v>0.35</v>
      </c>
      <c r="CQ21" s="77">
        <f t="shared" si="11"/>
        <v>0.35</v>
      </c>
      <c r="CR21" s="73"/>
      <c r="CS21" s="73" t="s">
        <v>24</v>
      </c>
      <c r="CT21" s="73">
        <v>65</v>
      </c>
      <c r="CU21" s="73">
        <v>23</v>
      </c>
      <c r="CV21" s="73">
        <v>2</v>
      </c>
      <c r="CW21" s="73">
        <v>40</v>
      </c>
      <c r="CX21" s="77">
        <v>0.35</v>
      </c>
      <c r="CY21" s="77">
        <f t="shared" si="12"/>
        <v>0</v>
      </c>
      <c r="CZ21" s="73"/>
      <c r="DA21" s="73" t="s">
        <v>24</v>
      </c>
      <c r="DB21" s="73">
        <v>65</v>
      </c>
      <c r="DC21" s="73">
        <v>23</v>
      </c>
      <c r="DD21" s="73">
        <v>2</v>
      </c>
      <c r="DE21" s="73">
        <v>40</v>
      </c>
      <c r="DF21" s="77">
        <v>0.35</v>
      </c>
      <c r="DG21" s="77">
        <f t="shared" si="13"/>
        <v>0</v>
      </c>
      <c r="DH21" s="73"/>
      <c r="DI21" s="73" t="s">
        <v>24</v>
      </c>
      <c r="DJ21" s="73">
        <v>65</v>
      </c>
      <c r="DK21" s="73">
        <v>23</v>
      </c>
      <c r="DL21" s="73">
        <v>2</v>
      </c>
      <c r="DM21" s="73">
        <v>40</v>
      </c>
      <c r="DN21" s="77">
        <v>0.35</v>
      </c>
      <c r="DO21" s="77">
        <f t="shared" si="14"/>
        <v>0</v>
      </c>
      <c r="DP21" s="73"/>
      <c r="DQ21" s="73" t="s">
        <v>24</v>
      </c>
      <c r="DR21" s="73">
        <v>65</v>
      </c>
      <c r="DS21" s="73">
        <v>23</v>
      </c>
      <c r="DT21" s="73">
        <v>2</v>
      </c>
      <c r="DU21" s="73">
        <v>40</v>
      </c>
      <c r="DV21" s="77">
        <v>0.35</v>
      </c>
      <c r="DW21" s="77">
        <f t="shared" si="15"/>
        <v>0</v>
      </c>
      <c r="DX21" s="73"/>
      <c r="DY21" s="73" t="s">
        <v>24</v>
      </c>
      <c r="DZ21" s="73">
        <v>65</v>
      </c>
      <c r="EA21" s="73">
        <v>23</v>
      </c>
      <c r="EB21" s="73">
        <v>2</v>
      </c>
      <c r="EC21" s="73">
        <v>40</v>
      </c>
      <c r="ED21" s="77">
        <v>0.35</v>
      </c>
      <c r="EE21" s="77">
        <f t="shared" si="16"/>
        <v>0</v>
      </c>
      <c r="EF21" s="73"/>
      <c r="EG21" s="73" t="s">
        <v>24</v>
      </c>
      <c r="EH21" s="73">
        <v>195</v>
      </c>
      <c r="EI21" s="73">
        <v>69</v>
      </c>
      <c r="EJ21" s="73">
        <v>6</v>
      </c>
      <c r="EK21" s="73">
        <v>120</v>
      </c>
      <c r="EL21" s="77">
        <v>0.35</v>
      </c>
      <c r="EM21" s="77">
        <f t="shared" si="17"/>
        <v>0</v>
      </c>
      <c r="EN21" s="73"/>
      <c r="EO21" s="73" t="s">
        <v>24</v>
      </c>
      <c r="EP21" s="73">
        <v>65</v>
      </c>
      <c r="EQ21" s="73">
        <v>23</v>
      </c>
      <c r="ER21" s="73">
        <v>2</v>
      </c>
      <c r="ES21" s="73">
        <v>40</v>
      </c>
      <c r="ET21" s="77">
        <v>0.35</v>
      </c>
      <c r="EU21" s="77">
        <f t="shared" si="18"/>
        <v>0</v>
      </c>
      <c r="EV21" s="73"/>
      <c r="EW21" s="78" t="s">
        <v>24</v>
      </c>
      <c r="EX21" s="73">
        <v>25</v>
      </c>
      <c r="EY21" s="73">
        <v>23</v>
      </c>
      <c r="EZ21" s="73">
        <v>2</v>
      </c>
      <c r="FA21" s="73">
        <v>0</v>
      </c>
      <c r="FB21" s="77">
        <v>0.35</v>
      </c>
      <c r="FC21" s="77">
        <f t="shared" si="19"/>
        <v>0</v>
      </c>
      <c r="FD21" s="73"/>
      <c r="FE21" s="37" t="s">
        <v>24</v>
      </c>
      <c r="FF21" s="74">
        <v>25</v>
      </c>
      <c r="FG21" s="74">
        <v>22</v>
      </c>
      <c r="FH21" s="74">
        <v>3</v>
      </c>
      <c r="FI21" s="74">
        <v>0</v>
      </c>
      <c r="FJ21" s="75">
        <f t="shared" si="20"/>
        <v>0.88</v>
      </c>
      <c r="FK21" s="77">
        <f t="shared" si="21"/>
        <v>0.53</v>
      </c>
      <c r="FM21" s="37" t="s">
        <v>24</v>
      </c>
      <c r="FN21" s="74">
        <v>25</v>
      </c>
      <c r="FO21" s="74">
        <v>22</v>
      </c>
      <c r="FP21" s="74">
        <v>3</v>
      </c>
      <c r="FQ21" s="74">
        <v>0</v>
      </c>
      <c r="FR21" s="75">
        <f t="shared" si="22"/>
        <v>0.88</v>
      </c>
      <c r="FS21" s="77">
        <f t="shared" si="23"/>
        <v>0</v>
      </c>
      <c r="FU21" s="37" t="s">
        <v>24</v>
      </c>
      <c r="FV21" s="74">
        <v>25</v>
      </c>
      <c r="FW21" s="74">
        <v>22</v>
      </c>
      <c r="FX21" s="74">
        <v>3</v>
      </c>
      <c r="FY21" s="74">
        <v>0</v>
      </c>
      <c r="FZ21" s="75">
        <f t="shared" si="24"/>
        <v>0.88</v>
      </c>
      <c r="GA21" s="77">
        <f t="shared" si="0"/>
        <v>0</v>
      </c>
      <c r="GC21" s="37" t="s">
        <v>24</v>
      </c>
      <c r="GD21" s="74">
        <v>25</v>
      </c>
      <c r="GE21" s="74">
        <v>22</v>
      </c>
      <c r="GF21" s="74">
        <v>3</v>
      </c>
      <c r="GG21" s="74">
        <v>0</v>
      </c>
      <c r="GH21" s="75">
        <f t="shared" si="25"/>
        <v>0.88</v>
      </c>
      <c r="GI21" s="77">
        <f t="shared" si="26"/>
        <v>0</v>
      </c>
      <c r="GK21" s="37" t="s">
        <v>24</v>
      </c>
      <c r="GL21" s="74">
        <v>25</v>
      </c>
      <c r="GM21" s="74">
        <v>22</v>
      </c>
      <c r="GN21" s="74">
        <v>3</v>
      </c>
      <c r="GO21" s="74">
        <v>0</v>
      </c>
      <c r="GP21" s="75">
        <f t="shared" si="27"/>
        <v>0.88</v>
      </c>
      <c r="GQ21" s="77">
        <f t="shared" si="28"/>
        <v>0</v>
      </c>
      <c r="GS21" s="37" t="s">
        <v>24</v>
      </c>
      <c r="GT21" s="74">
        <v>25</v>
      </c>
      <c r="GU21" s="74">
        <v>22</v>
      </c>
      <c r="GV21" s="74">
        <v>3</v>
      </c>
      <c r="GW21" s="74">
        <v>0</v>
      </c>
      <c r="GX21" s="75">
        <f t="shared" si="29"/>
        <v>0.88</v>
      </c>
      <c r="GY21" s="77">
        <f t="shared" si="30"/>
        <v>0</v>
      </c>
      <c r="HA21" s="37" t="s">
        <v>24</v>
      </c>
      <c r="HB21" s="74">
        <v>25</v>
      </c>
      <c r="HC21" s="74">
        <v>22</v>
      </c>
      <c r="HD21" s="74">
        <v>3</v>
      </c>
      <c r="HE21" s="74">
        <v>0</v>
      </c>
      <c r="HF21" s="75">
        <f t="shared" si="31"/>
        <v>0.88</v>
      </c>
      <c r="HG21" s="77">
        <f t="shared" si="32"/>
        <v>0</v>
      </c>
      <c r="HI21" s="37" t="s">
        <v>24</v>
      </c>
      <c r="HJ21" s="74">
        <v>25</v>
      </c>
      <c r="HK21" s="74">
        <v>22</v>
      </c>
      <c r="HL21" s="74">
        <v>3</v>
      </c>
      <c r="HM21" s="74">
        <v>0</v>
      </c>
      <c r="HN21" s="75">
        <f t="shared" si="33"/>
        <v>0.88</v>
      </c>
      <c r="HO21" s="77">
        <f t="shared" si="34"/>
        <v>0</v>
      </c>
      <c r="HQ21" s="37" t="s">
        <v>24</v>
      </c>
      <c r="HR21" s="74">
        <v>25</v>
      </c>
      <c r="HS21" s="74">
        <v>22</v>
      </c>
      <c r="HT21" s="74">
        <v>3</v>
      </c>
      <c r="HU21" s="74">
        <v>0</v>
      </c>
      <c r="HV21" s="75">
        <f t="shared" si="35"/>
        <v>0.88</v>
      </c>
      <c r="HW21" s="77">
        <f t="shared" si="36"/>
        <v>0</v>
      </c>
      <c r="HY21" s="37" t="s">
        <v>24</v>
      </c>
      <c r="HZ21" s="74">
        <v>25</v>
      </c>
      <c r="IA21" s="74">
        <v>22</v>
      </c>
      <c r="IB21" s="74">
        <v>3</v>
      </c>
      <c r="IC21" s="74">
        <v>0</v>
      </c>
      <c r="ID21" s="75">
        <f t="shared" si="37"/>
        <v>0.88</v>
      </c>
      <c r="IE21" s="77">
        <f t="shared" si="38"/>
        <v>0</v>
      </c>
      <c r="IG21" s="37" t="s">
        <v>24</v>
      </c>
      <c r="IH21" s="74">
        <v>25</v>
      </c>
      <c r="II21" s="74">
        <v>22</v>
      </c>
      <c r="IJ21" s="74">
        <v>3</v>
      </c>
      <c r="IK21" s="74">
        <v>0</v>
      </c>
      <c r="IL21" s="75">
        <f t="shared" si="39"/>
        <v>0.88</v>
      </c>
      <c r="IM21" s="77">
        <f t="shared" si="40"/>
        <v>0</v>
      </c>
      <c r="IO21" s="37" t="s">
        <v>24</v>
      </c>
      <c r="IP21" s="74">
        <v>25</v>
      </c>
      <c r="IQ21" s="74">
        <v>22</v>
      </c>
      <c r="IR21" s="74">
        <v>3</v>
      </c>
      <c r="IS21" s="74">
        <v>0</v>
      </c>
      <c r="IT21" s="75">
        <f t="shared" si="41"/>
        <v>0.88</v>
      </c>
      <c r="IU21" s="77">
        <f t="shared" si="42"/>
        <v>0</v>
      </c>
      <c r="IW21" s="37" t="s">
        <v>24</v>
      </c>
      <c r="IX21" s="74">
        <v>25</v>
      </c>
      <c r="IY21" s="74">
        <v>22</v>
      </c>
      <c r="IZ21" s="74">
        <v>3</v>
      </c>
      <c r="JA21" s="74">
        <v>0</v>
      </c>
      <c r="JB21" s="75">
        <f t="shared" si="43"/>
        <v>0.88</v>
      </c>
      <c r="JC21" s="77">
        <f t="shared" si="44"/>
        <v>0</v>
      </c>
      <c r="JE21" s="37" t="s">
        <v>24</v>
      </c>
      <c r="JF21" s="74">
        <v>25</v>
      </c>
      <c r="JG21" s="74">
        <v>22</v>
      </c>
      <c r="JH21" s="74">
        <v>3</v>
      </c>
      <c r="JI21" s="74">
        <v>0</v>
      </c>
      <c r="JJ21" s="75">
        <f t="shared" si="45"/>
        <v>0.88</v>
      </c>
      <c r="JK21" s="77">
        <f t="shared" si="46"/>
        <v>0</v>
      </c>
      <c r="JM21" s="37" t="s">
        <v>24</v>
      </c>
      <c r="JN21" s="74">
        <v>25</v>
      </c>
      <c r="JO21" s="74">
        <v>22</v>
      </c>
      <c r="JP21" s="74">
        <v>3</v>
      </c>
      <c r="JQ21" s="74">
        <v>0</v>
      </c>
      <c r="JR21" s="75">
        <f t="shared" si="47"/>
        <v>0.88</v>
      </c>
      <c r="JS21" s="77">
        <f t="shared" si="48"/>
        <v>0</v>
      </c>
      <c r="JU21" s="37" t="s">
        <v>24</v>
      </c>
      <c r="JV21" s="74">
        <v>25</v>
      </c>
      <c r="JW21" s="74">
        <v>22</v>
      </c>
      <c r="JX21" s="74">
        <v>3</v>
      </c>
      <c r="JY21" s="74">
        <v>0</v>
      </c>
      <c r="JZ21" s="75">
        <f t="shared" si="49"/>
        <v>0.88</v>
      </c>
      <c r="KA21" s="77">
        <f t="shared" si="50"/>
        <v>0</v>
      </c>
      <c r="KC21" s="37" t="s">
        <v>24</v>
      </c>
      <c r="KD21" s="74">
        <v>25</v>
      </c>
      <c r="KE21" s="74">
        <v>22</v>
      </c>
      <c r="KF21" s="74">
        <v>3</v>
      </c>
      <c r="KG21" s="74">
        <v>0</v>
      </c>
      <c r="KH21" s="75">
        <f t="shared" si="51"/>
        <v>0.88</v>
      </c>
      <c r="KI21" s="77">
        <f t="shared" si="52"/>
        <v>0</v>
      </c>
      <c r="KK21" s="37" t="s">
        <v>24</v>
      </c>
      <c r="KL21" s="74">
        <v>25</v>
      </c>
      <c r="KM21" s="74">
        <v>22</v>
      </c>
      <c r="KN21" s="74">
        <v>3</v>
      </c>
      <c r="KO21" s="74">
        <v>0</v>
      </c>
      <c r="KP21" s="75">
        <f t="shared" si="53"/>
        <v>0.88</v>
      </c>
      <c r="KQ21" s="77">
        <f t="shared" si="54"/>
        <v>0</v>
      </c>
      <c r="KS21" s="37" t="s">
        <v>24</v>
      </c>
      <c r="KT21" s="74">
        <v>25</v>
      </c>
      <c r="KU21" s="74">
        <v>22</v>
      </c>
      <c r="KV21" s="74">
        <v>3</v>
      </c>
      <c r="KW21" s="74">
        <v>0</v>
      </c>
      <c r="KX21" s="75">
        <f t="shared" si="55"/>
        <v>0.88</v>
      </c>
      <c r="KY21" s="77">
        <f t="shared" si="56"/>
        <v>0</v>
      </c>
      <c r="LA21" s="37" t="s">
        <v>24</v>
      </c>
      <c r="LB21" s="74">
        <v>25</v>
      </c>
      <c r="LC21" s="74">
        <v>22</v>
      </c>
      <c r="LD21" s="74">
        <v>3</v>
      </c>
      <c r="LE21" s="74">
        <v>0</v>
      </c>
      <c r="LF21" s="75">
        <f t="shared" si="57"/>
        <v>0.88</v>
      </c>
      <c r="LG21" s="77">
        <f t="shared" si="58"/>
        <v>0</v>
      </c>
      <c r="LI21" s="37" t="s">
        <v>24</v>
      </c>
      <c r="LJ21" s="74">
        <v>25</v>
      </c>
      <c r="LK21" s="74">
        <v>22</v>
      </c>
      <c r="LL21" s="74">
        <v>3</v>
      </c>
      <c r="LM21" s="74">
        <v>0</v>
      </c>
      <c r="LN21" s="75">
        <f t="shared" si="59"/>
        <v>0.88</v>
      </c>
      <c r="LO21" s="77">
        <f t="shared" si="60"/>
        <v>0</v>
      </c>
      <c r="LQ21" s="37" t="s">
        <v>24</v>
      </c>
      <c r="LR21" s="74">
        <v>67</v>
      </c>
      <c r="LS21" s="74">
        <v>22</v>
      </c>
      <c r="LT21" s="74">
        <v>3</v>
      </c>
      <c r="LU21" s="74">
        <v>42</v>
      </c>
      <c r="LV21" s="75">
        <v>0.33</v>
      </c>
      <c r="LW21" s="77"/>
    </row>
    <row r="22" spans="1:33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f>C22/B22</f>
        <v>1</v>
      </c>
      <c r="G22" s="4"/>
      <c r="H22" s="2"/>
      <c r="I22" s="37" t="s">
        <v>25</v>
      </c>
      <c r="J22" s="2">
        <v>11</v>
      </c>
      <c r="K22" s="2">
        <v>11</v>
      </c>
      <c r="L22" s="2">
        <v>0</v>
      </c>
      <c r="M22" s="2">
        <v>0</v>
      </c>
      <c r="N22" s="4">
        <f t="shared" si="63"/>
        <v>1</v>
      </c>
      <c r="O22" s="8">
        <f t="shared" si="1"/>
        <v>0</v>
      </c>
      <c r="Q22" s="37" t="s">
        <v>25</v>
      </c>
      <c r="R22" s="2">
        <v>11</v>
      </c>
      <c r="S22" s="2">
        <v>11</v>
      </c>
      <c r="T22" s="2">
        <v>0</v>
      </c>
      <c r="U22" s="2">
        <v>0</v>
      </c>
      <c r="V22" s="4">
        <f t="shared" si="61"/>
        <v>1</v>
      </c>
      <c r="W22" s="38">
        <f t="shared" si="2"/>
        <v>0</v>
      </c>
      <c r="Y22" s="37" t="s">
        <v>25</v>
      </c>
      <c r="Z22" s="2">
        <v>11</v>
      </c>
      <c r="AA22" s="2">
        <v>11</v>
      </c>
      <c r="AB22" s="2">
        <v>0</v>
      </c>
      <c r="AC22" s="2">
        <v>0</v>
      </c>
      <c r="AD22" s="4">
        <f>AA22/Z22</f>
        <v>1</v>
      </c>
      <c r="AE22" s="38">
        <f t="shared" si="3"/>
        <v>0</v>
      </c>
      <c r="AG22" s="37" t="s">
        <v>25</v>
      </c>
      <c r="AH22" s="2">
        <v>11</v>
      </c>
      <c r="AI22" s="2">
        <v>11</v>
      </c>
      <c r="AJ22" s="2">
        <v>0</v>
      </c>
      <c r="AK22" s="2">
        <v>0</v>
      </c>
      <c r="AL22" s="4">
        <f>AI22/AH22</f>
        <v>1</v>
      </c>
      <c r="AM22" s="38">
        <f t="shared" si="4"/>
        <v>0</v>
      </c>
      <c r="AO22" s="37" t="s">
        <v>25</v>
      </c>
      <c r="AP22" s="2">
        <v>11</v>
      </c>
      <c r="AQ22" s="2">
        <v>11</v>
      </c>
      <c r="AR22" s="2">
        <v>0</v>
      </c>
      <c r="AS22" s="2">
        <v>0</v>
      </c>
      <c r="AT22" s="4">
        <f>AQ22/AP22</f>
        <v>1</v>
      </c>
      <c r="AU22" s="38">
        <f t="shared" si="5"/>
        <v>0</v>
      </c>
      <c r="AW22" s="37" t="s">
        <v>25</v>
      </c>
      <c r="AX22" s="2">
        <v>11</v>
      </c>
      <c r="AY22" s="2">
        <v>11</v>
      </c>
      <c r="AZ22" s="2">
        <v>0</v>
      </c>
      <c r="BA22" s="2">
        <v>0</v>
      </c>
      <c r="BB22" s="4">
        <f>AY22/AX22</f>
        <v>1</v>
      </c>
      <c r="BC22" s="38">
        <f t="shared" si="6"/>
        <v>0</v>
      </c>
      <c r="BE22" s="37" t="s">
        <v>25</v>
      </c>
      <c r="BF22" s="2">
        <v>11</v>
      </c>
      <c r="BG22" s="2">
        <v>11</v>
      </c>
      <c r="BH22" s="2">
        <v>0</v>
      </c>
      <c r="BI22" s="2">
        <v>0</v>
      </c>
      <c r="BJ22" s="4">
        <f>BG22/BF22</f>
        <v>1</v>
      </c>
      <c r="BK22" s="38">
        <f t="shared" si="7"/>
        <v>0</v>
      </c>
      <c r="BM22" s="37" t="s">
        <v>25</v>
      </c>
      <c r="BN22" s="2">
        <v>11</v>
      </c>
      <c r="BO22" s="2">
        <v>11</v>
      </c>
      <c r="BP22" s="2">
        <v>0</v>
      </c>
      <c r="BQ22" s="2">
        <v>0</v>
      </c>
      <c r="BR22" s="4">
        <f>BO22/BN22</f>
        <v>1</v>
      </c>
      <c r="BS22" s="38">
        <f t="shared" si="8"/>
        <v>0</v>
      </c>
      <c r="BU22" s="37" t="s">
        <v>25</v>
      </c>
      <c r="BV22" s="2">
        <v>11</v>
      </c>
      <c r="BW22" s="2">
        <v>11</v>
      </c>
      <c r="BX22" s="2">
        <v>0</v>
      </c>
      <c r="BY22" s="2">
        <v>0</v>
      </c>
      <c r="BZ22" s="4">
        <f>BW22/BV22</f>
        <v>1</v>
      </c>
      <c r="CA22" s="4">
        <f t="shared" si="9"/>
        <v>0</v>
      </c>
      <c r="CC22" s="37" t="s">
        <v>25</v>
      </c>
      <c r="CD22" s="2">
        <v>11</v>
      </c>
      <c r="CE22" s="2">
        <v>11</v>
      </c>
      <c r="CF22" s="2">
        <v>0</v>
      </c>
      <c r="CG22" s="2">
        <v>0</v>
      </c>
      <c r="CH22" s="4">
        <f t="shared" si="62"/>
        <v>1</v>
      </c>
      <c r="CI22" s="38">
        <f t="shared" si="10"/>
        <v>0</v>
      </c>
      <c r="CK22" s="78" t="s">
        <v>25</v>
      </c>
      <c r="CL22" s="74">
        <v>11</v>
      </c>
      <c r="CM22" s="74">
        <v>11</v>
      </c>
      <c r="CN22" s="74">
        <v>0</v>
      </c>
      <c r="CO22" s="74">
        <v>0</v>
      </c>
      <c r="CP22" s="75">
        <f>CM22/CL22</f>
        <v>1</v>
      </c>
      <c r="CQ22" s="77">
        <f t="shared" si="11"/>
        <v>1</v>
      </c>
      <c r="CR22" s="73"/>
      <c r="CS22" s="78" t="s">
        <v>25</v>
      </c>
      <c r="CT22" s="73">
        <v>11</v>
      </c>
      <c r="CU22" s="73">
        <v>11</v>
      </c>
      <c r="CV22" s="73">
        <v>0</v>
      </c>
      <c r="CW22" s="73">
        <v>0</v>
      </c>
      <c r="CX22" s="77">
        <v>1</v>
      </c>
      <c r="CY22" s="77">
        <f t="shared" si="12"/>
        <v>0</v>
      </c>
      <c r="CZ22" s="73"/>
      <c r="DA22" s="78" t="s">
        <v>25</v>
      </c>
      <c r="DB22" s="73">
        <v>11</v>
      </c>
      <c r="DC22" s="73">
        <v>11</v>
      </c>
      <c r="DD22" s="73">
        <v>0</v>
      </c>
      <c r="DE22" s="73">
        <v>0</v>
      </c>
      <c r="DF22" s="77">
        <v>1</v>
      </c>
      <c r="DG22" s="77">
        <f t="shared" si="13"/>
        <v>0</v>
      </c>
      <c r="DH22" s="73"/>
      <c r="DI22" s="78" t="s">
        <v>25</v>
      </c>
      <c r="DJ22" s="73">
        <v>81</v>
      </c>
      <c r="DK22" s="73">
        <v>11</v>
      </c>
      <c r="DL22" s="73">
        <v>0</v>
      </c>
      <c r="DM22" s="73">
        <v>70</v>
      </c>
      <c r="DN22" s="77">
        <v>0.14000000000000001</v>
      </c>
      <c r="DO22" s="77">
        <f t="shared" si="14"/>
        <v>-0.86</v>
      </c>
      <c r="DP22" s="73" t="s">
        <v>89</v>
      </c>
      <c r="DQ22" s="78" t="s">
        <v>25</v>
      </c>
      <c r="DR22" s="73">
        <v>11</v>
      </c>
      <c r="DS22" s="73">
        <v>11</v>
      </c>
      <c r="DT22" s="73">
        <v>0</v>
      </c>
      <c r="DU22" s="73">
        <v>0</v>
      </c>
      <c r="DV22" s="77">
        <v>1</v>
      </c>
      <c r="DW22" s="77">
        <f t="shared" si="15"/>
        <v>0.86</v>
      </c>
      <c r="DX22" s="73"/>
      <c r="DY22" s="78" t="s">
        <v>25</v>
      </c>
      <c r="DZ22" s="73">
        <v>11</v>
      </c>
      <c r="EA22" s="73">
        <v>11</v>
      </c>
      <c r="EB22" s="73">
        <v>0</v>
      </c>
      <c r="EC22" s="73">
        <v>0</v>
      </c>
      <c r="ED22" s="77">
        <v>1</v>
      </c>
      <c r="EE22" s="77">
        <f t="shared" si="16"/>
        <v>0</v>
      </c>
      <c r="EF22" s="73"/>
      <c r="EG22" s="73" t="s">
        <v>25</v>
      </c>
      <c r="EH22" s="73">
        <v>81</v>
      </c>
      <c r="EI22" s="73">
        <v>11</v>
      </c>
      <c r="EJ22" s="73">
        <v>0</v>
      </c>
      <c r="EK22" s="73">
        <v>70</v>
      </c>
      <c r="EL22" s="77">
        <v>0.14000000000000001</v>
      </c>
      <c r="EM22" s="77">
        <f t="shared" si="17"/>
        <v>-0.86</v>
      </c>
      <c r="EN22" s="73"/>
      <c r="EO22" s="73" t="s">
        <v>25</v>
      </c>
      <c r="EP22" s="73">
        <v>81</v>
      </c>
      <c r="EQ22" s="73">
        <v>11</v>
      </c>
      <c r="ER22" s="73">
        <v>0</v>
      </c>
      <c r="ES22" s="73">
        <v>70</v>
      </c>
      <c r="ET22" s="77">
        <v>0.14000000000000001</v>
      </c>
      <c r="EU22" s="77">
        <f t="shared" si="18"/>
        <v>0</v>
      </c>
      <c r="EV22" s="73"/>
      <c r="EW22" s="78" t="s">
        <v>25</v>
      </c>
      <c r="EX22" s="73">
        <v>11</v>
      </c>
      <c r="EY22" s="73">
        <v>11</v>
      </c>
      <c r="EZ22" s="73">
        <v>0</v>
      </c>
      <c r="FA22" s="73">
        <v>0</v>
      </c>
      <c r="FB22" s="77">
        <v>0.14000000000000001</v>
      </c>
      <c r="FC22" s="77">
        <f t="shared" si="19"/>
        <v>0</v>
      </c>
      <c r="FD22" s="73"/>
      <c r="FE22" s="37" t="s">
        <v>25</v>
      </c>
      <c r="FF22" s="74">
        <v>11</v>
      </c>
      <c r="FG22" s="74">
        <v>11</v>
      </c>
      <c r="FH22" s="74">
        <v>0</v>
      </c>
      <c r="FI22" s="74">
        <v>0</v>
      </c>
      <c r="FJ22" s="75">
        <f t="shared" si="20"/>
        <v>1</v>
      </c>
      <c r="FK22" s="77">
        <f t="shared" si="21"/>
        <v>0.86</v>
      </c>
      <c r="FM22" s="37" t="s">
        <v>25</v>
      </c>
      <c r="FN22" s="74">
        <v>11</v>
      </c>
      <c r="FO22" s="74">
        <v>11</v>
      </c>
      <c r="FP22" s="74">
        <v>0</v>
      </c>
      <c r="FQ22" s="74">
        <v>0</v>
      </c>
      <c r="FR22" s="75">
        <f t="shared" si="22"/>
        <v>1</v>
      </c>
      <c r="FS22" s="77">
        <f t="shared" si="23"/>
        <v>0</v>
      </c>
      <c r="FU22" s="37" t="s">
        <v>25</v>
      </c>
      <c r="FV22" s="74">
        <v>11</v>
      </c>
      <c r="FW22" s="74">
        <v>11</v>
      </c>
      <c r="FX22" s="74">
        <v>0</v>
      </c>
      <c r="FY22" s="74">
        <v>0</v>
      </c>
      <c r="FZ22" s="75">
        <f t="shared" si="24"/>
        <v>1</v>
      </c>
      <c r="GA22" s="77">
        <f t="shared" si="0"/>
        <v>0</v>
      </c>
      <c r="GC22" s="37" t="s">
        <v>25</v>
      </c>
      <c r="GD22" s="74">
        <v>11</v>
      </c>
      <c r="GE22" s="74">
        <v>11</v>
      </c>
      <c r="GF22" s="74">
        <v>0</v>
      </c>
      <c r="GG22" s="74">
        <v>0</v>
      </c>
      <c r="GH22" s="75">
        <f t="shared" si="25"/>
        <v>1</v>
      </c>
      <c r="GI22" s="77">
        <f t="shared" si="26"/>
        <v>0</v>
      </c>
      <c r="GK22" s="37" t="s">
        <v>25</v>
      </c>
      <c r="GL22" s="74">
        <v>11</v>
      </c>
      <c r="GM22" s="74">
        <v>11</v>
      </c>
      <c r="GN22" s="74">
        <v>0</v>
      </c>
      <c r="GO22" s="74">
        <v>0</v>
      </c>
      <c r="GP22" s="75">
        <f t="shared" si="27"/>
        <v>1</v>
      </c>
      <c r="GQ22" s="77">
        <f t="shared" si="28"/>
        <v>0</v>
      </c>
      <c r="GS22" s="37" t="s">
        <v>25</v>
      </c>
      <c r="GT22" s="74">
        <v>11</v>
      </c>
      <c r="GU22" s="74">
        <v>11</v>
      </c>
      <c r="GV22" s="74">
        <v>0</v>
      </c>
      <c r="GW22" s="74">
        <v>0</v>
      </c>
      <c r="GX22" s="75">
        <f t="shared" si="29"/>
        <v>1</v>
      </c>
      <c r="GY22" s="77">
        <f t="shared" si="30"/>
        <v>0</v>
      </c>
      <c r="HA22" s="37" t="s">
        <v>25</v>
      </c>
      <c r="HB22" s="74">
        <v>11</v>
      </c>
      <c r="HC22" s="74">
        <v>11</v>
      </c>
      <c r="HD22" s="74">
        <v>0</v>
      </c>
      <c r="HE22" s="74">
        <v>0</v>
      </c>
      <c r="HF22" s="75">
        <f t="shared" si="31"/>
        <v>1</v>
      </c>
      <c r="HG22" s="77">
        <f t="shared" si="32"/>
        <v>0</v>
      </c>
      <c r="HI22" s="37" t="s">
        <v>25</v>
      </c>
      <c r="HJ22" s="74">
        <v>11</v>
      </c>
      <c r="HK22" s="74">
        <v>11</v>
      </c>
      <c r="HL22" s="74">
        <v>0</v>
      </c>
      <c r="HM22" s="74">
        <v>0</v>
      </c>
      <c r="HN22" s="75">
        <f t="shared" si="33"/>
        <v>1</v>
      </c>
      <c r="HO22" s="77">
        <f t="shared" si="34"/>
        <v>0</v>
      </c>
      <c r="HQ22" s="37" t="s">
        <v>25</v>
      </c>
      <c r="HR22" s="74">
        <v>11</v>
      </c>
      <c r="HS22" s="74">
        <v>11</v>
      </c>
      <c r="HT22" s="74">
        <v>0</v>
      </c>
      <c r="HU22" s="74">
        <v>0</v>
      </c>
      <c r="HV22" s="75">
        <f t="shared" si="35"/>
        <v>1</v>
      </c>
      <c r="HW22" s="77">
        <f t="shared" si="36"/>
        <v>0</v>
      </c>
      <c r="HY22" s="37" t="s">
        <v>25</v>
      </c>
      <c r="HZ22" s="74">
        <v>11</v>
      </c>
      <c r="IA22" s="74">
        <v>11</v>
      </c>
      <c r="IB22" s="74">
        <v>0</v>
      </c>
      <c r="IC22" s="74">
        <v>0</v>
      </c>
      <c r="ID22" s="75">
        <f t="shared" si="37"/>
        <v>1</v>
      </c>
      <c r="IE22" s="77">
        <f t="shared" si="38"/>
        <v>0</v>
      </c>
      <c r="IG22" s="37" t="s">
        <v>25</v>
      </c>
      <c r="IH22" s="74">
        <v>11</v>
      </c>
      <c r="II22" s="74">
        <v>11</v>
      </c>
      <c r="IJ22" s="74">
        <v>0</v>
      </c>
      <c r="IK22" s="74">
        <v>0</v>
      </c>
      <c r="IL22" s="75">
        <f t="shared" si="39"/>
        <v>1</v>
      </c>
      <c r="IM22" s="77">
        <f t="shared" si="40"/>
        <v>0</v>
      </c>
      <c r="IO22" s="37" t="s">
        <v>25</v>
      </c>
      <c r="IP22" s="74">
        <v>11</v>
      </c>
      <c r="IQ22" s="74">
        <v>11</v>
      </c>
      <c r="IR22" s="74">
        <v>0</v>
      </c>
      <c r="IS22" s="74">
        <v>0</v>
      </c>
      <c r="IT22" s="75">
        <f t="shared" si="41"/>
        <v>1</v>
      </c>
      <c r="IU22" s="77">
        <f t="shared" si="42"/>
        <v>0</v>
      </c>
      <c r="IW22" s="37" t="s">
        <v>25</v>
      </c>
      <c r="IX22" s="74">
        <v>11</v>
      </c>
      <c r="IY22" s="74">
        <v>11</v>
      </c>
      <c r="IZ22" s="74">
        <v>0</v>
      </c>
      <c r="JA22" s="74">
        <v>0</v>
      </c>
      <c r="JB22" s="75">
        <f t="shared" si="43"/>
        <v>1</v>
      </c>
      <c r="JC22" s="77">
        <f t="shared" si="44"/>
        <v>0</v>
      </c>
      <c r="JE22" s="37" t="s">
        <v>25</v>
      </c>
      <c r="JF22" s="74">
        <v>11</v>
      </c>
      <c r="JG22" s="74">
        <v>11</v>
      </c>
      <c r="JH22" s="74">
        <v>0</v>
      </c>
      <c r="JI22" s="74">
        <v>0</v>
      </c>
      <c r="JJ22" s="75">
        <f t="shared" si="45"/>
        <v>1</v>
      </c>
      <c r="JK22" s="77">
        <f t="shared" si="46"/>
        <v>0</v>
      </c>
      <c r="JM22" s="37" t="s">
        <v>25</v>
      </c>
      <c r="JN22" s="74">
        <v>11</v>
      </c>
      <c r="JO22" s="74">
        <v>11</v>
      </c>
      <c r="JP22" s="74">
        <v>0</v>
      </c>
      <c r="JQ22" s="74">
        <v>0</v>
      </c>
      <c r="JR22" s="75">
        <f t="shared" si="47"/>
        <v>1</v>
      </c>
      <c r="JS22" s="77">
        <f t="shared" si="48"/>
        <v>0</v>
      </c>
      <c r="JU22" s="37" t="s">
        <v>25</v>
      </c>
      <c r="JV22" s="74">
        <v>11</v>
      </c>
      <c r="JW22" s="74">
        <v>11</v>
      </c>
      <c r="JX22" s="74">
        <v>0</v>
      </c>
      <c r="JY22" s="74">
        <v>0</v>
      </c>
      <c r="JZ22" s="75">
        <f t="shared" si="49"/>
        <v>1</v>
      </c>
      <c r="KA22" s="77">
        <f t="shared" si="50"/>
        <v>0</v>
      </c>
      <c r="KC22" s="37" t="s">
        <v>25</v>
      </c>
      <c r="KD22" s="74">
        <v>11</v>
      </c>
      <c r="KE22" s="74">
        <v>11</v>
      </c>
      <c r="KF22" s="74">
        <v>0</v>
      </c>
      <c r="KG22" s="74">
        <v>0</v>
      </c>
      <c r="KH22" s="75">
        <f t="shared" si="51"/>
        <v>1</v>
      </c>
      <c r="KI22" s="77">
        <f t="shared" si="52"/>
        <v>0</v>
      </c>
      <c r="KK22" s="37" t="s">
        <v>25</v>
      </c>
      <c r="KL22" s="74">
        <v>11</v>
      </c>
      <c r="KM22" s="74">
        <v>11</v>
      </c>
      <c r="KN22" s="74">
        <v>0</v>
      </c>
      <c r="KO22" s="74">
        <v>0</v>
      </c>
      <c r="KP22" s="75">
        <f t="shared" si="53"/>
        <v>1</v>
      </c>
      <c r="KQ22" s="77">
        <f t="shared" si="54"/>
        <v>0</v>
      </c>
      <c r="KS22" s="37" t="s">
        <v>25</v>
      </c>
      <c r="KT22" s="74">
        <v>11</v>
      </c>
      <c r="KU22" s="74">
        <v>11</v>
      </c>
      <c r="KV22" s="74">
        <v>0</v>
      </c>
      <c r="KW22" s="74">
        <v>0</v>
      </c>
      <c r="KX22" s="75">
        <f t="shared" si="55"/>
        <v>1</v>
      </c>
      <c r="KY22" s="77">
        <f t="shared" si="56"/>
        <v>0</v>
      </c>
      <c r="LA22" s="37" t="s">
        <v>25</v>
      </c>
      <c r="LB22" s="74">
        <v>11</v>
      </c>
      <c r="LC22" s="74">
        <v>11</v>
      </c>
      <c r="LD22" s="74">
        <v>0</v>
      </c>
      <c r="LE22" s="74">
        <v>0</v>
      </c>
      <c r="LF22" s="75">
        <f t="shared" si="57"/>
        <v>1</v>
      </c>
      <c r="LG22" s="77">
        <f t="shared" si="58"/>
        <v>0</v>
      </c>
      <c r="LI22" s="37" t="s">
        <v>25</v>
      </c>
      <c r="LJ22" s="74">
        <v>11</v>
      </c>
      <c r="LK22" s="74">
        <v>11</v>
      </c>
      <c r="LL22" s="74">
        <v>0</v>
      </c>
      <c r="LM22" s="74">
        <v>0</v>
      </c>
      <c r="LN22" s="75">
        <f t="shared" si="59"/>
        <v>1</v>
      </c>
      <c r="LO22" s="77">
        <f t="shared" si="60"/>
        <v>0</v>
      </c>
      <c r="LQ22" s="37" t="s">
        <v>25</v>
      </c>
      <c r="LR22" s="74">
        <v>81</v>
      </c>
      <c r="LS22" s="74">
        <v>11</v>
      </c>
      <c r="LT22" s="74">
        <v>0</v>
      </c>
      <c r="LU22" s="74">
        <v>70</v>
      </c>
      <c r="LV22" s="75">
        <v>0.14000000000000001</v>
      </c>
      <c r="LW22" s="77"/>
    </row>
    <row r="23" spans="1:335">
      <c r="A23" s="2" t="s">
        <v>26</v>
      </c>
      <c r="B23" s="2">
        <v>147</v>
      </c>
      <c r="C23" s="2">
        <v>146</v>
      </c>
      <c r="D23" s="2">
        <v>1</v>
      </c>
      <c r="E23" s="2">
        <v>0</v>
      </c>
      <c r="F23" s="4">
        <v>0.99</v>
      </c>
      <c r="G23" s="4"/>
      <c r="H23" s="2"/>
      <c r="I23" s="2" t="s">
        <v>26</v>
      </c>
      <c r="J23" s="2">
        <v>147</v>
      </c>
      <c r="K23" s="2">
        <v>146</v>
      </c>
      <c r="L23" s="2">
        <v>1</v>
      </c>
      <c r="M23" s="2">
        <v>0</v>
      </c>
      <c r="N23" s="4">
        <f t="shared" si="63"/>
        <v>0.99319727891156462</v>
      </c>
      <c r="O23" s="8">
        <f t="shared" si="1"/>
        <v>3.1972789115646272E-3</v>
      </c>
      <c r="Q23" s="2" t="s">
        <v>26</v>
      </c>
      <c r="R23" s="2">
        <v>147</v>
      </c>
      <c r="S23" s="2">
        <v>146</v>
      </c>
      <c r="T23" s="2">
        <v>1</v>
      </c>
      <c r="U23" s="2">
        <v>0</v>
      </c>
      <c r="V23" s="4">
        <f t="shared" si="61"/>
        <v>0.99319727891156462</v>
      </c>
      <c r="W23" s="38">
        <f t="shared" si="2"/>
        <v>0</v>
      </c>
      <c r="Y23" s="2" t="s">
        <v>26</v>
      </c>
      <c r="Z23" s="2">
        <v>147</v>
      </c>
      <c r="AA23" s="2">
        <v>146</v>
      </c>
      <c r="AB23" s="2">
        <v>1</v>
      </c>
      <c r="AC23" s="2">
        <v>0</v>
      </c>
      <c r="AD23" s="4">
        <v>0.99</v>
      </c>
      <c r="AE23" s="38">
        <f t="shared" si="3"/>
        <v>-3.1972789115646272E-3</v>
      </c>
      <c r="AG23" s="2" t="s">
        <v>26</v>
      </c>
      <c r="AH23" s="2">
        <v>147</v>
      </c>
      <c r="AI23" s="2">
        <v>146</v>
      </c>
      <c r="AJ23" s="2">
        <v>1</v>
      </c>
      <c r="AK23" s="2">
        <v>0</v>
      </c>
      <c r="AL23" s="4">
        <v>0.99</v>
      </c>
      <c r="AM23" s="38">
        <f t="shared" si="4"/>
        <v>0</v>
      </c>
      <c r="AO23" s="2" t="s">
        <v>26</v>
      </c>
      <c r="AP23" s="2">
        <v>147</v>
      </c>
      <c r="AQ23" s="2">
        <v>146</v>
      </c>
      <c r="AR23" s="2">
        <v>1</v>
      </c>
      <c r="AS23" s="2">
        <v>0</v>
      </c>
      <c r="AT23" s="4">
        <v>0.99</v>
      </c>
      <c r="AU23" s="38">
        <f t="shared" si="5"/>
        <v>0</v>
      </c>
      <c r="AW23" s="2" t="s">
        <v>26</v>
      </c>
      <c r="AX23" s="2">
        <v>147</v>
      </c>
      <c r="AY23" s="2">
        <v>146</v>
      </c>
      <c r="AZ23" s="2">
        <v>1</v>
      </c>
      <c r="BA23" s="2">
        <v>0</v>
      </c>
      <c r="BB23" s="4">
        <v>0.99</v>
      </c>
      <c r="BC23" s="38">
        <f t="shared" si="6"/>
        <v>0</v>
      </c>
      <c r="BE23" s="2" t="s">
        <v>26</v>
      </c>
      <c r="BF23" s="2">
        <v>147</v>
      </c>
      <c r="BG23" s="2">
        <v>146</v>
      </c>
      <c r="BH23" s="2">
        <v>1</v>
      </c>
      <c r="BI23" s="2">
        <v>0</v>
      </c>
      <c r="BJ23" s="4">
        <v>0.99</v>
      </c>
      <c r="BK23" s="38">
        <f t="shared" si="7"/>
        <v>0</v>
      </c>
      <c r="BM23" s="2" t="s">
        <v>26</v>
      </c>
      <c r="BN23" s="2">
        <v>147</v>
      </c>
      <c r="BO23" s="2">
        <v>146</v>
      </c>
      <c r="BP23" s="2">
        <v>1</v>
      </c>
      <c r="BQ23" s="2">
        <v>0</v>
      </c>
      <c r="BR23" s="4">
        <v>0.99</v>
      </c>
      <c r="BS23" s="38">
        <f t="shared" si="8"/>
        <v>0</v>
      </c>
      <c r="BU23" s="2" t="s">
        <v>26</v>
      </c>
      <c r="BV23" s="2">
        <v>147</v>
      </c>
      <c r="BW23" s="2">
        <v>146</v>
      </c>
      <c r="BX23" s="2">
        <v>1</v>
      </c>
      <c r="BY23" s="2">
        <v>0</v>
      </c>
      <c r="BZ23" s="4">
        <v>0.99</v>
      </c>
      <c r="CA23" s="4">
        <f t="shared" si="9"/>
        <v>0</v>
      </c>
      <c r="CC23" s="2" t="s">
        <v>26</v>
      </c>
      <c r="CD23" s="2">
        <v>147</v>
      </c>
      <c r="CE23" s="2">
        <v>146</v>
      </c>
      <c r="CF23" s="2">
        <v>1</v>
      </c>
      <c r="CG23" s="2">
        <v>0</v>
      </c>
      <c r="CH23" s="4">
        <f t="shared" si="62"/>
        <v>0.99319727891156462</v>
      </c>
      <c r="CI23" s="38">
        <f t="shared" si="10"/>
        <v>3.1972789115646272E-3</v>
      </c>
      <c r="CK23" s="73" t="s">
        <v>26</v>
      </c>
      <c r="CL23" s="73">
        <v>147</v>
      </c>
      <c r="CM23" s="73">
        <v>146</v>
      </c>
      <c r="CN23" s="73">
        <v>1</v>
      </c>
      <c r="CO23" s="73">
        <v>0</v>
      </c>
      <c r="CP23" s="77">
        <v>0.99</v>
      </c>
      <c r="CQ23" s="77">
        <f t="shared" si="11"/>
        <v>0.99</v>
      </c>
      <c r="CR23" s="73"/>
      <c r="CS23" s="73" t="s">
        <v>26</v>
      </c>
      <c r="CT23" s="73">
        <v>147</v>
      </c>
      <c r="CU23" s="73">
        <v>146</v>
      </c>
      <c r="CV23" s="73">
        <v>1</v>
      </c>
      <c r="CW23" s="73">
        <v>0</v>
      </c>
      <c r="CX23" s="77">
        <v>0.99</v>
      </c>
      <c r="CY23" s="77">
        <f t="shared" si="12"/>
        <v>0</v>
      </c>
      <c r="CZ23" s="73"/>
      <c r="DA23" s="73" t="s">
        <v>26</v>
      </c>
      <c r="DB23" s="73">
        <v>147</v>
      </c>
      <c r="DC23" s="73">
        <v>146</v>
      </c>
      <c r="DD23" s="73">
        <v>1</v>
      </c>
      <c r="DE23" s="73">
        <v>0</v>
      </c>
      <c r="DF23" s="77">
        <v>0.99</v>
      </c>
      <c r="DG23" s="77">
        <f t="shared" si="13"/>
        <v>0</v>
      </c>
      <c r="DH23" s="73"/>
      <c r="DI23" s="73" t="s">
        <v>26</v>
      </c>
      <c r="DJ23" s="73">
        <v>147</v>
      </c>
      <c r="DK23" s="73">
        <v>146</v>
      </c>
      <c r="DL23" s="73">
        <v>1</v>
      </c>
      <c r="DM23" s="73">
        <v>0</v>
      </c>
      <c r="DN23" s="77">
        <v>0.99</v>
      </c>
      <c r="DO23" s="77">
        <f t="shared" si="14"/>
        <v>0</v>
      </c>
      <c r="DP23" s="73"/>
      <c r="DQ23" s="73" t="s">
        <v>26</v>
      </c>
      <c r="DR23" s="73">
        <v>147</v>
      </c>
      <c r="DS23" s="73">
        <v>146</v>
      </c>
      <c r="DT23" s="73">
        <v>1</v>
      </c>
      <c r="DU23" s="73">
        <v>0</v>
      </c>
      <c r="DV23" s="77">
        <v>0.99</v>
      </c>
      <c r="DW23" s="77">
        <f t="shared" si="15"/>
        <v>0</v>
      </c>
      <c r="DX23" s="73"/>
      <c r="DY23" s="73" t="s">
        <v>26</v>
      </c>
      <c r="DZ23" s="73">
        <v>147</v>
      </c>
      <c r="EA23" s="73">
        <v>146</v>
      </c>
      <c r="EB23" s="73">
        <v>1</v>
      </c>
      <c r="EC23" s="73">
        <v>0</v>
      </c>
      <c r="ED23" s="77">
        <v>0.99</v>
      </c>
      <c r="EE23" s="77">
        <f t="shared" si="16"/>
        <v>0</v>
      </c>
      <c r="EF23" s="73"/>
      <c r="EG23" s="73" t="s">
        <v>26</v>
      </c>
      <c r="EH23" s="73">
        <v>147</v>
      </c>
      <c r="EI23" s="73">
        <v>146</v>
      </c>
      <c r="EJ23" s="73">
        <v>1</v>
      </c>
      <c r="EK23" s="73">
        <v>0</v>
      </c>
      <c r="EL23" s="77">
        <v>0.99</v>
      </c>
      <c r="EM23" s="77">
        <f t="shared" si="17"/>
        <v>0</v>
      </c>
      <c r="EN23" s="73"/>
      <c r="EO23" s="73" t="s">
        <v>26</v>
      </c>
      <c r="EP23" s="73">
        <v>147</v>
      </c>
      <c r="EQ23" s="73">
        <v>146</v>
      </c>
      <c r="ER23" s="73">
        <v>1</v>
      </c>
      <c r="ES23" s="73">
        <v>0</v>
      </c>
      <c r="ET23" s="77">
        <v>0.99</v>
      </c>
      <c r="EU23" s="77">
        <f t="shared" si="18"/>
        <v>0</v>
      </c>
      <c r="EV23" s="73"/>
      <c r="EW23" s="73" t="s">
        <v>26</v>
      </c>
      <c r="EX23" s="73">
        <v>147</v>
      </c>
      <c r="EY23" s="73">
        <v>146</v>
      </c>
      <c r="EZ23" s="73">
        <v>1</v>
      </c>
      <c r="FA23" s="73">
        <v>0</v>
      </c>
      <c r="FB23" s="77">
        <v>0.99</v>
      </c>
      <c r="FC23" s="77">
        <f t="shared" si="19"/>
        <v>0</v>
      </c>
      <c r="FD23" s="73"/>
      <c r="FE23" s="74" t="s">
        <v>26</v>
      </c>
      <c r="FF23" s="74">
        <v>147</v>
      </c>
      <c r="FG23" s="74">
        <v>146</v>
      </c>
      <c r="FH23" s="74">
        <v>1</v>
      </c>
      <c r="FI23" s="74">
        <v>0</v>
      </c>
      <c r="FJ23" s="75">
        <f t="shared" si="20"/>
        <v>0.99319727891156462</v>
      </c>
      <c r="FK23" s="77">
        <f t="shared" si="21"/>
        <v>3.1972789115646272E-3</v>
      </c>
      <c r="FM23" s="74" t="s">
        <v>26</v>
      </c>
      <c r="FN23" s="74">
        <v>147</v>
      </c>
      <c r="FO23" s="74">
        <v>146</v>
      </c>
      <c r="FP23" s="74">
        <v>1</v>
      </c>
      <c r="FQ23" s="74">
        <v>0</v>
      </c>
      <c r="FR23" s="75">
        <f t="shared" si="22"/>
        <v>0.99319727891156462</v>
      </c>
      <c r="FS23" s="77">
        <f t="shared" si="23"/>
        <v>0</v>
      </c>
      <c r="FU23" s="74" t="s">
        <v>26</v>
      </c>
      <c r="FV23" s="74">
        <v>147</v>
      </c>
      <c r="FW23" s="74">
        <v>146</v>
      </c>
      <c r="FX23" s="74">
        <v>1</v>
      </c>
      <c r="FY23" s="74">
        <v>0</v>
      </c>
      <c r="FZ23" s="75">
        <f t="shared" si="24"/>
        <v>0.99319727891156462</v>
      </c>
      <c r="GA23" s="77">
        <f t="shared" si="0"/>
        <v>0</v>
      </c>
      <c r="GC23" s="74" t="s">
        <v>26</v>
      </c>
      <c r="GD23" s="74">
        <v>147</v>
      </c>
      <c r="GE23" s="74">
        <v>146</v>
      </c>
      <c r="GF23" s="74">
        <v>1</v>
      </c>
      <c r="GG23" s="74">
        <v>0</v>
      </c>
      <c r="GH23" s="75">
        <f t="shared" si="25"/>
        <v>0.99319727891156462</v>
      </c>
      <c r="GI23" s="77">
        <f t="shared" si="26"/>
        <v>0</v>
      </c>
      <c r="GK23" s="74" t="s">
        <v>26</v>
      </c>
      <c r="GL23" s="74">
        <v>147</v>
      </c>
      <c r="GM23" s="74">
        <v>146</v>
      </c>
      <c r="GN23" s="74">
        <v>1</v>
      </c>
      <c r="GO23" s="74">
        <v>0</v>
      </c>
      <c r="GP23" s="75">
        <f t="shared" si="27"/>
        <v>0.99319727891156462</v>
      </c>
      <c r="GQ23" s="77">
        <f t="shared" si="28"/>
        <v>0</v>
      </c>
      <c r="GS23" s="74" t="s">
        <v>26</v>
      </c>
      <c r="GT23" s="74">
        <v>147</v>
      </c>
      <c r="GU23" s="74">
        <v>146</v>
      </c>
      <c r="GV23" s="74">
        <v>1</v>
      </c>
      <c r="GW23" s="74">
        <v>0</v>
      </c>
      <c r="GX23" s="75">
        <f t="shared" si="29"/>
        <v>0.99319727891156462</v>
      </c>
      <c r="GY23" s="77">
        <f t="shared" si="30"/>
        <v>0</v>
      </c>
      <c r="HA23" s="74" t="s">
        <v>26</v>
      </c>
      <c r="HB23" s="74">
        <v>147</v>
      </c>
      <c r="HC23" s="74">
        <v>146</v>
      </c>
      <c r="HD23" s="74">
        <v>1</v>
      </c>
      <c r="HE23" s="74">
        <v>0</v>
      </c>
      <c r="HF23" s="75">
        <f t="shared" si="31"/>
        <v>0.99319727891156462</v>
      </c>
      <c r="HG23" s="77">
        <f t="shared" si="32"/>
        <v>0</v>
      </c>
      <c r="HI23" s="74" t="s">
        <v>26</v>
      </c>
      <c r="HJ23" s="74">
        <v>147</v>
      </c>
      <c r="HK23" s="74">
        <v>146</v>
      </c>
      <c r="HL23" s="74">
        <v>1</v>
      </c>
      <c r="HM23" s="74">
        <v>0</v>
      </c>
      <c r="HN23" s="75">
        <f t="shared" si="33"/>
        <v>0.99319727891156462</v>
      </c>
      <c r="HO23" s="77">
        <f t="shared" si="34"/>
        <v>0</v>
      </c>
      <c r="HQ23" s="74" t="s">
        <v>26</v>
      </c>
      <c r="HR23" s="74">
        <v>147</v>
      </c>
      <c r="HS23" s="74">
        <v>146</v>
      </c>
      <c r="HT23" s="74">
        <v>1</v>
      </c>
      <c r="HU23" s="74">
        <v>0</v>
      </c>
      <c r="HV23" s="75">
        <f t="shared" si="35"/>
        <v>0.99319727891156462</v>
      </c>
      <c r="HW23" s="77">
        <f t="shared" si="36"/>
        <v>0</v>
      </c>
      <c r="HY23" s="74" t="s">
        <v>26</v>
      </c>
      <c r="HZ23" s="74">
        <v>147</v>
      </c>
      <c r="IA23" s="74">
        <v>146</v>
      </c>
      <c r="IB23" s="74">
        <v>1</v>
      </c>
      <c r="IC23" s="74">
        <v>0</v>
      </c>
      <c r="ID23" s="75">
        <f t="shared" si="37"/>
        <v>0.99319727891156462</v>
      </c>
      <c r="IE23" s="77">
        <f t="shared" si="38"/>
        <v>0</v>
      </c>
      <c r="IG23" s="74" t="s">
        <v>26</v>
      </c>
      <c r="IH23" s="74">
        <v>147</v>
      </c>
      <c r="II23" s="74">
        <v>146</v>
      </c>
      <c r="IJ23" s="74">
        <v>1</v>
      </c>
      <c r="IK23" s="74">
        <v>0</v>
      </c>
      <c r="IL23" s="75">
        <f t="shared" si="39"/>
        <v>0.99319727891156462</v>
      </c>
      <c r="IM23" s="77">
        <f t="shared" si="40"/>
        <v>0</v>
      </c>
      <c r="IO23" s="74" t="s">
        <v>26</v>
      </c>
      <c r="IP23" s="74">
        <v>147</v>
      </c>
      <c r="IQ23" s="74">
        <v>146</v>
      </c>
      <c r="IR23" s="74">
        <v>1</v>
      </c>
      <c r="IS23" s="74">
        <v>0</v>
      </c>
      <c r="IT23" s="75">
        <f t="shared" si="41"/>
        <v>0.99319727891156462</v>
      </c>
      <c r="IU23" s="77">
        <f t="shared" si="42"/>
        <v>0</v>
      </c>
      <c r="IW23" s="74" t="s">
        <v>26</v>
      </c>
      <c r="IX23" s="74">
        <v>147</v>
      </c>
      <c r="IY23" s="74">
        <v>146</v>
      </c>
      <c r="IZ23" s="74">
        <v>1</v>
      </c>
      <c r="JA23" s="74">
        <v>0</v>
      </c>
      <c r="JB23" s="75">
        <f t="shared" si="43"/>
        <v>0.99319727891156462</v>
      </c>
      <c r="JC23" s="77">
        <f t="shared" si="44"/>
        <v>0</v>
      </c>
      <c r="JE23" s="74" t="s">
        <v>26</v>
      </c>
      <c r="JF23" s="74">
        <v>147</v>
      </c>
      <c r="JG23" s="74">
        <v>146</v>
      </c>
      <c r="JH23" s="74">
        <v>1</v>
      </c>
      <c r="JI23" s="74">
        <v>0</v>
      </c>
      <c r="JJ23" s="75">
        <f t="shared" si="45"/>
        <v>0.99319727891156462</v>
      </c>
      <c r="JK23" s="77">
        <f t="shared" si="46"/>
        <v>0</v>
      </c>
      <c r="JM23" s="74" t="s">
        <v>26</v>
      </c>
      <c r="JN23" s="74">
        <v>147</v>
      </c>
      <c r="JO23" s="74">
        <v>146</v>
      </c>
      <c r="JP23" s="74">
        <v>1</v>
      </c>
      <c r="JQ23" s="74">
        <v>0</v>
      </c>
      <c r="JR23" s="75">
        <f t="shared" si="47"/>
        <v>0.99319727891156462</v>
      </c>
      <c r="JS23" s="77">
        <f t="shared" si="48"/>
        <v>0</v>
      </c>
      <c r="JU23" s="74" t="s">
        <v>26</v>
      </c>
      <c r="JV23" s="74">
        <v>147</v>
      </c>
      <c r="JW23" s="74">
        <v>146</v>
      </c>
      <c r="JX23" s="74">
        <v>1</v>
      </c>
      <c r="JY23" s="74">
        <v>0</v>
      </c>
      <c r="JZ23" s="75">
        <f t="shared" si="49"/>
        <v>0.99319727891156462</v>
      </c>
      <c r="KA23" s="77">
        <f t="shared" si="50"/>
        <v>0</v>
      </c>
      <c r="KC23" s="74" t="s">
        <v>26</v>
      </c>
      <c r="KD23" s="74">
        <v>147</v>
      </c>
      <c r="KE23" s="74">
        <v>146</v>
      </c>
      <c r="KF23" s="74">
        <v>1</v>
      </c>
      <c r="KG23" s="74">
        <v>0</v>
      </c>
      <c r="KH23" s="75">
        <f t="shared" si="51"/>
        <v>0.99319727891156462</v>
      </c>
      <c r="KI23" s="77">
        <f t="shared" si="52"/>
        <v>0</v>
      </c>
      <c r="KK23" s="74" t="s">
        <v>26</v>
      </c>
      <c r="KL23" s="74">
        <v>147</v>
      </c>
      <c r="KM23" s="74">
        <v>146</v>
      </c>
      <c r="KN23" s="74">
        <v>1</v>
      </c>
      <c r="KO23" s="74">
        <v>0</v>
      </c>
      <c r="KP23" s="75">
        <f t="shared" si="53"/>
        <v>0.99319727891156462</v>
      </c>
      <c r="KQ23" s="77">
        <f t="shared" si="54"/>
        <v>0</v>
      </c>
      <c r="KS23" s="74" t="s">
        <v>26</v>
      </c>
      <c r="KT23" s="74">
        <v>147</v>
      </c>
      <c r="KU23" s="74">
        <v>146</v>
      </c>
      <c r="KV23" s="74">
        <v>1</v>
      </c>
      <c r="KW23" s="74">
        <v>0</v>
      </c>
      <c r="KX23" s="75">
        <f t="shared" si="55"/>
        <v>0.99319727891156462</v>
      </c>
      <c r="KY23" s="77">
        <f t="shared" si="56"/>
        <v>0</v>
      </c>
      <c r="LA23" s="74" t="s">
        <v>26</v>
      </c>
      <c r="LB23" s="74">
        <v>147</v>
      </c>
      <c r="LC23" s="74">
        <v>146</v>
      </c>
      <c r="LD23" s="74">
        <v>1</v>
      </c>
      <c r="LE23" s="74">
        <v>0</v>
      </c>
      <c r="LF23" s="75">
        <f t="shared" si="57"/>
        <v>0.99319727891156462</v>
      </c>
      <c r="LG23" s="77">
        <f t="shared" si="58"/>
        <v>0</v>
      </c>
      <c r="LI23" s="74" t="s">
        <v>26</v>
      </c>
      <c r="LJ23" s="74">
        <v>147</v>
      </c>
      <c r="LK23" s="74">
        <v>146</v>
      </c>
      <c r="LL23" s="74">
        <v>1</v>
      </c>
      <c r="LM23" s="74">
        <v>0</v>
      </c>
      <c r="LN23" s="75">
        <f t="shared" si="59"/>
        <v>0.99319727891156462</v>
      </c>
      <c r="LO23" s="77">
        <f t="shared" si="60"/>
        <v>0</v>
      </c>
      <c r="LQ23" s="74" t="s">
        <v>26</v>
      </c>
      <c r="LR23" s="74">
        <v>147</v>
      </c>
      <c r="LS23" s="74">
        <v>146</v>
      </c>
      <c r="LT23" s="74">
        <v>1</v>
      </c>
      <c r="LU23" s="74">
        <v>0</v>
      </c>
      <c r="LV23" s="75">
        <v>0.99</v>
      </c>
      <c r="LW23" s="77"/>
    </row>
    <row r="24" spans="1:33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G24" s="4"/>
      <c r="H24" s="2"/>
      <c r="I24" s="2" t="s">
        <v>27</v>
      </c>
      <c r="J24" s="2">
        <v>12</v>
      </c>
      <c r="K24" s="2">
        <v>12</v>
      </c>
      <c r="L24" s="2">
        <v>0</v>
      </c>
      <c r="M24" s="2">
        <v>0</v>
      </c>
      <c r="N24" s="4">
        <f t="shared" si="63"/>
        <v>1</v>
      </c>
      <c r="O24" s="8">
        <f t="shared" si="1"/>
        <v>0</v>
      </c>
      <c r="Q24" s="2" t="s">
        <v>27</v>
      </c>
      <c r="R24" s="2">
        <v>12</v>
      </c>
      <c r="S24" s="2">
        <v>12</v>
      </c>
      <c r="T24" s="2">
        <v>0</v>
      </c>
      <c r="U24" s="2">
        <v>0</v>
      </c>
      <c r="V24" s="4">
        <f t="shared" si="61"/>
        <v>1</v>
      </c>
      <c r="W24" s="38">
        <f t="shared" si="2"/>
        <v>0</v>
      </c>
      <c r="Y24" s="2" t="s">
        <v>27</v>
      </c>
      <c r="Z24" s="2">
        <v>12</v>
      </c>
      <c r="AA24" s="2">
        <v>12</v>
      </c>
      <c r="AB24" s="2">
        <v>0</v>
      </c>
      <c r="AC24" s="2">
        <v>0</v>
      </c>
      <c r="AD24" s="4">
        <v>1</v>
      </c>
      <c r="AE24" s="38">
        <f t="shared" si="3"/>
        <v>0</v>
      </c>
      <c r="AG24" s="2" t="s">
        <v>27</v>
      </c>
      <c r="AH24" s="2">
        <v>12</v>
      </c>
      <c r="AI24" s="2">
        <v>12</v>
      </c>
      <c r="AJ24" s="2">
        <v>0</v>
      </c>
      <c r="AK24" s="2">
        <v>0</v>
      </c>
      <c r="AL24" s="4">
        <v>1</v>
      </c>
      <c r="AM24" s="38">
        <f t="shared" si="4"/>
        <v>0</v>
      </c>
      <c r="AO24" s="2" t="s">
        <v>27</v>
      </c>
      <c r="AP24" s="2">
        <v>12</v>
      </c>
      <c r="AQ24" s="2">
        <v>12</v>
      </c>
      <c r="AR24" s="2">
        <v>0</v>
      </c>
      <c r="AS24" s="2">
        <v>0</v>
      </c>
      <c r="AT24" s="4">
        <v>1</v>
      </c>
      <c r="AU24" s="38">
        <f t="shared" si="5"/>
        <v>0</v>
      </c>
      <c r="AW24" s="2" t="s">
        <v>27</v>
      </c>
      <c r="AX24" s="2">
        <v>12</v>
      </c>
      <c r="AY24" s="2">
        <v>12</v>
      </c>
      <c r="AZ24" s="2">
        <v>0</v>
      </c>
      <c r="BA24" s="2">
        <v>0</v>
      </c>
      <c r="BB24" s="4">
        <v>1</v>
      </c>
      <c r="BC24" s="38">
        <f t="shared" si="6"/>
        <v>0</v>
      </c>
      <c r="BE24" s="2" t="s">
        <v>27</v>
      </c>
      <c r="BF24" s="2">
        <v>12</v>
      </c>
      <c r="BG24" s="2">
        <v>12</v>
      </c>
      <c r="BH24" s="2">
        <v>0</v>
      </c>
      <c r="BI24" s="2">
        <v>0</v>
      </c>
      <c r="BJ24" s="4">
        <v>1</v>
      </c>
      <c r="BK24" s="38">
        <f t="shared" si="7"/>
        <v>0</v>
      </c>
      <c r="BM24" s="2" t="s">
        <v>27</v>
      </c>
      <c r="BN24" s="2">
        <v>12</v>
      </c>
      <c r="BO24" s="2">
        <v>12</v>
      </c>
      <c r="BP24" s="2">
        <v>0</v>
      </c>
      <c r="BQ24" s="2">
        <v>0</v>
      </c>
      <c r="BR24" s="4">
        <v>1</v>
      </c>
      <c r="BS24" s="38">
        <f t="shared" si="8"/>
        <v>0</v>
      </c>
      <c r="BU24" s="2" t="s">
        <v>27</v>
      </c>
      <c r="BV24" s="2">
        <v>12</v>
      </c>
      <c r="BW24" s="2">
        <v>12</v>
      </c>
      <c r="BX24" s="2">
        <v>0</v>
      </c>
      <c r="BY24" s="2">
        <v>0</v>
      </c>
      <c r="BZ24" s="4">
        <v>1</v>
      </c>
      <c r="CA24" s="4">
        <f t="shared" si="9"/>
        <v>0</v>
      </c>
      <c r="CC24" s="2" t="s">
        <v>27</v>
      </c>
      <c r="CD24" s="2">
        <v>12</v>
      </c>
      <c r="CE24" s="2">
        <v>12</v>
      </c>
      <c r="CF24" s="2">
        <v>0</v>
      </c>
      <c r="CG24" s="2">
        <v>0</v>
      </c>
      <c r="CH24" s="4">
        <f t="shared" si="62"/>
        <v>1</v>
      </c>
      <c r="CI24" s="38">
        <f t="shared" si="10"/>
        <v>0</v>
      </c>
      <c r="CK24" s="73" t="s">
        <v>27</v>
      </c>
      <c r="CL24" s="73">
        <v>12</v>
      </c>
      <c r="CM24" s="73">
        <v>12</v>
      </c>
      <c r="CN24" s="73">
        <v>0</v>
      </c>
      <c r="CO24" s="73">
        <v>0</v>
      </c>
      <c r="CP24" s="77">
        <v>1</v>
      </c>
      <c r="CQ24" s="77">
        <f t="shared" si="11"/>
        <v>1</v>
      </c>
      <c r="CR24" s="73"/>
      <c r="CS24" s="73" t="s">
        <v>27</v>
      </c>
      <c r="CT24" s="73">
        <v>12</v>
      </c>
      <c r="CU24" s="73">
        <v>12</v>
      </c>
      <c r="CV24" s="73">
        <v>0</v>
      </c>
      <c r="CW24" s="73">
        <v>0</v>
      </c>
      <c r="CX24" s="77">
        <v>1</v>
      </c>
      <c r="CY24" s="77">
        <f t="shared" si="12"/>
        <v>0</v>
      </c>
      <c r="CZ24" s="73"/>
      <c r="DA24" s="73" t="s">
        <v>27</v>
      </c>
      <c r="DB24" s="73">
        <v>12</v>
      </c>
      <c r="DC24" s="73">
        <v>12</v>
      </c>
      <c r="DD24" s="73">
        <v>0</v>
      </c>
      <c r="DE24" s="73">
        <v>0</v>
      </c>
      <c r="DF24" s="77">
        <v>1</v>
      </c>
      <c r="DG24" s="77">
        <f t="shared" si="13"/>
        <v>0</v>
      </c>
      <c r="DH24" s="73"/>
      <c r="DI24" s="73" t="s">
        <v>27</v>
      </c>
      <c r="DJ24" s="73">
        <v>12</v>
      </c>
      <c r="DK24" s="73">
        <v>12</v>
      </c>
      <c r="DL24" s="73">
        <v>0</v>
      </c>
      <c r="DM24" s="73">
        <v>0</v>
      </c>
      <c r="DN24" s="77">
        <v>1</v>
      </c>
      <c r="DO24" s="77">
        <f t="shared" si="14"/>
        <v>0</v>
      </c>
      <c r="DP24" s="73"/>
      <c r="DQ24" s="73" t="s">
        <v>27</v>
      </c>
      <c r="DR24" s="73">
        <v>12</v>
      </c>
      <c r="DS24" s="73">
        <v>12</v>
      </c>
      <c r="DT24" s="73">
        <v>0</v>
      </c>
      <c r="DU24" s="73">
        <v>0</v>
      </c>
      <c r="DV24" s="77">
        <v>1</v>
      </c>
      <c r="DW24" s="77">
        <f t="shared" si="15"/>
        <v>0</v>
      </c>
      <c r="DX24" s="73"/>
      <c r="DY24" s="73" t="s">
        <v>27</v>
      </c>
      <c r="DZ24" s="73">
        <v>12</v>
      </c>
      <c r="EA24" s="73">
        <v>12</v>
      </c>
      <c r="EB24" s="73">
        <v>0</v>
      </c>
      <c r="EC24" s="73">
        <v>0</v>
      </c>
      <c r="ED24" s="77">
        <v>1</v>
      </c>
      <c r="EE24" s="77">
        <f t="shared" si="16"/>
        <v>0</v>
      </c>
      <c r="EF24" s="73"/>
      <c r="EG24" s="73" t="s">
        <v>27</v>
      </c>
      <c r="EH24" s="73">
        <v>12</v>
      </c>
      <c r="EI24" s="73">
        <v>12</v>
      </c>
      <c r="EJ24" s="73">
        <v>0</v>
      </c>
      <c r="EK24" s="73">
        <v>0</v>
      </c>
      <c r="EL24" s="77">
        <v>1</v>
      </c>
      <c r="EM24" s="77">
        <f t="shared" si="17"/>
        <v>0</v>
      </c>
      <c r="EN24" s="73"/>
      <c r="EO24" s="73" t="s">
        <v>27</v>
      </c>
      <c r="EP24" s="73">
        <v>12</v>
      </c>
      <c r="EQ24" s="73">
        <v>12</v>
      </c>
      <c r="ER24" s="73">
        <v>0</v>
      </c>
      <c r="ES24" s="73">
        <v>0</v>
      </c>
      <c r="ET24" s="77">
        <v>1</v>
      </c>
      <c r="EU24" s="77">
        <f t="shared" si="18"/>
        <v>0</v>
      </c>
      <c r="EV24" s="73"/>
      <c r="EW24" s="73" t="s">
        <v>27</v>
      </c>
      <c r="EX24" s="73">
        <v>12</v>
      </c>
      <c r="EY24" s="73">
        <v>12</v>
      </c>
      <c r="EZ24" s="73">
        <v>0</v>
      </c>
      <c r="FA24" s="73">
        <v>0</v>
      </c>
      <c r="FB24" s="77">
        <v>1</v>
      </c>
      <c r="FC24" s="77">
        <f t="shared" si="19"/>
        <v>0</v>
      </c>
      <c r="FD24" s="73"/>
      <c r="FE24" s="74" t="s">
        <v>27</v>
      </c>
      <c r="FF24" s="74">
        <v>12</v>
      </c>
      <c r="FG24" s="74">
        <v>12</v>
      </c>
      <c r="FH24" s="74">
        <v>0</v>
      </c>
      <c r="FI24" s="74">
        <v>0</v>
      </c>
      <c r="FJ24" s="75">
        <f t="shared" si="20"/>
        <v>1</v>
      </c>
      <c r="FK24" s="77">
        <f t="shared" si="21"/>
        <v>0</v>
      </c>
      <c r="FM24" s="74" t="s">
        <v>27</v>
      </c>
      <c r="FN24" s="74">
        <v>12</v>
      </c>
      <c r="FO24" s="74">
        <v>12</v>
      </c>
      <c r="FP24" s="74">
        <v>0</v>
      </c>
      <c r="FQ24" s="74">
        <v>0</v>
      </c>
      <c r="FR24" s="75">
        <f t="shared" si="22"/>
        <v>1</v>
      </c>
      <c r="FS24" s="77">
        <f t="shared" si="23"/>
        <v>0</v>
      </c>
      <c r="FU24" s="74" t="s">
        <v>27</v>
      </c>
      <c r="FV24" s="74">
        <v>12</v>
      </c>
      <c r="FW24" s="74">
        <v>12</v>
      </c>
      <c r="FX24" s="74">
        <v>0</v>
      </c>
      <c r="FY24" s="74">
        <v>0</v>
      </c>
      <c r="FZ24" s="75">
        <f t="shared" si="24"/>
        <v>1</v>
      </c>
      <c r="GA24" s="77">
        <f t="shared" si="0"/>
        <v>0</v>
      </c>
      <c r="GC24" s="74" t="s">
        <v>27</v>
      </c>
      <c r="GD24" s="74">
        <v>12</v>
      </c>
      <c r="GE24" s="74">
        <v>12</v>
      </c>
      <c r="GF24" s="74">
        <v>0</v>
      </c>
      <c r="GG24" s="74">
        <v>0</v>
      </c>
      <c r="GH24" s="75">
        <f t="shared" si="25"/>
        <v>1</v>
      </c>
      <c r="GI24" s="77">
        <f t="shared" si="26"/>
        <v>0</v>
      </c>
      <c r="GK24" s="74" t="s">
        <v>27</v>
      </c>
      <c r="GL24" s="74">
        <v>12</v>
      </c>
      <c r="GM24" s="74">
        <v>12</v>
      </c>
      <c r="GN24" s="74">
        <v>0</v>
      </c>
      <c r="GO24" s="74">
        <v>0</v>
      </c>
      <c r="GP24" s="75">
        <f t="shared" si="27"/>
        <v>1</v>
      </c>
      <c r="GQ24" s="77">
        <f t="shared" si="28"/>
        <v>0</v>
      </c>
      <c r="GS24" s="74" t="s">
        <v>27</v>
      </c>
      <c r="GT24" s="74">
        <v>12</v>
      </c>
      <c r="GU24" s="74">
        <v>12</v>
      </c>
      <c r="GV24" s="74">
        <v>0</v>
      </c>
      <c r="GW24" s="74">
        <v>0</v>
      </c>
      <c r="GX24" s="75">
        <f t="shared" si="29"/>
        <v>1</v>
      </c>
      <c r="GY24" s="77">
        <f t="shared" si="30"/>
        <v>0</v>
      </c>
      <c r="HA24" s="74" t="s">
        <v>27</v>
      </c>
      <c r="HB24" s="74">
        <v>12</v>
      </c>
      <c r="HC24" s="74">
        <v>12</v>
      </c>
      <c r="HD24" s="74">
        <v>0</v>
      </c>
      <c r="HE24" s="74">
        <v>0</v>
      </c>
      <c r="HF24" s="75">
        <f t="shared" si="31"/>
        <v>1</v>
      </c>
      <c r="HG24" s="77">
        <f t="shared" si="32"/>
        <v>0</v>
      </c>
      <c r="HI24" s="74" t="s">
        <v>27</v>
      </c>
      <c r="HJ24" s="74">
        <v>12</v>
      </c>
      <c r="HK24" s="74">
        <v>12</v>
      </c>
      <c r="HL24" s="74">
        <v>0</v>
      </c>
      <c r="HM24" s="74">
        <v>0</v>
      </c>
      <c r="HN24" s="75">
        <f t="shared" si="33"/>
        <v>1</v>
      </c>
      <c r="HO24" s="77">
        <f t="shared" si="34"/>
        <v>0</v>
      </c>
      <c r="HQ24" s="74" t="s">
        <v>27</v>
      </c>
      <c r="HR24" s="74">
        <v>12</v>
      </c>
      <c r="HS24" s="74">
        <v>12</v>
      </c>
      <c r="HT24" s="74">
        <v>0</v>
      </c>
      <c r="HU24" s="74">
        <v>0</v>
      </c>
      <c r="HV24" s="75">
        <f t="shared" si="35"/>
        <v>1</v>
      </c>
      <c r="HW24" s="77">
        <f t="shared" si="36"/>
        <v>0</v>
      </c>
      <c r="HY24" s="74" t="s">
        <v>27</v>
      </c>
      <c r="HZ24" s="74">
        <v>12</v>
      </c>
      <c r="IA24" s="74">
        <v>12</v>
      </c>
      <c r="IB24" s="74">
        <v>0</v>
      </c>
      <c r="IC24" s="74">
        <v>0</v>
      </c>
      <c r="ID24" s="75">
        <f t="shared" si="37"/>
        <v>1</v>
      </c>
      <c r="IE24" s="77">
        <f t="shared" si="38"/>
        <v>0</v>
      </c>
      <c r="IG24" s="74" t="s">
        <v>27</v>
      </c>
      <c r="IH24" s="74">
        <v>12</v>
      </c>
      <c r="II24" s="74">
        <v>12</v>
      </c>
      <c r="IJ24" s="74">
        <v>0</v>
      </c>
      <c r="IK24" s="74">
        <v>0</v>
      </c>
      <c r="IL24" s="75">
        <f t="shared" si="39"/>
        <v>1</v>
      </c>
      <c r="IM24" s="77">
        <f t="shared" si="40"/>
        <v>0</v>
      </c>
      <c r="IO24" s="74" t="s">
        <v>27</v>
      </c>
      <c r="IP24" s="74">
        <v>12</v>
      </c>
      <c r="IQ24" s="74">
        <v>12</v>
      </c>
      <c r="IR24" s="74">
        <v>0</v>
      </c>
      <c r="IS24" s="74">
        <v>0</v>
      </c>
      <c r="IT24" s="75">
        <f t="shared" si="41"/>
        <v>1</v>
      </c>
      <c r="IU24" s="77">
        <f t="shared" si="42"/>
        <v>0</v>
      </c>
      <c r="IW24" s="74" t="s">
        <v>27</v>
      </c>
      <c r="IX24" s="74">
        <v>12</v>
      </c>
      <c r="IY24" s="74">
        <v>12</v>
      </c>
      <c r="IZ24" s="74">
        <v>0</v>
      </c>
      <c r="JA24" s="74">
        <v>0</v>
      </c>
      <c r="JB24" s="75">
        <f t="shared" si="43"/>
        <v>1</v>
      </c>
      <c r="JC24" s="77">
        <f t="shared" si="44"/>
        <v>0</v>
      </c>
      <c r="JE24" s="74" t="s">
        <v>27</v>
      </c>
      <c r="JF24" s="74">
        <v>12</v>
      </c>
      <c r="JG24" s="74">
        <v>12</v>
      </c>
      <c r="JH24" s="74">
        <v>0</v>
      </c>
      <c r="JI24" s="74">
        <v>0</v>
      </c>
      <c r="JJ24" s="75">
        <f t="shared" si="45"/>
        <v>1</v>
      </c>
      <c r="JK24" s="77">
        <f t="shared" si="46"/>
        <v>0</v>
      </c>
      <c r="JM24" s="74" t="s">
        <v>27</v>
      </c>
      <c r="JN24" s="74">
        <v>12</v>
      </c>
      <c r="JO24" s="74">
        <v>12</v>
      </c>
      <c r="JP24" s="74">
        <v>0</v>
      </c>
      <c r="JQ24" s="74">
        <v>0</v>
      </c>
      <c r="JR24" s="75">
        <f t="shared" si="47"/>
        <v>1</v>
      </c>
      <c r="JS24" s="77">
        <f t="shared" si="48"/>
        <v>0</v>
      </c>
      <c r="JU24" s="74" t="s">
        <v>27</v>
      </c>
      <c r="JV24" s="74">
        <v>12</v>
      </c>
      <c r="JW24" s="74">
        <v>12</v>
      </c>
      <c r="JX24" s="74">
        <v>0</v>
      </c>
      <c r="JY24" s="74">
        <v>0</v>
      </c>
      <c r="JZ24" s="75">
        <f t="shared" si="49"/>
        <v>1</v>
      </c>
      <c r="KA24" s="77">
        <f t="shared" si="50"/>
        <v>0</v>
      </c>
      <c r="KC24" s="74" t="s">
        <v>27</v>
      </c>
      <c r="KD24" s="74">
        <v>12</v>
      </c>
      <c r="KE24" s="74">
        <v>12</v>
      </c>
      <c r="KF24" s="74">
        <v>0</v>
      </c>
      <c r="KG24" s="74">
        <v>0</v>
      </c>
      <c r="KH24" s="75">
        <f t="shared" si="51"/>
        <v>1</v>
      </c>
      <c r="KI24" s="77">
        <f t="shared" si="52"/>
        <v>0</v>
      </c>
      <c r="KK24" s="74" t="s">
        <v>27</v>
      </c>
      <c r="KL24" s="74">
        <v>12</v>
      </c>
      <c r="KM24" s="74">
        <v>12</v>
      </c>
      <c r="KN24" s="74">
        <v>0</v>
      </c>
      <c r="KO24" s="74">
        <v>0</v>
      </c>
      <c r="KP24" s="75">
        <f t="shared" si="53"/>
        <v>1</v>
      </c>
      <c r="KQ24" s="77">
        <f t="shared" si="54"/>
        <v>0</v>
      </c>
      <c r="KS24" s="74" t="s">
        <v>27</v>
      </c>
      <c r="KT24" s="74">
        <v>12</v>
      </c>
      <c r="KU24" s="74">
        <v>12</v>
      </c>
      <c r="KV24" s="74">
        <v>0</v>
      </c>
      <c r="KW24" s="74">
        <v>0</v>
      </c>
      <c r="KX24" s="75">
        <f t="shared" si="55"/>
        <v>1</v>
      </c>
      <c r="KY24" s="77">
        <f t="shared" si="56"/>
        <v>0</v>
      </c>
      <c r="LA24" s="74" t="s">
        <v>27</v>
      </c>
      <c r="LB24" s="74">
        <v>12</v>
      </c>
      <c r="LC24" s="74">
        <v>12</v>
      </c>
      <c r="LD24" s="74">
        <v>0</v>
      </c>
      <c r="LE24" s="74">
        <v>0</v>
      </c>
      <c r="LF24" s="75">
        <f t="shared" si="57"/>
        <v>1</v>
      </c>
      <c r="LG24" s="77">
        <f t="shared" si="58"/>
        <v>0</v>
      </c>
      <c r="LI24" s="74" t="s">
        <v>27</v>
      </c>
      <c r="LJ24" s="74">
        <v>12</v>
      </c>
      <c r="LK24" s="74">
        <v>12</v>
      </c>
      <c r="LL24" s="74">
        <v>0</v>
      </c>
      <c r="LM24" s="74">
        <v>0</v>
      </c>
      <c r="LN24" s="75">
        <f t="shared" si="59"/>
        <v>1</v>
      </c>
      <c r="LO24" s="77">
        <f t="shared" si="60"/>
        <v>0</v>
      </c>
      <c r="LQ24" s="74" t="s">
        <v>27</v>
      </c>
      <c r="LR24" s="74">
        <v>12</v>
      </c>
      <c r="LS24" s="74">
        <v>9</v>
      </c>
      <c r="LT24" s="74">
        <v>3</v>
      </c>
      <c r="LU24" s="74">
        <v>0</v>
      </c>
      <c r="LV24" s="75">
        <v>0.75</v>
      </c>
      <c r="LW24" s="77"/>
    </row>
    <row r="25" spans="1:335">
      <c r="A25" s="2" t="s">
        <v>28</v>
      </c>
      <c r="B25" s="2">
        <v>211</v>
      </c>
      <c r="C25" s="2">
        <v>104</v>
      </c>
      <c r="D25" s="2">
        <v>0</v>
      </c>
      <c r="E25" s="2">
        <v>107</v>
      </c>
      <c r="F25" s="4">
        <v>0.49</v>
      </c>
      <c r="G25" s="4"/>
      <c r="H25" s="2"/>
      <c r="I25" s="2" t="s">
        <v>28</v>
      </c>
      <c r="J25" s="2">
        <v>211</v>
      </c>
      <c r="K25" s="2">
        <v>104</v>
      </c>
      <c r="L25" s="2">
        <v>0</v>
      </c>
      <c r="M25" s="2">
        <v>107</v>
      </c>
      <c r="N25" s="4">
        <f t="shared" si="63"/>
        <v>0.49289099526066349</v>
      </c>
      <c r="O25" s="8">
        <f t="shared" si="1"/>
        <v>2.8909952606634981E-3</v>
      </c>
      <c r="Q25" s="2" t="s">
        <v>28</v>
      </c>
      <c r="R25" s="2">
        <v>211</v>
      </c>
      <c r="S25" s="2">
        <v>104</v>
      </c>
      <c r="T25" s="2">
        <v>0</v>
      </c>
      <c r="U25" s="2">
        <v>107</v>
      </c>
      <c r="V25" s="4">
        <f t="shared" si="61"/>
        <v>0.49289099526066349</v>
      </c>
      <c r="W25" s="38">
        <f t="shared" si="2"/>
        <v>0</v>
      </c>
      <c r="Y25" s="2" t="s">
        <v>28</v>
      </c>
      <c r="Z25" s="2">
        <v>211</v>
      </c>
      <c r="AA25" s="2">
        <v>104</v>
      </c>
      <c r="AB25" s="2">
        <v>0</v>
      </c>
      <c r="AC25" s="2">
        <v>107</v>
      </c>
      <c r="AD25" s="4">
        <v>0.49</v>
      </c>
      <c r="AE25" s="38">
        <f t="shared" si="3"/>
        <v>-2.8909952606634981E-3</v>
      </c>
      <c r="AG25" s="2" t="s">
        <v>28</v>
      </c>
      <c r="AH25" s="2">
        <v>211</v>
      </c>
      <c r="AI25" s="2">
        <v>104</v>
      </c>
      <c r="AJ25" s="2">
        <v>0</v>
      </c>
      <c r="AK25" s="2">
        <v>107</v>
      </c>
      <c r="AL25" s="4">
        <v>0.49</v>
      </c>
      <c r="AM25" s="38">
        <f t="shared" si="4"/>
        <v>0</v>
      </c>
      <c r="AO25" s="2" t="s">
        <v>28</v>
      </c>
      <c r="AP25" s="2">
        <v>211</v>
      </c>
      <c r="AQ25" s="2">
        <v>104</v>
      </c>
      <c r="AR25" s="2">
        <v>0</v>
      </c>
      <c r="AS25" s="2">
        <v>107</v>
      </c>
      <c r="AT25" s="4">
        <v>0.49</v>
      </c>
      <c r="AU25" s="38">
        <f t="shared" si="5"/>
        <v>0</v>
      </c>
      <c r="AW25" s="2" t="s">
        <v>28</v>
      </c>
      <c r="AX25" s="2">
        <v>211</v>
      </c>
      <c r="AY25" s="2">
        <v>104</v>
      </c>
      <c r="AZ25" s="2">
        <v>0</v>
      </c>
      <c r="BA25" s="2">
        <v>107</v>
      </c>
      <c r="BB25" s="4">
        <v>0.49</v>
      </c>
      <c r="BC25" s="38">
        <f t="shared" si="6"/>
        <v>0</v>
      </c>
      <c r="BE25" s="2" t="s">
        <v>28</v>
      </c>
      <c r="BF25" s="2">
        <v>211</v>
      </c>
      <c r="BG25" s="2">
        <v>202</v>
      </c>
      <c r="BH25" s="2">
        <v>9</v>
      </c>
      <c r="BI25" s="2">
        <v>0</v>
      </c>
      <c r="BJ25" s="4">
        <v>0.96</v>
      </c>
      <c r="BK25" s="38">
        <f t="shared" si="7"/>
        <v>0.47</v>
      </c>
      <c r="BM25" s="2" t="s">
        <v>28</v>
      </c>
      <c r="BN25" s="2">
        <v>211</v>
      </c>
      <c r="BO25" s="2">
        <v>104</v>
      </c>
      <c r="BP25" s="2">
        <v>0</v>
      </c>
      <c r="BQ25" s="2">
        <v>107</v>
      </c>
      <c r="BR25" s="4">
        <v>0.49</v>
      </c>
      <c r="BS25" s="38">
        <f t="shared" si="8"/>
        <v>-0.47</v>
      </c>
      <c r="BU25" s="2" t="s">
        <v>28</v>
      </c>
      <c r="BV25" s="2">
        <v>211</v>
      </c>
      <c r="BW25" s="2">
        <v>104</v>
      </c>
      <c r="BX25" s="2">
        <v>0</v>
      </c>
      <c r="BY25" s="2">
        <v>107</v>
      </c>
      <c r="BZ25" s="4">
        <v>0.49</v>
      </c>
      <c r="CA25" s="4">
        <f t="shared" si="9"/>
        <v>0</v>
      </c>
      <c r="CC25" s="2" t="s">
        <v>28</v>
      </c>
      <c r="CD25" s="2">
        <v>211</v>
      </c>
      <c r="CE25" s="2">
        <v>104</v>
      </c>
      <c r="CF25" s="2">
        <v>0</v>
      </c>
      <c r="CG25" s="2">
        <v>107</v>
      </c>
      <c r="CH25" s="4">
        <f t="shared" si="62"/>
        <v>0.49289099526066349</v>
      </c>
      <c r="CI25" s="38">
        <f t="shared" si="10"/>
        <v>2.8909952606634981E-3</v>
      </c>
      <c r="CK25" s="73" t="s">
        <v>28</v>
      </c>
      <c r="CL25" s="73">
        <v>211</v>
      </c>
      <c r="CM25" s="73">
        <v>104</v>
      </c>
      <c r="CN25" s="73">
        <v>0</v>
      </c>
      <c r="CO25" s="73">
        <v>107</v>
      </c>
      <c r="CP25" s="77">
        <v>0.49</v>
      </c>
      <c r="CQ25" s="77">
        <f t="shared" si="11"/>
        <v>-106.51</v>
      </c>
      <c r="CR25" s="73"/>
      <c r="CS25" s="73" t="s">
        <v>28</v>
      </c>
      <c r="CT25" s="73">
        <v>211</v>
      </c>
      <c r="CU25" s="73">
        <v>104</v>
      </c>
      <c r="CV25" s="73">
        <v>0</v>
      </c>
      <c r="CW25" s="73">
        <v>107</v>
      </c>
      <c r="CX25" s="77">
        <v>0.49</v>
      </c>
      <c r="CY25" s="77">
        <f t="shared" si="12"/>
        <v>0</v>
      </c>
      <c r="CZ25" s="73"/>
      <c r="DA25" s="73" t="s">
        <v>28</v>
      </c>
      <c r="DB25" s="73">
        <v>211</v>
      </c>
      <c r="DC25" s="73">
        <v>104</v>
      </c>
      <c r="DD25" s="73">
        <v>0</v>
      </c>
      <c r="DE25" s="73">
        <v>107</v>
      </c>
      <c r="DF25" s="77">
        <v>0.49</v>
      </c>
      <c r="DG25" s="77">
        <f t="shared" si="13"/>
        <v>0</v>
      </c>
      <c r="DH25" s="73"/>
      <c r="DI25" s="73" t="s">
        <v>28</v>
      </c>
      <c r="DJ25" s="73">
        <v>211</v>
      </c>
      <c r="DK25" s="73">
        <v>104</v>
      </c>
      <c r="DL25" s="73">
        <v>0</v>
      </c>
      <c r="DM25" s="73">
        <v>107</v>
      </c>
      <c r="DN25" s="77">
        <v>0.49</v>
      </c>
      <c r="DO25" s="77">
        <f t="shared" si="14"/>
        <v>0</v>
      </c>
      <c r="DP25" s="73"/>
      <c r="DQ25" s="73" t="s">
        <v>28</v>
      </c>
      <c r="DR25" s="73">
        <v>211</v>
      </c>
      <c r="DS25" s="73">
        <v>104</v>
      </c>
      <c r="DT25" s="73">
        <v>0</v>
      </c>
      <c r="DU25" s="73">
        <v>107</v>
      </c>
      <c r="DV25" s="77">
        <v>0.49</v>
      </c>
      <c r="DW25" s="77">
        <f t="shared" si="15"/>
        <v>0</v>
      </c>
      <c r="DX25" s="73"/>
      <c r="DY25" s="73" t="s">
        <v>28</v>
      </c>
      <c r="DZ25" s="73">
        <v>211</v>
      </c>
      <c r="EA25" s="73">
        <v>104</v>
      </c>
      <c r="EB25" s="73">
        <v>0</v>
      </c>
      <c r="EC25" s="73">
        <v>107</v>
      </c>
      <c r="ED25" s="77">
        <v>0.49</v>
      </c>
      <c r="EE25" s="77">
        <f t="shared" si="16"/>
        <v>0</v>
      </c>
      <c r="EF25" s="73"/>
      <c r="EG25" s="73" t="s">
        <v>28</v>
      </c>
      <c r="EH25" s="73">
        <v>211</v>
      </c>
      <c r="EI25" s="73">
        <v>74</v>
      </c>
      <c r="EJ25" s="73">
        <v>0</v>
      </c>
      <c r="EK25" s="73">
        <v>137</v>
      </c>
      <c r="EL25" s="77">
        <v>0.35</v>
      </c>
      <c r="EM25" s="77">
        <f t="shared" si="17"/>
        <v>-0.14000000000000001</v>
      </c>
      <c r="EN25" s="73"/>
      <c r="EO25" s="73" t="s">
        <v>28</v>
      </c>
      <c r="EP25" s="73">
        <v>211</v>
      </c>
      <c r="EQ25" s="73">
        <v>104</v>
      </c>
      <c r="ER25" s="73">
        <v>0</v>
      </c>
      <c r="ES25" s="73">
        <v>107</v>
      </c>
      <c r="ET25" s="77">
        <v>0.49</v>
      </c>
      <c r="EU25" s="77">
        <f t="shared" si="18"/>
        <v>0.14000000000000001</v>
      </c>
      <c r="EV25" s="73"/>
      <c r="EW25" s="73" t="s">
        <v>28</v>
      </c>
      <c r="EX25" s="73">
        <v>211</v>
      </c>
      <c r="EY25" s="73">
        <v>46</v>
      </c>
      <c r="EZ25" s="73">
        <v>0</v>
      </c>
      <c r="FA25" s="73">
        <v>165</v>
      </c>
      <c r="FB25" s="77">
        <v>0.22</v>
      </c>
      <c r="FC25" s="77">
        <f t="shared" si="19"/>
        <v>-0.27</v>
      </c>
      <c r="FD25" s="73" t="s">
        <v>89</v>
      </c>
      <c r="FE25" s="74" t="s">
        <v>28</v>
      </c>
      <c r="FF25" s="74">
        <v>211</v>
      </c>
      <c r="FG25" s="74">
        <v>104</v>
      </c>
      <c r="FH25" s="74">
        <v>0</v>
      </c>
      <c r="FI25" s="74">
        <v>107</v>
      </c>
      <c r="FJ25" s="75">
        <f t="shared" si="20"/>
        <v>0.49289099526066349</v>
      </c>
      <c r="FK25" s="77">
        <f t="shared" si="21"/>
        <v>0.27289099526066352</v>
      </c>
      <c r="FM25" s="74" t="s">
        <v>28</v>
      </c>
      <c r="FN25" s="74">
        <v>211</v>
      </c>
      <c r="FO25" s="74">
        <v>104</v>
      </c>
      <c r="FP25" s="74">
        <v>0</v>
      </c>
      <c r="FQ25" s="74">
        <v>107</v>
      </c>
      <c r="FR25" s="75">
        <f t="shared" si="22"/>
        <v>0.49289099526066349</v>
      </c>
      <c r="FS25" s="77">
        <f t="shared" si="23"/>
        <v>0</v>
      </c>
      <c r="FU25" s="74" t="s">
        <v>28</v>
      </c>
      <c r="FV25" s="74">
        <v>211</v>
      </c>
      <c r="FW25" s="74">
        <v>104</v>
      </c>
      <c r="FX25" s="74">
        <v>0</v>
      </c>
      <c r="FY25" s="74">
        <v>107</v>
      </c>
      <c r="FZ25" s="75">
        <f t="shared" si="24"/>
        <v>0.49289099526066349</v>
      </c>
      <c r="GA25" s="77">
        <f t="shared" si="0"/>
        <v>0</v>
      </c>
      <c r="GC25" s="74" t="s">
        <v>28</v>
      </c>
      <c r="GD25" s="74">
        <v>211</v>
      </c>
      <c r="GE25" s="74">
        <v>104</v>
      </c>
      <c r="GF25" s="74">
        <v>0</v>
      </c>
      <c r="GG25" s="74">
        <v>107</v>
      </c>
      <c r="GH25" s="75">
        <f t="shared" si="25"/>
        <v>0.49289099526066349</v>
      </c>
      <c r="GI25" s="77">
        <f t="shared" si="26"/>
        <v>0</v>
      </c>
      <c r="GK25" s="74" t="s">
        <v>28</v>
      </c>
      <c r="GL25" s="74">
        <v>211</v>
      </c>
      <c r="GM25" s="74">
        <v>104</v>
      </c>
      <c r="GN25" s="74">
        <v>0</v>
      </c>
      <c r="GO25" s="74">
        <v>107</v>
      </c>
      <c r="GP25" s="75">
        <f t="shared" si="27"/>
        <v>0.49289099526066349</v>
      </c>
      <c r="GQ25" s="77">
        <f t="shared" si="28"/>
        <v>0</v>
      </c>
      <c r="GS25" s="74" t="s">
        <v>28</v>
      </c>
      <c r="GT25" s="74">
        <v>211</v>
      </c>
      <c r="GU25" s="74">
        <v>104</v>
      </c>
      <c r="GV25" s="74">
        <v>0</v>
      </c>
      <c r="GW25" s="74">
        <v>107</v>
      </c>
      <c r="GX25" s="75">
        <f t="shared" si="29"/>
        <v>0.49289099526066349</v>
      </c>
      <c r="GY25" s="77">
        <f t="shared" si="30"/>
        <v>0</v>
      </c>
      <c r="HA25" s="74" t="s">
        <v>28</v>
      </c>
      <c r="HB25" s="74">
        <v>211</v>
      </c>
      <c r="HC25" s="74">
        <v>104</v>
      </c>
      <c r="HD25" s="74">
        <v>0</v>
      </c>
      <c r="HE25" s="74">
        <v>107</v>
      </c>
      <c r="HF25" s="75">
        <f t="shared" si="31"/>
        <v>0.49289099526066349</v>
      </c>
      <c r="HG25" s="77">
        <f t="shared" si="32"/>
        <v>0</v>
      </c>
      <c r="HI25" s="74" t="s">
        <v>28</v>
      </c>
      <c r="HJ25" s="74">
        <v>211</v>
      </c>
      <c r="HK25" s="74">
        <v>104</v>
      </c>
      <c r="HL25" s="74">
        <v>0</v>
      </c>
      <c r="HM25" s="74">
        <v>107</v>
      </c>
      <c r="HN25" s="75">
        <f t="shared" si="33"/>
        <v>0.49289099526066349</v>
      </c>
      <c r="HO25" s="77">
        <f t="shared" si="34"/>
        <v>0</v>
      </c>
      <c r="HQ25" s="74" t="s">
        <v>28</v>
      </c>
      <c r="HR25" s="74">
        <v>211</v>
      </c>
      <c r="HS25" s="74">
        <v>104</v>
      </c>
      <c r="HT25" s="74">
        <v>0</v>
      </c>
      <c r="HU25" s="74">
        <v>107</v>
      </c>
      <c r="HV25" s="75">
        <f t="shared" si="35"/>
        <v>0.49289099526066349</v>
      </c>
      <c r="HW25" s="77">
        <f t="shared" si="36"/>
        <v>0</v>
      </c>
      <c r="HY25" s="74" t="s">
        <v>28</v>
      </c>
      <c r="HZ25" s="74">
        <v>211</v>
      </c>
      <c r="IA25" s="74">
        <v>104</v>
      </c>
      <c r="IB25" s="74">
        <v>0</v>
      </c>
      <c r="IC25" s="74">
        <v>107</v>
      </c>
      <c r="ID25" s="75">
        <f t="shared" si="37"/>
        <v>0.49289099526066349</v>
      </c>
      <c r="IE25" s="77">
        <f t="shared" si="38"/>
        <v>0</v>
      </c>
      <c r="IG25" s="74" t="s">
        <v>28</v>
      </c>
      <c r="IH25" s="74">
        <v>211</v>
      </c>
      <c r="II25" s="74">
        <v>175</v>
      </c>
      <c r="IJ25" s="74">
        <v>1</v>
      </c>
      <c r="IK25" s="74">
        <v>35</v>
      </c>
      <c r="IL25" s="75">
        <f t="shared" si="39"/>
        <v>0.82938388625592419</v>
      </c>
      <c r="IM25" s="77">
        <f t="shared" si="40"/>
        <v>0.3364928909952607</v>
      </c>
      <c r="IO25" s="74" t="s">
        <v>28</v>
      </c>
      <c r="IP25" s="74">
        <v>211</v>
      </c>
      <c r="IQ25" s="74">
        <v>175</v>
      </c>
      <c r="IR25" s="74">
        <v>1</v>
      </c>
      <c r="IS25" s="74">
        <v>35</v>
      </c>
      <c r="IT25" s="75">
        <f t="shared" si="41"/>
        <v>0.82938388625592419</v>
      </c>
      <c r="IU25" s="77">
        <f t="shared" si="42"/>
        <v>0</v>
      </c>
      <c r="IW25" s="74" t="s">
        <v>28</v>
      </c>
      <c r="IX25" s="74">
        <v>211</v>
      </c>
      <c r="IY25" s="74">
        <v>175</v>
      </c>
      <c r="IZ25" s="74">
        <v>1</v>
      </c>
      <c r="JA25" s="74">
        <v>35</v>
      </c>
      <c r="JB25" s="75">
        <f t="shared" si="43"/>
        <v>0.82938388625592419</v>
      </c>
      <c r="JC25" s="77">
        <f t="shared" si="44"/>
        <v>0</v>
      </c>
      <c r="JE25" s="74" t="s">
        <v>28</v>
      </c>
      <c r="JF25" s="74">
        <v>211</v>
      </c>
      <c r="JG25" s="74">
        <v>175</v>
      </c>
      <c r="JH25" s="74">
        <v>1</v>
      </c>
      <c r="JI25" s="74">
        <v>35</v>
      </c>
      <c r="JJ25" s="75">
        <f t="shared" si="45"/>
        <v>0.82938388625592419</v>
      </c>
      <c r="JK25" s="77">
        <f t="shared" si="46"/>
        <v>0</v>
      </c>
      <c r="JM25" s="74" t="s">
        <v>28</v>
      </c>
      <c r="JN25" s="74">
        <v>211</v>
      </c>
      <c r="JO25" s="74">
        <v>175</v>
      </c>
      <c r="JP25" s="74">
        <v>1</v>
      </c>
      <c r="JQ25" s="74">
        <v>35</v>
      </c>
      <c r="JR25" s="75">
        <f t="shared" si="47"/>
        <v>0.82938388625592419</v>
      </c>
      <c r="JS25" s="77">
        <f t="shared" si="48"/>
        <v>0</v>
      </c>
      <c r="JU25" s="74" t="s">
        <v>28</v>
      </c>
      <c r="JV25" s="74">
        <v>211</v>
      </c>
      <c r="JW25" s="74">
        <v>175</v>
      </c>
      <c r="JX25" s="74">
        <v>1</v>
      </c>
      <c r="JY25" s="74">
        <v>35</v>
      </c>
      <c r="JZ25" s="75">
        <f t="shared" si="49"/>
        <v>0.82938388625592419</v>
      </c>
      <c r="KA25" s="77">
        <f t="shared" si="50"/>
        <v>0</v>
      </c>
      <c r="KC25" s="74" t="s">
        <v>28</v>
      </c>
      <c r="KD25" s="74">
        <v>211</v>
      </c>
      <c r="KE25" s="74">
        <v>175</v>
      </c>
      <c r="KF25" s="74">
        <v>1</v>
      </c>
      <c r="KG25" s="74">
        <v>35</v>
      </c>
      <c r="KH25" s="75">
        <f t="shared" si="51"/>
        <v>0.82938388625592419</v>
      </c>
      <c r="KI25" s="77">
        <f t="shared" si="52"/>
        <v>0</v>
      </c>
      <c r="KK25" s="74" t="s">
        <v>28</v>
      </c>
      <c r="KL25" s="74">
        <v>211</v>
      </c>
      <c r="KM25" s="74">
        <v>104</v>
      </c>
      <c r="KN25" s="74">
        <v>0</v>
      </c>
      <c r="KO25" s="74">
        <v>107</v>
      </c>
      <c r="KP25" s="75">
        <f t="shared" si="53"/>
        <v>0.49289099526066349</v>
      </c>
      <c r="KQ25" s="77">
        <f t="shared" si="54"/>
        <v>-0.3364928909952607</v>
      </c>
      <c r="KS25" s="74" t="s">
        <v>28</v>
      </c>
      <c r="KT25" s="74">
        <v>211</v>
      </c>
      <c r="KU25" s="74">
        <v>104</v>
      </c>
      <c r="KV25" s="74">
        <v>0</v>
      </c>
      <c r="KW25" s="74">
        <v>107</v>
      </c>
      <c r="KX25" s="75">
        <f t="shared" si="55"/>
        <v>0.49289099526066349</v>
      </c>
      <c r="KY25" s="77">
        <f t="shared" si="56"/>
        <v>0</v>
      </c>
      <c r="LA25" s="74" t="s">
        <v>28</v>
      </c>
      <c r="LB25" s="74">
        <v>211</v>
      </c>
      <c r="LC25" s="74">
        <v>202</v>
      </c>
      <c r="LD25" s="74">
        <v>9</v>
      </c>
      <c r="LE25" s="74">
        <v>0</v>
      </c>
      <c r="LF25" s="75">
        <f t="shared" si="57"/>
        <v>0.95734597156398105</v>
      </c>
      <c r="LG25" s="77">
        <f t="shared" si="58"/>
        <v>0.46445497630331756</v>
      </c>
      <c r="LI25" s="74" t="s">
        <v>28</v>
      </c>
      <c r="LJ25" s="74">
        <v>211</v>
      </c>
      <c r="LK25" s="74">
        <v>104</v>
      </c>
      <c r="LL25" s="74">
        <v>0</v>
      </c>
      <c r="LM25" s="74">
        <v>107</v>
      </c>
      <c r="LN25" s="75">
        <f t="shared" si="59"/>
        <v>0.49289099526066349</v>
      </c>
      <c r="LO25" s="77">
        <f t="shared" si="60"/>
        <v>-0.46445497630331756</v>
      </c>
      <c r="LQ25" s="74" t="s">
        <v>28</v>
      </c>
      <c r="LR25" s="74">
        <v>211</v>
      </c>
      <c r="LS25" s="74">
        <v>104</v>
      </c>
      <c r="LT25" s="74">
        <v>0</v>
      </c>
      <c r="LU25" s="74">
        <v>107</v>
      </c>
      <c r="LV25" s="75">
        <v>0.49</v>
      </c>
      <c r="LW25" s="77"/>
    </row>
    <row r="26" spans="1:335">
      <c r="A26" s="2" t="s">
        <v>29</v>
      </c>
      <c r="B26" s="2">
        <v>12</v>
      </c>
      <c r="C26" s="2">
        <v>7</v>
      </c>
      <c r="D26" s="2">
        <v>5</v>
      </c>
      <c r="E26" s="2">
        <v>0</v>
      </c>
      <c r="F26" s="4">
        <v>0.57999999999999996</v>
      </c>
      <c r="G26" s="4"/>
      <c r="H26" s="2"/>
      <c r="I26" s="2" t="s">
        <v>29</v>
      </c>
      <c r="J26" s="2">
        <v>12</v>
      </c>
      <c r="K26" s="2">
        <v>7</v>
      </c>
      <c r="L26" s="2">
        <v>5</v>
      </c>
      <c r="M26" s="2">
        <v>0</v>
      </c>
      <c r="N26" s="4">
        <f t="shared" si="63"/>
        <v>0.58333333333333337</v>
      </c>
      <c r="O26" s="8">
        <f t="shared" si="1"/>
        <v>3.3333333333334103E-3</v>
      </c>
      <c r="Q26" s="2" t="s">
        <v>29</v>
      </c>
      <c r="R26" s="2">
        <v>12</v>
      </c>
      <c r="S26" s="2">
        <v>7</v>
      </c>
      <c r="T26" s="2">
        <v>5</v>
      </c>
      <c r="U26" s="2">
        <v>0</v>
      </c>
      <c r="V26" s="4">
        <f t="shared" si="61"/>
        <v>0.58333333333333337</v>
      </c>
      <c r="W26" s="38">
        <f t="shared" si="2"/>
        <v>0</v>
      </c>
      <c r="Y26" s="2" t="s">
        <v>29</v>
      </c>
      <c r="Z26" s="2">
        <v>12</v>
      </c>
      <c r="AA26" s="2">
        <v>7</v>
      </c>
      <c r="AB26" s="2">
        <v>5</v>
      </c>
      <c r="AC26" s="2">
        <v>0</v>
      </c>
      <c r="AD26" s="4">
        <v>0.57999999999999996</v>
      </c>
      <c r="AE26" s="38">
        <f t="shared" si="3"/>
        <v>-3.3333333333334103E-3</v>
      </c>
      <c r="AG26" s="2" t="s">
        <v>29</v>
      </c>
      <c r="AH26" s="2">
        <v>12</v>
      </c>
      <c r="AI26" s="2">
        <v>7</v>
      </c>
      <c r="AJ26" s="2">
        <v>5</v>
      </c>
      <c r="AK26" s="2">
        <v>0</v>
      </c>
      <c r="AL26" s="4">
        <v>0.57999999999999996</v>
      </c>
      <c r="AM26" s="38">
        <f t="shared" si="4"/>
        <v>0</v>
      </c>
      <c r="AO26" s="2" t="s">
        <v>29</v>
      </c>
      <c r="AP26" s="2">
        <v>12</v>
      </c>
      <c r="AQ26" s="2">
        <v>7</v>
      </c>
      <c r="AR26" s="2">
        <v>5</v>
      </c>
      <c r="AS26" s="2">
        <v>0</v>
      </c>
      <c r="AT26" s="4">
        <v>0.57999999999999996</v>
      </c>
      <c r="AU26" s="38">
        <f t="shared" si="5"/>
        <v>0</v>
      </c>
      <c r="AW26" s="2" t="s">
        <v>29</v>
      </c>
      <c r="AX26" s="2">
        <v>12</v>
      </c>
      <c r="AY26" s="2">
        <v>7</v>
      </c>
      <c r="AZ26" s="2">
        <v>2</v>
      </c>
      <c r="BA26" s="2">
        <v>3</v>
      </c>
      <c r="BB26" s="4">
        <v>0.57999999999999996</v>
      </c>
      <c r="BC26" s="38">
        <f t="shared" si="6"/>
        <v>0</v>
      </c>
      <c r="BE26" s="2" t="s">
        <v>29</v>
      </c>
      <c r="BF26" s="2">
        <v>12</v>
      </c>
      <c r="BG26" s="2">
        <v>7</v>
      </c>
      <c r="BH26" s="2">
        <v>5</v>
      </c>
      <c r="BI26" s="2">
        <v>0</v>
      </c>
      <c r="BJ26" s="4">
        <v>0.57999999999999996</v>
      </c>
      <c r="BK26" s="38">
        <f t="shared" si="7"/>
        <v>0</v>
      </c>
      <c r="BM26" s="2" t="s">
        <v>29</v>
      </c>
      <c r="BN26" s="2">
        <v>12</v>
      </c>
      <c r="BO26" s="2">
        <v>7</v>
      </c>
      <c r="BP26" s="2">
        <v>5</v>
      </c>
      <c r="BQ26" s="2">
        <v>0</v>
      </c>
      <c r="BR26" s="4">
        <v>0.57999999999999996</v>
      </c>
      <c r="BS26" s="38">
        <f t="shared" si="8"/>
        <v>0</v>
      </c>
      <c r="BU26" s="2" t="s">
        <v>29</v>
      </c>
      <c r="BV26" s="2">
        <v>12</v>
      </c>
      <c r="BW26" s="2">
        <v>7</v>
      </c>
      <c r="BX26" s="2">
        <v>5</v>
      </c>
      <c r="BY26" s="2">
        <v>0</v>
      </c>
      <c r="BZ26" s="4">
        <v>0.57999999999999996</v>
      </c>
      <c r="CA26" s="4">
        <f t="shared" si="9"/>
        <v>0</v>
      </c>
      <c r="CC26" s="2" t="s">
        <v>29</v>
      </c>
      <c r="CD26" s="2">
        <v>12</v>
      </c>
      <c r="CE26" s="2">
        <v>7</v>
      </c>
      <c r="CF26" s="2">
        <v>5</v>
      </c>
      <c r="CG26" s="2">
        <v>0</v>
      </c>
      <c r="CH26" s="4">
        <f t="shared" si="62"/>
        <v>0.58333333333333337</v>
      </c>
      <c r="CI26" s="38">
        <f t="shared" si="10"/>
        <v>3.3333333333334103E-3</v>
      </c>
      <c r="CK26" s="73" t="s">
        <v>29</v>
      </c>
      <c r="CL26" s="73">
        <v>12</v>
      </c>
      <c r="CM26" s="73">
        <v>7</v>
      </c>
      <c r="CN26" s="73">
        <v>5</v>
      </c>
      <c r="CO26" s="73">
        <v>0</v>
      </c>
      <c r="CP26" s="77">
        <v>0.57999999999999996</v>
      </c>
      <c r="CQ26" s="77">
        <f t="shared" si="11"/>
        <v>0.57999999999999996</v>
      </c>
      <c r="CR26" s="73"/>
      <c r="CS26" s="73" t="s">
        <v>29</v>
      </c>
      <c r="CT26" s="73">
        <v>12</v>
      </c>
      <c r="CU26" s="73">
        <v>7</v>
      </c>
      <c r="CV26" s="73">
        <v>5</v>
      </c>
      <c r="CW26" s="73">
        <v>0</v>
      </c>
      <c r="CX26" s="77">
        <v>0.57999999999999996</v>
      </c>
      <c r="CY26" s="77">
        <f t="shared" si="12"/>
        <v>0</v>
      </c>
      <c r="CZ26" s="73"/>
      <c r="DA26" s="73" t="s">
        <v>29</v>
      </c>
      <c r="DB26" s="73">
        <v>12</v>
      </c>
      <c r="DC26" s="73">
        <v>7</v>
      </c>
      <c r="DD26" s="73">
        <v>5</v>
      </c>
      <c r="DE26" s="73">
        <v>0</v>
      </c>
      <c r="DF26" s="77">
        <v>0.57999999999999996</v>
      </c>
      <c r="DG26" s="77">
        <f t="shared" si="13"/>
        <v>0</v>
      </c>
      <c r="DH26" s="73"/>
      <c r="DI26" s="73" t="s">
        <v>29</v>
      </c>
      <c r="DJ26" s="73">
        <v>12</v>
      </c>
      <c r="DK26" s="73">
        <v>7</v>
      </c>
      <c r="DL26" s="73">
        <v>5</v>
      </c>
      <c r="DM26" s="73">
        <v>0</v>
      </c>
      <c r="DN26" s="77">
        <v>0.57999999999999996</v>
      </c>
      <c r="DO26" s="77">
        <f t="shared" si="14"/>
        <v>0</v>
      </c>
      <c r="DP26" s="73"/>
      <c r="DQ26" s="73" t="s">
        <v>29</v>
      </c>
      <c r="DR26" s="73">
        <v>12</v>
      </c>
      <c r="DS26" s="73">
        <v>7</v>
      </c>
      <c r="DT26" s="73">
        <v>5</v>
      </c>
      <c r="DU26" s="73">
        <v>0</v>
      </c>
      <c r="DV26" s="77">
        <v>0.57999999999999996</v>
      </c>
      <c r="DW26" s="77">
        <f t="shared" si="15"/>
        <v>0</v>
      </c>
      <c r="DX26" s="73"/>
      <c r="DY26" s="73" t="s">
        <v>29</v>
      </c>
      <c r="DZ26" s="73">
        <v>12</v>
      </c>
      <c r="EA26" s="73">
        <v>7</v>
      </c>
      <c r="EB26" s="73">
        <v>5</v>
      </c>
      <c r="EC26" s="73">
        <v>0</v>
      </c>
      <c r="ED26" s="77">
        <v>0.57999999999999996</v>
      </c>
      <c r="EE26" s="77">
        <f t="shared" si="16"/>
        <v>0</v>
      </c>
      <c r="EF26" s="73"/>
      <c r="EG26" s="73" t="s">
        <v>29</v>
      </c>
      <c r="EH26" s="73">
        <v>12</v>
      </c>
      <c r="EI26" s="73">
        <v>7</v>
      </c>
      <c r="EJ26" s="73">
        <v>5</v>
      </c>
      <c r="EK26" s="73">
        <v>0</v>
      </c>
      <c r="EL26" s="77">
        <v>0.57999999999999996</v>
      </c>
      <c r="EM26" s="77">
        <f t="shared" si="17"/>
        <v>0</v>
      </c>
      <c r="EN26" s="73"/>
      <c r="EO26" s="73" t="s">
        <v>29</v>
      </c>
      <c r="EP26" s="73">
        <v>12</v>
      </c>
      <c r="EQ26" s="73">
        <v>7</v>
      </c>
      <c r="ER26" s="73">
        <v>5</v>
      </c>
      <c r="ES26" s="73">
        <v>0</v>
      </c>
      <c r="ET26" s="77">
        <v>0.57999999999999996</v>
      </c>
      <c r="EU26" s="77">
        <f t="shared" si="18"/>
        <v>0</v>
      </c>
      <c r="EV26" s="73"/>
      <c r="EW26" s="73" t="s">
        <v>29</v>
      </c>
      <c r="EX26" s="73">
        <v>12</v>
      </c>
      <c r="EY26" s="73">
        <v>7</v>
      </c>
      <c r="EZ26" s="73">
        <v>5</v>
      </c>
      <c r="FA26" s="73">
        <v>0</v>
      </c>
      <c r="FB26" s="77">
        <v>0.57999999999999996</v>
      </c>
      <c r="FC26" s="77">
        <f t="shared" si="19"/>
        <v>0</v>
      </c>
      <c r="FD26" s="73"/>
      <c r="FE26" s="74" t="s">
        <v>29</v>
      </c>
      <c r="FF26" s="74">
        <v>12</v>
      </c>
      <c r="FG26" s="74">
        <v>6</v>
      </c>
      <c r="FH26" s="74">
        <v>6</v>
      </c>
      <c r="FI26" s="74">
        <v>0</v>
      </c>
      <c r="FJ26" s="75">
        <f t="shared" si="20"/>
        <v>0.5</v>
      </c>
      <c r="FK26" s="77">
        <f t="shared" si="21"/>
        <v>-7.999999999999996E-2</v>
      </c>
      <c r="FM26" s="74" t="s">
        <v>29</v>
      </c>
      <c r="FN26" s="74">
        <v>12</v>
      </c>
      <c r="FO26" s="74">
        <v>6</v>
      </c>
      <c r="FP26" s="74">
        <v>6</v>
      </c>
      <c r="FQ26" s="74">
        <v>0</v>
      </c>
      <c r="FR26" s="75">
        <f t="shared" si="22"/>
        <v>0.5</v>
      </c>
      <c r="FS26" s="77">
        <f t="shared" si="23"/>
        <v>0</v>
      </c>
      <c r="FU26" s="74" t="s">
        <v>29</v>
      </c>
      <c r="FV26" s="74">
        <v>12</v>
      </c>
      <c r="FW26" s="74">
        <v>6</v>
      </c>
      <c r="FX26" s="74">
        <v>6</v>
      </c>
      <c r="FY26" s="74">
        <v>0</v>
      </c>
      <c r="FZ26" s="75">
        <f t="shared" si="24"/>
        <v>0.5</v>
      </c>
      <c r="GA26" s="77">
        <f t="shared" si="0"/>
        <v>0</v>
      </c>
      <c r="GC26" s="74" t="s">
        <v>29</v>
      </c>
      <c r="GD26" s="74">
        <v>12</v>
      </c>
      <c r="GE26" s="74">
        <v>6</v>
      </c>
      <c r="GF26" s="74">
        <v>6</v>
      </c>
      <c r="GG26" s="74">
        <v>0</v>
      </c>
      <c r="GH26" s="75">
        <f t="shared" si="25"/>
        <v>0.5</v>
      </c>
      <c r="GI26" s="77">
        <f t="shared" si="26"/>
        <v>0</v>
      </c>
      <c r="GK26" s="74" t="s">
        <v>29</v>
      </c>
      <c r="GL26" s="74">
        <v>12</v>
      </c>
      <c r="GM26" s="74">
        <v>6</v>
      </c>
      <c r="GN26" s="74">
        <v>6</v>
      </c>
      <c r="GO26" s="74">
        <v>0</v>
      </c>
      <c r="GP26" s="75">
        <f t="shared" si="27"/>
        <v>0.5</v>
      </c>
      <c r="GQ26" s="77">
        <f t="shared" si="28"/>
        <v>0</v>
      </c>
      <c r="GS26" s="74" t="s">
        <v>29</v>
      </c>
      <c r="GT26" s="74">
        <v>12</v>
      </c>
      <c r="GU26" s="74">
        <v>7</v>
      </c>
      <c r="GV26" s="74">
        <v>5</v>
      </c>
      <c r="GW26" s="74">
        <v>0</v>
      </c>
      <c r="GX26" s="75">
        <f t="shared" si="29"/>
        <v>0.58333333333333337</v>
      </c>
      <c r="GY26" s="77">
        <f t="shared" si="30"/>
        <v>8.333333333333337E-2</v>
      </c>
      <c r="HA26" s="74" t="s">
        <v>29</v>
      </c>
      <c r="HB26" s="74">
        <v>12</v>
      </c>
      <c r="HC26" s="74">
        <v>7</v>
      </c>
      <c r="HD26" s="74">
        <v>5</v>
      </c>
      <c r="HE26" s="74">
        <v>0</v>
      </c>
      <c r="HF26" s="75">
        <f t="shared" si="31"/>
        <v>0.58333333333333337</v>
      </c>
      <c r="HG26" s="77">
        <f t="shared" si="32"/>
        <v>0</v>
      </c>
      <c r="HI26" s="74" t="s">
        <v>29</v>
      </c>
      <c r="HJ26" s="74">
        <v>12</v>
      </c>
      <c r="HK26" s="74">
        <v>7</v>
      </c>
      <c r="HL26" s="74">
        <v>5</v>
      </c>
      <c r="HM26" s="74">
        <v>0</v>
      </c>
      <c r="HN26" s="75">
        <f t="shared" si="33"/>
        <v>0.58333333333333337</v>
      </c>
      <c r="HO26" s="77">
        <f t="shared" si="34"/>
        <v>0</v>
      </c>
      <c r="HQ26" s="74" t="s">
        <v>29</v>
      </c>
      <c r="HR26" s="74">
        <v>12</v>
      </c>
      <c r="HS26" s="74">
        <v>7</v>
      </c>
      <c r="HT26" s="74">
        <v>5</v>
      </c>
      <c r="HU26" s="74">
        <v>0</v>
      </c>
      <c r="HV26" s="75">
        <f t="shared" si="35"/>
        <v>0.58333333333333337</v>
      </c>
      <c r="HW26" s="77">
        <f t="shared" si="36"/>
        <v>0</v>
      </c>
      <c r="HY26" s="74" t="s">
        <v>29</v>
      </c>
      <c r="HZ26" s="74">
        <v>12</v>
      </c>
      <c r="IA26" s="74">
        <v>7</v>
      </c>
      <c r="IB26" s="74">
        <v>5</v>
      </c>
      <c r="IC26" s="74">
        <v>0</v>
      </c>
      <c r="ID26" s="75">
        <f t="shared" si="37"/>
        <v>0.58333333333333337</v>
      </c>
      <c r="IE26" s="77">
        <f t="shared" si="38"/>
        <v>0</v>
      </c>
      <c r="IG26" s="74" t="s">
        <v>29</v>
      </c>
      <c r="IH26" s="74">
        <v>12</v>
      </c>
      <c r="II26" s="74">
        <v>7</v>
      </c>
      <c r="IJ26" s="74">
        <v>5</v>
      </c>
      <c r="IK26" s="74">
        <v>0</v>
      </c>
      <c r="IL26" s="75">
        <f t="shared" si="39"/>
        <v>0.58333333333333337</v>
      </c>
      <c r="IM26" s="77">
        <f t="shared" si="40"/>
        <v>0</v>
      </c>
      <c r="IO26" s="74" t="s">
        <v>29</v>
      </c>
      <c r="IP26" s="74">
        <v>12</v>
      </c>
      <c r="IQ26" s="74">
        <v>7</v>
      </c>
      <c r="IR26" s="74">
        <v>5</v>
      </c>
      <c r="IS26" s="74">
        <v>0</v>
      </c>
      <c r="IT26" s="75">
        <f t="shared" si="41"/>
        <v>0.58333333333333337</v>
      </c>
      <c r="IU26" s="77">
        <f t="shared" si="42"/>
        <v>0</v>
      </c>
      <c r="IW26" s="74" t="s">
        <v>29</v>
      </c>
      <c r="IX26" s="74">
        <v>12</v>
      </c>
      <c r="IY26" s="74">
        <v>7</v>
      </c>
      <c r="IZ26" s="74">
        <v>5</v>
      </c>
      <c r="JA26" s="74">
        <v>0</v>
      </c>
      <c r="JB26" s="75">
        <f t="shared" si="43"/>
        <v>0.58333333333333337</v>
      </c>
      <c r="JC26" s="77">
        <f t="shared" si="44"/>
        <v>0</v>
      </c>
      <c r="JE26" s="74" t="s">
        <v>29</v>
      </c>
      <c r="JF26" s="74">
        <v>12</v>
      </c>
      <c r="JG26" s="74">
        <v>7</v>
      </c>
      <c r="JH26" s="74">
        <v>5</v>
      </c>
      <c r="JI26" s="74">
        <v>0</v>
      </c>
      <c r="JJ26" s="75">
        <f t="shared" si="45"/>
        <v>0.58333333333333337</v>
      </c>
      <c r="JK26" s="77">
        <f t="shared" si="46"/>
        <v>0</v>
      </c>
      <c r="JM26" s="74" t="s">
        <v>29</v>
      </c>
      <c r="JN26" s="74">
        <v>12</v>
      </c>
      <c r="JO26" s="74">
        <v>7</v>
      </c>
      <c r="JP26" s="74">
        <v>5</v>
      </c>
      <c r="JQ26" s="74">
        <v>0</v>
      </c>
      <c r="JR26" s="75">
        <f t="shared" si="47"/>
        <v>0.58333333333333337</v>
      </c>
      <c r="JS26" s="77">
        <f t="shared" si="48"/>
        <v>0</v>
      </c>
      <c r="JU26" s="74" t="s">
        <v>29</v>
      </c>
      <c r="JV26" s="74">
        <v>12</v>
      </c>
      <c r="JW26" s="74">
        <v>7</v>
      </c>
      <c r="JX26" s="74">
        <v>5</v>
      </c>
      <c r="JY26" s="74">
        <v>0</v>
      </c>
      <c r="JZ26" s="75">
        <f t="shared" si="49"/>
        <v>0.58333333333333337</v>
      </c>
      <c r="KA26" s="77">
        <f t="shared" si="50"/>
        <v>0</v>
      </c>
      <c r="KC26" s="74" t="s">
        <v>29</v>
      </c>
      <c r="KD26" s="74">
        <v>12</v>
      </c>
      <c r="KE26" s="74">
        <v>7</v>
      </c>
      <c r="KF26" s="74">
        <v>5</v>
      </c>
      <c r="KG26" s="74">
        <v>0</v>
      </c>
      <c r="KH26" s="75">
        <f t="shared" si="51"/>
        <v>0.58333333333333337</v>
      </c>
      <c r="KI26" s="77">
        <f t="shared" si="52"/>
        <v>0</v>
      </c>
      <c r="KK26" s="74" t="s">
        <v>29</v>
      </c>
      <c r="KL26" s="74">
        <v>12</v>
      </c>
      <c r="KM26" s="74">
        <v>7</v>
      </c>
      <c r="KN26" s="74">
        <v>5</v>
      </c>
      <c r="KO26" s="74">
        <v>0</v>
      </c>
      <c r="KP26" s="75">
        <f t="shared" si="53"/>
        <v>0.58333333333333337</v>
      </c>
      <c r="KQ26" s="77">
        <f t="shared" si="54"/>
        <v>0</v>
      </c>
      <c r="KS26" s="74" t="s">
        <v>29</v>
      </c>
      <c r="KT26" s="74">
        <v>12</v>
      </c>
      <c r="KU26" s="74">
        <v>7</v>
      </c>
      <c r="KV26" s="74">
        <v>5</v>
      </c>
      <c r="KW26" s="74">
        <v>0</v>
      </c>
      <c r="KX26" s="75">
        <f t="shared" si="55"/>
        <v>0.58333333333333337</v>
      </c>
      <c r="KY26" s="77">
        <f t="shared" si="56"/>
        <v>0</v>
      </c>
      <c r="LA26" s="74" t="s">
        <v>29</v>
      </c>
      <c r="LB26" s="74">
        <v>12</v>
      </c>
      <c r="LC26" s="74">
        <v>7</v>
      </c>
      <c r="LD26" s="74">
        <v>5</v>
      </c>
      <c r="LE26" s="74">
        <v>0</v>
      </c>
      <c r="LF26" s="75">
        <f t="shared" si="57"/>
        <v>0.58333333333333337</v>
      </c>
      <c r="LG26" s="77">
        <f t="shared" si="58"/>
        <v>0</v>
      </c>
      <c r="LI26" s="74" t="s">
        <v>29</v>
      </c>
      <c r="LJ26" s="74">
        <v>12</v>
      </c>
      <c r="LK26" s="74">
        <v>7</v>
      </c>
      <c r="LL26" s="74">
        <v>5</v>
      </c>
      <c r="LM26" s="74">
        <v>0</v>
      </c>
      <c r="LN26" s="75">
        <f t="shared" si="59"/>
        <v>0.58333333333333337</v>
      </c>
      <c r="LO26" s="77">
        <f t="shared" si="60"/>
        <v>0</v>
      </c>
      <c r="LQ26" s="74" t="s">
        <v>29</v>
      </c>
      <c r="LR26" s="74">
        <v>12</v>
      </c>
      <c r="LS26" s="74">
        <v>7</v>
      </c>
      <c r="LT26" s="74">
        <v>5</v>
      </c>
      <c r="LU26" s="74">
        <v>0</v>
      </c>
      <c r="LV26" s="75">
        <v>0.57999999999999996</v>
      </c>
      <c r="LW26" s="77"/>
    </row>
    <row r="27" spans="1:335">
      <c r="A27" s="2" t="s">
        <v>30</v>
      </c>
      <c r="B27" s="2">
        <v>390</v>
      </c>
      <c r="C27" s="2">
        <v>390</v>
      </c>
      <c r="D27" s="2">
        <v>0</v>
      </c>
      <c r="E27" s="2">
        <v>0</v>
      </c>
      <c r="F27" s="4">
        <v>1</v>
      </c>
      <c r="G27" s="4"/>
      <c r="H27" s="2"/>
      <c r="I27" s="2" t="s">
        <v>30</v>
      </c>
      <c r="J27" s="2">
        <v>390</v>
      </c>
      <c r="K27" s="2">
        <v>390</v>
      </c>
      <c r="L27" s="2">
        <v>0</v>
      </c>
      <c r="M27" s="2">
        <v>0</v>
      </c>
      <c r="N27" s="4">
        <f t="shared" si="63"/>
        <v>1</v>
      </c>
      <c r="O27" s="8">
        <f t="shared" si="1"/>
        <v>0</v>
      </c>
      <c r="Q27" s="2" t="s">
        <v>30</v>
      </c>
      <c r="R27" s="2">
        <v>390</v>
      </c>
      <c r="S27" s="2">
        <v>390</v>
      </c>
      <c r="T27" s="2">
        <v>0</v>
      </c>
      <c r="U27" s="2">
        <v>0</v>
      </c>
      <c r="V27" s="4">
        <f t="shared" si="61"/>
        <v>1</v>
      </c>
      <c r="W27" s="38">
        <f t="shared" si="2"/>
        <v>0</v>
      </c>
      <c r="Y27" s="2" t="s">
        <v>30</v>
      </c>
      <c r="Z27" s="2">
        <v>390</v>
      </c>
      <c r="AA27" s="2">
        <v>390</v>
      </c>
      <c r="AB27" s="2">
        <v>0</v>
      </c>
      <c r="AC27" s="2">
        <v>0</v>
      </c>
      <c r="AD27" s="4">
        <v>1</v>
      </c>
      <c r="AE27" s="38">
        <f t="shared" si="3"/>
        <v>0</v>
      </c>
      <c r="AG27" s="2" t="s">
        <v>30</v>
      </c>
      <c r="AH27" s="2">
        <v>390</v>
      </c>
      <c r="AI27" s="2">
        <v>390</v>
      </c>
      <c r="AJ27" s="2">
        <v>0</v>
      </c>
      <c r="AK27" s="2">
        <v>0</v>
      </c>
      <c r="AL27" s="4">
        <v>1</v>
      </c>
      <c r="AM27" s="38">
        <f t="shared" si="4"/>
        <v>0</v>
      </c>
      <c r="AO27" s="2" t="s">
        <v>30</v>
      </c>
      <c r="AP27" s="2">
        <v>390</v>
      </c>
      <c r="AQ27" s="2">
        <v>390</v>
      </c>
      <c r="AR27" s="2">
        <v>0</v>
      </c>
      <c r="AS27" s="2">
        <v>0</v>
      </c>
      <c r="AT27" s="4">
        <v>1</v>
      </c>
      <c r="AU27" s="38">
        <f t="shared" si="5"/>
        <v>0</v>
      </c>
      <c r="AW27" s="2" t="s">
        <v>30</v>
      </c>
      <c r="AX27" s="2">
        <v>390</v>
      </c>
      <c r="AY27" s="2">
        <v>390</v>
      </c>
      <c r="AZ27" s="2">
        <v>0</v>
      </c>
      <c r="BA27" s="2">
        <v>0</v>
      </c>
      <c r="BB27" s="4">
        <v>1</v>
      </c>
      <c r="BC27" s="38">
        <f t="shared" si="6"/>
        <v>0</v>
      </c>
      <c r="BE27" s="2" t="s">
        <v>30</v>
      </c>
      <c r="BF27" s="2">
        <v>391</v>
      </c>
      <c r="BG27" s="2">
        <v>390</v>
      </c>
      <c r="BH27" s="2">
        <v>1</v>
      </c>
      <c r="BI27" s="2">
        <v>0</v>
      </c>
      <c r="BJ27" s="4">
        <v>1</v>
      </c>
      <c r="BK27" s="38">
        <f t="shared" si="7"/>
        <v>0</v>
      </c>
      <c r="BM27" s="2" t="s">
        <v>30</v>
      </c>
      <c r="BN27" s="2">
        <v>391</v>
      </c>
      <c r="BO27" s="2">
        <v>390</v>
      </c>
      <c r="BP27" s="2">
        <v>1</v>
      </c>
      <c r="BQ27" s="2">
        <v>0</v>
      </c>
      <c r="BR27" s="4">
        <v>1</v>
      </c>
      <c r="BS27" s="38">
        <f t="shared" si="8"/>
        <v>0</v>
      </c>
      <c r="BU27" s="2" t="s">
        <v>30</v>
      </c>
      <c r="BV27" s="2">
        <v>391</v>
      </c>
      <c r="BW27" s="2">
        <v>390</v>
      </c>
      <c r="BX27" s="2">
        <v>1</v>
      </c>
      <c r="BY27" s="2">
        <v>0</v>
      </c>
      <c r="BZ27" s="4">
        <v>1</v>
      </c>
      <c r="CA27" s="4">
        <f t="shared" si="9"/>
        <v>0</v>
      </c>
      <c r="CC27" s="2" t="s">
        <v>30</v>
      </c>
      <c r="CD27" s="2">
        <v>391</v>
      </c>
      <c r="CE27" s="2">
        <v>390</v>
      </c>
      <c r="CF27" s="2">
        <v>1</v>
      </c>
      <c r="CG27" s="2">
        <v>0</v>
      </c>
      <c r="CH27" s="4">
        <f t="shared" si="62"/>
        <v>0.99744245524296671</v>
      </c>
      <c r="CI27" s="38">
        <f t="shared" si="10"/>
        <v>-2.5575447570332921E-3</v>
      </c>
      <c r="CK27" s="73" t="s">
        <v>30</v>
      </c>
      <c r="CL27" s="73">
        <v>391</v>
      </c>
      <c r="CM27" s="73">
        <v>390</v>
      </c>
      <c r="CN27" s="73">
        <v>1</v>
      </c>
      <c r="CO27" s="73">
        <v>0</v>
      </c>
      <c r="CP27" s="77">
        <v>1</v>
      </c>
      <c r="CQ27" s="77">
        <f t="shared" si="11"/>
        <v>1</v>
      </c>
      <c r="CR27" s="73"/>
      <c r="CS27" s="73" t="s">
        <v>30</v>
      </c>
      <c r="CT27" s="73">
        <v>391</v>
      </c>
      <c r="CU27" s="73">
        <v>390</v>
      </c>
      <c r="CV27" s="73">
        <v>1</v>
      </c>
      <c r="CW27" s="73">
        <v>0</v>
      </c>
      <c r="CX27" s="77">
        <v>1</v>
      </c>
      <c r="CY27" s="77">
        <f t="shared" si="12"/>
        <v>0</v>
      </c>
      <c r="CZ27" s="73"/>
      <c r="DA27" s="73" t="s">
        <v>30</v>
      </c>
      <c r="DB27" s="73">
        <v>391</v>
      </c>
      <c r="DC27" s="73">
        <v>390</v>
      </c>
      <c r="DD27" s="73">
        <v>1</v>
      </c>
      <c r="DE27" s="73">
        <v>0</v>
      </c>
      <c r="DF27" s="77">
        <v>1</v>
      </c>
      <c r="DG27" s="77">
        <f t="shared" si="13"/>
        <v>0</v>
      </c>
      <c r="DH27" s="73"/>
      <c r="DI27" s="73" t="s">
        <v>30</v>
      </c>
      <c r="DJ27" s="73">
        <v>392</v>
      </c>
      <c r="DK27" s="73">
        <v>391</v>
      </c>
      <c r="DL27" s="73">
        <v>1</v>
      </c>
      <c r="DM27" s="73">
        <v>0</v>
      </c>
      <c r="DN27" s="77">
        <v>1</v>
      </c>
      <c r="DO27" s="77">
        <f t="shared" si="14"/>
        <v>0</v>
      </c>
      <c r="DP27" s="73"/>
      <c r="DQ27" s="73" t="s">
        <v>30</v>
      </c>
      <c r="DR27" s="73">
        <v>392</v>
      </c>
      <c r="DS27" s="73">
        <v>391</v>
      </c>
      <c r="DT27" s="73">
        <v>1</v>
      </c>
      <c r="DU27" s="73">
        <v>0</v>
      </c>
      <c r="DV27" s="77">
        <v>1</v>
      </c>
      <c r="DW27" s="77">
        <f t="shared" si="15"/>
        <v>0</v>
      </c>
      <c r="DX27" s="73"/>
      <c r="DY27" s="73" t="s">
        <v>30</v>
      </c>
      <c r="DZ27" s="73">
        <v>392</v>
      </c>
      <c r="EA27" s="73">
        <v>391</v>
      </c>
      <c r="EB27" s="73">
        <v>1</v>
      </c>
      <c r="EC27" s="73">
        <v>0</v>
      </c>
      <c r="ED27" s="77">
        <v>1</v>
      </c>
      <c r="EE27" s="77">
        <f t="shared" si="16"/>
        <v>0</v>
      </c>
      <c r="EF27" s="73"/>
      <c r="EG27" s="73" t="s">
        <v>30</v>
      </c>
      <c r="EH27" s="73">
        <v>392</v>
      </c>
      <c r="EI27" s="73">
        <v>391</v>
      </c>
      <c r="EJ27" s="73">
        <v>1</v>
      </c>
      <c r="EK27" s="73">
        <v>0</v>
      </c>
      <c r="EL27" s="77">
        <v>1</v>
      </c>
      <c r="EM27" s="77">
        <f t="shared" si="17"/>
        <v>0</v>
      </c>
      <c r="EN27" s="73"/>
      <c r="EO27" s="73" t="s">
        <v>30</v>
      </c>
      <c r="EP27" s="73">
        <v>392</v>
      </c>
      <c r="EQ27" s="73">
        <v>0</v>
      </c>
      <c r="ER27" s="73">
        <v>0</v>
      </c>
      <c r="ES27" s="73">
        <v>392</v>
      </c>
      <c r="ET27" s="77">
        <v>0</v>
      </c>
      <c r="EU27" s="77">
        <f t="shared" si="18"/>
        <v>-1</v>
      </c>
      <c r="EV27" s="73" t="s">
        <v>89</v>
      </c>
      <c r="EW27" s="73" t="s">
        <v>30</v>
      </c>
      <c r="EX27" s="73">
        <v>392</v>
      </c>
      <c r="EY27" s="73">
        <v>391</v>
      </c>
      <c r="EZ27" s="73">
        <v>1</v>
      </c>
      <c r="FA27" s="73">
        <v>0</v>
      </c>
      <c r="FB27" s="77">
        <v>1</v>
      </c>
      <c r="FC27" s="77">
        <f t="shared" si="19"/>
        <v>1</v>
      </c>
      <c r="FD27" s="73"/>
      <c r="FE27" s="74" t="s">
        <v>30</v>
      </c>
      <c r="FF27" s="74">
        <v>392</v>
      </c>
      <c r="FG27" s="74">
        <v>391</v>
      </c>
      <c r="FH27" s="74">
        <v>1</v>
      </c>
      <c r="FI27" s="74">
        <v>0</v>
      </c>
      <c r="FJ27" s="75">
        <f t="shared" si="20"/>
        <v>0.99744897959183676</v>
      </c>
      <c r="FK27" s="77">
        <f t="shared" si="21"/>
        <v>-2.5510204081632404E-3</v>
      </c>
      <c r="FM27" s="74" t="s">
        <v>30</v>
      </c>
      <c r="FN27" s="74">
        <v>1176</v>
      </c>
      <c r="FO27" s="74">
        <v>1173</v>
      </c>
      <c r="FP27" s="74">
        <v>3</v>
      </c>
      <c r="FQ27" s="74">
        <v>0</v>
      </c>
      <c r="FR27" s="75">
        <f t="shared" si="22"/>
        <v>0.99744897959183676</v>
      </c>
      <c r="FS27" s="77">
        <f t="shared" si="23"/>
        <v>0</v>
      </c>
      <c r="FU27" s="74" t="s">
        <v>30</v>
      </c>
      <c r="FV27" s="74">
        <v>1176</v>
      </c>
      <c r="FW27" s="74">
        <v>1173</v>
      </c>
      <c r="FX27" s="74">
        <v>3</v>
      </c>
      <c r="FY27" s="74">
        <v>0</v>
      </c>
      <c r="FZ27" s="75">
        <f t="shared" si="24"/>
        <v>0.99744897959183676</v>
      </c>
      <c r="GA27" s="77">
        <f t="shared" si="0"/>
        <v>0</v>
      </c>
      <c r="GC27" s="74" t="s">
        <v>30</v>
      </c>
      <c r="GD27" s="74">
        <v>1176</v>
      </c>
      <c r="GE27" s="74">
        <v>1173</v>
      </c>
      <c r="GF27" s="74">
        <v>3</v>
      </c>
      <c r="GG27" s="74">
        <v>0</v>
      </c>
      <c r="GH27" s="75">
        <f t="shared" si="25"/>
        <v>0.99744897959183676</v>
      </c>
      <c r="GI27" s="77">
        <f t="shared" si="26"/>
        <v>0</v>
      </c>
      <c r="GK27" s="74" t="s">
        <v>30</v>
      </c>
      <c r="GL27" s="74">
        <v>1176</v>
      </c>
      <c r="GM27" s="74">
        <v>1173</v>
      </c>
      <c r="GN27" s="74">
        <v>3</v>
      </c>
      <c r="GO27" s="74">
        <v>0</v>
      </c>
      <c r="GP27" s="75">
        <f t="shared" si="27"/>
        <v>0.99744897959183676</v>
      </c>
      <c r="GQ27" s="77">
        <f t="shared" si="28"/>
        <v>0</v>
      </c>
      <c r="GS27" s="74" t="s">
        <v>30</v>
      </c>
      <c r="GT27" s="74">
        <v>1176</v>
      </c>
      <c r="GU27" s="74">
        <v>1173</v>
      </c>
      <c r="GV27" s="74">
        <v>3</v>
      </c>
      <c r="GW27" s="74">
        <v>0</v>
      </c>
      <c r="GX27" s="75">
        <f t="shared" si="29"/>
        <v>0.99744897959183676</v>
      </c>
      <c r="GY27" s="77">
        <f t="shared" si="30"/>
        <v>0</v>
      </c>
      <c r="HA27" s="74" t="s">
        <v>30</v>
      </c>
      <c r="HB27" s="74">
        <v>1176</v>
      </c>
      <c r="HC27" s="74">
        <v>1173</v>
      </c>
      <c r="HD27" s="74">
        <v>3</v>
      </c>
      <c r="HE27" s="74">
        <v>0</v>
      </c>
      <c r="HF27" s="75">
        <f t="shared" si="31"/>
        <v>0.99744897959183676</v>
      </c>
      <c r="HG27" s="77">
        <f t="shared" si="32"/>
        <v>0</v>
      </c>
      <c r="HI27" s="74" t="s">
        <v>30</v>
      </c>
      <c r="HJ27" s="74">
        <v>1176</v>
      </c>
      <c r="HK27" s="74">
        <v>1173</v>
      </c>
      <c r="HL27" s="74">
        <v>3</v>
      </c>
      <c r="HM27" s="74">
        <v>0</v>
      </c>
      <c r="HN27" s="75">
        <f t="shared" si="33"/>
        <v>0.99744897959183676</v>
      </c>
      <c r="HO27" s="77">
        <f t="shared" si="34"/>
        <v>0</v>
      </c>
      <c r="HQ27" s="74" t="s">
        <v>30</v>
      </c>
      <c r="HR27" s="74">
        <v>1176</v>
      </c>
      <c r="HS27" s="74">
        <v>1173</v>
      </c>
      <c r="HT27" s="74">
        <v>3</v>
      </c>
      <c r="HU27" s="74">
        <v>0</v>
      </c>
      <c r="HV27" s="75">
        <f t="shared" si="35"/>
        <v>0.99744897959183676</v>
      </c>
      <c r="HW27" s="77">
        <f t="shared" si="36"/>
        <v>0</v>
      </c>
      <c r="HY27" s="74" t="s">
        <v>30</v>
      </c>
      <c r="HZ27" s="6">
        <v>392</v>
      </c>
      <c r="IA27" s="6">
        <v>391</v>
      </c>
      <c r="IB27" s="6">
        <v>1</v>
      </c>
      <c r="IC27" s="6">
        <v>0</v>
      </c>
      <c r="ID27" s="75">
        <f t="shared" si="37"/>
        <v>0.99744897959183676</v>
      </c>
      <c r="IE27" s="77">
        <f t="shared" si="38"/>
        <v>0</v>
      </c>
      <c r="IG27" s="74" t="s">
        <v>30</v>
      </c>
      <c r="IH27" s="6">
        <v>392</v>
      </c>
      <c r="II27" s="6">
        <v>391</v>
      </c>
      <c r="IJ27" s="6">
        <v>1</v>
      </c>
      <c r="IK27" s="6">
        <v>0</v>
      </c>
      <c r="IL27" s="75">
        <f t="shared" si="39"/>
        <v>0.99744897959183676</v>
      </c>
      <c r="IM27" s="77">
        <f t="shared" si="40"/>
        <v>0</v>
      </c>
      <c r="IO27" s="74" t="s">
        <v>30</v>
      </c>
      <c r="IP27" s="74">
        <v>392</v>
      </c>
      <c r="IQ27" s="74">
        <v>391</v>
      </c>
      <c r="IR27" s="74">
        <v>1</v>
      </c>
      <c r="IS27" s="74">
        <v>0</v>
      </c>
      <c r="IT27" s="75">
        <f t="shared" si="41"/>
        <v>0.99744897959183676</v>
      </c>
      <c r="IU27" s="77">
        <f t="shared" si="42"/>
        <v>0</v>
      </c>
      <c r="IW27" s="74" t="s">
        <v>30</v>
      </c>
      <c r="IX27" s="74">
        <v>392</v>
      </c>
      <c r="IY27" s="74">
        <v>391</v>
      </c>
      <c r="IZ27" s="74">
        <v>1</v>
      </c>
      <c r="JA27" s="74">
        <v>0</v>
      </c>
      <c r="JB27" s="75">
        <f t="shared" si="43"/>
        <v>0.99744897959183676</v>
      </c>
      <c r="JC27" s="77">
        <f t="shared" si="44"/>
        <v>0</v>
      </c>
      <c r="JE27" s="74" t="s">
        <v>30</v>
      </c>
      <c r="JF27" s="74">
        <v>392</v>
      </c>
      <c r="JG27" s="74">
        <v>391</v>
      </c>
      <c r="JH27" s="74">
        <v>1</v>
      </c>
      <c r="JI27" s="74">
        <v>0</v>
      </c>
      <c r="JJ27" s="75">
        <f t="shared" si="45"/>
        <v>0.99744897959183676</v>
      </c>
      <c r="JK27" s="77">
        <f t="shared" si="46"/>
        <v>0</v>
      </c>
      <c r="JM27" s="74" t="s">
        <v>30</v>
      </c>
      <c r="JN27" s="74">
        <v>392</v>
      </c>
      <c r="JO27" s="74">
        <v>391</v>
      </c>
      <c r="JP27" s="74">
        <v>1</v>
      </c>
      <c r="JQ27" s="74">
        <v>0</v>
      </c>
      <c r="JR27" s="75">
        <f t="shared" si="47"/>
        <v>0.99744897959183676</v>
      </c>
      <c r="JS27" s="77">
        <f t="shared" si="48"/>
        <v>0</v>
      </c>
      <c r="JU27" s="74" t="s">
        <v>30</v>
      </c>
      <c r="JV27" s="74">
        <v>392</v>
      </c>
      <c r="JW27" s="74">
        <v>391</v>
      </c>
      <c r="JX27" s="74">
        <v>1</v>
      </c>
      <c r="JY27" s="74">
        <v>0</v>
      </c>
      <c r="JZ27" s="75">
        <f t="shared" si="49"/>
        <v>0.99744897959183676</v>
      </c>
      <c r="KA27" s="77">
        <f t="shared" si="50"/>
        <v>0</v>
      </c>
      <c r="KC27" s="74" t="s">
        <v>30</v>
      </c>
      <c r="KD27" s="74">
        <v>392</v>
      </c>
      <c r="KE27" s="74">
        <v>391</v>
      </c>
      <c r="KF27" s="74">
        <v>1</v>
      </c>
      <c r="KG27" s="74">
        <v>0</v>
      </c>
      <c r="KH27" s="75">
        <f t="shared" si="51"/>
        <v>0.99744897959183676</v>
      </c>
      <c r="KI27" s="77">
        <f t="shared" si="52"/>
        <v>0</v>
      </c>
      <c r="KK27" s="74" t="s">
        <v>30</v>
      </c>
      <c r="KL27" s="74">
        <v>392</v>
      </c>
      <c r="KM27" s="74">
        <v>391</v>
      </c>
      <c r="KN27" s="74">
        <v>1</v>
      </c>
      <c r="KO27" s="74">
        <v>0</v>
      </c>
      <c r="KP27" s="75">
        <f t="shared" si="53"/>
        <v>0.99744897959183676</v>
      </c>
      <c r="KQ27" s="77">
        <f t="shared" si="54"/>
        <v>0</v>
      </c>
      <c r="KS27" s="74" t="s">
        <v>30</v>
      </c>
      <c r="KT27" s="74">
        <v>392</v>
      </c>
      <c r="KU27" s="74">
        <v>391</v>
      </c>
      <c r="KV27" s="74">
        <v>1</v>
      </c>
      <c r="KW27" s="74">
        <v>0</v>
      </c>
      <c r="KX27" s="75">
        <f t="shared" si="55"/>
        <v>0.99744897959183676</v>
      </c>
      <c r="KY27" s="77">
        <f t="shared" si="56"/>
        <v>0</v>
      </c>
      <c r="LA27" s="74" t="s">
        <v>30</v>
      </c>
      <c r="LB27" s="74">
        <v>392</v>
      </c>
      <c r="LC27" s="74">
        <v>391</v>
      </c>
      <c r="LD27" s="74">
        <v>1</v>
      </c>
      <c r="LE27" s="74">
        <v>0</v>
      </c>
      <c r="LF27" s="75">
        <f t="shared" si="57"/>
        <v>0.99744897959183676</v>
      </c>
      <c r="LG27" s="77">
        <f t="shared" si="58"/>
        <v>0</v>
      </c>
      <c r="LI27" s="74" t="s">
        <v>30</v>
      </c>
      <c r="LJ27" s="74">
        <v>392</v>
      </c>
      <c r="LK27" s="74">
        <v>391</v>
      </c>
      <c r="LL27" s="74">
        <v>1</v>
      </c>
      <c r="LM27" s="74">
        <v>0</v>
      </c>
      <c r="LN27" s="75">
        <f t="shared" si="59"/>
        <v>0.99744897959183676</v>
      </c>
      <c r="LO27" s="77">
        <f t="shared" si="60"/>
        <v>0</v>
      </c>
      <c r="LQ27" s="74" t="s">
        <v>30</v>
      </c>
      <c r="LR27" s="74">
        <v>392</v>
      </c>
      <c r="LS27" s="74">
        <v>391</v>
      </c>
      <c r="LT27" s="74">
        <v>1</v>
      </c>
      <c r="LU27" s="74">
        <v>0</v>
      </c>
      <c r="LV27" s="75">
        <v>1</v>
      </c>
      <c r="LW27" s="77"/>
    </row>
    <row r="28" spans="1:335">
      <c r="A28" s="2" t="s">
        <v>31</v>
      </c>
      <c r="B28" s="2">
        <v>49</v>
      </c>
      <c r="C28" s="2">
        <v>49</v>
      </c>
      <c r="D28" s="2">
        <v>0</v>
      </c>
      <c r="E28" s="2">
        <v>0</v>
      </c>
      <c r="F28" s="4">
        <v>1</v>
      </c>
      <c r="G28" s="4"/>
      <c r="H28" s="2"/>
      <c r="I28" s="2" t="s">
        <v>31</v>
      </c>
      <c r="J28" s="2">
        <v>49</v>
      </c>
      <c r="K28" s="2">
        <v>49</v>
      </c>
      <c r="L28" s="2">
        <v>0</v>
      </c>
      <c r="M28" s="2">
        <v>0</v>
      </c>
      <c r="N28" s="4">
        <f t="shared" si="63"/>
        <v>1</v>
      </c>
      <c r="O28" s="8">
        <f t="shared" si="1"/>
        <v>0</v>
      </c>
      <c r="Q28" s="2" t="s">
        <v>31</v>
      </c>
      <c r="R28" s="2">
        <v>49</v>
      </c>
      <c r="S28" s="2">
        <v>49</v>
      </c>
      <c r="T28" s="2">
        <v>0</v>
      </c>
      <c r="U28" s="2">
        <v>0</v>
      </c>
      <c r="V28" s="4">
        <f t="shared" si="61"/>
        <v>1</v>
      </c>
      <c r="W28" s="38">
        <f t="shared" si="2"/>
        <v>0</v>
      </c>
      <c r="Y28" s="2" t="s">
        <v>31</v>
      </c>
      <c r="Z28" s="2">
        <v>49</v>
      </c>
      <c r="AA28" s="2">
        <v>49</v>
      </c>
      <c r="AB28" s="2">
        <v>0</v>
      </c>
      <c r="AC28" s="2">
        <v>0</v>
      </c>
      <c r="AD28" s="4">
        <v>1</v>
      </c>
      <c r="AE28" s="38">
        <f t="shared" si="3"/>
        <v>0</v>
      </c>
      <c r="AG28" s="2" t="s">
        <v>31</v>
      </c>
      <c r="AH28" s="2">
        <v>49</v>
      </c>
      <c r="AI28" s="2">
        <v>49</v>
      </c>
      <c r="AJ28" s="2">
        <v>0</v>
      </c>
      <c r="AK28" s="2">
        <v>0</v>
      </c>
      <c r="AL28" s="4">
        <v>1</v>
      </c>
      <c r="AM28" s="38">
        <f t="shared" si="4"/>
        <v>0</v>
      </c>
      <c r="AO28" s="2" t="s">
        <v>31</v>
      </c>
      <c r="AP28" s="2">
        <v>49</v>
      </c>
      <c r="AQ28" s="2">
        <v>49</v>
      </c>
      <c r="AR28" s="2">
        <v>0</v>
      </c>
      <c r="AS28" s="2">
        <v>0</v>
      </c>
      <c r="AT28" s="4">
        <v>1</v>
      </c>
      <c r="AU28" s="38">
        <f t="shared" si="5"/>
        <v>0</v>
      </c>
      <c r="AW28" s="2" t="s">
        <v>31</v>
      </c>
      <c r="AX28" s="2">
        <v>49</v>
      </c>
      <c r="AY28" s="2">
        <v>49</v>
      </c>
      <c r="AZ28" s="2">
        <v>0</v>
      </c>
      <c r="BA28" s="2">
        <v>0</v>
      </c>
      <c r="BB28" s="4">
        <v>1</v>
      </c>
      <c r="BC28" s="38">
        <f t="shared" si="6"/>
        <v>0</v>
      </c>
      <c r="BE28" s="2" t="s">
        <v>31</v>
      </c>
      <c r="BF28" s="2">
        <v>49</v>
      </c>
      <c r="BG28" s="2">
        <v>49</v>
      </c>
      <c r="BH28" s="2">
        <v>0</v>
      </c>
      <c r="BI28" s="2">
        <v>0</v>
      </c>
      <c r="BJ28" s="4">
        <v>1</v>
      </c>
      <c r="BK28" s="38">
        <f t="shared" si="7"/>
        <v>0</v>
      </c>
      <c r="BM28" s="2" t="s">
        <v>31</v>
      </c>
      <c r="BN28" s="2">
        <v>49</v>
      </c>
      <c r="BO28" s="2">
        <v>49</v>
      </c>
      <c r="BP28" s="2">
        <v>0</v>
      </c>
      <c r="BQ28" s="2">
        <v>0</v>
      </c>
      <c r="BR28" s="4">
        <v>1</v>
      </c>
      <c r="BS28" s="38">
        <f t="shared" si="8"/>
        <v>0</v>
      </c>
      <c r="BU28" s="2" t="s">
        <v>31</v>
      </c>
      <c r="BV28" s="2">
        <v>49</v>
      </c>
      <c r="BW28" s="2">
        <v>49</v>
      </c>
      <c r="BX28" s="2">
        <v>0</v>
      </c>
      <c r="BY28" s="2">
        <v>0</v>
      </c>
      <c r="BZ28" s="4">
        <v>1</v>
      </c>
      <c r="CA28" s="4">
        <f t="shared" si="9"/>
        <v>0</v>
      </c>
      <c r="CC28" s="2" t="s">
        <v>31</v>
      </c>
      <c r="CD28" s="2">
        <v>49</v>
      </c>
      <c r="CE28" s="2">
        <v>49</v>
      </c>
      <c r="CF28" s="2">
        <v>0</v>
      </c>
      <c r="CG28" s="2">
        <v>0</v>
      </c>
      <c r="CH28" s="4">
        <f t="shared" si="62"/>
        <v>1</v>
      </c>
      <c r="CI28" s="38">
        <f t="shared" si="10"/>
        <v>0</v>
      </c>
      <c r="CK28" s="73" t="s">
        <v>31</v>
      </c>
      <c r="CL28" s="73">
        <v>49</v>
      </c>
      <c r="CM28" s="73">
        <v>49</v>
      </c>
      <c r="CN28" s="73">
        <v>0</v>
      </c>
      <c r="CO28" s="73">
        <v>0</v>
      </c>
      <c r="CP28" s="77">
        <v>1</v>
      </c>
      <c r="CQ28" s="77">
        <f t="shared" si="11"/>
        <v>1</v>
      </c>
      <c r="CR28" s="73"/>
      <c r="CS28" s="73" t="s">
        <v>31</v>
      </c>
      <c r="CT28" s="73">
        <v>49</v>
      </c>
      <c r="CU28" s="73">
        <v>49</v>
      </c>
      <c r="CV28" s="73">
        <v>0</v>
      </c>
      <c r="CW28" s="73">
        <v>0</v>
      </c>
      <c r="CX28" s="77">
        <v>1</v>
      </c>
      <c r="CY28" s="77">
        <f t="shared" si="12"/>
        <v>0</v>
      </c>
      <c r="CZ28" s="73"/>
      <c r="DA28" s="73" t="s">
        <v>31</v>
      </c>
      <c r="DB28" s="73">
        <v>49</v>
      </c>
      <c r="DC28" s="73">
        <v>49</v>
      </c>
      <c r="DD28" s="73">
        <v>0</v>
      </c>
      <c r="DE28" s="73">
        <v>0</v>
      </c>
      <c r="DF28" s="77">
        <v>1</v>
      </c>
      <c r="DG28" s="77">
        <f t="shared" si="13"/>
        <v>0</v>
      </c>
      <c r="DH28" s="73"/>
      <c r="DI28" s="73" t="s">
        <v>31</v>
      </c>
      <c r="DJ28" s="73">
        <v>49</v>
      </c>
      <c r="DK28" s="73">
        <v>49</v>
      </c>
      <c r="DL28" s="73">
        <v>0</v>
      </c>
      <c r="DM28" s="73">
        <v>0</v>
      </c>
      <c r="DN28" s="77">
        <v>1</v>
      </c>
      <c r="DO28" s="77">
        <f t="shared" si="14"/>
        <v>0</v>
      </c>
      <c r="DP28" s="73"/>
      <c r="DQ28" s="73" t="s">
        <v>31</v>
      </c>
      <c r="DR28" s="73">
        <v>49</v>
      </c>
      <c r="DS28" s="73">
        <v>49</v>
      </c>
      <c r="DT28" s="73">
        <v>0</v>
      </c>
      <c r="DU28" s="73">
        <v>0</v>
      </c>
      <c r="DV28" s="77">
        <v>1</v>
      </c>
      <c r="DW28" s="77">
        <f t="shared" si="15"/>
        <v>0</v>
      </c>
      <c r="DX28" s="73"/>
      <c r="DY28" s="73" t="s">
        <v>31</v>
      </c>
      <c r="DZ28" s="73">
        <v>49</v>
      </c>
      <c r="EA28" s="73">
        <v>49</v>
      </c>
      <c r="EB28" s="73">
        <v>0</v>
      </c>
      <c r="EC28" s="73">
        <v>0</v>
      </c>
      <c r="ED28" s="77">
        <v>1</v>
      </c>
      <c r="EE28" s="77">
        <f t="shared" si="16"/>
        <v>0</v>
      </c>
      <c r="EF28" s="73"/>
      <c r="EG28" s="73" t="s">
        <v>31</v>
      </c>
      <c r="EH28" s="73">
        <v>49</v>
      </c>
      <c r="EI28" s="73">
        <v>49</v>
      </c>
      <c r="EJ28" s="73">
        <v>0</v>
      </c>
      <c r="EK28" s="73">
        <v>0</v>
      </c>
      <c r="EL28" s="77">
        <v>1</v>
      </c>
      <c r="EM28" s="77">
        <f t="shared" si="17"/>
        <v>0</v>
      </c>
      <c r="EN28" s="73"/>
      <c r="EO28" s="73" t="s">
        <v>31</v>
      </c>
      <c r="EP28" s="73">
        <v>49</v>
      </c>
      <c r="EQ28" s="73">
        <v>49</v>
      </c>
      <c r="ER28" s="73">
        <v>0</v>
      </c>
      <c r="ES28" s="73">
        <v>0</v>
      </c>
      <c r="ET28" s="77">
        <v>1</v>
      </c>
      <c r="EU28" s="77">
        <f t="shared" si="18"/>
        <v>0</v>
      </c>
      <c r="EV28" s="73"/>
      <c r="EW28" s="73" t="s">
        <v>31</v>
      </c>
      <c r="EX28" s="73">
        <v>49</v>
      </c>
      <c r="EY28" s="73">
        <v>49</v>
      </c>
      <c r="EZ28" s="73">
        <v>0</v>
      </c>
      <c r="FA28" s="73">
        <v>0</v>
      </c>
      <c r="FB28" s="77">
        <v>1</v>
      </c>
      <c r="FC28" s="77">
        <f t="shared" si="19"/>
        <v>0</v>
      </c>
      <c r="FD28" s="73"/>
      <c r="FE28" s="74" t="s">
        <v>31</v>
      </c>
      <c r="FF28" s="74">
        <v>49</v>
      </c>
      <c r="FG28" s="74">
        <v>49</v>
      </c>
      <c r="FH28" s="74">
        <v>0</v>
      </c>
      <c r="FI28" s="74">
        <v>0</v>
      </c>
      <c r="FJ28" s="75">
        <f t="shared" si="20"/>
        <v>1</v>
      </c>
      <c r="FK28" s="77">
        <f t="shared" si="21"/>
        <v>0</v>
      </c>
      <c r="FM28" s="74" t="s">
        <v>31</v>
      </c>
      <c r="FN28" s="74">
        <v>49</v>
      </c>
      <c r="FO28" s="74">
        <v>49</v>
      </c>
      <c r="FP28" s="74">
        <v>0</v>
      </c>
      <c r="FQ28" s="74">
        <v>0</v>
      </c>
      <c r="FR28" s="75">
        <f t="shared" si="22"/>
        <v>1</v>
      </c>
      <c r="FS28" s="77">
        <f t="shared" si="23"/>
        <v>0</v>
      </c>
      <c r="FU28" s="74" t="s">
        <v>31</v>
      </c>
      <c r="FV28" s="74">
        <v>49</v>
      </c>
      <c r="FW28" s="74">
        <v>49</v>
      </c>
      <c r="FX28" s="74">
        <v>0</v>
      </c>
      <c r="FY28" s="74">
        <v>0</v>
      </c>
      <c r="FZ28" s="75">
        <f t="shared" si="24"/>
        <v>1</v>
      </c>
      <c r="GA28" s="77">
        <f t="shared" si="0"/>
        <v>0</v>
      </c>
      <c r="GC28" s="74" t="s">
        <v>31</v>
      </c>
      <c r="GD28" s="74">
        <v>49</v>
      </c>
      <c r="GE28" s="74">
        <v>49</v>
      </c>
      <c r="GF28" s="74">
        <v>0</v>
      </c>
      <c r="GG28" s="74">
        <v>0</v>
      </c>
      <c r="GH28" s="75">
        <f t="shared" si="25"/>
        <v>1</v>
      </c>
      <c r="GI28" s="77">
        <f t="shared" si="26"/>
        <v>0</v>
      </c>
      <c r="GK28" s="74" t="s">
        <v>31</v>
      </c>
      <c r="GL28" s="74">
        <v>49</v>
      </c>
      <c r="GM28" s="74">
        <v>49</v>
      </c>
      <c r="GN28" s="74">
        <v>0</v>
      </c>
      <c r="GO28" s="74">
        <v>0</v>
      </c>
      <c r="GP28" s="75">
        <f t="shared" si="27"/>
        <v>1</v>
      </c>
      <c r="GQ28" s="77">
        <f t="shared" si="28"/>
        <v>0</v>
      </c>
      <c r="GS28" s="74" t="s">
        <v>31</v>
      </c>
      <c r="GT28" s="74">
        <v>49</v>
      </c>
      <c r="GU28" s="74">
        <v>49</v>
      </c>
      <c r="GV28" s="74">
        <v>0</v>
      </c>
      <c r="GW28" s="74">
        <v>0</v>
      </c>
      <c r="GX28" s="75">
        <f t="shared" si="29"/>
        <v>1</v>
      </c>
      <c r="GY28" s="77">
        <f t="shared" si="30"/>
        <v>0</v>
      </c>
      <c r="HA28" s="74" t="s">
        <v>31</v>
      </c>
      <c r="HB28" s="74">
        <v>49</v>
      </c>
      <c r="HC28" s="74">
        <v>49</v>
      </c>
      <c r="HD28" s="74">
        <v>0</v>
      </c>
      <c r="HE28" s="74">
        <v>0</v>
      </c>
      <c r="HF28" s="75">
        <f t="shared" si="31"/>
        <v>1</v>
      </c>
      <c r="HG28" s="77">
        <f t="shared" si="32"/>
        <v>0</v>
      </c>
      <c r="HI28" s="74" t="s">
        <v>31</v>
      </c>
      <c r="HJ28" s="74">
        <v>49</v>
      </c>
      <c r="HK28" s="74">
        <v>49</v>
      </c>
      <c r="HL28" s="74">
        <v>0</v>
      </c>
      <c r="HM28" s="74">
        <v>0</v>
      </c>
      <c r="HN28" s="75">
        <f t="shared" si="33"/>
        <v>1</v>
      </c>
      <c r="HO28" s="77">
        <f t="shared" si="34"/>
        <v>0</v>
      </c>
      <c r="HQ28" s="74" t="s">
        <v>31</v>
      </c>
      <c r="HR28" s="74">
        <v>49</v>
      </c>
      <c r="HS28" s="74">
        <v>49</v>
      </c>
      <c r="HT28" s="74">
        <v>0</v>
      </c>
      <c r="HU28" s="74">
        <v>0</v>
      </c>
      <c r="HV28" s="75">
        <f t="shared" si="35"/>
        <v>1</v>
      </c>
      <c r="HW28" s="77">
        <f t="shared" si="36"/>
        <v>0</v>
      </c>
      <c r="HY28" s="74" t="s">
        <v>31</v>
      </c>
      <c r="HZ28" s="74">
        <v>49</v>
      </c>
      <c r="IA28" s="74">
        <v>49</v>
      </c>
      <c r="IB28" s="74">
        <v>0</v>
      </c>
      <c r="IC28" s="74">
        <v>0</v>
      </c>
      <c r="ID28" s="75">
        <f t="shared" si="37"/>
        <v>1</v>
      </c>
      <c r="IE28" s="77">
        <f t="shared" si="38"/>
        <v>0</v>
      </c>
      <c r="IG28" s="74" t="s">
        <v>31</v>
      </c>
      <c r="IH28" s="74">
        <v>49</v>
      </c>
      <c r="II28" s="74">
        <v>49</v>
      </c>
      <c r="IJ28" s="74">
        <v>0</v>
      </c>
      <c r="IK28" s="74">
        <v>0</v>
      </c>
      <c r="IL28" s="75">
        <f t="shared" si="39"/>
        <v>1</v>
      </c>
      <c r="IM28" s="77">
        <f t="shared" si="40"/>
        <v>0</v>
      </c>
      <c r="IO28" s="74" t="s">
        <v>31</v>
      </c>
      <c r="IP28" s="74">
        <v>49</v>
      </c>
      <c r="IQ28" s="74">
        <v>49</v>
      </c>
      <c r="IR28" s="74">
        <v>0</v>
      </c>
      <c r="IS28" s="74">
        <v>0</v>
      </c>
      <c r="IT28" s="75">
        <f t="shared" si="41"/>
        <v>1</v>
      </c>
      <c r="IU28" s="77">
        <f t="shared" si="42"/>
        <v>0</v>
      </c>
      <c r="IW28" s="74" t="s">
        <v>31</v>
      </c>
      <c r="IX28" s="74">
        <v>49</v>
      </c>
      <c r="IY28" s="74">
        <v>49</v>
      </c>
      <c r="IZ28" s="74">
        <v>0</v>
      </c>
      <c r="JA28" s="74">
        <v>0</v>
      </c>
      <c r="JB28" s="75">
        <f t="shared" si="43"/>
        <v>1</v>
      </c>
      <c r="JC28" s="77">
        <f t="shared" si="44"/>
        <v>0</v>
      </c>
      <c r="JE28" s="74" t="s">
        <v>31</v>
      </c>
      <c r="JF28" s="74">
        <v>49</v>
      </c>
      <c r="JG28" s="74">
        <v>49</v>
      </c>
      <c r="JH28" s="74">
        <v>0</v>
      </c>
      <c r="JI28" s="74">
        <v>0</v>
      </c>
      <c r="JJ28" s="75">
        <f t="shared" si="45"/>
        <v>1</v>
      </c>
      <c r="JK28" s="77">
        <f t="shared" si="46"/>
        <v>0</v>
      </c>
      <c r="JM28" s="74" t="s">
        <v>31</v>
      </c>
      <c r="JN28" s="74">
        <v>49</v>
      </c>
      <c r="JO28" s="74">
        <v>49</v>
      </c>
      <c r="JP28" s="74">
        <v>0</v>
      </c>
      <c r="JQ28" s="74">
        <v>0</v>
      </c>
      <c r="JR28" s="75">
        <f t="shared" si="47"/>
        <v>1</v>
      </c>
      <c r="JS28" s="77">
        <f t="shared" si="48"/>
        <v>0</v>
      </c>
      <c r="JU28" s="74" t="s">
        <v>31</v>
      </c>
      <c r="JV28" s="74">
        <v>49</v>
      </c>
      <c r="JW28" s="74">
        <v>49</v>
      </c>
      <c r="JX28" s="74">
        <v>0</v>
      </c>
      <c r="JY28" s="74">
        <v>0</v>
      </c>
      <c r="JZ28" s="75">
        <f t="shared" si="49"/>
        <v>1</v>
      </c>
      <c r="KA28" s="77">
        <f t="shared" si="50"/>
        <v>0</v>
      </c>
      <c r="KC28" s="74" t="s">
        <v>31</v>
      </c>
      <c r="KD28" s="74">
        <v>49</v>
      </c>
      <c r="KE28" s="74">
        <v>49</v>
      </c>
      <c r="KF28" s="74">
        <v>0</v>
      </c>
      <c r="KG28" s="74">
        <v>0</v>
      </c>
      <c r="KH28" s="75">
        <f t="shared" si="51"/>
        <v>1</v>
      </c>
      <c r="KI28" s="77">
        <f t="shared" si="52"/>
        <v>0</v>
      </c>
      <c r="KK28" s="74" t="s">
        <v>31</v>
      </c>
      <c r="KL28" s="74">
        <v>49</v>
      </c>
      <c r="KM28" s="74">
        <v>49</v>
      </c>
      <c r="KN28" s="74">
        <v>0</v>
      </c>
      <c r="KO28" s="74">
        <v>0</v>
      </c>
      <c r="KP28" s="75">
        <f t="shared" si="53"/>
        <v>1</v>
      </c>
      <c r="KQ28" s="77">
        <f t="shared" si="54"/>
        <v>0</v>
      </c>
      <c r="KS28" s="74" t="s">
        <v>31</v>
      </c>
      <c r="KT28" s="74">
        <v>49</v>
      </c>
      <c r="KU28" s="74">
        <v>49</v>
      </c>
      <c r="KV28" s="74">
        <v>0</v>
      </c>
      <c r="KW28" s="74">
        <v>0</v>
      </c>
      <c r="KX28" s="75">
        <f t="shared" si="55"/>
        <v>1</v>
      </c>
      <c r="KY28" s="77">
        <f t="shared" si="56"/>
        <v>0</v>
      </c>
      <c r="LA28" s="74" t="s">
        <v>31</v>
      </c>
      <c r="LB28" s="74">
        <v>49</v>
      </c>
      <c r="LC28" s="74">
        <v>49</v>
      </c>
      <c r="LD28" s="74">
        <v>0</v>
      </c>
      <c r="LE28" s="74">
        <v>0</v>
      </c>
      <c r="LF28" s="75">
        <f t="shared" si="57"/>
        <v>1</v>
      </c>
      <c r="LG28" s="77">
        <f t="shared" si="58"/>
        <v>0</v>
      </c>
      <c r="LI28" s="74" t="s">
        <v>31</v>
      </c>
      <c r="LJ28" s="74">
        <v>49</v>
      </c>
      <c r="LK28" s="74">
        <v>49</v>
      </c>
      <c r="LL28" s="74">
        <v>0</v>
      </c>
      <c r="LM28" s="74">
        <v>0</v>
      </c>
      <c r="LN28" s="75">
        <f t="shared" si="59"/>
        <v>1</v>
      </c>
      <c r="LO28" s="77">
        <f t="shared" si="60"/>
        <v>0</v>
      </c>
      <c r="LQ28" s="74" t="s">
        <v>31</v>
      </c>
      <c r="LR28" s="74">
        <v>49</v>
      </c>
      <c r="LS28" s="74">
        <v>49</v>
      </c>
      <c r="LT28" s="74">
        <v>0</v>
      </c>
      <c r="LU28" s="74">
        <v>0</v>
      </c>
      <c r="LV28" s="75">
        <v>1</v>
      </c>
      <c r="LW28" s="77"/>
    </row>
    <row r="29" spans="1:33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G29" s="4"/>
      <c r="H29" s="2"/>
      <c r="I29" s="2" t="s">
        <v>32</v>
      </c>
      <c r="J29" s="2">
        <v>4</v>
      </c>
      <c r="K29" s="2">
        <v>4</v>
      </c>
      <c r="L29" s="2">
        <v>0</v>
      </c>
      <c r="M29" s="2">
        <v>0</v>
      </c>
      <c r="N29" s="4">
        <f t="shared" si="63"/>
        <v>1</v>
      </c>
      <c r="O29" s="8">
        <f t="shared" si="1"/>
        <v>0</v>
      </c>
      <c r="Q29" s="2" t="s">
        <v>32</v>
      </c>
      <c r="R29" s="2">
        <v>4</v>
      </c>
      <c r="S29" s="2">
        <v>4</v>
      </c>
      <c r="T29" s="2">
        <v>0</v>
      </c>
      <c r="U29" s="2">
        <v>0</v>
      </c>
      <c r="V29" s="4">
        <f t="shared" si="61"/>
        <v>1</v>
      </c>
      <c r="W29" s="38">
        <f t="shared" si="2"/>
        <v>0</v>
      </c>
      <c r="Y29" s="2" t="s">
        <v>32</v>
      </c>
      <c r="Z29" s="2">
        <v>4</v>
      </c>
      <c r="AA29" s="2">
        <v>4</v>
      </c>
      <c r="AB29" s="2">
        <v>0</v>
      </c>
      <c r="AC29" s="2">
        <v>0</v>
      </c>
      <c r="AD29" s="4">
        <v>1</v>
      </c>
      <c r="AE29" s="38">
        <f t="shared" si="3"/>
        <v>0</v>
      </c>
      <c r="AG29" s="2" t="s">
        <v>32</v>
      </c>
      <c r="AH29" s="2">
        <v>4</v>
      </c>
      <c r="AI29" s="2">
        <v>4</v>
      </c>
      <c r="AJ29" s="2">
        <v>0</v>
      </c>
      <c r="AK29" s="2">
        <v>0</v>
      </c>
      <c r="AL29" s="4">
        <v>1</v>
      </c>
      <c r="AM29" s="38">
        <f t="shared" si="4"/>
        <v>0</v>
      </c>
      <c r="AO29" s="2" t="s">
        <v>32</v>
      </c>
      <c r="AP29" s="2">
        <v>4</v>
      </c>
      <c r="AQ29" s="2">
        <v>4</v>
      </c>
      <c r="AR29" s="2">
        <v>0</v>
      </c>
      <c r="AS29" s="2">
        <v>0</v>
      </c>
      <c r="AT29" s="4">
        <v>1</v>
      </c>
      <c r="AU29" s="38">
        <f t="shared" si="5"/>
        <v>0</v>
      </c>
      <c r="AW29" s="2" t="s">
        <v>32</v>
      </c>
      <c r="AX29" s="2">
        <v>4</v>
      </c>
      <c r="AY29" s="2">
        <v>4</v>
      </c>
      <c r="AZ29" s="2">
        <v>0</v>
      </c>
      <c r="BA29" s="2">
        <v>0</v>
      </c>
      <c r="BB29" s="4">
        <v>1</v>
      </c>
      <c r="BC29" s="38">
        <f t="shared" si="6"/>
        <v>0</v>
      </c>
      <c r="BE29" s="2" t="s">
        <v>32</v>
      </c>
      <c r="BF29" s="2">
        <v>4</v>
      </c>
      <c r="BG29" s="2">
        <v>4</v>
      </c>
      <c r="BH29" s="2">
        <v>0</v>
      </c>
      <c r="BI29" s="2">
        <v>0</v>
      </c>
      <c r="BJ29" s="4">
        <v>1</v>
      </c>
      <c r="BK29" s="38">
        <f t="shared" si="7"/>
        <v>0</v>
      </c>
      <c r="BM29" s="2" t="s">
        <v>32</v>
      </c>
      <c r="BN29" s="2">
        <v>4</v>
      </c>
      <c r="BO29" s="2">
        <v>4</v>
      </c>
      <c r="BP29" s="2">
        <v>0</v>
      </c>
      <c r="BQ29" s="2">
        <v>0</v>
      </c>
      <c r="BR29" s="4">
        <v>1</v>
      </c>
      <c r="BS29" s="38">
        <f t="shared" si="8"/>
        <v>0</v>
      </c>
      <c r="BU29" s="2" t="s">
        <v>32</v>
      </c>
      <c r="BV29" s="2">
        <v>4</v>
      </c>
      <c r="BW29" s="2">
        <v>4</v>
      </c>
      <c r="BX29" s="2">
        <v>0</v>
      </c>
      <c r="BY29" s="2">
        <v>0</v>
      </c>
      <c r="BZ29" s="4">
        <v>1</v>
      </c>
      <c r="CA29" s="4">
        <f t="shared" si="9"/>
        <v>0</v>
      </c>
      <c r="CC29" s="2" t="s">
        <v>32</v>
      </c>
      <c r="CD29" s="2">
        <v>4</v>
      </c>
      <c r="CE29" s="2">
        <v>4</v>
      </c>
      <c r="CF29" s="2">
        <v>0</v>
      </c>
      <c r="CG29" s="2">
        <v>0</v>
      </c>
      <c r="CH29" s="4">
        <f t="shared" si="62"/>
        <v>1</v>
      </c>
      <c r="CI29" s="38">
        <f t="shared" si="10"/>
        <v>0</v>
      </c>
      <c r="CK29" s="73" t="s">
        <v>32</v>
      </c>
      <c r="CL29" s="73">
        <v>4</v>
      </c>
      <c r="CM29" s="73">
        <v>4</v>
      </c>
      <c r="CN29" s="73">
        <v>0</v>
      </c>
      <c r="CO29" s="73">
        <v>0</v>
      </c>
      <c r="CP29" s="77">
        <v>1</v>
      </c>
      <c r="CQ29" s="77">
        <f t="shared" si="11"/>
        <v>1</v>
      </c>
      <c r="CR29" s="73"/>
      <c r="CS29" s="73" t="s">
        <v>32</v>
      </c>
      <c r="CT29" s="73">
        <v>4</v>
      </c>
      <c r="CU29" s="73">
        <v>4</v>
      </c>
      <c r="CV29" s="73">
        <v>0</v>
      </c>
      <c r="CW29" s="73">
        <v>0</v>
      </c>
      <c r="CX29" s="77">
        <v>1</v>
      </c>
      <c r="CY29" s="77">
        <f t="shared" si="12"/>
        <v>0</v>
      </c>
      <c r="CZ29" s="73"/>
      <c r="DA29" s="73" t="s">
        <v>32</v>
      </c>
      <c r="DB29" s="73">
        <v>4</v>
      </c>
      <c r="DC29" s="73">
        <v>4</v>
      </c>
      <c r="DD29" s="73">
        <v>0</v>
      </c>
      <c r="DE29" s="73">
        <v>0</v>
      </c>
      <c r="DF29" s="77">
        <v>1</v>
      </c>
      <c r="DG29" s="77">
        <f t="shared" si="13"/>
        <v>0</v>
      </c>
      <c r="DH29" s="73"/>
      <c r="DI29" s="73" t="s">
        <v>32</v>
      </c>
      <c r="DJ29" s="73">
        <v>4</v>
      </c>
      <c r="DK29" s="73">
        <v>4</v>
      </c>
      <c r="DL29" s="73">
        <v>0</v>
      </c>
      <c r="DM29" s="73">
        <v>0</v>
      </c>
      <c r="DN29" s="77">
        <v>1</v>
      </c>
      <c r="DO29" s="77">
        <f t="shared" si="14"/>
        <v>0</v>
      </c>
      <c r="DP29" s="73"/>
      <c r="DQ29" s="73" t="s">
        <v>32</v>
      </c>
      <c r="DR29" s="73">
        <v>4</v>
      </c>
      <c r="DS29" s="73">
        <v>4</v>
      </c>
      <c r="DT29" s="73">
        <v>0</v>
      </c>
      <c r="DU29" s="73">
        <v>0</v>
      </c>
      <c r="DV29" s="77">
        <v>1</v>
      </c>
      <c r="DW29" s="77">
        <f t="shared" si="15"/>
        <v>0</v>
      </c>
      <c r="DX29" s="73"/>
      <c r="DY29" s="73" t="s">
        <v>32</v>
      </c>
      <c r="DZ29" s="73">
        <v>4</v>
      </c>
      <c r="EA29" s="73">
        <v>4</v>
      </c>
      <c r="EB29" s="73">
        <v>0</v>
      </c>
      <c r="EC29" s="73">
        <v>0</v>
      </c>
      <c r="ED29" s="77">
        <v>1</v>
      </c>
      <c r="EE29" s="77">
        <f t="shared" si="16"/>
        <v>0</v>
      </c>
      <c r="EF29" s="73"/>
      <c r="EG29" s="73" t="s">
        <v>32</v>
      </c>
      <c r="EH29" s="73">
        <v>4</v>
      </c>
      <c r="EI29" s="73">
        <v>4</v>
      </c>
      <c r="EJ29" s="73">
        <v>0</v>
      </c>
      <c r="EK29" s="73">
        <v>0</v>
      </c>
      <c r="EL29" s="77">
        <v>1</v>
      </c>
      <c r="EM29" s="77">
        <f t="shared" si="17"/>
        <v>0</v>
      </c>
      <c r="EN29" s="73"/>
      <c r="EO29" s="73" t="s">
        <v>32</v>
      </c>
      <c r="EP29" s="73">
        <v>4</v>
      </c>
      <c r="EQ29" s="73">
        <v>4</v>
      </c>
      <c r="ER29" s="73">
        <v>0</v>
      </c>
      <c r="ES29" s="73">
        <v>0</v>
      </c>
      <c r="ET29" s="77">
        <v>1</v>
      </c>
      <c r="EU29" s="77">
        <f t="shared" si="18"/>
        <v>0</v>
      </c>
      <c r="EV29" s="73"/>
      <c r="EW29" s="73" t="s">
        <v>32</v>
      </c>
      <c r="EX29" s="73">
        <v>4</v>
      </c>
      <c r="EY29" s="73">
        <v>4</v>
      </c>
      <c r="EZ29" s="73">
        <v>0</v>
      </c>
      <c r="FA29" s="73">
        <v>0</v>
      </c>
      <c r="FB29" s="77">
        <v>1</v>
      </c>
      <c r="FC29" s="77">
        <f t="shared" si="19"/>
        <v>0</v>
      </c>
      <c r="FD29" s="73"/>
      <c r="FE29" s="74" t="s">
        <v>32</v>
      </c>
      <c r="FF29" s="74">
        <v>4</v>
      </c>
      <c r="FG29" s="74">
        <v>4</v>
      </c>
      <c r="FH29" s="74">
        <v>0</v>
      </c>
      <c r="FI29" s="74">
        <v>0</v>
      </c>
      <c r="FJ29" s="75">
        <f t="shared" si="20"/>
        <v>1</v>
      </c>
      <c r="FK29" s="77">
        <f t="shared" si="21"/>
        <v>0</v>
      </c>
      <c r="FM29" s="74" t="s">
        <v>32</v>
      </c>
      <c r="FN29" s="74">
        <v>4</v>
      </c>
      <c r="FO29" s="74">
        <v>4</v>
      </c>
      <c r="FP29" s="74">
        <v>0</v>
      </c>
      <c r="FQ29" s="74">
        <v>0</v>
      </c>
      <c r="FR29" s="75">
        <f t="shared" si="22"/>
        <v>1</v>
      </c>
      <c r="FS29" s="77">
        <f t="shared" si="23"/>
        <v>0</v>
      </c>
      <c r="FU29" s="74" t="s">
        <v>32</v>
      </c>
      <c r="FV29" s="74">
        <v>4</v>
      </c>
      <c r="FW29" s="74">
        <v>4</v>
      </c>
      <c r="FX29" s="74">
        <v>0</v>
      </c>
      <c r="FY29" s="74">
        <v>0</v>
      </c>
      <c r="FZ29" s="75">
        <f t="shared" si="24"/>
        <v>1</v>
      </c>
      <c r="GA29" s="77">
        <f t="shared" si="0"/>
        <v>0</v>
      </c>
      <c r="GC29" s="74" t="s">
        <v>32</v>
      </c>
      <c r="GD29" s="74">
        <v>4</v>
      </c>
      <c r="GE29" s="74">
        <v>4</v>
      </c>
      <c r="GF29" s="74">
        <v>0</v>
      </c>
      <c r="GG29" s="74">
        <v>0</v>
      </c>
      <c r="GH29" s="75">
        <f t="shared" si="25"/>
        <v>1</v>
      </c>
      <c r="GI29" s="77">
        <f t="shared" si="26"/>
        <v>0</v>
      </c>
      <c r="GK29" s="74" t="s">
        <v>32</v>
      </c>
      <c r="GL29" s="74">
        <v>4</v>
      </c>
      <c r="GM29" s="74">
        <v>4</v>
      </c>
      <c r="GN29" s="74">
        <v>0</v>
      </c>
      <c r="GO29" s="74">
        <v>0</v>
      </c>
      <c r="GP29" s="75">
        <f t="shared" si="27"/>
        <v>1</v>
      </c>
      <c r="GQ29" s="77">
        <f t="shared" si="28"/>
        <v>0</v>
      </c>
      <c r="GS29" s="74" t="s">
        <v>32</v>
      </c>
      <c r="GT29" s="74">
        <v>4</v>
      </c>
      <c r="GU29" s="74">
        <v>4</v>
      </c>
      <c r="GV29" s="74">
        <v>0</v>
      </c>
      <c r="GW29" s="74">
        <v>0</v>
      </c>
      <c r="GX29" s="75">
        <f t="shared" si="29"/>
        <v>1</v>
      </c>
      <c r="GY29" s="77">
        <f t="shared" si="30"/>
        <v>0</v>
      </c>
      <c r="HA29" s="74" t="s">
        <v>32</v>
      </c>
      <c r="HB29" s="74">
        <v>4</v>
      </c>
      <c r="HC29" s="74">
        <v>4</v>
      </c>
      <c r="HD29" s="74">
        <v>0</v>
      </c>
      <c r="HE29" s="74">
        <v>0</v>
      </c>
      <c r="HF29" s="75">
        <f t="shared" si="31"/>
        <v>1</v>
      </c>
      <c r="HG29" s="77">
        <f t="shared" si="32"/>
        <v>0</v>
      </c>
      <c r="HI29" s="74" t="s">
        <v>32</v>
      </c>
      <c r="HJ29" s="74">
        <v>4</v>
      </c>
      <c r="HK29" s="74">
        <v>4</v>
      </c>
      <c r="HL29" s="74">
        <v>0</v>
      </c>
      <c r="HM29" s="74">
        <v>0</v>
      </c>
      <c r="HN29" s="75">
        <f t="shared" si="33"/>
        <v>1</v>
      </c>
      <c r="HO29" s="77">
        <f t="shared" si="34"/>
        <v>0</v>
      </c>
      <c r="HQ29" s="74" t="s">
        <v>32</v>
      </c>
      <c r="HR29" s="74">
        <v>4</v>
      </c>
      <c r="HS29" s="74">
        <v>4</v>
      </c>
      <c r="HT29" s="74">
        <v>0</v>
      </c>
      <c r="HU29" s="74">
        <v>0</v>
      </c>
      <c r="HV29" s="75">
        <f t="shared" si="35"/>
        <v>1</v>
      </c>
      <c r="HW29" s="77">
        <f t="shared" si="36"/>
        <v>0</v>
      </c>
      <c r="HY29" s="74" t="s">
        <v>32</v>
      </c>
      <c r="HZ29" s="74">
        <v>4</v>
      </c>
      <c r="IA29" s="74">
        <v>4</v>
      </c>
      <c r="IB29" s="74">
        <v>0</v>
      </c>
      <c r="IC29" s="74">
        <v>0</v>
      </c>
      <c r="ID29" s="75">
        <f t="shared" si="37"/>
        <v>1</v>
      </c>
      <c r="IE29" s="77">
        <f t="shared" si="38"/>
        <v>0</v>
      </c>
      <c r="IG29" s="74" t="s">
        <v>32</v>
      </c>
      <c r="IH29" s="74">
        <v>4</v>
      </c>
      <c r="II29" s="74">
        <v>4</v>
      </c>
      <c r="IJ29" s="74">
        <v>0</v>
      </c>
      <c r="IK29" s="74">
        <v>0</v>
      </c>
      <c r="IL29" s="75">
        <f t="shared" si="39"/>
        <v>1</v>
      </c>
      <c r="IM29" s="77">
        <f t="shared" si="40"/>
        <v>0</v>
      </c>
      <c r="IO29" s="74" t="s">
        <v>32</v>
      </c>
      <c r="IP29" s="74">
        <v>4</v>
      </c>
      <c r="IQ29" s="74">
        <v>4</v>
      </c>
      <c r="IR29" s="74">
        <v>0</v>
      </c>
      <c r="IS29" s="74">
        <v>0</v>
      </c>
      <c r="IT29" s="75">
        <f t="shared" si="41"/>
        <v>1</v>
      </c>
      <c r="IU29" s="77">
        <f t="shared" si="42"/>
        <v>0</v>
      </c>
      <c r="IW29" s="74" t="s">
        <v>32</v>
      </c>
      <c r="IX29" s="74">
        <v>4</v>
      </c>
      <c r="IY29" s="74">
        <v>4</v>
      </c>
      <c r="IZ29" s="74">
        <v>0</v>
      </c>
      <c r="JA29" s="74">
        <v>0</v>
      </c>
      <c r="JB29" s="75">
        <f t="shared" si="43"/>
        <v>1</v>
      </c>
      <c r="JC29" s="77">
        <f t="shared" si="44"/>
        <v>0</v>
      </c>
      <c r="JE29" s="74" t="s">
        <v>32</v>
      </c>
      <c r="JF29" s="74">
        <v>4</v>
      </c>
      <c r="JG29" s="74">
        <v>4</v>
      </c>
      <c r="JH29" s="74">
        <v>0</v>
      </c>
      <c r="JI29" s="74">
        <v>0</v>
      </c>
      <c r="JJ29" s="75">
        <f t="shared" si="45"/>
        <v>1</v>
      </c>
      <c r="JK29" s="77">
        <f t="shared" si="46"/>
        <v>0</v>
      </c>
      <c r="JM29" s="74" t="s">
        <v>32</v>
      </c>
      <c r="JN29" s="74">
        <v>4</v>
      </c>
      <c r="JO29" s="74">
        <v>4</v>
      </c>
      <c r="JP29" s="74">
        <v>0</v>
      </c>
      <c r="JQ29" s="74">
        <v>0</v>
      </c>
      <c r="JR29" s="75">
        <f t="shared" si="47"/>
        <v>1</v>
      </c>
      <c r="JS29" s="77">
        <f t="shared" si="48"/>
        <v>0</v>
      </c>
      <c r="JU29" s="74" t="s">
        <v>32</v>
      </c>
      <c r="JV29" s="74">
        <v>4</v>
      </c>
      <c r="JW29" s="74">
        <v>4</v>
      </c>
      <c r="JX29" s="74">
        <v>0</v>
      </c>
      <c r="JY29" s="74">
        <v>0</v>
      </c>
      <c r="JZ29" s="75">
        <f t="shared" si="49"/>
        <v>1</v>
      </c>
      <c r="KA29" s="77">
        <f t="shared" si="50"/>
        <v>0</v>
      </c>
      <c r="KC29" s="74" t="s">
        <v>32</v>
      </c>
      <c r="KD29" s="74">
        <v>4</v>
      </c>
      <c r="KE29" s="74">
        <v>4</v>
      </c>
      <c r="KF29" s="74">
        <v>0</v>
      </c>
      <c r="KG29" s="74">
        <v>0</v>
      </c>
      <c r="KH29" s="75">
        <f t="shared" si="51"/>
        <v>1</v>
      </c>
      <c r="KI29" s="77">
        <f t="shared" si="52"/>
        <v>0</v>
      </c>
      <c r="KK29" s="74" t="s">
        <v>32</v>
      </c>
      <c r="KL29" s="74">
        <v>4</v>
      </c>
      <c r="KM29" s="74">
        <v>4</v>
      </c>
      <c r="KN29" s="74">
        <v>0</v>
      </c>
      <c r="KO29" s="74">
        <v>0</v>
      </c>
      <c r="KP29" s="75">
        <f t="shared" si="53"/>
        <v>1</v>
      </c>
      <c r="KQ29" s="77">
        <f t="shared" si="54"/>
        <v>0</v>
      </c>
      <c r="KS29" s="74" t="s">
        <v>32</v>
      </c>
      <c r="KT29" s="74">
        <v>4</v>
      </c>
      <c r="KU29" s="74">
        <v>4</v>
      </c>
      <c r="KV29" s="74">
        <v>0</v>
      </c>
      <c r="KW29" s="74">
        <v>0</v>
      </c>
      <c r="KX29" s="75">
        <f t="shared" si="55"/>
        <v>1</v>
      </c>
      <c r="KY29" s="77">
        <f t="shared" si="56"/>
        <v>0</v>
      </c>
      <c r="LA29" s="74" t="s">
        <v>32</v>
      </c>
      <c r="LB29" s="74">
        <v>4</v>
      </c>
      <c r="LC29" s="74">
        <v>4</v>
      </c>
      <c r="LD29" s="74">
        <v>0</v>
      </c>
      <c r="LE29" s="74">
        <v>0</v>
      </c>
      <c r="LF29" s="75">
        <f t="shared" si="57"/>
        <v>1</v>
      </c>
      <c r="LG29" s="77">
        <f t="shared" si="58"/>
        <v>0</v>
      </c>
      <c r="LI29" s="74" t="s">
        <v>32</v>
      </c>
      <c r="LJ29" s="74">
        <v>4</v>
      </c>
      <c r="LK29" s="74">
        <v>4</v>
      </c>
      <c r="LL29" s="74">
        <v>0</v>
      </c>
      <c r="LM29" s="74">
        <v>0</v>
      </c>
      <c r="LN29" s="75">
        <f t="shared" si="59"/>
        <v>1</v>
      </c>
      <c r="LO29" s="77">
        <f t="shared" si="60"/>
        <v>0</v>
      </c>
      <c r="LQ29" s="74" t="s">
        <v>32</v>
      </c>
      <c r="LR29" s="74">
        <v>4</v>
      </c>
      <c r="LS29" s="74">
        <v>4</v>
      </c>
      <c r="LT29" s="74">
        <v>0</v>
      </c>
      <c r="LU29" s="74">
        <v>0</v>
      </c>
      <c r="LV29" s="75">
        <v>1</v>
      </c>
      <c r="LW29" s="77"/>
    </row>
    <row r="30" spans="1:33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G30" s="4"/>
      <c r="H30" s="2"/>
      <c r="I30" s="2" t="s">
        <v>33</v>
      </c>
      <c r="J30" s="2">
        <v>52</v>
      </c>
      <c r="K30" s="2">
        <v>52</v>
      </c>
      <c r="L30" s="2">
        <v>0</v>
      </c>
      <c r="M30" s="2">
        <v>0</v>
      </c>
      <c r="N30" s="4">
        <f t="shared" si="63"/>
        <v>1</v>
      </c>
      <c r="O30" s="8">
        <f t="shared" si="1"/>
        <v>0</v>
      </c>
      <c r="Q30" s="2" t="s">
        <v>33</v>
      </c>
      <c r="R30" s="2">
        <v>52</v>
      </c>
      <c r="S30" s="2">
        <v>52</v>
      </c>
      <c r="T30" s="2">
        <v>0</v>
      </c>
      <c r="U30" s="2">
        <v>0</v>
      </c>
      <c r="V30" s="4">
        <f t="shared" si="61"/>
        <v>1</v>
      </c>
      <c r="W30" s="38">
        <f t="shared" si="2"/>
        <v>0</v>
      </c>
      <c r="Y30" s="2" t="s">
        <v>33</v>
      </c>
      <c r="Z30" s="2">
        <v>52</v>
      </c>
      <c r="AA30" s="2">
        <v>52</v>
      </c>
      <c r="AB30" s="2">
        <v>0</v>
      </c>
      <c r="AC30" s="2">
        <v>0</v>
      </c>
      <c r="AD30" s="4">
        <v>1</v>
      </c>
      <c r="AE30" s="38">
        <f t="shared" si="3"/>
        <v>0</v>
      </c>
      <c r="AG30" s="2" t="s">
        <v>33</v>
      </c>
      <c r="AH30" s="2">
        <v>52</v>
      </c>
      <c r="AI30" s="2">
        <v>52</v>
      </c>
      <c r="AJ30" s="2">
        <v>0</v>
      </c>
      <c r="AK30" s="2">
        <v>0</v>
      </c>
      <c r="AL30" s="4">
        <v>1</v>
      </c>
      <c r="AM30" s="38">
        <f t="shared" si="4"/>
        <v>0</v>
      </c>
      <c r="AO30" s="2" t="s">
        <v>33</v>
      </c>
      <c r="AP30" s="2">
        <v>52</v>
      </c>
      <c r="AQ30" s="2">
        <v>52</v>
      </c>
      <c r="AR30" s="2">
        <v>0</v>
      </c>
      <c r="AS30" s="2">
        <v>0</v>
      </c>
      <c r="AT30" s="4">
        <v>1</v>
      </c>
      <c r="AU30" s="38">
        <f t="shared" si="5"/>
        <v>0</v>
      </c>
      <c r="AW30" s="2" t="s">
        <v>33</v>
      </c>
      <c r="AX30" s="2">
        <v>52</v>
      </c>
      <c r="AY30" s="2">
        <v>52</v>
      </c>
      <c r="AZ30" s="2">
        <v>0</v>
      </c>
      <c r="BA30" s="2">
        <v>0</v>
      </c>
      <c r="BB30" s="4">
        <v>1</v>
      </c>
      <c r="BC30" s="38">
        <f t="shared" si="6"/>
        <v>0</v>
      </c>
      <c r="BE30" s="2" t="s">
        <v>33</v>
      </c>
      <c r="BF30" s="2">
        <v>52</v>
      </c>
      <c r="BG30" s="2">
        <v>52</v>
      </c>
      <c r="BH30" s="2">
        <v>0</v>
      </c>
      <c r="BI30" s="2">
        <v>0</v>
      </c>
      <c r="BJ30" s="4">
        <v>1</v>
      </c>
      <c r="BK30" s="38">
        <f t="shared" si="7"/>
        <v>0</v>
      </c>
      <c r="BM30" s="2" t="s">
        <v>33</v>
      </c>
      <c r="BN30" s="2">
        <v>52</v>
      </c>
      <c r="BO30" s="2">
        <v>52</v>
      </c>
      <c r="BP30" s="2">
        <v>0</v>
      </c>
      <c r="BQ30" s="2">
        <v>0</v>
      </c>
      <c r="BR30" s="4">
        <v>1</v>
      </c>
      <c r="BS30" s="38">
        <f t="shared" si="8"/>
        <v>0</v>
      </c>
      <c r="BU30" s="2" t="s">
        <v>33</v>
      </c>
      <c r="BV30" s="2">
        <v>52</v>
      </c>
      <c r="BW30" s="2">
        <v>52</v>
      </c>
      <c r="BX30" s="2">
        <v>0</v>
      </c>
      <c r="BY30" s="2">
        <v>0</v>
      </c>
      <c r="BZ30" s="4">
        <v>1</v>
      </c>
      <c r="CA30" s="4">
        <f t="shared" si="9"/>
        <v>0</v>
      </c>
      <c r="CC30" s="2" t="s">
        <v>33</v>
      </c>
      <c r="CD30" s="2">
        <v>52</v>
      </c>
      <c r="CE30" s="2">
        <v>52</v>
      </c>
      <c r="CF30" s="2">
        <v>0</v>
      </c>
      <c r="CG30" s="2">
        <v>0</v>
      </c>
      <c r="CH30" s="4">
        <f t="shared" si="62"/>
        <v>1</v>
      </c>
      <c r="CI30" s="38">
        <f t="shared" si="10"/>
        <v>0</v>
      </c>
      <c r="CK30" s="73" t="s">
        <v>33</v>
      </c>
      <c r="CL30" s="73">
        <v>52</v>
      </c>
      <c r="CM30" s="73">
        <v>52</v>
      </c>
      <c r="CN30" s="73">
        <v>0</v>
      </c>
      <c r="CO30" s="73">
        <v>0</v>
      </c>
      <c r="CP30" s="77">
        <v>1</v>
      </c>
      <c r="CQ30" s="77">
        <f t="shared" si="11"/>
        <v>1</v>
      </c>
      <c r="CR30" s="73"/>
      <c r="CS30" s="73" t="s">
        <v>33</v>
      </c>
      <c r="CT30" s="73">
        <v>52</v>
      </c>
      <c r="CU30" s="73">
        <v>52</v>
      </c>
      <c r="CV30" s="73">
        <v>0</v>
      </c>
      <c r="CW30" s="73">
        <v>0</v>
      </c>
      <c r="CX30" s="77">
        <v>1</v>
      </c>
      <c r="CY30" s="77">
        <f t="shared" si="12"/>
        <v>0</v>
      </c>
      <c r="CZ30" s="73"/>
      <c r="DA30" s="73" t="s">
        <v>33</v>
      </c>
      <c r="DB30" s="73">
        <v>52</v>
      </c>
      <c r="DC30" s="73">
        <v>52</v>
      </c>
      <c r="DD30" s="73">
        <v>0</v>
      </c>
      <c r="DE30" s="73">
        <v>0</v>
      </c>
      <c r="DF30" s="77">
        <v>1</v>
      </c>
      <c r="DG30" s="77">
        <f t="shared" si="13"/>
        <v>0</v>
      </c>
      <c r="DH30" s="73"/>
      <c r="DI30" s="73" t="s">
        <v>33</v>
      </c>
      <c r="DJ30" s="73">
        <v>52</v>
      </c>
      <c r="DK30" s="73">
        <v>52</v>
      </c>
      <c r="DL30" s="73">
        <v>0</v>
      </c>
      <c r="DM30" s="73">
        <v>0</v>
      </c>
      <c r="DN30" s="77">
        <v>1</v>
      </c>
      <c r="DO30" s="77">
        <f t="shared" si="14"/>
        <v>0</v>
      </c>
      <c r="DP30" s="73"/>
      <c r="DQ30" s="73" t="s">
        <v>33</v>
      </c>
      <c r="DR30" s="73">
        <v>52</v>
      </c>
      <c r="DS30" s="73">
        <v>52</v>
      </c>
      <c r="DT30" s="73">
        <v>0</v>
      </c>
      <c r="DU30" s="73">
        <v>0</v>
      </c>
      <c r="DV30" s="77">
        <v>1</v>
      </c>
      <c r="DW30" s="77">
        <f t="shared" si="15"/>
        <v>0</v>
      </c>
      <c r="DX30" s="73"/>
      <c r="DY30" s="73" t="s">
        <v>33</v>
      </c>
      <c r="DZ30" s="73">
        <v>52</v>
      </c>
      <c r="EA30" s="73">
        <v>52</v>
      </c>
      <c r="EB30" s="73">
        <v>0</v>
      </c>
      <c r="EC30" s="73">
        <v>0</v>
      </c>
      <c r="ED30" s="77">
        <v>1</v>
      </c>
      <c r="EE30" s="77">
        <f t="shared" si="16"/>
        <v>0</v>
      </c>
      <c r="EF30" s="73"/>
      <c r="EG30" s="73" t="s">
        <v>33</v>
      </c>
      <c r="EH30" s="73">
        <v>52</v>
      </c>
      <c r="EI30" s="73">
        <v>52</v>
      </c>
      <c r="EJ30" s="73">
        <v>0</v>
      </c>
      <c r="EK30" s="73">
        <v>0</v>
      </c>
      <c r="EL30" s="77">
        <v>1</v>
      </c>
      <c r="EM30" s="77">
        <f t="shared" si="17"/>
        <v>0</v>
      </c>
      <c r="EN30" s="73"/>
      <c r="EO30" s="73" t="s">
        <v>33</v>
      </c>
      <c r="EP30" s="73">
        <v>52</v>
      </c>
      <c r="EQ30" s="73">
        <v>52</v>
      </c>
      <c r="ER30" s="73">
        <v>0</v>
      </c>
      <c r="ES30" s="73">
        <v>0</v>
      </c>
      <c r="ET30" s="77">
        <v>1</v>
      </c>
      <c r="EU30" s="77">
        <f t="shared" si="18"/>
        <v>0</v>
      </c>
      <c r="EV30" s="73"/>
      <c r="EW30" s="73" t="s">
        <v>33</v>
      </c>
      <c r="EX30" s="73">
        <v>52</v>
      </c>
      <c r="EY30" s="73">
        <v>52</v>
      </c>
      <c r="EZ30" s="73">
        <v>0</v>
      </c>
      <c r="FA30" s="73">
        <v>0</v>
      </c>
      <c r="FB30" s="77">
        <v>1</v>
      </c>
      <c r="FC30" s="77">
        <f t="shared" si="19"/>
        <v>0</v>
      </c>
      <c r="FD30" s="73"/>
      <c r="FE30" s="74" t="s">
        <v>33</v>
      </c>
      <c r="FF30" s="74">
        <v>52</v>
      </c>
      <c r="FG30" s="74">
        <v>52</v>
      </c>
      <c r="FH30" s="74">
        <v>0</v>
      </c>
      <c r="FI30" s="74">
        <v>0</v>
      </c>
      <c r="FJ30" s="75">
        <f t="shared" si="20"/>
        <v>1</v>
      </c>
      <c r="FK30" s="77">
        <f t="shared" si="21"/>
        <v>0</v>
      </c>
      <c r="FM30" s="74" t="s">
        <v>33</v>
      </c>
      <c r="FN30" s="74">
        <v>52</v>
      </c>
      <c r="FO30" s="74">
        <v>52</v>
      </c>
      <c r="FP30" s="74">
        <v>0</v>
      </c>
      <c r="FQ30" s="74">
        <v>0</v>
      </c>
      <c r="FR30" s="75">
        <f t="shared" si="22"/>
        <v>1</v>
      </c>
      <c r="FS30" s="77">
        <f t="shared" si="23"/>
        <v>0</v>
      </c>
      <c r="FU30" s="74" t="s">
        <v>33</v>
      </c>
      <c r="FV30" s="74">
        <v>52</v>
      </c>
      <c r="FW30" s="74">
        <v>52</v>
      </c>
      <c r="FX30" s="74">
        <v>0</v>
      </c>
      <c r="FY30" s="74">
        <v>0</v>
      </c>
      <c r="FZ30" s="75">
        <f t="shared" si="24"/>
        <v>1</v>
      </c>
      <c r="GA30" s="77">
        <f t="shared" si="0"/>
        <v>0</v>
      </c>
      <c r="GC30" s="74" t="s">
        <v>33</v>
      </c>
      <c r="GD30" s="74">
        <v>52</v>
      </c>
      <c r="GE30" s="74">
        <v>52</v>
      </c>
      <c r="GF30" s="74">
        <v>0</v>
      </c>
      <c r="GG30" s="74">
        <v>0</v>
      </c>
      <c r="GH30" s="75">
        <f t="shared" si="25"/>
        <v>1</v>
      </c>
      <c r="GI30" s="77">
        <f t="shared" si="26"/>
        <v>0</v>
      </c>
      <c r="GK30" s="74" t="s">
        <v>33</v>
      </c>
      <c r="GL30" s="74">
        <v>52</v>
      </c>
      <c r="GM30" s="74">
        <v>52</v>
      </c>
      <c r="GN30" s="74">
        <v>0</v>
      </c>
      <c r="GO30" s="74">
        <v>0</v>
      </c>
      <c r="GP30" s="75">
        <f t="shared" si="27"/>
        <v>1</v>
      </c>
      <c r="GQ30" s="77">
        <f t="shared" si="28"/>
        <v>0</v>
      </c>
      <c r="GS30" s="74" t="s">
        <v>33</v>
      </c>
      <c r="GT30" s="74">
        <v>52</v>
      </c>
      <c r="GU30" s="74">
        <v>52</v>
      </c>
      <c r="GV30" s="74">
        <v>0</v>
      </c>
      <c r="GW30" s="74">
        <v>0</v>
      </c>
      <c r="GX30" s="75">
        <f t="shared" si="29"/>
        <v>1</v>
      </c>
      <c r="GY30" s="77">
        <f t="shared" si="30"/>
        <v>0</v>
      </c>
      <c r="HA30" s="74" t="s">
        <v>33</v>
      </c>
      <c r="HB30" s="74">
        <v>52</v>
      </c>
      <c r="HC30" s="74">
        <v>52</v>
      </c>
      <c r="HD30" s="74">
        <v>0</v>
      </c>
      <c r="HE30" s="74">
        <v>0</v>
      </c>
      <c r="HF30" s="75">
        <f t="shared" si="31"/>
        <v>1</v>
      </c>
      <c r="HG30" s="77">
        <f t="shared" si="32"/>
        <v>0</v>
      </c>
      <c r="HI30" s="74" t="s">
        <v>33</v>
      </c>
      <c r="HJ30" s="74">
        <v>52</v>
      </c>
      <c r="HK30" s="74">
        <v>52</v>
      </c>
      <c r="HL30" s="74">
        <v>0</v>
      </c>
      <c r="HM30" s="74">
        <v>0</v>
      </c>
      <c r="HN30" s="75">
        <f t="shared" si="33"/>
        <v>1</v>
      </c>
      <c r="HO30" s="77">
        <f t="shared" si="34"/>
        <v>0</v>
      </c>
      <c r="HQ30" s="74" t="s">
        <v>33</v>
      </c>
      <c r="HR30" s="74">
        <v>52</v>
      </c>
      <c r="HS30" s="74">
        <v>52</v>
      </c>
      <c r="HT30" s="74">
        <v>0</v>
      </c>
      <c r="HU30" s="74">
        <v>0</v>
      </c>
      <c r="HV30" s="75">
        <f t="shared" si="35"/>
        <v>1</v>
      </c>
      <c r="HW30" s="77">
        <f t="shared" si="36"/>
        <v>0</v>
      </c>
      <c r="HY30" s="74" t="s">
        <v>33</v>
      </c>
      <c r="HZ30" s="74">
        <v>52</v>
      </c>
      <c r="IA30" s="74">
        <v>52</v>
      </c>
      <c r="IB30" s="74">
        <v>0</v>
      </c>
      <c r="IC30" s="74">
        <v>0</v>
      </c>
      <c r="ID30" s="75">
        <f t="shared" si="37"/>
        <v>1</v>
      </c>
      <c r="IE30" s="77">
        <f t="shared" si="38"/>
        <v>0</v>
      </c>
      <c r="IG30" s="74" t="s">
        <v>33</v>
      </c>
      <c r="IH30" s="74">
        <v>52</v>
      </c>
      <c r="II30" s="74">
        <v>52</v>
      </c>
      <c r="IJ30" s="74">
        <v>0</v>
      </c>
      <c r="IK30" s="74">
        <v>0</v>
      </c>
      <c r="IL30" s="75">
        <f t="shared" si="39"/>
        <v>1</v>
      </c>
      <c r="IM30" s="77">
        <f t="shared" si="40"/>
        <v>0</v>
      </c>
      <c r="IO30" s="74" t="s">
        <v>33</v>
      </c>
      <c r="IP30" s="74">
        <v>52</v>
      </c>
      <c r="IQ30" s="74">
        <v>52</v>
      </c>
      <c r="IR30" s="74">
        <v>0</v>
      </c>
      <c r="IS30" s="74">
        <v>0</v>
      </c>
      <c r="IT30" s="75">
        <f t="shared" si="41"/>
        <v>1</v>
      </c>
      <c r="IU30" s="77">
        <f t="shared" si="42"/>
        <v>0</v>
      </c>
      <c r="IW30" s="74" t="s">
        <v>33</v>
      </c>
      <c r="IX30" s="74">
        <v>52</v>
      </c>
      <c r="IY30" s="74">
        <v>52</v>
      </c>
      <c r="IZ30" s="74">
        <v>0</v>
      </c>
      <c r="JA30" s="74">
        <v>0</v>
      </c>
      <c r="JB30" s="75">
        <f t="shared" si="43"/>
        <v>1</v>
      </c>
      <c r="JC30" s="77">
        <f t="shared" si="44"/>
        <v>0</v>
      </c>
      <c r="JE30" s="74" t="s">
        <v>33</v>
      </c>
      <c r="JF30" s="74">
        <v>52</v>
      </c>
      <c r="JG30" s="74">
        <v>52</v>
      </c>
      <c r="JH30" s="74">
        <v>0</v>
      </c>
      <c r="JI30" s="74">
        <v>0</v>
      </c>
      <c r="JJ30" s="75">
        <f t="shared" si="45"/>
        <v>1</v>
      </c>
      <c r="JK30" s="77">
        <f t="shared" si="46"/>
        <v>0</v>
      </c>
      <c r="JM30" s="74" t="s">
        <v>33</v>
      </c>
      <c r="JN30" s="74">
        <v>52</v>
      </c>
      <c r="JO30" s="74">
        <v>52</v>
      </c>
      <c r="JP30" s="74">
        <v>0</v>
      </c>
      <c r="JQ30" s="74">
        <v>0</v>
      </c>
      <c r="JR30" s="75">
        <f t="shared" si="47"/>
        <v>1</v>
      </c>
      <c r="JS30" s="77">
        <f t="shared" si="48"/>
        <v>0</v>
      </c>
      <c r="JU30" s="74" t="s">
        <v>33</v>
      </c>
      <c r="JV30" s="74">
        <v>52</v>
      </c>
      <c r="JW30" s="74">
        <v>52</v>
      </c>
      <c r="JX30" s="74">
        <v>0</v>
      </c>
      <c r="JY30" s="74">
        <v>0</v>
      </c>
      <c r="JZ30" s="75">
        <f t="shared" si="49"/>
        <v>1</v>
      </c>
      <c r="KA30" s="77">
        <f t="shared" si="50"/>
        <v>0</v>
      </c>
      <c r="KC30" s="74" t="s">
        <v>33</v>
      </c>
      <c r="KD30" s="74">
        <v>52</v>
      </c>
      <c r="KE30" s="74">
        <v>52</v>
      </c>
      <c r="KF30" s="74">
        <v>0</v>
      </c>
      <c r="KG30" s="74">
        <v>0</v>
      </c>
      <c r="KH30" s="75">
        <f t="shared" si="51"/>
        <v>1</v>
      </c>
      <c r="KI30" s="77">
        <f t="shared" si="52"/>
        <v>0</v>
      </c>
      <c r="KK30" s="74" t="s">
        <v>33</v>
      </c>
      <c r="KL30" s="74">
        <v>52</v>
      </c>
      <c r="KM30" s="74">
        <v>52</v>
      </c>
      <c r="KN30" s="74">
        <v>0</v>
      </c>
      <c r="KO30" s="74">
        <v>0</v>
      </c>
      <c r="KP30" s="75">
        <f t="shared" si="53"/>
        <v>1</v>
      </c>
      <c r="KQ30" s="77">
        <f t="shared" si="54"/>
        <v>0</v>
      </c>
      <c r="KS30" s="74" t="s">
        <v>33</v>
      </c>
      <c r="KT30" s="74">
        <v>52</v>
      </c>
      <c r="KU30" s="74">
        <v>52</v>
      </c>
      <c r="KV30" s="74">
        <v>0</v>
      </c>
      <c r="KW30" s="74">
        <v>0</v>
      </c>
      <c r="KX30" s="75">
        <f t="shared" si="55"/>
        <v>1</v>
      </c>
      <c r="KY30" s="77">
        <f t="shared" si="56"/>
        <v>0</v>
      </c>
      <c r="LA30" s="74" t="s">
        <v>33</v>
      </c>
      <c r="LB30" s="74">
        <v>52</v>
      </c>
      <c r="LC30" s="74">
        <v>52</v>
      </c>
      <c r="LD30" s="74">
        <v>0</v>
      </c>
      <c r="LE30" s="74">
        <v>0</v>
      </c>
      <c r="LF30" s="75">
        <f t="shared" si="57"/>
        <v>1</v>
      </c>
      <c r="LG30" s="77">
        <f t="shared" si="58"/>
        <v>0</v>
      </c>
      <c r="LI30" s="74" t="s">
        <v>33</v>
      </c>
      <c r="LJ30" s="74">
        <v>52</v>
      </c>
      <c r="LK30" s="74">
        <v>52</v>
      </c>
      <c r="LL30" s="74">
        <v>0</v>
      </c>
      <c r="LM30" s="74">
        <v>0</v>
      </c>
      <c r="LN30" s="75">
        <f t="shared" si="59"/>
        <v>1</v>
      </c>
      <c r="LO30" s="77">
        <f t="shared" si="60"/>
        <v>0</v>
      </c>
      <c r="LQ30" s="74" t="s">
        <v>33</v>
      </c>
      <c r="LR30" s="74">
        <v>52</v>
      </c>
      <c r="LS30" s="74">
        <v>52</v>
      </c>
      <c r="LT30" s="74">
        <v>0</v>
      </c>
      <c r="LU30" s="74">
        <v>0</v>
      </c>
      <c r="LV30" s="75">
        <v>1</v>
      </c>
      <c r="LW30" s="77"/>
    </row>
    <row r="31" spans="1:33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G31" s="4"/>
      <c r="H31" s="2"/>
      <c r="I31" s="14" t="s">
        <v>34</v>
      </c>
      <c r="J31" s="2">
        <v>141</v>
      </c>
      <c r="K31" s="2">
        <v>141</v>
      </c>
      <c r="L31" s="2">
        <v>0</v>
      </c>
      <c r="M31" s="2">
        <v>0</v>
      </c>
      <c r="N31" s="4">
        <v>1</v>
      </c>
      <c r="O31" s="8">
        <f t="shared" si="1"/>
        <v>0</v>
      </c>
      <c r="Q31" s="14" t="s">
        <v>34</v>
      </c>
      <c r="R31" s="2">
        <v>141</v>
      </c>
      <c r="S31" s="2">
        <v>141</v>
      </c>
      <c r="T31" s="2">
        <v>0</v>
      </c>
      <c r="U31" s="2">
        <v>0</v>
      </c>
      <c r="V31" s="4">
        <v>1</v>
      </c>
      <c r="W31" s="38">
        <f t="shared" si="2"/>
        <v>0</v>
      </c>
      <c r="Y31" s="37" t="s">
        <v>34</v>
      </c>
      <c r="Z31" s="2">
        <v>141</v>
      </c>
      <c r="AA31" s="2">
        <v>141</v>
      </c>
      <c r="AB31" s="2">
        <v>0</v>
      </c>
      <c r="AC31" s="2">
        <v>0</v>
      </c>
      <c r="AD31" s="4">
        <v>1</v>
      </c>
      <c r="AE31" s="38">
        <f t="shared" si="3"/>
        <v>0</v>
      </c>
      <c r="AG31" s="37" t="s">
        <v>34</v>
      </c>
      <c r="AH31" s="2">
        <v>141</v>
      </c>
      <c r="AI31" s="2">
        <v>141</v>
      </c>
      <c r="AJ31" s="2">
        <v>0</v>
      </c>
      <c r="AK31" s="2">
        <v>0</v>
      </c>
      <c r="AL31" s="4">
        <v>1</v>
      </c>
      <c r="AM31" s="38">
        <f t="shared" si="4"/>
        <v>0</v>
      </c>
      <c r="AO31" s="37" t="s">
        <v>34</v>
      </c>
      <c r="AP31" s="2">
        <v>141</v>
      </c>
      <c r="AQ31" s="2">
        <v>141</v>
      </c>
      <c r="AR31" s="2">
        <v>0</v>
      </c>
      <c r="AS31" s="2">
        <v>0</v>
      </c>
      <c r="AT31" s="4">
        <v>1</v>
      </c>
      <c r="AU31" s="38">
        <f t="shared" si="5"/>
        <v>0</v>
      </c>
      <c r="AW31" s="37" t="s">
        <v>34</v>
      </c>
      <c r="AX31" s="2">
        <v>141</v>
      </c>
      <c r="AY31" s="2">
        <v>141</v>
      </c>
      <c r="AZ31" s="2">
        <v>0</v>
      </c>
      <c r="BA31" s="2">
        <v>0</v>
      </c>
      <c r="BB31" s="4">
        <v>1</v>
      </c>
      <c r="BC31" s="38">
        <f t="shared" si="6"/>
        <v>0</v>
      </c>
      <c r="BE31" s="37" t="s">
        <v>34</v>
      </c>
      <c r="BF31" s="2">
        <v>141</v>
      </c>
      <c r="BG31" s="2">
        <v>141</v>
      </c>
      <c r="BH31" s="2">
        <v>0</v>
      </c>
      <c r="BI31" s="2">
        <v>0</v>
      </c>
      <c r="BJ31" s="4">
        <v>1</v>
      </c>
      <c r="BK31" s="38">
        <f t="shared" si="7"/>
        <v>0</v>
      </c>
      <c r="BM31" s="37" t="s">
        <v>34</v>
      </c>
      <c r="BN31" s="2">
        <v>141</v>
      </c>
      <c r="BO31" s="2">
        <v>141</v>
      </c>
      <c r="BP31" s="2">
        <v>0</v>
      </c>
      <c r="BQ31" s="2">
        <v>0</v>
      </c>
      <c r="BR31" s="4">
        <v>1</v>
      </c>
      <c r="BS31" s="38">
        <f t="shared" si="8"/>
        <v>0</v>
      </c>
      <c r="BU31" s="37" t="s">
        <v>34</v>
      </c>
      <c r="BV31" s="2">
        <v>141</v>
      </c>
      <c r="BW31" s="2">
        <v>141</v>
      </c>
      <c r="BX31" s="2">
        <v>0</v>
      </c>
      <c r="BY31" s="2">
        <v>0</v>
      </c>
      <c r="BZ31" s="4">
        <v>1</v>
      </c>
      <c r="CA31" s="4">
        <f t="shared" si="9"/>
        <v>0</v>
      </c>
      <c r="CC31" s="37" t="s">
        <v>34</v>
      </c>
      <c r="CD31" s="2">
        <v>141</v>
      </c>
      <c r="CE31" s="2">
        <v>141</v>
      </c>
      <c r="CF31" s="2">
        <v>0</v>
      </c>
      <c r="CG31" s="2">
        <v>0</v>
      </c>
      <c r="CH31" s="4">
        <f t="shared" si="62"/>
        <v>1</v>
      </c>
      <c r="CI31" s="38">
        <f t="shared" si="10"/>
        <v>0</v>
      </c>
      <c r="CK31" s="78" t="s">
        <v>34</v>
      </c>
      <c r="CL31" s="74">
        <v>141</v>
      </c>
      <c r="CM31" s="74">
        <v>141</v>
      </c>
      <c r="CN31" s="74">
        <v>0</v>
      </c>
      <c r="CO31" s="74">
        <v>0</v>
      </c>
      <c r="CP31" s="75">
        <v>1</v>
      </c>
      <c r="CQ31" s="77">
        <f t="shared" si="11"/>
        <v>1</v>
      </c>
      <c r="CR31" s="73"/>
      <c r="CS31" s="78" t="s">
        <v>34</v>
      </c>
      <c r="CT31" s="74">
        <v>141</v>
      </c>
      <c r="CU31" s="74">
        <v>141</v>
      </c>
      <c r="CV31" s="74">
        <v>0</v>
      </c>
      <c r="CW31" s="74">
        <v>0</v>
      </c>
      <c r="CX31" s="75">
        <v>1</v>
      </c>
      <c r="CY31" s="77">
        <f t="shared" si="12"/>
        <v>0</v>
      </c>
      <c r="CZ31" s="73"/>
      <c r="DA31" s="78" t="s">
        <v>34</v>
      </c>
      <c r="DB31" s="74">
        <v>141</v>
      </c>
      <c r="DC31" s="74">
        <v>141</v>
      </c>
      <c r="DD31" s="74">
        <v>0</v>
      </c>
      <c r="DE31" s="74">
        <v>0</v>
      </c>
      <c r="DF31" s="75">
        <v>1</v>
      </c>
      <c r="DG31" s="77">
        <f t="shared" si="13"/>
        <v>0</v>
      </c>
      <c r="DH31" s="73"/>
      <c r="DI31" s="78" t="s">
        <v>34</v>
      </c>
      <c r="DJ31" s="73">
        <v>145</v>
      </c>
      <c r="DK31" s="73">
        <v>141</v>
      </c>
      <c r="DL31" s="73">
        <v>0</v>
      </c>
      <c r="DM31" s="73">
        <v>4</v>
      </c>
      <c r="DN31" s="77">
        <v>0.97</v>
      </c>
      <c r="DO31" s="77">
        <f t="shared" si="14"/>
        <v>-3.0000000000000027E-2</v>
      </c>
      <c r="DP31" s="73" t="s">
        <v>89</v>
      </c>
      <c r="DQ31" s="78" t="s">
        <v>34</v>
      </c>
      <c r="DR31" s="74">
        <v>141</v>
      </c>
      <c r="DS31" s="74">
        <v>141</v>
      </c>
      <c r="DT31" s="74">
        <v>0</v>
      </c>
      <c r="DU31" s="74">
        <v>0</v>
      </c>
      <c r="DV31" s="75">
        <v>1</v>
      </c>
      <c r="DW31" s="77">
        <f t="shared" si="15"/>
        <v>3.0000000000000027E-2</v>
      </c>
      <c r="DX31" s="73"/>
      <c r="DY31" s="78" t="s">
        <v>34</v>
      </c>
      <c r="DZ31" s="74">
        <v>141</v>
      </c>
      <c r="EA31" s="74">
        <v>141</v>
      </c>
      <c r="EB31" s="74">
        <v>0</v>
      </c>
      <c r="EC31" s="74">
        <v>0</v>
      </c>
      <c r="ED31" s="75">
        <v>1</v>
      </c>
      <c r="EE31" s="77">
        <f t="shared" si="16"/>
        <v>0</v>
      </c>
      <c r="EF31" s="73"/>
      <c r="EG31" s="78" t="s">
        <v>34</v>
      </c>
      <c r="EH31" s="79">
        <v>435</v>
      </c>
      <c r="EI31" s="73">
        <v>423</v>
      </c>
      <c r="EJ31" s="73">
        <v>0</v>
      </c>
      <c r="EK31" s="73">
        <v>12</v>
      </c>
      <c r="EL31" s="77">
        <v>0.97</v>
      </c>
      <c r="EM31" s="77">
        <f t="shared" si="17"/>
        <v>-3.0000000000000027E-2</v>
      </c>
      <c r="EN31" s="73" t="s">
        <v>89</v>
      </c>
      <c r="EO31" s="73" t="s">
        <v>34</v>
      </c>
      <c r="EP31" s="73">
        <v>145</v>
      </c>
      <c r="EQ31" s="73">
        <v>141</v>
      </c>
      <c r="ER31" s="73">
        <v>0</v>
      </c>
      <c r="ES31" s="73">
        <v>4</v>
      </c>
      <c r="ET31" s="77">
        <v>0.97</v>
      </c>
      <c r="EU31" s="77">
        <f t="shared" si="18"/>
        <v>0</v>
      </c>
      <c r="EV31" s="73"/>
      <c r="EW31" s="73" t="s">
        <v>34</v>
      </c>
      <c r="EX31" s="73">
        <v>145</v>
      </c>
      <c r="EY31" s="73">
        <v>141</v>
      </c>
      <c r="EZ31" s="73">
        <v>0</v>
      </c>
      <c r="FA31" s="73">
        <v>4</v>
      </c>
      <c r="FB31" s="77">
        <v>0.97</v>
      </c>
      <c r="FC31" s="77">
        <f t="shared" si="19"/>
        <v>0</v>
      </c>
      <c r="FD31" s="73"/>
      <c r="FE31" s="74" t="s">
        <v>34</v>
      </c>
      <c r="FF31" s="74">
        <v>145</v>
      </c>
      <c r="FG31" s="74">
        <v>141</v>
      </c>
      <c r="FH31" s="74">
        <v>0</v>
      </c>
      <c r="FI31" s="74">
        <v>4</v>
      </c>
      <c r="FJ31" s="75">
        <f t="shared" si="20"/>
        <v>0.97241379310344822</v>
      </c>
      <c r="FK31" s="77">
        <f t="shared" si="21"/>
        <v>2.4137931034482474E-3</v>
      </c>
      <c r="FM31" s="74" t="s">
        <v>34</v>
      </c>
      <c r="FN31" s="74">
        <v>145</v>
      </c>
      <c r="FO31" s="74">
        <v>141</v>
      </c>
      <c r="FP31" s="74">
        <v>0</v>
      </c>
      <c r="FQ31" s="74">
        <v>4</v>
      </c>
      <c r="FR31" s="75">
        <f t="shared" si="22"/>
        <v>0.97241379310344822</v>
      </c>
      <c r="FS31" s="77">
        <f t="shared" si="23"/>
        <v>0</v>
      </c>
      <c r="FU31" s="78" t="s">
        <v>34</v>
      </c>
      <c r="FV31" s="74">
        <v>141</v>
      </c>
      <c r="FW31" s="74">
        <v>141</v>
      </c>
      <c r="FX31" s="74">
        <v>0</v>
      </c>
      <c r="FY31" s="74">
        <v>0</v>
      </c>
      <c r="FZ31" s="75">
        <f t="shared" si="24"/>
        <v>1</v>
      </c>
      <c r="GA31" s="77">
        <f t="shared" si="0"/>
        <v>2.7586206896551779E-2</v>
      </c>
      <c r="GC31" s="78" t="s">
        <v>34</v>
      </c>
      <c r="GD31" s="74">
        <v>141</v>
      </c>
      <c r="GE31" s="74">
        <v>141</v>
      </c>
      <c r="GF31" s="74">
        <v>0</v>
      </c>
      <c r="GG31" s="74">
        <v>0</v>
      </c>
      <c r="GH31" s="75">
        <f t="shared" si="25"/>
        <v>1</v>
      </c>
      <c r="GI31" s="77">
        <f t="shared" si="26"/>
        <v>0</v>
      </c>
      <c r="GK31" s="78" t="s">
        <v>34</v>
      </c>
      <c r="GL31" s="74">
        <v>141</v>
      </c>
      <c r="GM31" s="74">
        <v>141</v>
      </c>
      <c r="GN31" s="74">
        <v>0</v>
      </c>
      <c r="GO31" s="74">
        <v>0</v>
      </c>
      <c r="GP31" s="75">
        <f t="shared" si="27"/>
        <v>1</v>
      </c>
      <c r="GQ31" s="77">
        <f t="shared" si="28"/>
        <v>0</v>
      </c>
      <c r="GS31" s="78" t="s">
        <v>34</v>
      </c>
      <c r="GT31" s="74">
        <v>141</v>
      </c>
      <c r="GU31" s="74">
        <v>141</v>
      </c>
      <c r="GV31" s="74">
        <v>0</v>
      </c>
      <c r="GW31" s="74">
        <v>0</v>
      </c>
      <c r="GX31" s="75">
        <f t="shared" si="29"/>
        <v>1</v>
      </c>
      <c r="GY31" s="77">
        <f t="shared" si="30"/>
        <v>0</v>
      </c>
      <c r="HA31" s="78" t="s">
        <v>34</v>
      </c>
      <c r="HB31" s="74">
        <v>141</v>
      </c>
      <c r="HC31" s="74">
        <v>141</v>
      </c>
      <c r="HD31" s="74">
        <v>0</v>
      </c>
      <c r="HE31" s="74">
        <v>0</v>
      </c>
      <c r="HF31" s="75">
        <f t="shared" si="31"/>
        <v>1</v>
      </c>
      <c r="HG31" s="77">
        <f t="shared" si="32"/>
        <v>0</v>
      </c>
      <c r="HI31" s="78" t="s">
        <v>34</v>
      </c>
      <c r="HJ31" s="74">
        <v>141</v>
      </c>
      <c r="HK31" s="74">
        <v>141</v>
      </c>
      <c r="HL31" s="74">
        <v>0</v>
      </c>
      <c r="HM31" s="74">
        <v>0</v>
      </c>
      <c r="HN31" s="75">
        <f t="shared" si="33"/>
        <v>1</v>
      </c>
      <c r="HO31" s="77">
        <f t="shared" si="34"/>
        <v>0</v>
      </c>
      <c r="HQ31" s="78" t="s">
        <v>34</v>
      </c>
      <c r="HR31" s="74">
        <v>141</v>
      </c>
      <c r="HS31" s="74">
        <v>141</v>
      </c>
      <c r="HT31" s="74">
        <v>0</v>
      </c>
      <c r="HU31" s="74">
        <v>0</v>
      </c>
      <c r="HV31" s="75">
        <f t="shared" si="35"/>
        <v>1</v>
      </c>
      <c r="HW31" s="77">
        <f t="shared" si="36"/>
        <v>0</v>
      </c>
      <c r="HY31" s="78" t="s">
        <v>34</v>
      </c>
      <c r="HZ31" s="74">
        <v>141</v>
      </c>
      <c r="IA31" s="74">
        <v>141</v>
      </c>
      <c r="IB31" s="74">
        <v>0</v>
      </c>
      <c r="IC31" s="74">
        <v>0</v>
      </c>
      <c r="ID31" s="75">
        <f t="shared" si="37"/>
        <v>1</v>
      </c>
      <c r="IE31" s="77">
        <f t="shared" si="38"/>
        <v>0</v>
      </c>
      <c r="IG31" s="78" t="s">
        <v>34</v>
      </c>
      <c r="IH31" s="74">
        <v>141</v>
      </c>
      <c r="II31" s="74">
        <v>141</v>
      </c>
      <c r="IJ31" s="74">
        <v>0</v>
      </c>
      <c r="IK31" s="74">
        <v>0</v>
      </c>
      <c r="IL31" s="75">
        <f t="shared" si="39"/>
        <v>1</v>
      </c>
      <c r="IM31" s="77">
        <f t="shared" si="40"/>
        <v>0</v>
      </c>
      <c r="IO31" s="78" t="s">
        <v>34</v>
      </c>
      <c r="IP31" s="74">
        <v>141</v>
      </c>
      <c r="IQ31" s="74">
        <v>141</v>
      </c>
      <c r="IR31" s="74">
        <v>0</v>
      </c>
      <c r="IS31" s="74">
        <v>0</v>
      </c>
      <c r="IT31" s="75">
        <f t="shared" si="41"/>
        <v>1</v>
      </c>
      <c r="IU31" s="77">
        <f t="shared" si="42"/>
        <v>0</v>
      </c>
      <c r="IW31" s="78" t="s">
        <v>34</v>
      </c>
      <c r="IX31" s="74">
        <v>141</v>
      </c>
      <c r="IY31" s="74">
        <v>141</v>
      </c>
      <c r="IZ31" s="74">
        <v>0</v>
      </c>
      <c r="JA31" s="74">
        <v>0</v>
      </c>
      <c r="JB31" s="75">
        <f t="shared" si="43"/>
        <v>1</v>
      </c>
      <c r="JC31" s="77">
        <f t="shared" si="44"/>
        <v>0</v>
      </c>
      <c r="JE31" s="78" t="s">
        <v>34</v>
      </c>
      <c r="JF31" s="74">
        <v>141</v>
      </c>
      <c r="JG31" s="74">
        <v>141</v>
      </c>
      <c r="JH31" s="74">
        <v>0</v>
      </c>
      <c r="JI31" s="74">
        <v>0</v>
      </c>
      <c r="JJ31" s="75">
        <f t="shared" si="45"/>
        <v>1</v>
      </c>
      <c r="JK31" s="77">
        <f t="shared" si="46"/>
        <v>0</v>
      </c>
      <c r="JM31" s="78" t="s">
        <v>34</v>
      </c>
      <c r="JN31" s="74">
        <v>141</v>
      </c>
      <c r="JO31" s="74">
        <v>141</v>
      </c>
      <c r="JP31" s="74">
        <v>0</v>
      </c>
      <c r="JQ31" s="74">
        <v>0</v>
      </c>
      <c r="JR31" s="75">
        <f t="shared" si="47"/>
        <v>1</v>
      </c>
      <c r="JS31" s="77">
        <f t="shared" si="48"/>
        <v>0</v>
      </c>
      <c r="JU31" s="78" t="s">
        <v>34</v>
      </c>
      <c r="JV31" s="74">
        <v>141</v>
      </c>
      <c r="JW31" s="74">
        <v>141</v>
      </c>
      <c r="JX31" s="74">
        <v>0</v>
      </c>
      <c r="JY31" s="74">
        <v>0</v>
      </c>
      <c r="JZ31" s="75">
        <f t="shared" si="49"/>
        <v>1</v>
      </c>
      <c r="KA31" s="77">
        <f t="shared" si="50"/>
        <v>0</v>
      </c>
      <c r="KC31" s="78" t="s">
        <v>34</v>
      </c>
      <c r="KD31" s="74">
        <v>141</v>
      </c>
      <c r="KE31" s="74">
        <v>141</v>
      </c>
      <c r="KF31" s="74">
        <v>0</v>
      </c>
      <c r="KG31" s="74">
        <v>0</v>
      </c>
      <c r="KH31" s="75">
        <f t="shared" si="51"/>
        <v>1</v>
      </c>
      <c r="KI31" s="77">
        <f t="shared" si="52"/>
        <v>0</v>
      </c>
      <c r="KK31" s="78" t="s">
        <v>34</v>
      </c>
      <c r="KL31" s="74">
        <v>141</v>
      </c>
      <c r="KM31" s="74">
        <v>141</v>
      </c>
      <c r="KN31" s="74">
        <v>0</v>
      </c>
      <c r="KO31" s="74">
        <v>0</v>
      </c>
      <c r="KP31" s="75">
        <f t="shared" si="53"/>
        <v>1</v>
      </c>
      <c r="KQ31" s="77">
        <f t="shared" si="54"/>
        <v>0</v>
      </c>
      <c r="KS31" s="78" t="s">
        <v>34</v>
      </c>
      <c r="KT31" s="74">
        <v>141</v>
      </c>
      <c r="KU31" s="74">
        <v>141</v>
      </c>
      <c r="KV31" s="74">
        <v>0</v>
      </c>
      <c r="KW31" s="74">
        <v>0</v>
      </c>
      <c r="KX31" s="75">
        <f t="shared" si="55"/>
        <v>1</v>
      </c>
      <c r="KY31" s="77">
        <f t="shared" si="56"/>
        <v>0</v>
      </c>
      <c r="LA31" s="78" t="s">
        <v>34</v>
      </c>
      <c r="LB31" s="74">
        <v>141</v>
      </c>
      <c r="LC31" s="74">
        <v>141</v>
      </c>
      <c r="LD31" s="74">
        <v>0</v>
      </c>
      <c r="LE31" s="74">
        <v>0</v>
      </c>
      <c r="LF31" s="75">
        <f t="shared" si="57"/>
        <v>1</v>
      </c>
      <c r="LG31" s="77">
        <f t="shared" si="58"/>
        <v>0</v>
      </c>
      <c r="LI31" s="78" t="s">
        <v>34</v>
      </c>
      <c r="LJ31" s="74">
        <v>141</v>
      </c>
      <c r="LK31" s="74">
        <v>141</v>
      </c>
      <c r="LL31" s="74">
        <v>0</v>
      </c>
      <c r="LM31" s="74">
        <v>0</v>
      </c>
      <c r="LN31" s="75">
        <f t="shared" si="59"/>
        <v>1</v>
      </c>
      <c r="LO31" s="77">
        <f t="shared" si="60"/>
        <v>0</v>
      </c>
      <c r="LQ31" s="78" t="s">
        <v>34</v>
      </c>
      <c r="LR31" s="74">
        <v>145</v>
      </c>
      <c r="LS31" s="74">
        <v>141</v>
      </c>
      <c r="LT31" s="74">
        <v>0</v>
      </c>
      <c r="LU31" s="74">
        <v>4</v>
      </c>
      <c r="LV31" s="75">
        <v>0.97</v>
      </c>
      <c r="LW31" s="77"/>
    </row>
    <row r="32" spans="1:33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G32" s="4"/>
      <c r="H32" s="2"/>
      <c r="I32" s="2" t="s">
        <v>35</v>
      </c>
      <c r="J32" s="2">
        <v>45</v>
      </c>
      <c r="K32" s="2">
        <v>45</v>
      </c>
      <c r="L32" s="2">
        <v>0</v>
      </c>
      <c r="M32" s="2">
        <v>0</v>
      </c>
      <c r="N32" s="4">
        <f t="shared" si="63"/>
        <v>1</v>
      </c>
      <c r="O32" s="8">
        <f t="shared" si="1"/>
        <v>0</v>
      </c>
      <c r="Q32" s="2" t="s">
        <v>35</v>
      </c>
      <c r="R32" s="2">
        <v>45</v>
      </c>
      <c r="S32" s="2">
        <v>45</v>
      </c>
      <c r="T32" s="2">
        <v>0</v>
      </c>
      <c r="U32" s="2">
        <v>0</v>
      </c>
      <c r="V32" s="4">
        <f t="shared" si="61"/>
        <v>1</v>
      </c>
      <c r="W32" s="38">
        <f t="shared" si="2"/>
        <v>0</v>
      </c>
      <c r="Y32" s="2" t="s">
        <v>35</v>
      </c>
      <c r="Z32" s="2">
        <v>45</v>
      </c>
      <c r="AA32" s="2">
        <v>45</v>
      </c>
      <c r="AB32" s="2">
        <v>0</v>
      </c>
      <c r="AC32" s="2">
        <v>0</v>
      </c>
      <c r="AD32" s="4">
        <v>1</v>
      </c>
      <c r="AE32" s="38">
        <f t="shared" si="3"/>
        <v>0</v>
      </c>
      <c r="AG32" s="2" t="s">
        <v>35</v>
      </c>
      <c r="AH32" s="2">
        <v>45</v>
      </c>
      <c r="AI32" s="2">
        <v>45</v>
      </c>
      <c r="AJ32" s="2">
        <v>0</v>
      </c>
      <c r="AK32" s="2">
        <v>0</v>
      </c>
      <c r="AL32" s="4">
        <v>1</v>
      </c>
      <c r="AM32" s="38">
        <f t="shared" si="4"/>
        <v>0</v>
      </c>
      <c r="AO32" s="2" t="s">
        <v>35</v>
      </c>
      <c r="AP32" s="2">
        <v>45</v>
      </c>
      <c r="AQ32" s="2">
        <v>45</v>
      </c>
      <c r="AR32" s="2">
        <v>0</v>
      </c>
      <c r="AS32" s="2">
        <v>0</v>
      </c>
      <c r="AT32" s="4">
        <v>1</v>
      </c>
      <c r="AU32" s="38">
        <f t="shared" si="5"/>
        <v>0</v>
      </c>
      <c r="AW32" s="2" t="s">
        <v>35</v>
      </c>
      <c r="AX32" s="2">
        <v>45</v>
      </c>
      <c r="AY32" s="2">
        <v>45</v>
      </c>
      <c r="AZ32" s="2">
        <v>0</v>
      </c>
      <c r="BA32" s="2">
        <v>0</v>
      </c>
      <c r="BB32" s="4">
        <v>1</v>
      </c>
      <c r="BC32" s="38">
        <f t="shared" si="6"/>
        <v>0</v>
      </c>
      <c r="BE32" s="2" t="s">
        <v>35</v>
      </c>
      <c r="BF32" s="2">
        <v>45</v>
      </c>
      <c r="BG32" s="2">
        <v>45</v>
      </c>
      <c r="BH32" s="2">
        <v>0</v>
      </c>
      <c r="BI32" s="2">
        <v>0</v>
      </c>
      <c r="BJ32" s="4">
        <v>1</v>
      </c>
      <c r="BK32" s="38">
        <f t="shared" si="7"/>
        <v>0</v>
      </c>
      <c r="BM32" s="2" t="s">
        <v>35</v>
      </c>
      <c r="BN32" s="2">
        <v>45</v>
      </c>
      <c r="BO32" s="2">
        <v>45</v>
      </c>
      <c r="BP32" s="2">
        <v>0</v>
      </c>
      <c r="BQ32" s="2">
        <v>0</v>
      </c>
      <c r="BR32" s="4">
        <v>1</v>
      </c>
      <c r="BS32" s="38">
        <f t="shared" si="8"/>
        <v>0</v>
      </c>
      <c r="BU32" s="2" t="s">
        <v>35</v>
      </c>
      <c r="BV32" s="2">
        <v>45</v>
      </c>
      <c r="BW32" s="2">
        <v>45</v>
      </c>
      <c r="BX32" s="2">
        <v>0</v>
      </c>
      <c r="BY32" s="2">
        <v>0</v>
      </c>
      <c r="BZ32" s="4">
        <v>1</v>
      </c>
      <c r="CA32" s="4">
        <f t="shared" si="9"/>
        <v>0</v>
      </c>
      <c r="CC32" s="2" t="s">
        <v>35</v>
      </c>
      <c r="CD32" s="2">
        <v>45</v>
      </c>
      <c r="CE32" s="2">
        <v>45</v>
      </c>
      <c r="CF32" s="2">
        <v>0</v>
      </c>
      <c r="CG32" s="2">
        <v>0</v>
      </c>
      <c r="CH32" s="4">
        <f t="shared" si="62"/>
        <v>1</v>
      </c>
      <c r="CI32" s="38">
        <f t="shared" si="10"/>
        <v>0</v>
      </c>
      <c r="CK32" s="73" t="s">
        <v>35</v>
      </c>
      <c r="CL32" s="73">
        <v>45</v>
      </c>
      <c r="CM32" s="73">
        <v>45</v>
      </c>
      <c r="CN32" s="73">
        <v>0</v>
      </c>
      <c r="CO32" s="73">
        <v>0</v>
      </c>
      <c r="CP32" s="77">
        <v>1</v>
      </c>
      <c r="CQ32" s="77">
        <f t="shared" si="11"/>
        <v>1</v>
      </c>
      <c r="CR32" s="73"/>
      <c r="CS32" s="73" t="s">
        <v>35</v>
      </c>
      <c r="CT32" s="73">
        <v>45</v>
      </c>
      <c r="CU32" s="73">
        <v>45</v>
      </c>
      <c r="CV32" s="73">
        <v>0</v>
      </c>
      <c r="CW32" s="73">
        <v>0</v>
      </c>
      <c r="CX32" s="77">
        <v>1</v>
      </c>
      <c r="CY32" s="77">
        <f t="shared" si="12"/>
        <v>0</v>
      </c>
      <c r="CZ32" s="73"/>
      <c r="DA32" s="73" t="s">
        <v>35</v>
      </c>
      <c r="DB32" s="73">
        <v>45</v>
      </c>
      <c r="DC32" s="73">
        <v>45</v>
      </c>
      <c r="DD32" s="73">
        <v>0</v>
      </c>
      <c r="DE32" s="73">
        <v>0</v>
      </c>
      <c r="DF32" s="77">
        <v>1</v>
      </c>
      <c r="DG32" s="77">
        <f t="shared" si="13"/>
        <v>0</v>
      </c>
      <c r="DH32" s="73"/>
      <c r="DI32" s="73" t="s">
        <v>35</v>
      </c>
      <c r="DJ32" s="73">
        <v>45</v>
      </c>
      <c r="DK32" s="73">
        <v>45</v>
      </c>
      <c r="DL32" s="73">
        <v>0</v>
      </c>
      <c r="DM32" s="73">
        <v>0</v>
      </c>
      <c r="DN32" s="77">
        <v>1</v>
      </c>
      <c r="DO32" s="77">
        <f t="shared" si="14"/>
        <v>0</v>
      </c>
      <c r="DP32" s="73"/>
      <c r="DQ32" s="73" t="s">
        <v>35</v>
      </c>
      <c r="DR32" s="73">
        <v>45</v>
      </c>
      <c r="DS32" s="73">
        <v>45</v>
      </c>
      <c r="DT32" s="73">
        <v>0</v>
      </c>
      <c r="DU32" s="73">
        <v>0</v>
      </c>
      <c r="DV32" s="77">
        <v>1</v>
      </c>
      <c r="DW32" s="77">
        <f t="shared" si="15"/>
        <v>0</v>
      </c>
      <c r="DX32" s="73"/>
      <c r="DY32" s="73" t="s">
        <v>35</v>
      </c>
      <c r="DZ32" s="73">
        <v>45</v>
      </c>
      <c r="EA32" s="73">
        <v>45</v>
      </c>
      <c r="EB32" s="73">
        <v>0</v>
      </c>
      <c r="EC32" s="73">
        <v>0</v>
      </c>
      <c r="ED32" s="77">
        <v>1</v>
      </c>
      <c r="EE32" s="77">
        <f t="shared" si="16"/>
        <v>0</v>
      </c>
      <c r="EF32" s="73"/>
      <c r="EG32" s="73" t="s">
        <v>35</v>
      </c>
      <c r="EH32" s="73">
        <v>45</v>
      </c>
      <c r="EI32" s="73">
        <v>45</v>
      </c>
      <c r="EJ32" s="73">
        <v>0</v>
      </c>
      <c r="EK32" s="73">
        <v>0</v>
      </c>
      <c r="EL32" s="77">
        <v>1</v>
      </c>
      <c r="EM32" s="77">
        <f t="shared" si="17"/>
        <v>0</v>
      </c>
      <c r="EN32" s="73"/>
      <c r="EO32" s="73" t="s">
        <v>35</v>
      </c>
      <c r="EP32" s="73">
        <v>45</v>
      </c>
      <c r="EQ32" s="73">
        <v>45</v>
      </c>
      <c r="ER32" s="73">
        <v>0</v>
      </c>
      <c r="ES32" s="73">
        <v>0</v>
      </c>
      <c r="ET32" s="77">
        <v>1</v>
      </c>
      <c r="EU32" s="77">
        <f t="shared" si="18"/>
        <v>0</v>
      </c>
      <c r="EV32" s="73"/>
      <c r="EW32" s="73" t="s">
        <v>35</v>
      </c>
      <c r="EX32" s="73">
        <v>45</v>
      </c>
      <c r="EY32" s="73">
        <v>45</v>
      </c>
      <c r="EZ32" s="73">
        <v>0</v>
      </c>
      <c r="FA32" s="73">
        <v>0</v>
      </c>
      <c r="FB32" s="77">
        <v>1</v>
      </c>
      <c r="FC32" s="77">
        <f t="shared" si="19"/>
        <v>0</v>
      </c>
      <c r="FD32" s="73"/>
      <c r="FE32" s="74" t="s">
        <v>35</v>
      </c>
      <c r="FF32" s="74">
        <v>45</v>
      </c>
      <c r="FG32" s="74">
        <v>45</v>
      </c>
      <c r="FH32" s="74">
        <v>0</v>
      </c>
      <c r="FI32" s="74">
        <v>0</v>
      </c>
      <c r="FJ32" s="75">
        <f t="shared" si="20"/>
        <v>1</v>
      </c>
      <c r="FK32" s="77">
        <f t="shared" si="21"/>
        <v>0</v>
      </c>
      <c r="FM32" s="74" t="s">
        <v>35</v>
      </c>
      <c r="FN32" s="74">
        <v>45</v>
      </c>
      <c r="FO32" s="74">
        <v>45</v>
      </c>
      <c r="FP32" s="74">
        <v>0</v>
      </c>
      <c r="FQ32" s="74">
        <v>0</v>
      </c>
      <c r="FR32" s="75">
        <f t="shared" si="22"/>
        <v>1</v>
      </c>
      <c r="FS32" s="77">
        <f t="shared" si="23"/>
        <v>0</v>
      </c>
      <c r="FU32" s="74" t="s">
        <v>35</v>
      </c>
      <c r="FV32" s="74">
        <v>45</v>
      </c>
      <c r="FW32" s="74">
        <v>45</v>
      </c>
      <c r="FX32" s="74">
        <v>0</v>
      </c>
      <c r="FY32" s="74">
        <v>0</v>
      </c>
      <c r="FZ32" s="75">
        <f t="shared" si="24"/>
        <v>1</v>
      </c>
      <c r="GA32" s="77">
        <f t="shared" si="0"/>
        <v>0</v>
      </c>
      <c r="GC32" s="74" t="s">
        <v>35</v>
      </c>
      <c r="GD32" s="74">
        <v>45</v>
      </c>
      <c r="GE32" s="74">
        <v>45</v>
      </c>
      <c r="GF32" s="74">
        <v>0</v>
      </c>
      <c r="GG32" s="74">
        <v>0</v>
      </c>
      <c r="GH32" s="75">
        <f t="shared" si="25"/>
        <v>1</v>
      </c>
      <c r="GI32" s="77">
        <f t="shared" si="26"/>
        <v>0</v>
      </c>
      <c r="GK32" s="74" t="s">
        <v>35</v>
      </c>
      <c r="GL32" s="74">
        <v>45</v>
      </c>
      <c r="GM32" s="74">
        <v>45</v>
      </c>
      <c r="GN32" s="74">
        <v>0</v>
      </c>
      <c r="GO32" s="74">
        <v>0</v>
      </c>
      <c r="GP32" s="75">
        <f t="shared" si="27"/>
        <v>1</v>
      </c>
      <c r="GQ32" s="77">
        <f t="shared" si="28"/>
        <v>0</v>
      </c>
      <c r="GS32" s="74" t="s">
        <v>35</v>
      </c>
      <c r="GT32" s="74">
        <v>45</v>
      </c>
      <c r="GU32" s="74">
        <v>45</v>
      </c>
      <c r="GV32" s="74">
        <v>0</v>
      </c>
      <c r="GW32" s="74">
        <v>0</v>
      </c>
      <c r="GX32" s="75">
        <f t="shared" si="29"/>
        <v>1</v>
      </c>
      <c r="GY32" s="77">
        <f t="shared" si="30"/>
        <v>0</v>
      </c>
      <c r="HA32" s="74" t="s">
        <v>35</v>
      </c>
      <c r="HB32" s="74">
        <v>45</v>
      </c>
      <c r="HC32" s="74">
        <v>45</v>
      </c>
      <c r="HD32" s="74">
        <v>0</v>
      </c>
      <c r="HE32" s="74">
        <v>0</v>
      </c>
      <c r="HF32" s="75">
        <f t="shared" si="31"/>
        <v>1</v>
      </c>
      <c r="HG32" s="77">
        <f t="shared" si="32"/>
        <v>0</v>
      </c>
      <c r="HI32" s="74" t="s">
        <v>35</v>
      </c>
      <c r="HJ32" s="74">
        <v>45</v>
      </c>
      <c r="HK32" s="74">
        <v>45</v>
      </c>
      <c r="HL32" s="74">
        <v>0</v>
      </c>
      <c r="HM32" s="74">
        <v>0</v>
      </c>
      <c r="HN32" s="75">
        <f t="shared" si="33"/>
        <v>1</v>
      </c>
      <c r="HO32" s="77">
        <f t="shared" si="34"/>
        <v>0</v>
      </c>
      <c r="HQ32" s="74" t="s">
        <v>35</v>
      </c>
      <c r="HR32" s="74">
        <v>45</v>
      </c>
      <c r="HS32" s="74">
        <v>45</v>
      </c>
      <c r="HT32" s="74">
        <v>0</v>
      </c>
      <c r="HU32" s="74">
        <v>0</v>
      </c>
      <c r="HV32" s="75">
        <f t="shared" si="35"/>
        <v>1</v>
      </c>
      <c r="HW32" s="77">
        <f t="shared" si="36"/>
        <v>0</v>
      </c>
      <c r="HY32" s="74" t="s">
        <v>35</v>
      </c>
      <c r="HZ32" s="74">
        <v>45</v>
      </c>
      <c r="IA32" s="74">
        <v>45</v>
      </c>
      <c r="IB32" s="74">
        <v>0</v>
      </c>
      <c r="IC32" s="74">
        <v>0</v>
      </c>
      <c r="ID32" s="75">
        <f t="shared" si="37"/>
        <v>1</v>
      </c>
      <c r="IE32" s="77">
        <f t="shared" si="38"/>
        <v>0</v>
      </c>
      <c r="IG32" s="74" t="s">
        <v>35</v>
      </c>
      <c r="IH32" s="74">
        <v>45</v>
      </c>
      <c r="II32" s="74">
        <v>45</v>
      </c>
      <c r="IJ32" s="74">
        <v>0</v>
      </c>
      <c r="IK32" s="74">
        <v>0</v>
      </c>
      <c r="IL32" s="75">
        <f t="shared" si="39"/>
        <v>1</v>
      </c>
      <c r="IM32" s="77">
        <f t="shared" si="40"/>
        <v>0</v>
      </c>
      <c r="IO32" s="74" t="s">
        <v>35</v>
      </c>
      <c r="IP32" s="74">
        <v>45</v>
      </c>
      <c r="IQ32" s="74">
        <v>45</v>
      </c>
      <c r="IR32" s="74">
        <v>0</v>
      </c>
      <c r="IS32" s="74">
        <v>0</v>
      </c>
      <c r="IT32" s="75">
        <f t="shared" si="41"/>
        <v>1</v>
      </c>
      <c r="IU32" s="77">
        <f t="shared" si="42"/>
        <v>0</v>
      </c>
      <c r="IW32" s="74" t="s">
        <v>35</v>
      </c>
      <c r="IX32" s="74">
        <v>45</v>
      </c>
      <c r="IY32" s="74">
        <v>45</v>
      </c>
      <c r="IZ32" s="74">
        <v>0</v>
      </c>
      <c r="JA32" s="74">
        <v>0</v>
      </c>
      <c r="JB32" s="75">
        <f t="shared" si="43"/>
        <v>1</v>
      </c>
      <c r="JC32" s="77">
        <f t="shared" si="44"/>
        <v>0</v>
      </c>
      <c r="JE32" s="74" t="s">
        <v>35</v>
      </c>
      <c r="JF32" s="74">
        <v>45</v>
      </c>
      <c r="JG32" s="74">
        <v>45</v>
      </c>
      <c r="JH32" s="74">
        <v>0</v>
      </c>
      <c r="JI32" s="74">
        <v>0</v>
      </c>
      <c r="JJ32" s="75">
        <f t="shared" si="45"/>
        <v>1</v>
      </c>
      <c r="JK32" s="77">
        <f t="shared" si="46"/>
        <v>0</v>
      </c>
      <c r="JM32" s="74" t="s">
        <v>35</v>
      </c>
      <c r="JN32" s="74">
        <v>45</v>
      </c>
      <c r="JO32" s="74">
        <v>45</v>
      </c>
      <c r="JP32" s="74">
        <v>0</v>
      </c>
      <c r="JQ32" s="74">
        <v>0</v>
      </c>
      <c r="JR32" s="75">
        <f t="shared" si="47"/>
        <v>1</v>
      </c>
      <c r="JS32" s="77">
        <f t="shared" si="48"/>
        <v>0</v>
      </c>
      <c r="JU32" s="74" t="s">
        <v>35</v>
      </c>
      <c r="JV32" s="74">
        <v>45</v>
      </c>
      <c r="JW32" s="74">
        <v>45</v>
      </c>
      <c r="JX32" s="74">
        <v>0</v>
      </c>
      <c r="JY32" s="74">
        <v>0</v>
      </c>
      <c r="JZ32" s="75">
        <f t="shared" si="49"/>
        <v>1</v>
      </c>
      <c r="KA32" s="77">
        <f t="shared" si="50"/>
        <v>0</v>
      </c>
      <c r="KC32" s="74" t="s">
        <v>35</v>
      </c>
      <c r="KD32" s="74">
        <v>45</v>
      </c>
      <c r="KE32" s="74">
        <v>45</v>
      </c>
      <c r="KF32" s="74">
        <v>0</v>
      </c>
      <c r="KG32" s="74">
        <v>0</v>
      </c>
      <c r="KH32" s="75">
        <f t="shared" si="51"/>
        <v>1</v>
      </c>
      <c r="KI32" s="77">
        <f t="shared" si="52"/>
        <v>0</v>
      </c>
      <c r="KK32" s="74" t="s">
        <v>35</v>
      </c>
      <c r="KL32" s="74">
        <v>45</v>
      </c>
      <c r="KM32" s="74">
        <v>45</v>
      </c>
      <c r="KN32" s="74">
        <v>0</v>
      </c>
      <c r="KO32" s="74">
        <v>0</v>
      </c>
      <c r="KP32" s="75">
        <f t="shared" si="53"/>
        <v>1</v>
      </c>
      <c r="KQ32" s="77">
        <f t="shared" si="54"/>
        <v>0</v>
      </c>
      <c r="KS32" s="74" t="s">
        <v>35</v>
      </c>
      <c r="KT32" s="74">
        <v>45</v>
      </c>
      <c r="KU32" s="74">
        <v>45</v>
      </c>
      <c r="KV32" s="74">
        <v>0</v>
      </c>
      <c r="KW32" s="74">
        <v>0</v>
      </c>
      <c r="KX32" s="75">
        <f t="shared" si="55"/>
        <v>1</v>
      </c>
      <c r="KY32" s="77">
        <f t="shared" si="56"/>
        <v>0</v>
      </c>
      <c r="LA32" s="74" t="s">
        <v>35</v>
      </c>
      <c r="LB32" s="74">
        <v>45</v>
      </c>
      <c r="LC32" s="74">
        <v>45</v>
      </c>
      <c r="LD32" s="74">
        <v>0</v>
      </c>
      <c r="LE32" s="74">
        <v>0</v>
      </c>
      <c r="LF32" s="75">
        <f t="shared" si="57"/>
        <v>1</v>
      </c>
      <c r="LG32" s="77">
        <f t="shared" si="58"/>
        <v>0</v>
      </c>
      <c r="LI32" s="74" t="s">
        <v>35</v>
      </c>
      <c r="LJ32" s="74">
        <v>45</v>
      </c>
      <c r="LK32" s="74">
        <v>45</v>
      </c>
      <c r="LL32" s="74">
        <v>0</v>
      </c>
      <c r="LM32" s="74">
        <v>0</v>
      </c>
      <c r="LN32" s="75">
        <f t="shared" si="59"/>
        <v>1</v>
      </c>
      <c r="LO32" s="77">
        <f t="shared" si="60"/>
        <v>0</v>
      </c>
      <c r="LQ32" s="74" t="s">
        <v>35</v>
      </c>
      <c r="LR32" s="74">
        <v>45</v>
      </c>
      <c r="LS32" s="74">
        <v>45</v>
      </c>
      <c r="LT32" s="74">
        <v>0</v>
      </c>
      <c r="LU32" s="74">
        <v>0</v>
      </c>
      <c r="LV32" s="75">
        <v>1</v>
      </c>
      <c r="LW32" s="77"/>
    </row>
    <row r="33" spans="1:335">
      <c r="A33" s="2" t="s">
        <v>36</v>
      </c>
      <c r="B33" s="2">
        <v>4</v>
      </c>
      <c r="C33" s="2">
        <v>2</v>
      </c>
      <c r="D33" s="2">
        <v>2</v>
      </c>
      <c r="E33" s="2">
        <v>0</v>
      </c>
      <c r="F33" s="4">
        <v>0.5</v>
      </c>
      <c r="G33" s="4"/>
      <c r="H33" s="2"/>
      <c r="I33" s="2" t="s">
        <v>36</v>
      </c>
      <c r="J33" s="2">
        <v>4</v>
      </c>
      <c r="K33" s="2">
        <v>2</v>
      </c>
      <c r="L33" s="2">
        <v>2</v>
      </c>
      <c r="M33" s="2">
        <v>0</v>
      </c>
      <c r="N33" s="4">
        <f t="shared" si="63"/>
        <v>0.5</v>
      </c>
      <c r="O33" s="8">
        <f t="shared" si="1"/>
        <v>0</v>
      </c>
      <c r="Q33" s="2" t="s">
        <v>36</v>
      </c>
      <c r="R33" s="2">
        <v>4</v>
      </c>
      <c r="S33" s="2">
        <v>2</v>
      </c>
      <c r="T33" s="2">
        <v>2</v>
      </c>
      <c r="U33" s="2">
        <v>0</v>
      </c>
      <c r="V33" s="4">
        <f t="shared" si="61"/>
        <v>0.5</v>
      </c>
      <c r="W33" s="38">
        <f t="shared" si="2"/>
        <v>0</v>
      </c>
      <c r="Y33" s="2" t="s">
        <v>36</v>
      </c>
      <c r="Z33" s="2">
        <v>4</v>
      </c>
      <c r="AA33" s="2">
        <v>2</v>
      </c>
      <c r="AB33" s="2">
        <v>2</v>
      </c>
      <c r="AC33" s="2">
        <v>0</v>
      </c>
      <c r="AD33" s="4">
        <v>0.5</v>
      </c>
      <c r="AE33" s="38">
        <f t="shared" si="3"/>
        <v>0</v>
      </c>
      <c r="AG33" s="2" t="s">
        <v>36</v>
      </c>
      <c r="AH33" s="2">
        <v>4</v>
      </c>
      <c r="AI33" s="2">
        <v>2</v>
      </c>
      <c r="AJ33" s="2">
        <v>2</v>
      </c>
      <c r="AK33" s="2">
        <v>0</v>
      </c>
      <c r="AL33" s="4">
        <v>0.5</v>
      </c>
      <c r="AM33" s="38">
        <f t="shared" si="4"/>
        <v>0</v>
      </c>
      <c r="AO33" s="2" t="s">
        <v>36</v>
      </c>
      <c r="AP33" s="2">
        <v>4</v>
      </c>
      <c r="AQ33" s="2">
        <v>2</v>
      </c>
      <c r="AR33" s="2">
        <v>2</v>
      </c>
      <c r="AS33" s="2">
        <v>0</v>
      </c>
      <c r="AT33" s="4">
        <v>0.5</v>
      </c>
      <c r="AU33" s="38">
        <f t="shared" si="5"/>
        <v>0</v>
      </c>
      <c r="AW33" s="2" t="s">
        <v>36</v>
      </c>
      <c r="AX33" s="2">
        <v>4</v>
      </c>
      <c r="AY33" s="2">
        <v>2</v>
      </c>
      <c r="AZ33" s="2">
        <v>2</v>
      </c>
      <c r="BA33" s="2">
        <v>0</v>
      </c>
      <c r="BB33" s="4">
        <v>0.5</v>
      </c>
      <c r="BC33" s="38">
        <f t="shared" si="6"/>
        <v>0</v>
      </c>
      <c r="BE33" s="2" t="s">
        <v>36</v>
      </c>
      <c r="BF33" s="2">
        <v>4</v>
      </c>
      <c r="BG33" s="2">
        <v>2</v>
      </c>
      <c r="BH33" s="2">
        <v>2</v>
      </c>
      <c r="BI33" s="2">
        <v>0</v>
      </c>
      <c r="BJ33" s="4">
        <v>0.5</v>
      </c>
      <c r="BK33" s="38">
        <f t="shared" si="7"/>
        <v>0</v>
      </c>
      <c r="BM33" s="2" t="s">
        <v>36</v>
      </c>
      <c r="BN33" s="2">
        <v>4</v>
      </c>
      <c r="BO33" s="2">
        <v>2</v>
      </c>
      <c r="BP33" s="2">
        <v>2</v>
      </c>
      <c r="BQ33" s="2">
        <v>0</v>
      </c>
      <c r="BR33" s="4">
        <v>0.5</v>
      </c>
      <c r="BS33" s="38">
        <f t="shared" si="8"/>
        <v>0</v>
      </c>
      <c r="BU33" s="2" t="s">
        <v>36</v>
      </c>
      <c r="BV33" s="2">
        <v>4</v>
      </c>
      <c r="BW33" s="2">
        <v>2</v>
      </c>
      <c r="BX33" s="2">
        <v>2</v>
      </c>
      <c r="BY33" s="2">
        <v>0</v>
      </c>
      <c r="BZ33" s="4">
        <v>0.5</v>
      </c>
      <c r="CA33" s="4">
        <f t="shared" si="9"/>
        <v>0</v>
      </c>
      <c r="CC33" s="2" t="s">
        <v>36</v>
      </c>
      <c r="CD33" s="2">
        <v>4</v>
      </c>
      <c r="CE33" s="2">
        <v>2</v>
      </c>
      <c r="CF33" s="2">
        <v>2</v>
      </c>
      <c r="CG33" s="2">
        <v>0</v>
      </c>
      <c r="CH33" s="4">
        <f t="shared" si="62"/>
        <v>0.5</v>
      </c>
      <c r="CI33" s="38">
        <f t="shared" si="10"/>
        <v>0</v>
      </c>
      <c r="CK33" s="73" t="s">
        <v>36</v>
      </c>
      <c r="CL33" s="73">
        <v>4</v>
      </c>
      <c r="CM33" s="73">
        <v>2</v>
      </c>
      <c r="CN33" s="73">
        <v>2</v>
      </c>
      <c r="CO33" s="73">
        <v>0</v>
      </c>
      <c r="CP33" s="77">
        <v>0.5</v>
      </c>
      <c r="CQ33" s="77">
        <f t="shared" si="11"/>
        <v>0.5</v>
      </c>
      <c r="CR33" s="73"/>
      <c r="CS33" s="73" t="s">
        <v>36</v>
      </c>
      <c r="CT33" s="73">
        <v>4</v>
      </c>
      <c r="CU33" s="73">
        <v>2</v>
      </c>
      <c r="CV33" s="73">
        <v>2</v>
      </c>
      <c r="CW33" s="73">
        <v>0</v>
      </c>
      <c r="CX33" s="77">
        <v>0.5</v>
      </c>
      <c r="CY33" s="77">
        <f t="shared" si="12"/>
        <v>0</v>
      </c>
      <c r="CZ33" s="73"/>
      <c r="DA33" s="73" t="s">
        <v>36</v>
      </c>
      <c r="DB33" s="73">
        <v>4</v>
      </c>
      <c r="DC33" s="73">
        <v>2</v>
      </c>
      <c r="DD33" s="73">
        <v>2</v>
      </c>
      <c r="DE33" s="73">
        <v>0</v>
      </c>
      <c r="DF33" s="77">
        <v>0.5</v>
      </c>
      <c r="DG33" s="77">
        <f t="shared" si="13"/>
        <v>0</v>
      </c>
      <c r="DH33" s="73"/>
      <c r="DI33" s="73" t="s">
        <v>36</v>
      </c>
      <c r="DJ33" s="73">
        <v>4</v>
      </c>
      <c r="DK33" s="73">
        <v>2</v>
      </c>
      <c r="DL33" s="73">
        <v>2</v>
      </c>
      <c r="DM33" s="73">
        <v>0</v>
      </c>
      <c r="DN33" s="77">
        <v>0.5</v>
      </c>
      <c r="DO33" s="77">
        <f t="shared" si="14"/>
        <v>0</v>
      </c>
      <c r="DP33" s="73"/>
      <c r="DQ33" s="73" t="s">
        <v>36</v>
      </c>
      <c r="DR33" s="73">
        <v>4</v>
      </c>
      <c r="DS33" s="73">
        <v>2</v>
      </c>
      <c r="DT33" s="73">
        <v>2</v>
      </c>
      <c r="DU33" s="73">
        <v>0</v>
      </c>
      <c r="DV33" s="77">
        <v>0.5</v>
      </c>
      <c r="DW33" s="77">
        <f t="shared" si="15"/>
        <v>0</v>
      </c>
      <c r="DX33" s="73"/>
      <c r="DY33" s="73" t="s">
        <v>36</v>
      </c>
      <c r="DZ33" s="73">
        <v>4</v>
      </c>
      <c r="EA33" s="73">
        <v>2</v>
      </c>
      <c r="EB33" s="73">
        <v>2</v>
      </c>
      <c r="EC33" s="73">
        <v>0</v>
      </c>
      <c r="ED33" s="77">
        <v>0.5</v>
      </c>
      <c r="EE33" s="77">
        <f t="shared" si="16"/>
        <v>0</v>
      </c>
      <c r="EF33" s="73"/>
      <c r="EG33" s="73" t="s">
        <v>36</v>
      </c>
      <c r="EH33" s="73">
        <v>4</v>
      </c>
      <c r="EI33" s="73">
        <v>2</v>
      </c>
      <c r="EJ33" s="73">
        <v>2</v>
      </c>
      <c r="EK33" s="73">
        <v>0</v>
      </c>
      <c r="EL33" s="77">
        <v>0.5</v>
      </c>
      <c r="EM33" s="77">
        <f t="shared" si="17"/>
        <v>0</v>
      </c>
      <c r="EN33" s="73"/>
      <c r="EO33" s="73" t="s">
        <v>36</v>
      </c>
      <c r="EP33" s="73">
        <v>4</v>
      </c>
      <c r="EQ33" s="73">
        <v>2</v>
      </c>
      <c r="ER33" s="73">
        <v>2</v>
      </c>
      <c r="ES33" s="73">
        <v>0</v>
      </c>
      <c r="ET33" s="77">
        <v>0.5</v>
      </c>
      <c r="EU33" s="77">
        <f t="shared" si="18"/>
        <v>0</v>
      </c>
      <c r="EV33" s="73"/>
      <c r="EW33" s="73" t="s">
        <v>36</v>
      </c>
      <c r="EX33" s="73">
        <v>4</v>
      </c>
      <c r="EY33" s="73">
        <v>2</v>
      </c>
      <c r="EZ33" s="73">
        <v>2</v>
      </c>
      <c r="FA33" s="73">
        <v>0</v>
      </c>
      <c r="FB33" s="77">
        <v>0.5</v>
      </c>
      <c r="FC33" s="77">
        <f t="shared" si="19"/>
        <v>0</v>
      </c>
      <c r="FD33" s="73"/>
      <c r="FE33" s="74" t="s">
        <v>36</v>
      </c>
      <c r="FF33" s="74">
        <v>4</v>
      </c>
      <c r="FG33" s="74">
        <v>2</v>
      </c>
      <c r="FH33" s="74">
        <v>2</v>
      </c>
      <c r="FI33" s="74">
        <v>0</v>
      </c>
      <c r="FJ33" s="75">
        <f t="shared" si="20"/>
        <v>0.5</v>
      </c>
      <c r="FK33" s="77">
        <f t="shared" si="21"/>
        <v>0</v>
      </c>
      <c r="FM33" s="74" t="s">
        <v>36</v>
      </c>
      <c r="FN33" s="74">
        <v>4</v>
      </c>
      <c r="FO33" s="74">
        <v>2</v>
      </c>
      <c r="FP33" s="74">
        <v>2</v>
      </c>
      <c r="FQ33" s="74">
        <v>0</v>
      </c>
      <c r="FR33" s="75">
        <f t="shared" si="22"/>
        <v>0.5</v>
      </c>
      <c r="FS33" s="77">
        <f t="shared" si="23"/>
        <v>0</v>
      </c>
      <c r="FU33" s="74" t="s">
        <v>36</v>
      </c>
      <c r="FV33" s="74">
        <v>4</v>
      </c>
      <c r="FW33" s="74">
        <v>2</v>
      </c>
      <c r="FX33" s="74">
        <v>2</v>
      </c>
      <c r="FY33" s="74">
        <v>0</v>
      </c>
      <c r="FZ33" s="75">
        <f t="shared" si="24"/>
        <v>0.5</v>
      </c>
      <c r="GA33" s="77">
        <f t="shared" si="0"/>
        <v>0</v>
      </c>
      <c r="GC33" s="74" t="s">
        <v>36</v>
      </c>
      <c r="GD33" s="74">
        <v>4</v>
      </c>
      <c r="GE33" s="74">
        <v>2</v>
      </c>
      <c r="GF33" s="74">
        <v>2</v>
      </c>
      <c r="GG33" s="74">
        <v>0</v>
      </c>
      <c r="GH33" s="75">
        <f t="shared" si="25"/>
        <v>0.5</v>
      </c>
      <c r="GI33" s="77">
        <f t="shared" si="26"/>
        <v>0</v>
      </c>
      <c r="GK33" s="74" t="s">
        <v>36</v>
      </c>
      <c r="GL33" s="74">
        <v>4</v>
      </c>
      <c r="GM33" s="74">
        <v>2</v>
      </c>
      <c r="GN33" s="74">
        <v>2</v>
      </c>
      <c r="GO33" s="74">
        <v>0</v>
      </c>
      <c r="GP33" s="75">
        <f t="shared" si="27"/>
        <v>0.5</v>
      </c>
      <c r="GQ33" s="77">
        <f t="shared" si="28"/>
        <v>0</v>
      </c>
      <c r="GS33" s="74" t="s">
        <v>36</v>
      </c>
      <c r="GT33" s="74">
        <v>4</v>
      </c>
      <c r="GU33" s="74">
        <v>2</v>
      </c>
      <c r="GV33" s="74">
        <v>2</v>
      </c>
      <c r="GW33" s="74">
        <v>0</v>
      </c>
      <c r="GX33" s="75">
        <f t="shared" si="29"/>
        <v>0.5</v>
      </c>
      <c r="GY33" s="77">
        <f t="shared" si="30"/>
        <v>0</v>
      </c>
      <c r="HA33" s="74" t="s">
        <v>36</v>
      </c>
      <c r="HB33" s="74">
        <v>4</v>
      </c>
      <c r="HC33" s="74">
        <v>2</v>
      </c>
      <c r="HD33" s="74">
        <v>2</v>
      </c>
      <c r="HE33" s="74">
        <v>0</v>
      </c>
      <c r="HF33" s="75">
        <f t="shared" si="31"/>
        <v>0.5</v>
      </c>
      <c r="HG33" s="77">
        <f t="shared" si="32"/>
        <v>0</v>
      </c>
      <c r="HI33" s="74" t="s">
        <v>36</v>
      </c>
      <c r="HJ33" s="74">
        <v>4</v>
      </c>
      <c r="HK33" s="74">
        <v>2</v>
      </c>
      <c r="HL33" s="74">
        <v>2</v>
      </c>
      <c r="HM33" s="74">
        <v>0</v>
      </c>
      <c r="HN33" s="75">
        <f t="shared" si="33"/>
        <v>0.5</v>
      </c>
      <c r="HO33" s="77">
        <f t="shared" si="34"/>
        <v>0</v>
      </c>
      <c r="HQ33" s="74" t="s">
        <v>36</v>
      </c>
      <c r="HR33" s="74">
        <v>4</v>
      </c>
      <c r="HS33" s="74">
        <v>2</v>
      </c>
      <c r="HT33" s="74">
        <v>2</v>
      </c>
      <c r="HU33" s="74">
        <v>0</v>
      </c>
      <c r="HV33" s="75">
        <f t="shared" si="35"/>
        <v>0.5</v>
      </c>
      <c r="HW33" s="77">
        <f t="shared" si="36"/>
        <v>0</v>
      </c>
      <c r="HY33" s="74" t="s">
        <v>36</v>
      </c>
      <c r="HZ33" s="74">
        <v>4</v>
      </c>
      <c r="IA33" s="74">
        <v>2</v>
      </c>
      <c r="IB33" s="74">
        <v>2</v>
      </c>
      <c r="IC33" s="74">
        <v>0</v>
      </c>
      <c r="ID33" s="75">
        <f t="shared" si="37"/>
        <v>0.5</v>
      </c>
      <c r="IE33" s="77">
        <f t="shared" si="38"/>
        <v>0</v>
      </c>
      <c r="IG33" s="74" t="s">
        <v>36</v>
      </c>
      <c r="IH33" s="74">
        <v>4</v>
      </c>
      <c r="II33" s="74">
        <v>2</v>
      </c>
      <c r="IJ33" s="74">
        <v>2</v>
      </c>
      <c r="IK33" s="74">
        <v>0</v>
      </c>
      <c r="IL33" s="75">
        <f t="shared" si="39"/>
        <v>0.5</v>
      </c>
      <c r="IM33" s="77">
        <f t="shared" si="40"/>
        <v>0</v>
      </c>
      <c r="IO33" s="74" t="s">
        <v>36</v>
      </c>
      <c r="IP33" s="74">
        <v>4</v>
      </c>
      <c r="IQ33" s="74">
        <v>2</v>
      </c>
      <c r="IR33" s="74">
        <v>2</v>
      </c>
      <c r="IS33" s="74">
        <v>0</v>
      </c>
      <c r="IT33" s="75">
        <f t="shared" si="41"/>
        <v>0.5</v>
      </c>
      <c r="IU33" s="77">
        <f t="shared" si="42"/>
        <v>0</v>
      </c>
      <c r="IW33" s="74" t="s">
        <v>36</v>
      </c>
      <c r="IX33" s="74">
        <v>4</v>
      </c>
      <c r="IY33" s="74">
        <v>2</v>
      </c>
      <c r="IZ33" s="74">
        <v>2</v>
      </c>
      <c r="JA33" s="74">
        <v>0</v>
      </c>
      <c r="JB33" s="75">
        <f t="shared" si="43"/>
        <v>0.5</v>
      </c>
      <c r="JC33" s="77">
        <f t="shared" si="44"/>
        <v>0</v>
      </c>
      <c r="JE33" s="74" t="s">
        <v>36</v>
      </c>
      <c r="JF33" s="74">
        <v>4</v>
      </c>
      <c r="JG33" s="74">
        <v>2</v>
      </c>
      <c r="JH33" s="74">
        <v>2</v>
      </c>
      <c r="JI33" s="74">
        <v>0</v>
      </c>
      <c r="JJ33" s="75">
        <f t="shared" si="45"/>
        <v>0.5</v>
      </c>
      <c r="JK33" s="77">
        <f t="shared" si="46"/>
        <v>0</v>
      </c>
      <c r="JM33" s="74" t="s">
        <v>36</v>
      </c>
      <c r="JN33" s="74">
        <v>4</v>
      </c>
      <c r="JO33" s="74">
        <v>2</v>
      </c>
      <c r="JP33" s="74">
        <v>2</v>
      </c>
      <c r="JQ33" s="74">
        <v>0</v>
      </c>
      <c r="JR33" s="75">
        <f t="shared" si="47"/>
        <v>0.5</v>
      </c>
      <c r="JS33" s="77">
        <f t="shared" si="48"/>
        <v>0</v>
      </c>
      <c r="JU33" s="74" t="s">
        <v>36</v>
      </c>
      <c r="JV33" s="74">
        <v>4</v>
      </c>
      <c r="JW33" s="74">
        <v>2</v>
      </c>
      <c r="JX33" s="74">
        <v>2</v>
      </c>
      <c r="JY33" s="74">
        <v>0</v>
      </c>
      <c r="JZ33" s="75">
        <f t="shared" si="49"/>
        <v>0.5</v>
      </c>
      <c r="KA33" s="77">
        <f t="shared" si="50"/>
        <v>0</v>
      </c>
      <c r="KC33" s="74" t="s">
        <v>36</v>
      </c>
      <c r="KD33" s="74">
        <v>4</v>
      </c>
      <c r="KE33" s="74">
        <v>2</v>
      </c>
      <c r="KF33" s="74">
        <v>2</v>
      </c>
      <c r="KG33" s="74">
        <v>0</v>
      </c>
      <c r="KH33" s="75">
        <f t="shared" si="51"/>
        <v>0.5</v>
      </c>
      <c r="KI33" s="77">
        <f t="shared" si="52"/>
        <v>0</v>
      </c>
      <c r="KK33" s="74" t="s">
        <v>36</v>
      </c>
      <c r="KL33" s="74">
        <v>4</v>
      </c>
      <c r="KM33" s="74">
        <v>2</v>
      </c>
      <c r="KN33" s="74">
        <v>2</v>
      </c>
      <c r="KO33" s="74">
        <v>0</v>
      </c>
      <c r="KP33" s="75">
        <f t="shared" si="53"/>
        <v>0.5</v>
      </c>
      <c r="KQ33" s="77">
        <f t="shared" si="54"/>
        <v>0</v>
      </c>
      <c r="KS33" s="74" t="s">
        <v>36</v>
      </c>
      <c r="KT33" s="74">
        <v>4</v>
      </c>
      <c r="KU33" s="74">
        <v>2</v>
      </c>
      <c r="KV33" s="74">
        <v>2</v>
      </c>
      <c r="KW33" s="74">
        <v>0</v>
      </c>
      <c r="KX33" s="75">
        <f t="shared" si="55"/>
        <v>0.5</v>
      </c>
      <c r="KY33" s="77">
        <f t="shared" si="56"/>
        <v>0</v>
      </c>
      <c r="LA33" s="74" t="s">
        <v>36</v>
      </c>
      <c r="LB33" s="74">
        <v>4</v>
      </c>
      <c r="LC33" s="74">
        <v>2</v>
      </c>
      <c r="LD33" s="74">
        <v>2</v>
      </c>
      <c r="LE33" s="74">
        <v>0</v>
      </c>
      <c r="LF33" s="75">
        <f t="shared" si="57"/>
        <v>0.5</v>
      </c>
      <c r="LG33" s="77">
        <f t="shared" si="58"/>
        <v>0</v>
      </c>
      <c r="LI33" s="74" t="s">
        <v>36</v>
      </c>
      <c r="LJ33" s="74">
        <v>4</v>
      </c>
      <c r="LK33" s="74">
        <v>2</v>
      </c>
      <c r="LL33" s="74">
        <v>2</v>
      </c>
      <c r="LM33" s="74">
        <v>0</v>
      </c>
      <c r="LN33" s="75">
        <f t="shared" si="59"/>
        <v>0.5</v>
      </c>
      <c r="LO33" s="77">
        <f t="shared" si="60"/>
        <v>0</v>
      </c>
      <c r="LQ33" s="74" t="s">
        <v>36</v>
      </c>
      <c r="LR33" s="74">
        <v>4</v>
      </c>
      <c r="LS33" s="74">
        <v>2</v>
      </c>
      <c r="LT33" s="74">
        <v>2</v>
      </c>
      <c r="LU33" s="74">
        <v>0</v>
      </c>
      <c r="LV33" s="75">
        <v>0.5</v>
      </c>
      <c r="LW33" s="77"/>
    </row>
    <row r="34" spans="1:33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G34" s="4"/>
      <c r="H34" s="2"/>
      <c r="I34" s="2" t="s">
        <v>37</v>
      </c>
      <c r="J34" s="2">
        <v>15</v>
      </c>
      <c r="K34" s="2">
        <v>15</v>
      </c>
      <c r="L34" s="2">
        <v>0</v>
      </c>
      <c r="M34" s="2">
        <v>0</v>
      </c>
      <c r="N34" s="4">
        <f t="shared" si="63"/>
        <v>1</v>
      </c>
      <c r="O34" s="8">
        <f t="shared" si="1"/>
        <v>0</v>
      </c>
      <c r="Q34" s="2" t="s">
        <v>37</v>
      </c>
      <c r="R34" s="2">
        <v>15</v>
      </c>
      <c r="S34" s="2">
        <v>15</v>
      </c>
      <c r="T34" s="2">
        <v>0</v>
      </c>
      <c r="U34" s="2">
        <v>0</v>
      </c>
      <c r="V34" s="4">
        <f t="shared" si="61"/>
        <v>1</v>
      </c>
      <c r="W34" s="38">
        <f t="shared" si="2"/>
        <v>0</v>
      </c>
      <c r="Y34" s="2" t="s">
        <v>37</v>
      </c>
      <c r="Z34" s="2">
        <v>15</v>
      </c>
      <c r="AA34" s="2">
        <v>15</v>
      </c>
      <c r="AB34" s="2">
        <v>0</v>
      </c>
      <c r="AC34" s="2">
        <v>0</v>
      </c>
      <c r="AD34" s="4">
        <v>1</v>
      </c>
      <c r="AE34" s="38">
        <f t="shared" si="3"/>
        <v>0</v>
      </c>
      <c r="AG34" s="2" t="s">
        <v>37</v>
      </c>
      <c r="AH34" s="2">
        <v>15</v>
      </c>
      <c r="AI34" s="2">
        <v>15</v>
      </c>
      <c r="AJ34" s="2">
        <v>0</v>
      </c>
      <c r="AK34" s="2">
        <v>0</v>
      </c>
      <c r="AL34" s="4">
        <v>1</v>
      </c>
      <c r="AM34" s="38">
        <f t="shared" si="4"/>
        <v>0</v>
      </c>
      <c r="AO34" s="2" t="s">
        <v>37</v>
      </c>
      <c r="AP34" s="2">
        <v>15</v>
      </c>
      <c r="AQ34" s="2">
        <v>15</v>
      </c>
      <c r="AR34" s="2">
        <v>0</v>
      </c>
      <c r="AS34" s="2">
        <v>0</v>
      </c>
      <c r="AT34" s="4">
        <v>1</v>
      </c>
      <c r="AU34" s="38">
        <f t="shared" si="5"/>
        <v>0</v>
      </c>
      <c r="AW34" s="2" t="s">
        <v>37</v>
      </c>
      <c r="AX34" s="2">
        <v>15</v>
      </c>
      <c r="AY34" s="2">
        <v>15</v>
      </c>
      <c r="AZ34" s="2">
        <v>0</v>
      </c>
      <c r="BA34" s="2">
        <v>0</v>
      </c>
      <c r="BB34" s="4">
        <v>1</v>
      </c>
      <c r="BC34" s="38">
        <f t="shared" si="6"/>
        <v>0</v>
      </c>
      <c r="BE34" s="2" t="s">
        <v>37</v>
      </c>
      <c r="BF34" s="2">
        <v>15</v>
      </c>
      <c r="BG34" s="2">
        <v>15</v>
      </c>
      <c r="BH34" s="2">
        <v>0</v>
      </c>
      <c r="BI34" s="2">
        <v>0</v>
      </c>
      <c r="BJ34" s="4">
        <v>1</v>
      </c>
      <c r="BK34" s="38">
        <f t="shared" si="7"/>
        <v>0</v>
      </c>
      <c r="BM34" s="2" t="s">
        <v>37</v>
      </c>
      <c r="BN34" s="2">
        <v>15</v>
      </c>
      <c r="BO34" s="2">
        <v>15</v>
      </c>
      <c r="BP34" s="2">
        <v>0</v>
      </c>
      <c r="BQ34" s="2">
        <v>0</v>
      </c>
      <c r="BR34" s="4">
        <v>1</v>
      </c>
      <c r="BS34" s="38">
        <f t="shared" si="8"/>
        <v>0</v>
      </c>
      <c r="BU34" s="2" t="s">
        <v>37</v>
      </c>
      <c r="BV34" s="2">
        <v>15</v>
      </c>
      <c r="BW34" s="2">
        <v>15</v>
      </c>
      <c r="BX34" s="2">
        <v>0</v>
      </c>
      <c r="BY34" s="2">
        <v>0</v>
      </c>
      <c r="BZ34" s="4">
        <v>1</v>
      </c>
      <c r="CA34" s="4">
        <f t="shared" si="9"/>
        <v>0</v>
      </c>
      <c r="CC34" s="2" t="s">
        <v>37</v>
      </c>
      <c r="CD34" s="2">
        <v>15</v>
      </c>
      <c r="CE34" s="2">
        <v>15</v>
      </c>
      <c r="CF34" s="2">
        <v>0</v>
      </c>
      <c r="CG34" s="2">
        <v>0</v>
      </c>
      <c r="CH34" s="4">
        <f t="shared" si="62"/>
        <v>1</v>
      </c>
      <c r="CI34" s="38">
        <f t="shared" si="10"/>
        <v>0</v>
      </c>
      <c r="CK34" s="73" t="s">
        <v>37</v>
      </c>
      <c r="CL34" s="73">
        <v>15</v>
      </c>
      <c r="CM34" s="73">
        <v>15</v>
      </c>
      <c r="CN34" s="73">
        <v>0</v>
      </c>
      <c r="CO34" s="73">
        <v>0</v>
      </c>
      <c r="CP34" s="77">
        <v>1</v>
      </c>
      <c r="CQ34" s="77">
        <f t="shared" si="11"/>
        <v>1</v>
      </c>
      <c r="CR34" s="73"/>
      <c r="CS34" s="73" t="s">
        <v>37</v>
      </c>
      <c r="CT34" s="73">
        <v>15</v>
      </c>
      <c r="CU34" s="73">
        <v>15</v>
      </c>
      <c r="CV34" s="73">
        <v>0</v>
      </c>
      <c r="CW34" s="73">
        <v>0</v>
      </c>
      <c r="CX34" s="77">
        <v>1</v>
      </c>
      <c r="CY34" s="77">
        <f t="shared" si="12"/>
        <v>0</v>
      </c>
      <c r="CZ34" s="73"/>
      <c r="DA34" s="73" t="s">
        <v>37</v>
      </c>
      <c r="DB34" s="73">
        <v>15</v>
      </c>
      <c r="DC34" s="73">
        <v>15</v>
      </c>
      <c r="DD34" s="73">
        <v>0</v>
      </c>
      <c r="DE34" s="73">
        <v>0</v>
      </c>
      <c r="DF34" s="77">
        <v>1</v>
      </c>
      <c r="DG34" s="77">
        <f t="shared" si="13"/>
        <v>0</v>
      </c>
      <c r="DH34" s="73"/>
      <c r="DI34" s="73" t="s">
        <v>37</v>
      </c>
      <c r="DJ34" s="73">
        <v>15</v>
      </c>
      <c r="DK34" s="73">
        <v>15</v>
      </c>
      <c r="DL34" s="73">
        <v>0</v>
      </c>
      <c r="DM34" s="73">
        <v>0</v>
      </c>
      <c r="DN34" s="77">
        <v>1</v>
      </c>
      <c r="DO34" s="77">
        <f t="shared" si="14"/>
        <v>0</v>
      </c>
      <c r="DP34" s="73"/>
      <c r="DQ34" s="73" t="s">
        <v>37</v>
      </c>
      <c r="DR34" s="73">
        <v>15</v>
      </c>
      <c r="DS34" s="73">
        <v>15</v>
      </c>
      <c r="DT34" s="73">
        <v>0</v>
      </c>
      <c r="DU34" s="73">
        <v>0</v>
      </c>
      <c r="DV34" s="77">
        <v>1</v>
      </c>
      <c r="DW34" s="77">
        <f t="shared" si="15"/>
        <v>0</v>
      </c>
      <c r="DX34" s="73"/>
      <c r="DY34" s="73" t="s">
        <v>37</v>
      </c>
      <c r="DZ34" s="73">
        <v>15</v>
      </c>
      <c r="EA34" s="73">
        <v>15</v>
      </c>
      <c r="EB34" s="73">
        <v>0</v>
      </c>
      <c r="EC34" s="73">
        <v>0</v>
      </c>
      <c r="ED34" s="77">
        <v>1</v>
      </c>
      <c r="EE34" s="77">
        <f t="shared" si="16"/>
        <v>0</v>
      </c>
      <c r="EF34" s="73"/>
      <c r="EG34" s="73" t="s">
        <v>37</v>
      </c>
      <c r="EH34" s="73">
        <v>15</v>
      </c>
      <c r="EI34" s="73">
        <v>15</v>
      </c>
      <c r="EJ34" s="73">
        <v>0</v>
      </c>
      <c r="EK34" s="73">
        <v>0</v>
      </c>
      <c r="EL34" s="77">
        <v>1</v>
      </c>
      <c r="EM34" s="77">
        <f t="shared" si="17"/>
        <v>0</v>
      </c>
      <c r="EN34" s="73"/>
      <c r="EO34" s="73" t="s">
        <v>37</v>
      </c>
      <c r="EP34" s="73">
        <v>15</v>
      </c>
      <c r="EQ34" s="73">
        <v>15</v>
      </c>
      <c r="ER34" s="73">
        <v>0</v>
      </c>
      <c r="ES34" s="73">
        <v>0</v>
      </c>
      <c r="ET34" s="77">
        <v>1</v>
      </c>
      <c r="EU34" s="77">
        <f t="shared" si="18"/>
        <v>0</v>
      </c>
      <c r="EV34" s="73"/>
      <c r="EW34" s="73" t="s">
        <v>37</v>
      </c>
      <c r="EX34" s="73">
        <v>15</v>
      </c>
      <c r="EY34" s="73">
        <v>15</v>
      </c>
      <c r="EZ34" s="73">
        <v>0</v>
      </c>
      <c r="FA34" s="73">
        <v>0</v>
      </c>
      <c r="FB34" s="77">
        <v>1</v>
      </c>
      <c r="FC34" s="77">
        <f t="shared" si="19"/>
        <v>0</v>
      </c>
      <c r="FD34" s="73"/>
      <c r="FE34" s="74" t="s">
        <v>37</v>
      </c>
      <c r="FF34" s="74">
        <v>15</v>
      </c>
      <c r="FG34" s="74">
        <v>15</v>
      </c>
      <c r="FH34" s="74">
        <v>0</v>
      </c>
      <c r="FI34" s="74">
        <v>0</v>
      </c>
      <c r="FJ34" s="75">
        <f t="shared" si="20"/>
        <v>1</v>
      </c>
      <c r="FK34" s="77">
        <f t="shared" si="21"/>
        <v>0</v>
      </c>
      <c r="FM34" s="74" t="s">
        <v>37</v>
      </c>
      <c r="FN34" s="74">
        <v>15</v>
      </c>
      <c r="FO34" s="74">
        <v>15</v>
      </c>
      <c r="FP34" s="74">
        <v>0</v>
      </c>
      <c r="FQ34" s="74">
        <v>0</v>
      </c>
      <c r="FR34" s="75">
        <f t="shared" si="22"/>
        <v>1</v>
      </c>
      <c r="FS34" s="77">
        <f t="shared" si="23"/>
        <v>0</v>
      </c>
      <c r="FU34" s="74" t="s">
        <v>37</v>
      </c>
      <c r="FV34" s="74">
        <v>15</v>
      </c>
      <c r="FW34" s="74">
        <v>15</v>
      </c>
      <c r="FX34" s="74">
        <v>0</v>
      </c>
      <c r="FY34" s="74">
        <v>0</v>
      </c>
      <c r="FZ34" s="75">
        <f t="shared" si="24"/>
        <v>1</v>
      </c>
      <c r="GA34" s="77">
        <f t="shared" si="0"/>
        <v>0</v>
      </c>
      <c r="GC34" s="74" t="s">
        <v>37</v>
      </c>
      <c r="GD34" s="74">
        <v>15</v>
      </c>
      <c r="GE34" s="74">
        <v>15</v>
      </c>
      <c r="GF34" s="74">
        <v>0</v>
      </c>
      <c r="GG34" s="74">
        <v>0</v>
      </c>
      <c r="GH34" s="75">
        <f t="shared" si="25"/>
        <v>1</v>
      </c>
      <c r="GI34" s="77">
        <f t="shared" si="26"/>
        <v>0</v>
      </c>
      <c r="GK34" s="74" t="s">
        <v>37</v>
      </c>
      <c r="GL34" s="74">
        <v>15</v>
      </c>
      <c r="GM34" s="74">
        <v>15</v>
      </c>
      <c r="GN34" s="74">
        <v>0</v>
      </c>
      <c r="GO34" s="74">
        <v>0</v>
      </c>
      <c r="GP34" s="75">
        <f t="shared" si="27"/>
        <v>1</v>
      </c>
      <c r="GQ34" s="77">
        <f t="shared" si="28"/>
        <v>0</v>
      </c>
      <c r="GS34" s="74" t="s">
        <v>37</v>
      </c>
      <c r="GT34" s="74">
        <v>15</v>
      </c>
      <c r="GU34" s="74">
        <v>15</v>
      </c>
      <c r="GV34" s="74">
        <v>0</v>
      </c>
      <c r="GW34" s="74">
        <v>0</v>
      </c>
      <c r="GX34" s="75">
        <f t="shared" si="29"/>
        <v>1</v>
      </c>
      <c r="GY34" s="77">
        <f t="shared" si="30"/>
        <v>0</v>
      </c>
      <c r="HA34" s="74" t="s">
        <v>37</v>
      </c>
      <c r="HB34" s="74">
        <v>15</v>
      </c>
      <c r="HC34" s="74">
        <v>15</v>
      </c>
      <c r="HD34" s="74">
        <v>0</v>
      </c>
      <c r="HE34" s="74">
        <v>0</v>
      </c>
      <c r="HF34" s="75">
        <f t="shared" si="31"/>
        <v>1</v>
      </c>
      <c r="HG34" s="77">
        <f t="shared" si="32"/>
        <v>0</v>
      </c>
      <c r="HI34" s="74" t="s">
        <v>37</v>
      </c>
      <c r="HJ34" s="74">
        <v>15</v>
      </c>
      <c r="HK34" s="74">
        <v>15</v>
      </c>
      <c r="HL34" s="74">
        <v>0</v>
      </c>
      <c r="HM34" s="74">
        <v>0</v>
      </c>
      <c r="HN34" s="75">
        <f t="shared" si="33"/>
        <v>1</v>
      </c>
      <c r="HO34" s="77">
        <f t="shared" si="34"/>
        <v>0</v>
      </c>
      <c r="HQ34" s="74" t="s">
        <v>37</v>
      </c>
      <c r="HR34" s="74">
        <v>15</v>
      </c>
      <c r="HS34" s="74">
        <v>15</v>
      </c>
      <c r="HT34" s="74">
        <v>0</v>
      </c>
      <c r="HU34" s="74">
        <v>0</v>
      </c>
      <c r="HV34" s="75">
        <f t="shared" si="35"/>
        <v>1</v>
      </c>
      <c r="HW34" s="77">
        <f t="shared" si="36"/>
        <v>0</v>
      </c>
      <c r="HY34" s="74" t="s">
        <v>37</v>
      </c>
      <c r="HZ34" s="74">
        <v>15</v>
      </c>
      <c r="IA34" s="74">
        <v>15</v>
      </c>
      <c r="IB34" s="74">
        <v>0</v>
      </c>
      <c r="IC34" s="74">
        <v>0</v>
      </c>
      <c r="ID34" s="75">
        <f t="shared" si="37"/>
        <v>1</v>
      </c>
      <c r="IE34" s="77">
        <f t="shared" si="38"/>
        <v>0</v>
      </c>
      <c r="IG34" s="74" t="s">
        <v>37</v>
      </c>
      <c r="IH34" s="74">
        <v>15</v>
      </c>
      <c r="II34" s="74">
        <v>15</v>
      </c>
      <c r="IJ34" s="74">
        <v>0</v>
      </c>
      <c r="IK34" s="74">
        <v>0</v>
      </c>
      <c r="IL34" s="75">
        <f t="shared" si="39"/>
        <v>1</v>
      </c>
      <c r="IM34" s="77">
        <f t="shared" si="40"/>
        <v>0</v>
      </c>
      <c r="IO34" s="74" t="s">
        <v>37</v>
      </c>
      <c r="IP34" s="74">
        <v>15</v>
      </c>
      <c r="IQ34" s="74">
        <v>15</v>
      </c>
      <c r="IR34" s="74">
        <v>0</v>
      </c>
      <c r="IS34" s="74">
        <v>0</v>
      </c>
      <c r="IT34" s="75">
        <f t="shared" si="41"/>
        <v>1</v>
      </c>
      <c r="IU34" s="77">
        <f t="shared" si="42"/>
        <v>0</v>
      </c>
      <c r="IW34" s="74" t="s">
        <v>37</v>
      </c>
      <c r="IX34" s="74">
        <v>15</v>
      </c>
      <c r="IY34" s="74">
        <v>15</v>
      </c>
      <c r="IZ34" s="74">
        <v>0</v>
      </c>
      <c r="JA34" s="74">
        <v>0</v>
      </c>
      <c r="JB34" s="75">
        <f t="shared" si="43"/>
        <v>1</v>
      </c>
      <c r="JC34" s="77">
        <f t="shared" si="44"/>
        <v>0</v>
      </c>
      <c r="JE34" s="74" t="s">
        <v>37</v>
      </c>
      <c r="JF34" s="74">
        <v>15</v>
      </c>
      <c r="JG34" s="74">
        <v>15</v>
      </c>
      <c r="JH34" s="74">
        <v>0</v>
      </c>
      <c r="JI34" s="74">
        <v>0</v>
      </c>
      <c r="JJ34" s="75">
        <f t="shared" si="45"/>
        <v>1</v>
      </c>
      <c r="JK34" s="77">
        <f t="shared" si="46"/>
        <v>0</v>
      </c>
      <c r="JM34" s="74" t="s">
        <v>37</v>
      </c>
      <c r="JN34" s="74">
        <v>15</v>
      </c>
      <c r="JO34" s="74">
        <v>15</v>
      </c>
      <c r="JP34" s="74">
        <v>0</v>
      </c>
      <c r="JQ34" s="74">
        <v>0</v>
      </c>
      <c r="JR34" s="75">
        <f t="shared" si="47"/>
        <v>1</v>
      </c>
      <c r="JS34" s="77">
        <f t="shared" si="48"/>
        <v>0</v>
      </c>
      <c r="JU34" s="74" t="s">
        <v>37</v>
      </c>
      <c r="JV34" s="74">
        <v>15</v>
      </c>
      <c r="JW34" s="74">
        <v>15</v>
      </c>
      <c r="JX34" s="74">
        <v>0</v>
      </c>
      <c r="JY34" s="74">
        <v>0</v>
      </c>
      <c r="JZ34" s="75">
        <f t="shared" si="49"/>
        <v>1</v>
      </c>
      <c r="KA34" s="77">
        <f t="shared" si="50"/>
        <v>0</v>
      </c>
      <c r="KC34" s="74" t="s">
        <v>37</v>
      </c>
      <c r="KD34" s="74">
        <v>15</v>
      </c>
      <c r="KE34" s="74">
        <v>15</v>
      </c>
      <c r="KF34" s="74">
        <v>0</v>
      </c>
      <c r="KG34" s="74">
        <v>0</v>
      </c>
      <c r="KH34" s="75">
        <f t="shared" si="51"/>
        <v>1</v>
      </c>
      <c r="KI34" s="77">
        <f t="shared" si="52"/>
        <v>0</v>
      </c>
      <c r="KK34" s="74" t="s">
        <v>37</v>
      </c>
      <c r="KL34" s="74">
        <v>15</v>
      </c>
      <c r="KM34" s="74">
        <v>15</v>
      </c>
      <c r="KN34" s="74">
        <v>0</v>
      </c>
      <c r="KO34" s="74">
        <v>0</v>
      </c>
      <c r="KP34" s="75">
        <f t="shared" si="53"/>
        <v>1</v>
      </c>
      <c r="KQ34" s="77">
        <f t="shared" si="54"/>
        <v>0</v>
      </c>
      <c r="KS34" s="74" t="s">
        <v>37</v>
      </c>
      <c r="KT34" s="74">
        <v>15</v>
      </c>
      <c r="KU34" s="74">
        <v>15</v>
      </c>
      <c r="KV34" s="74">
        <v>0</v>
      </c>
      <c r="KW34" s="74">
        <v>0</v>
      </c>
      <c r="KX34" s="75">
        <f t="shared" si="55"/>
        <v>1</v>
      </c>
      <c r="KY34" s="77">
        <f t="shared" si="56"/>
        <v>0</v>
      </c>
      <c r="LA34" s="74" t="s">
        <v>37</v>
      </c>
      <c r="LB34" s="74">
        <v>15</v>
      </c>
      <c r="LC34" s="74">
        <v>15</v>
      </c>
      <c r="LD34" s="74">
        <v>0</v>
      </c>
      <c r="LE34" s="74">
        <v>0</v>
      </c>
      <c r="LF34" s="75">
        <f t="shared" si="57"/>
        <v>1</v>
      </c>
      <c r="LG34" s="77">
        <f t="shared" si="58"/>
        <v>0</v>
      </c>
      <c r="LI34" s="74" t="s">
        <v>37</v>
      </c>
      <c r="LJ34" s="74">
        <v>15</v>
      </c>
      <c r="LK34" s="74">
        <v>15</v>
      </c>
      <c r="LL34" s="74">
        <v>0</v>
      </c>
      <c r="LM34" s="74">
        <v>0</v>
      </c>
      <c r="LN34" s="75">
        <f t="shared" si="59"/>
        <v>1</v>
      </c>
      <c r="LO34" s="77">
        <f t="shared" si="60"/>
        <v>0</v>
      </c>
      <c r="LQ34" s="74" t="s">
        <v>37</v>
      </c>
      <c r="LR34" s="74">
        <v>15</v>
      </c>
      <c r="LS34" s="74">
        <v>15</v>
      </c>
      <c r="LT34" s="74">
        <v>0</v>
      </c>
      <c r="LU34" s="74">
        <v>0</v>
      </c>
      <c r="LV34" s="75">
        <v>1</v>
      </c>
      <c r="LW34" s="77"/>
    </row>
    <row r="35" spans="1:33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G35" s="4"/>
      <c r="H35" s="2"/>
      <c r="I35" s="2" t="s">
        <v>38</v>
      </c>
      <c r="J35" s="2">
        <v>18</v>
      </c>
      <c r="K35" s="2">
        <v>18</v>
      </c>
      <c r="L35" s="2">
        <v>0</v>
      </c>
      <c r="M35" s="2">
        <v>0</v>
      </c>
      <c r="N35" s="4">
        <f t="shared" si="63"/>
        <v>1</v>
      </c>
      <c r="O35" s="8">
        <f t="shared" si="1"/>
        <v>0</v>
      </c>
      <c r="Q35" s="2" t="s">
        <v>38</v>
      </c>
      <c r="R35" s="2">
        <v>18</v>
      </c>
      <c r="S35" s="2">
        <v>18</v>
      </c>
      <c r="T35" s="2">
        <v>0</v>
      </c>
      <c r="U35" s="2">
        <v>0</v>
      </c>
      <c r="V35" s="4">
        <f t="shared" si="61"/>
        <v>1</v>
      </c>
      <c r="W35" s="38">
        <f t="shared" si="2"/>
        <v>0</v>
      </c>
      <c r="Y35" s="2" t="s">
        <v>38</v>
      </c>
      <c r="Z35" s="2">
        <v>18</v>
      </c>
      <c r="AA35" s="2">
        <v>18</v>
      </c>
      <c r="AB35" s="2">
        <v>0</v>
      </c>
      <c r="AC35" s="2">
        <v>0</v>
      </c>
      <c r="AD35" s="4">
        <v>1</v>
      </c>
      <c r="AE35" s="38">
        <f t="shared" si="3"/>
        <v>0</v>
      </c>
      <c r="AG35" s="2" t="s">
        <v>38</v>
      </c>
      <c r="AH35" s="2">
        <v>18</v>
      </c>
      <c r="AI35" s="2">
        <v>18</v>
      </c>
      <c r="AJ35" s="2">
        <v>0</v>
      </c>
      <c r="AK35" s="2">
        <v>0</v>
      </c>
      <c r="AL35" s="4">
        <v>1</v>
      </c>
      <c r="AM35" s="38">
        <f t="shared" si="4"/>
        <v>0</v>
      </c>
      <c r="AO35" s="2" t="s">
        <v>38</v>
      </c>
      <c r="AP35" s="2">
        <v>18</v>
      </c>
      <c r="AQ35" s="2">
        <v>18</v>
      </c>
      <c r="AR35" s="2">
        <v>0</v>
      </c>
      <c r="AS35" s="2">
        <v>0</v>
      </c>
      <c r="AT35" s="4">
        <v>1</v>
      </c>
      <c r="AU35" s="38">
        <f t="shared" si="5"/>
        <v>0</v>
      </c>
      <c r="AW35" s="2" t="s">
        <v>38</v>
      </c>
      <c r="AX35" s="2">
        <v>18</v>
      </c>
      <c r="AY35" s="2">
        <v>18</v>
      </c>
      <c r="AZ35" s="2">
        <v>0</v>
      </c>
      <c r="BA35" s="2">
        <v>0</v>
      </c>
      <c r="BB35" s="4">
        <v>1</v>
      </c>
      <c r="BC35" s="38">
        <f t="shared" si="6"/>
        <v>0</v>
      </c>
      <c r="BE35" s="2" t="s">
        <v>38</v>
      </c>
      <c r="BF35" s="2">
        <v>18</v>
      </c>
      <c r="BG35" s="2">
        <v>18</v>
      </c>
      <c r="BH35" s="2">
        <v>0</v>
      </c>
      <c r="BI35" s="2">
        <v>0</v>
      </c>
      <c r="BJ35" s="4">
        <v>1</v>
      </c>
      <c r="BK35" s="38">
        <f t="shared" si="7"/>
        <v>0</v>
      </c>
      <c r="BM35" s="2" t="s">
        <v>38</v>
      </c>
      <c r="BN35" s="2">
        <v>18</v>
      </c>
      <c r="BO35" s="2">
        <v>18</v>
      </c>
      <c r="BP35" s="2">
        <v>0</v>
      </c>
      <c r="BQ35" s="2">
        <v>0</v>
      </c>
      <c r="BR35" s="4">
        <v>1</v>
      </c>
      <c r="BS35" s="38">
        <f t="shared" si="8"/>
        <v>0</v>
      </c>
      <c r="BU35" s="2" t="s">
        <v>38</v>
      </c>
      <c r="BV35" s="2">
        <v>18</v>
      </c>
      <c r="BW35" s="2">
        <v>18</v>
      </c>
      <c r="BX35" s="2">
        <v>0</v>
      </c>
      <c r="BY35" s="2">
        <v>0</v>
      </c>
      <c r="BZ35" s="4">
        <v>1</v>
      </c>
      <c r="CA35" s="4">
        <f t="shared" si="9"/>
        <v>0</v>
      </c>
      <c r="CC35" s="2" t="s">
        <v>38</v>
      </c>
      <c r="CD35" s="2">
        <v>18</v>
      </c>
      <c r="CE35" s="2">
        <v>18</v>
      </c>
      <c r="CF35" s="2">
        <v>0</v>
      </c>
      <c r="CG35" s="2">
        <v>0</v>
      </c>
      <c r="CH35" s="4">
        <f t="shared" si="62"/>
        <v>1</v>
      </c>
      <c r="CI35" s="38">
        <f t="shared" si="10"/>
        <v>0</v>
      </c>
      <c r="CK35" s="73" t="s">
        <v>38</v>
      </c>
      <c r="CL35" s="73">
        <v>18</v>
      </c>
      <c r="CM35" s="73">
        <v>18</v>
      </c>
      <c r="CN35" s="73">
        <v>0</v>
      </c>
      <c r="CO35" s="73">
        <v>0</v>
      </c>
      <c r="CP35" s="77">
        <v>1</v>
      </c>
      <c r="CQ35" s="77">
        <f t="shared" si="11"/>
        <v>1</v>
      </c>
      <c r="CR35" s="73"/>
      <c r="CS35" s="73" t="s">
        <v>38</v>
      </c>
      <c r="CT35" s="73">
        <v>18</v>
      </c>
      <c r="CU35" s="73">
        <v>18</v>
      </c>
      <c r="CV35" s="73">
        <v>0</v>
      </c>
      <c r="CW35" s="73">
        <v>0</v>
      </c>
      <c r="CX35" s="77">
        <v>1</v>
      </c>
      <c r="CY35" s="77">
        <f t="shared" si="12"/>
        <v>0</v>
      </c>
      <c r="CZ35" s="73"/>
      <c r="DA35" s="73" t="s">
        <v>38</v>
      </c>
      <c r="DB35" s="73">
        <v>18</v>
      </c>
      <c r="DC35" s="73">
        <v>18</v>
      </c>
      <c r="DD35" s="73">
        <v>0</v>
      </c>
      <c r="DE35" s="73">
        <v>0</v>
      </c>
      <c r="DF35" s="77">
        <v>1</v>
      </c>
      <c r="DG35" s="77">
        <f t="shared" si="13"/>
        <v>0</v>
      </c>
      <c r="DH35" s="73"/>
      <c r="DI35" s="73" t="s">
        <v>38</v>
      </c>
      <c r="DJ35" s="73">
        <v>18</v>
      </c>
      <c r="DK35" s="73">
        <v>18</v>
      </c>
      <c r="DL35" s="73">
        <v>0</v>
      </c>
      <c r="DM35" s="73">
        <v>0</v>
      </c>
      <c r="DN35" s="77">
        <v>1</v>
      </c>
      <c r="DO35" s="77">
        <f t="shared" si="14"/>
        <v>0</v>
      </c>
      <c r="DP35" s="73"/>
      <c r="DQ35" s="73" t="s">
        <v>38</v>
      </c>
      <c r="DR35" s="73">
        <v>18</v>
      </c>
      <c r="DS35" s="73">
        <v>18</v>
      </c>
      <c r="DT35" s="73">
        <v>0</v>
      </c>
      <c r="DU35" s="73">
        <v>0</v>
      </c>
      <c r="DV35" s="77">
        <v>1</v>
      </c>
      <c r="DW35" s="77">
        <f t="shared" si="15"/>
        <v>0</v>
      </c>
      <c r="DX35" s="73"/>
      <c r="DY35" s="73" t="s">
        <v>38</v>
      </c>
      <c r="DZ35" s="73">
        <v>18</v>
      </c>
      <c r="EA35" s="73">
        <v>18</v>
      </c>
      <c r="EB35" s="73">
        <v>0</v>
      </c>
      <c r="EC35" s="73">
        <v>0</v>
      </c>
      <c r="ED35" s="77">
        <v>1</v>
      </c>
      <c r="EE35" s="77">
        <f t="shared" si="16"/>
        <v>0</v>
      </c>
      <c r="EF35" s="73"/>
      <c r="EG35" s="73" t="s">
        <v>38</v>
      </c>
      <c r="EH35" s="73">
        <v>18</v>
      </c>
      <c r="EI35" s="73">
        <v>18</v>
      </c>
      <c r="EJ35" s="73">
        <v>0</v>
      </c>
      <c r="EK35" s="73">
        <v>0</v>
      </c>
      <c r="EL35" s="77">
        <v>1</v>
      </c>
      <c r="EM35" s="77">
        <f t="shared" si="17"/>
        <v>0</v>
      </c>
      <c r="EN35" s="73"/>
      <c r="EO35" s="73" t="s">
        <v>38</v>
      </c>
      <c r="EP35" s="73">
        <v>18</v>
      </c>
      <c r="EQ35" s="73">
        <v>18</v>
      </c>
      <c r="ER35" s="73">
        <v>0</v>
      </c>
      <c r="ES35" s="73">
        <v>0</v>
      </c>
      <c r="ET35" s="77">
        <v>1</v>
      </c>
      <c r="EU35" s="77">
        <f t="shared" si="18"/>
        <v>0</v>
      </c>
      <c r="EV35" s="73"/>
      <c r="EW35" s="73" t="s">
        <v>38</v>
      </c>
      <c r="EX35" s="73">
        <v>18</v>
      </c>
      <c r="EY35" s="73">
        <v>18</v>
      </c>
      <c r="EZ35" s="73">
        <v>0</v>
      </c>
      <c r="FA35" s="73">
        <v>0</v>
      </c>
      <c r="FB35" s="77">
        <v>1</v>
      </c>
      <c r="FC35" s="77">
        <f t="shared" si="19"/>
        <v>0</v>
      </c>
      <c r="FD35" s="73"/>
      <c r="FE35" s="74" t="s">
        <v>38</v>
      </c>
      <c r="FF35" s="74">
        <v>18</v>
      </c>
      <c r="FG35" s="74">
        <v>18</v>
      </c>
      <c r="FH35" s="74">
        <v>0</v>
      </c>
      <c r="FI35" s="74">
        <v>0</v>
      </c>
      <c r="FJ35" s="75">
        <f t="shared" si="20"/>
        <v>1</v>
      </c>
      <c r="FK35" s="77">
        <f t="shared" si="21"/>
        <v>0</v>
      </c>
      <c r="FM35" s="74" t="s">
        <v>38</v>
      </c>
      <c r="FN35" s="74">
        <v>18</v>
      </c>
      <c r="FO35" s="74">
        <v>18</v>
      </c>
      <c r="FP35" s="74">
        <v>0</v>
      </c>
      <c r="FQ35" s="74">
        <v>0</v>
      </c>
      <c r="FR35" s="75">
        <f t="shared" si="22"/>
        <v>1</v>
      </c>
      <c r="FS35" s="77">
        <f t="shared" si="23"/>
        <v>0</v>
      </c>
      <c r="FU35" s="74" t="s">
        <v>38</v>
      </c>
      <c r="FV35" s="74">
        <v>18</v>
      </c>
      <c r="FW35" s="74">
        <v>18</v>
      </c>
      <c r="FX35" s="74">
        <v>0</v>
      </c>
      <c r="FY35" s="74">
        <v>0</v>
      </c>
      <c r="FZ35" s="75">
        <f t="shared" si="24"/>
        <v>1</v>
      </c>
      <c r="GA35" s="77">
        <f t="shared" ref="GA35:GA66" si="64">FZ35-FR35</f>
        <v>0</v>
      </c>
      <c r="GC35" s="74" t="s">
        <v>38</v>
      </c>
      <c r="GD35" s="74">
        <v>18</v>
      </c>
      <c r="GE35" s="74">
        <v>18</v>
      </c>
      <c r="GF35" s="74">
        <v>0</v>
      </c>
      <c r="GG35" s="74">
        <v>0</v>
      </c>
      <c r="GH35" s="75">
        <f t="shared" si="25"/>
        <v>1</v>
      </c>
      <c r="GI35" s="77">
        <f t="shared" si="26"/>
        <v>0</v>
      </c>
      <c r="GK35" s="74" t="s">
        <v>38</v>
      </c>
      <c r="GL35" s="74">
        <v>18</v>
      </c>
      <c r="GM35" s="74">
        <v>18</v>
      </c>
      <c r="GN35" s="74">
        <v>0</v>
      </c>
      <c r="GO35" s="74">
        <v>0</v>
      </c>
      <c r="GP35" s="75">
        <f t="shared" si="27"/>
        <v>1</v>
      </c>
      <c r="GQ35" s="77">
        <f t="shared" si="28"/>
        <v>0</v>
      </c>
      <c r="GS35" s="74" t="s">
        <v>38</v>
      </c>
      <c r="GT35" s="74">
        <v>18</v>
      </c>
      <c r="GU35" s="74">
        <v>18</v>
      </c>
      <c r="GV35" s="74">
        <v>0</v>
      </c>
      <c r="GW35" s="74">
        <v>0</v>
      </c>
      <c r="GX35" s="75">
        <f t="shared" si="29"/>
        <v>1</v>
      </c>
      <c r="GY35" s="77">
        <f t="shared" si="30"/>
        <v>0</v>
      </c>
      <c r="HA35" s="74" t="s">
        <v>38</v>
      </c>
      <c r="HB35" s="74">
        <v>18</v>
      </c>
      <c r="HC35" s="74">
        <v>18</v>
      </c>
      <c r="HD35" s="74">
        <v>0</v>
      </c>
      <c r="HE35" s="74">
        <v>0</v>
      </c>
      <c r="HF35" s="75">
        <f t="shared" si="31"/>
        <v>1</v>
      </c>
      <c r="HG35" s="77">
        <f t="shared" si="32"/>
        <v>0</v>
      </c>
      <c r="HI35" s="74" t="s">
        <v>38</v>
      </c>
      <c r="HJ35" s="74">
        <v>18</v>
      </c>
      <c r="HK35" s="74">
        <v>18</v>
      </c>
      <c r="HL35" s="74">
        <v>0</v>
      </c>
      <c r="HM35" s="74">
        <v>0</v>
      </c>
      <c r="HN35" s="75">
        <f t="shared" si="33"/>
        <v>1</v>
      </c>
      <c r="HO35" s="77">
        <f t="shared" si="34"/>
        <v>0</v>
      </c>
      <c r="HQ35" s="74" t="s">
        <v>38</v>
      </c>
      <c r="HR35" s="74">
        <v>18</v>
      </c>
      <c r="HS35" s="74">
        <v>18</v>
      </c>
      <c r="HT35" s="74">
        <v>0</v>
      </c>
      <c r="HU35" s="74">
        <v>0</v>
      </c>
      <c r="HV35" s="75">
        <f t="shared" si="35"/>
        <v>1</v>
      </c>
      <c r="HW35" s="77">
        <f t="shared" si="36"/>
        <v>0</v>
      </c>
      <c r="HY35" s="74" t="s">
        <v>38</v>
      </c>
      <c r="HZ35" s="74">
        <v>18</v>
      </c>
      <c r="IA35" s="74">
        <v>18</v>
      </c>
      <c r="IB35" s="74">
        <v>0</v>
      </c>
      <c r="IC35" s="74">
        <v>0</v>
      </c>
      <c r="ID35" s="75">
        <f t="shared" si="37"/>
        <v>1</v>
      </c>
      <c r="IE35" s="77">
        <f t="shared" si="38"/>
        <v>0</v>
      </c>
      <c r="IG35" s="74" t="s">
        <v>38</v>
      </c>
      <c r="IH35" s="74">
        <v>18</v>
      </c>
      <c r="II35" s="74">
        <v>18</v>
      </c>
      <c r="IJ35" s="74">
        <v>0</v>
      </c>
      <c r="IK35" s="74">
        <v>0</v>
      </c>
      <c r="IL35" s="75">
        <f t="shared" si="39"/>
        <v>1</v>
      </c>
      <c r="IM35" s="77">
        <f t="shared" si="40"/>
        <v>0</v>
      </c>
      <c r="IO35" s="74" t="s">
        <v>38</v>
      </c>
      <c r="IP35" s="74">
        <v>18</v>
      </c>
      <c r="IQ35" s="74">
        <v>18</v>
      </c>
      <c r="IR35" s="74">
        <v>0</v>
      </c>
      <c r="IS35" s="74">
        <v>0</v>
      </c>
      <c r="IT35" s="75">
        <f t="shared" si="41"/>
        <v>1</v>
      </c>
      <c r="IU35" s="77">
        <f t="shared" si="42"/>
        <v>0</v>
      </c>
      <c r="IW35" s="74" t="s">
        <v>38</v>
      </c>
      <c r="IX35" s="74">
        <v>18</v>
      </c>
      <c r="IY35" s="74">
        <v>18</v>
      </c>
      <c r="IZ35" s="74">
        <v>0</v>
      </c>
      <c r="JA35" s="74">
        <v>0</v>
      </c>
      <c r="JB35" s="75">
        <f t="shared" si="43"/>
        <v>1</v>
      </c>
      <c r="JC35" s="77">
        <f t="shared" si="44"/>
        <v>0</v>
      </c>
      <c r="JE35" s="74" t="s">
        <v>38</v>
      </c>
      <c r="JF35" s="74">
        <v>18</v>
      </c>
      <c r="JG35" s="74">
        <v>18</v>
      </c>
      <c r="JH35" s="74">
        <v>0</v>
      </c>
      <c r="JI35" s="74">
        <v>0</v>
      </c>
      <c r="JJ35" s="75">
        <f t="shared" si="45"/>
        <v>1</v>
      </c>
      <c r="JK35" s="77">
        <f t="shared" si="46"/>
        <v>0</v>
      </c>
      <c r="JM35" s="74" t="s">
        <v>38</v>
      </c>
      <c r="JN35" s="74">
        <v>18</v>
      </c>
      <c r="JO35" s="74">
        <v>18</v>
      </c>
      <c r="JP35" s="74">
        <v>0</v>
      </c>
      <c r="JQ35" s="74">
        <v>0</v>
      </c>
      <c r="JR35" s="75">
        <f t="shared" si="47"/>
        <v>1</v>
      </c>
      <c r="JS35" s="77">
        <f t="shared" si="48"/>
        <v>0</v>
      </c>
      <c r="JU35" s="74" t="s">
        <v>38</v>
      </c>
      <c r="JV35" s="74">
        <v>18</v>
      </c>
      <c r="JW35" s="74">
        <v>18</v>
      </c>
      <c r="JX35" s="74">
        <v>0</v>
      </c>
      <c r="JY35" s="74">
        <v>0</v>
      </c>
      <c r="JZ35" s="75">
        <f t="shared" si="49"/>
        <v>1</v>
      </c>
      <c r="KA35" s="77">
        <f t="shared" si="50"/>
        <v>0</v>
      </c>
      <c r="KC35" s="74" t="s">
        <v>38</v>
      </c>
      <c r="KD35" s="74">
        <v>18</v>
      </c>
      <c r="KE35" s="74">
        <v>18</v>
      </c>
      <c r="KF35" s="74">
        <v>0</v>
      </c>
      <c r="KG35" s="74">
        <v>0</v>
      </c>
      <c r="KH35" s="75">
        <f t="shared" si="51"/>
        <v>1</v>
      </c>
      <c r="KI35" s="77">
        <f t="shared" si="52"/>
        <v>0</v>
      </c>
      <c r="KK35" s="74" t="s">
        <v>38</v>
      </c>
      <c r="KL35" s="74">
        <v>18</v>
      </c>
      <c r="KM35" s="74">
        <v>18</v>
      </c>
      <c r="KN35" s="74">
        <v>0</v>
      </c>
      <c r="KO35" s="74">
        <v>0</v>
      </c>
      <c r="KP35" s="75">
        <f t="shared" si="53"/>
        <v>1</v>
      </c>
      <c r="KQ35" s="77">
        <f t="shared" si="54"/>
        <v>0</v>
      </c>
      <c r="KS35" s="74" t="s">
        <v>38</v>
      </c>
      <c r="KT35" s="74">
        <v>18</v>
      </c>
      <c r="KU35" s="74">
        <v>18</v>
      </c>
      <c r="KV35" s="74">
        <v>0</v>
      </c>
      <c r="KW35" s="74">
        <v>0</v>
      </c>
      <c r="KX35" s="75">
        <f t="shared" si="55"/>
        <v>1</v>
      </c>
      <c r="KY35" s="77">
        <f t="shared" si="56"/>
        <v>0</v>
      </c>
      <c r="LA35" s="74" t="s">
        <v>38</v>
      </c>
      <c r="LB35" s="74">
        <v>18</v>
      </c>
      <c r="LC35" s="74">
        <v>18</v>
      </c>
      <c r="LD35" s="74">
        <v>0</v>
      </c>
      <c r="LE35" s="74">
        <v>0</v>
      </c>
      <c r="LF35" s="75">
        <f t="shared" si="57"/>
        <v>1</v>
      </c>
      <c r="LG35" s="77">
        <f t="shared" si="58"/>
        <v>0</v>
      </c>
      <c r="LI35" s="74" t="s">
        <v>38</v>
      </c>
      <c r="LJ35" s="74">
        <v>18</v>
      </c>
      <c r="LK35" s="74">
        <v>18</v>
      </c>
      <c r="LL35" s="74">
        <v>0</v>
      </c>
      <c r="LM35" s="74">
        <v>0</v>
      </c>
      <c r="LN35" s="75">
        <f t="shared" si="59"/>
        <v>1</v>
      </c>
      <c r="LO35" s="77">
        <f t="shared" si="60"/>
        <v>0</v>
      </c>
      <c r="LQ35" s="74" t="s">
        <v>38</v>
      </c>
      <c r="LR35" s="74">
        <v>18</v>
      </c>
      <c r="LS35" s="74">
        <v>18</v>
      </c>
      <c r="LT35" s="74">
        <v>0</v>
      </c>
      <c r="LU35" s="74">
        <v>0</v>
      </c>
      <c r="LV35" s="75">
        <v>1</v>
      </c>
      <c r="LW35" s="77"/>
    </row>
    <row r="36" spans="1:335">
      <c r="A36" s="2"/>
      <c r="B36" s="2"/>
      <c r="C36" s="2"/>
      <c r="D36" s="2"/>
      <c r="E36" s="2"/>
      <c r="F36" s="4"/>
      <c r="G36" s="4"/>
      <c r="H36" s="2"/>
      <c r="I36" s="2" t="s">
        <v>39</v>
      </c>
      <c r="J36" s="2">
        <v>59</v>
      </c>
      <c r="K36" s="2">
        <v>59</v>
      </c>
      <c r="L36" s="2">
        <v>0</v>
      </c>
      <c r="M36" s="2">
        <v>0</v>
      </c>
      <c r="N36" s="4">
        <f t="shared" si="63"/>
        <v>1</v>
      </c>
      <c r="O36" s="8">
        <f t="shared" si="1"/>
        <v>1</v>
      </c>
      <c r="Q36" s="2" t="s">
        <v>39</v>
      </c>
      <c r="R36" s="2">
        <v>59</v>
      </c>
      <c r="S36" s="2">
        <v>59</v>
      </c>
      <c r="T36" s="2">
        <v>0</v>
      </c>
      <c r="U36" s="2">
        <v>0</v>
      </c>
      <c r="V36" s="4">
        <f t="shared" si="61"/>
        <v>1</v>
      </c>
      <c r="W36" s="38">
        <f t="shared" si="2"/>
        <v>0</v>
      </c>
      <c r="Y36" s="2" t="s">
        <v>39</v>
      </c>
      <c r="Z36" s="2">
        <v>59</v>
      </c>
      <c r="AA36" s="2">
        <v>59</v>
      </c>
      <c r="AB36" s="2">
        <v>0</v>
      </c>
      <c r="AC36" s="2">
        <v>0</v>
      </c>
      <c r="AD36" s="4">
        <v>1</v>
      </c>
      <c r="AE36" s="38">
        <f t="shared" si="3"/>
        <v>0</v>
      </c>
      <c r="AG36" s="2" t="s">
        <v>39</v>
      </c>
      <c r="AH36" s="2">
        <v>59</v>
      </c>
      <c r="AI36" s="2">
        <v>59</v>
      </c>
      <c r="AJ36" s="2">
        <v>0</v>
      </c>
      <c r="AK36" s="2">
        <v>0</v>
      </c>
      <c r="AL36" s="4">
        <v>1</v>
      </c>
      <c r="AM36" s="38">
        <f t="shared" si="4"/>
        <v>0</v>
      </c>
      <c r="AO36" s="2" t="s">
        <v>39</v>
      </c>
      <c r="AP36" s="2">
        <v>59</v>
      </c>
      <c r="AQ36" s="2">
        <v>59</v>
      </c>
      <c r="AR36" s="2">
        <v>0</v>
      </c>
      <c r="AS36" s="2">
        <v>0</v>
      </c>
      <c r="AT36" s="4">
        <v>1</v>
      </c>
      <c r="AU36" s="38">
        <f t="shared" si="5"/>
        <v>0</v>
      </c>
      <c r="AW36" s="2" t="s">
        <v>39</v>
      </c>
      <c r="AX36" s="2">
        <v>59</v>
      </c>
      <c r="AY36" s="2">
        <v>59</v>
      </c>
      <c r="AZ36" s="2">
        <v>0</v>
      </c>
      <c r="BA36" s="2">
        <v>0</v>
      </c>
      <c r="BB36" s="4">
        <v>1</v>
      </c>
      <c r="BC36" s="38">
        <f t="shared" si="6"/>
        <v>0</v>
      </c>
      <c r="BE36" s="2" t="s">
        <v>39</v>
      </c>
      <c r="BF36" s="2">
        <v>59</v>
      </c>
      <c r="BG36" s="2">
        <v>59</v>
      </c>
      <c r="BH36" s="2">
        <v>0</v>
      </c>
      <c r="BI36" s="2">
        <v>0</v>
      </c>
      <c r="BJ36" s="4">
        <v>1</v>
      </c>
      <c r="BK36" s="38">
        <f t="shared" si="7"/>
        <v>0</v>
      </c>
      <c r="BM36" s="2" t="s">
        <v>39</v>
      </c>
      <c r="BN36" s="2">
        <v>59</v>
      </c>
      <c r="BO36" s="2">
        <v>59</v>
      </c>
      <c r="BP36" s="2">
        <v>0</v>
      </c>
      <c r="BQ36" s="2">
        <v>0</v>
      </c>
      <c r="BR36" s="4">
        <v>1</v>
      </c>
      <c r="BS36" s="38">
        <f t="shared" si="8"/>
        <v>0</v>
      </c>
      <c r="BU36" s="2" t="s">
        <v>39</v>
      </c>
      <c r="BV36" s="2">
        <v>59</v>
      </c>
      <c r="BW36" s="2">
        <v>59</v>
      </c>
      <c r="BX36" s="2">
        <v>0</v>
      </c>
      <c r="BY36" s="2">
        <v>0</v>
      </c>
      <c r="BZ36" s="4">
        <v>1</v>
      </c>
      <c r="CA36" s="4">
        <f t="shared" si="9"/>
        <v>0</v>
      </c>
      <c r="CC36" s="2" t="s">
        <v>39</v>
      </c>
      <c r="CD36" s="2">
        <v>59</v>
      </c>
      <c r="CE36" s="2">
        <v>59</v>
      </c>
      <c r="CF36" s="2">
        <v>0</v>
      </c>
      <c r="CG36" s="2">
        <v>0</v>
      </c>
      <c r="CH36" s="4">
        <f t="shared" si="62"/>
        <v>1</v>
      </c>
      <c r="CI36" s="38">
        <f t="shared" si="10"/>
        <v>0</v>
      </c>
      <c r="CK36" s="73" t="s">
        <v>39</v>
      </c>
      <c r="CL36" s="73">
        <v>59</v>
      </c>
      <c r="CM36" s="73">
        <v>59</v>
      </c>
      <c r="CN36" s="73">
        <v>0</v>
      </c>
      <c r="CO36" s="73">
        <v>0</v>
      </c>
      <c r="CP36" s="77">
        <v>1</v>
      </c>
      <c r="CQ36" s="77">
        <f t="shared" si="11"/>
        <v>1</v>
      </c>
      <c r="CR36" s="73"/>
      <c r="CS36" s="73" t="s">
        <v>39</v>
      </c>
      <c r="CT36" s="73">
        <v>59</v>
      </c>
      <c r="CU36" s="73">
        <v>59</v>
      </c>
      <c r="CV36" s="73">
        <v>0</v>
      </c>
      <c r="CW36" s="73">
        <v>0</v>
      </c>
      <c r="CX36" s="77">
        <v>1</v>
      </c>
      <c r="CY36" s="77">
        <f t="shared" si="12"/>
        <v>0</v>
      </c>
      <c r="CZ36" s="73"/>
      <c r="DA36" s="73" t="s">
        <v>39</v>
      </c>
      <c r="DB36" s="73">
        <v>59</v>
      </c>
      <c r="DC36" s="73">
        <v>59</v>
      </c>
      <c r="DD36" s="73">
        <v>0</v>
      </c>
      <c r="DE36" s="73">
        <v>0</v>
      </c>
      <c r="DF36" s="77">
        <v>1</v>
      </c>
      <c r="DG36" s="77">
        <f t="shared" si="13"/>
        <v>0</v>
      </c>
      <c r="DH36" s="73"/>
      <c r="DI36" s="73" t="s">
        <v>39</v>
      </c>
      <c r="DJ36" s="73">
        <v>59</v>
      </c>
      <c r="DK36" s="73">
        <v>59</v>
      </c>
      <c r="DL36" s="73">
        <v>0</v>
      </c>
      <c r="DM36" s="73">
        <v>0</v>
      </c>
      <c r="DN36" s="77">
        <v>1</v>
      </c>
      <c r="DO36" s="77">
        <f t="shared" si="14"/>
        <v>0</v>
      </c>
      <c r="DP36" s="73"/>
      <c r="DQ36" s="73" t="s">
        <v>39</v>
      </c>
      <c r="DR36" s="73">
        <v>59</v>
      </c>
      <c r="DS36" s="73">
        <v>59</v>
      </c>
      <c r="DT36" s="73">
        <v>0</v>
      </c>
      <c r="DU36" s="73">
        <v>0</v>
      </c>
      <c r="DV36" s="77">
        <v>1</v>
      </c>
      <c r="DW36" s="77">
        <f t="shared" si="15"/>
        <v>0</v>
      </c>
      <c r="DX36" s="91"/>
      <c r="DY36" s="73" t="s">
        <v>39</v>
      </c>
      <c r="DZ36" s="73">
        <v>59</v>
      </c>
      <c r="EA36" s="73">
        <v>59</v>
      </c>
      <c r="EB36" s="73">
        <v>0</v>
      </c>
      <c r="EC36" s="73">
        <v>0</v>
      </c>
      <c r="ED36" s="77">
        <v>1</v>
      </c>
      <c r="EE36" s="77">
        <f t="shared" si="16"/>
        <v>0</v>
      </c>
      <c r="EF36" s="73"/>
      <c r="EG36" s="73" t="s">
        <v>39</v>
      </c>
      <c r="EH36" s="73">
        <v>59</v>
      </c>
      <c r="EI36" s="73">
        <v>59</v>
      </c>
      <c r="EJ36" s="73">
        <v>0</v>
      </c>
      <c r="EK36" s="73">
        <v>0</v>
      </c>
      <c r="EL36" s="77">
        <v>1</v>
      </c>
      <c r="EM36" s="77">
        <f t="shared" si="17"/>
        <v>0</v>
      </c>
      <c r="EN36" s="73"/>
      <c r="EO36" s="73" t="s">
        <v>39</v>
      </c>
      <c r="EP36" s="73">
        <v>59</v>
      </c>
      <c r="EQ36" s="73">
        <v>59</v>
      </c>
      <c r="ER36" s="73">
        <v>0</v>
      </c>
      <c r="ES36" s="73">
        <v>0</v>
      </c>
      <c r="ET36" s="77">
        <v>1</v>
      </c>
      <c r="EU36" s="77">
        <f t="shared" si="18"/>
        <v>0</v>
      </c>
      <c r="EV36" s="73"/>
      <c r="EW36" s="73" t="s">
        <v>39</v>
      </c>
      <c r="EX36" s="73">
        <v>59</v>
      </c>
      <c r="EY36" s="73">
        <v>59</v>
      </c>
      <c r="EZ36" s="73">
        <v>0</v>
      </c>
      <c r="FA36" s="73">
        <v>0</v>
      </c>
      <c r="FB36" s="77">
        <v>1</v>
      </c>
      <c r="FC36" s="77">
        <f t="shared" si="19"/>
        <v>0</v>
      </c>
      <c r="FD36" s="73"/>
      <c r="FE36" s="74" t="s">
        <v>39</v>
      </c>
      <c r="FF36" s="74">
        <v>59</v>
      </c>
      <c r="FG36" s="74">
        <v>59</v>
      </c>
      <c r="FH36" s="74">
        <v>0</v>
      </c>
      <c r="FI36" s="74">
        <v>0</v>
      </c>
      <c r="FJ36" s="75">
        <f t="shared" si="20"/>
        <v>1</v>
      </c>
      <c r="FK36" s="77">
        <f t="shared" si="21"/>
        <v>0</v>
      </c>
      <c r="FM36" s="74" t="s">
        <v>39</v>
      </c>
      <c r="FN36" s="74">
        <v>59</v>
      </c>
      <c r="FO36" s="74">
        <v>59</v>
      </c>
      <c r="FP36" s="74">
        <v>0</v>
      </c>
      <c r="FQ36" s="74">
        <v>0</v>
      </c>
      <c r="FR36" s="75">
        <f t="shared" si="22"/>
        <v>1</v>
      </c>
      <c r="FS36" s="77">
        <f t="shared" si="23"/>
        <v>0</v>
      </c>
      <c r="FU36" s="74" t="s">
        <v>39</v>
      </c>
      <c r="FV36" s="74">
        <v>59</v>
      </c>
      <c r="FW36" s="74">
        <v>59</v>
      </c>
      <c r="FX36" s="74">
        <v>0</v>
      </c>
      <c r="FY36" s="74">
        <v>0</v>
      </c>
      <c r="FZ36" s="75">
        <f t="shared" si="24"/>
        <v>1</v>
      </c>
      <c r="GA36" s="77">
        <f t="shared" si="64"/>
        <v>0</v>
      </c>
      <c r="GC36" s="74" t="s">
        <v>39</v>
      </c>
      <c r="GD36" s="74">
        <v>59</v>
      </c>
      <c r="GE36" s="74">
        <v>59</v>
      </c>
      <c r="GF36" s="74">
        <v>0</v>
      </c>
      <c r="GG36" s="74">
        <v>0</v>
      </c>
      <c r="GH36" s="75">
        <f t="shared" si="25"/>
        <v>1</v>
      </c>
      <c r="GI36" s="77">
        <f t="shared" si="26"/>
        <v>0</v>
      </c>
      <c r="GK36" s="74" t="s">
        <v>39</v>
      </c>
      <c r="GL36" s="74">
        <v>59</v>
      </c>
      <c r="GM36" s="74">
        <v>59</v>
      </c>
      <c r="GN36" s="74">
        <v>0</v>
      </c>
      <c r="GO36" s="74">
        <v>0</v>
      </c>
      <c r="GP36" s="75">
        <f t="shared" si="27"/>
        <v>1</v>
      </c>
      <c r="GQ36" s="77">
        <f t="shared" si="28"/>
        <v>0</v>
      </c>
      <c r="GS36" s="74" t="s">
        <v>39</v>
      </c>
      <c r="GT36" s="74">
        <v>59</v>
      </c>
      <c r="GU36" s="74">
        <v>59</v>
      </c>
      <c r="GV36" s="74">
        <v>0</v>
      </c>
      <c r="GW36" s="74">
        <v>0</v>
      </c>
      <c r="GX36" s="75">
        <f t="shared" si="29"/>
        <v>1</v>
      </c>
      <c r="GY36" s="77">
        <f t="shared" si="30"/>
        <v>0</v>
      </c>
      <c r="HA36" s="74" t="s">
        <v>39</v>
      </c>
      <c r="HB36" s="74">
        <v>59</v>
      </c>
      <c r="HC36" s="74">
        <v>59</v>
      </c>
      <c r="HD36" s="74">
        <v>0</v>
      </c>
      <c r="HE36" s="74">
        <v>0</v>
      </c>
      <c r="HF36" s="75">
        <f t="shared" si="31"/>
        <v>1</v>
      </c>
      <c r="HG36" s="77">
        <f t="shared" si="32"/>
        <v>0</v>
      </c>
      <c r="HI36" s="74" t="s">
        <v>39</v>
      </c>
      <c r="HJ36" s="74">
        <v>59</v>
      </c>
      <c r="HK36" s="74">
        <v>59</v>
      </c>
      <c r="HL36" s="74">
        <v>0</v>
      </c>
      <c r="HM36" s="74">
        <v>0</v>
      </c>
      <c r="HN36" s="75">
        <f t="shared" si="33"/>
        <v>1</v>
      </c>
      <c r="HO36" s="77">
        <f t="shared" si="34"/>
        <v>0</v>
      </c>
      <c r="HQ36" s="74" t="s">
        <v>39</v>
      </c>
      <c r="HR36" s="74">
        <v>59</v>
      </c>
      <c r="HS36" s="74">
        <v>59</v>
      </c>
      <c r="HT36" s="74">
        <v>0</v>
      </c>
      <c r="HU36" s="74">
        <v>0</v>
      </c>
      <c r="HV36" s="75">
        <f t="shared" si="35"/>
        <v>1</v>
      </c>
      <c r="HW36" s="77">
        <f t="shared" si="36"/>
        <v>0</v>
      </c>
      <c r="HY36" s="74" t="s">
        <v>39</v>
      </c>
      <c r="HZ36" s="74">
        <v>59</v>
      </c>
      <c r="IA36" s="74">
        <v>59</v>
      </c>
      <c r="IB36" s="74">
        <v>0</v>
      </c>
      <c r="IC36" s="74">
        <v>0</v>
      </c>
      <c r="ID36" s="75">
        <f t="shared" si="37"/>
        <v>1</v>
      </c>
      <c r="IE36" s="77">
        <f t="shared" si="38"/>
        <v>0</v>
      </c>
      <c r="IG36" s="74" t="s">
        <v>39</v>
      </c>
      <c r="IH36" s="74">
        <v>59</v>
      </c>
      <c r="II36" s="74">
        <v>59</v>
      </c>
      <c r="IJ36" s="74">
        <v>0</v>
      </c>
      <c r="IK36" s="74">
        <v>0</v>
      </c>
      <c r="IL36" s="75">
        <f t="shared" si="39"/>
        <v>1</v>
      </c>
      <c r="IM36" s="77">
        <f t="shared" si="40"/>
        <v>0</v>
      </c>
      <c r="IO36" s="74" t="s">
        <v>39</v>
      </c>
      <c r="IP36" s="74">
        <v>59</v>
      </c>
      <c r="IQ36" s="74">
        <v>59</v>
      </c>
      <c r="IR36" s="74">
        <v>0</v>
      </c>
      <c r="IS36" s="74">
        <v>0</v>
      </c>
      <c r="IT36" s="75">
        <f t="shared" si="41"/>
        <v>1</v>
      </c>
      <c r="IU36" s="77">
        <f t="shared" si="42"/>
        <v>0</v>
      </c>
      <c r="IW36" s="74" t="s">
        <v>39</v>
      </c>
      <c r="IX36" s="74">
        <v>59</v>
      </c>
      <c r="IY36" s="74">
        <v>59</v>
      </c>
      <c r="IZ36" s="74">
        <v>0</v>
      </c>
      <c r="JA36" s="74">
        <v>0</v>
      </c>
      <c r="JB36" s="75">
        <f t="shared" si="43"/>
        <v>1</v>
      </c>
      <c r="JC36" s="77">
        <f t="shared" si="44"/>
        <v>0</v>
      </c>
      <c r="JE36" s="74" t="s">
        <v>39</v>
      </c>
      <c r="JF36" s="74">
        <v>59</v>
      </c>
      <c r="JG36" s="74">
        <v>59</v>
      </c>
      <c r="JH36" s="74">
        <v>0</v>
      </c>
      <c r="JI36" s="74">
        <v>0</v>
      </c>
      <c r="JJ36" s="75">
        <f t="shared" si="45"/>
        <v>1</v>
      </c>
      <c r="JK36" s="77">
        <f t="shared" si="46"/>
        <v>0</v>
      </c>
      <c r="JM36" s="74" t="s">
        <v>39</v>
      </c>
      <c r="JN36" s="74">
        <v>59</v>
      </c>
      <c r="JO36" s="74">
        <v>59</v>
      </c>
      <c r="JP36" s="74">
        <v>0</v>
      </c>
      <c r="JQ36" s="74">
        <v>0</v>
      </c>
      <c r="JR36" s="75">
        <f t="shared" si="47"/>
        <v>1</v>
      </c>
      <c r="JS36" s="77">
        <f t="shared" si="48"/>
        <v>0</v>
      </c>
      <c r="JU36" s="74" t="s">
        <v>39</v>
      </c>
      <c r="JV36" s="74">
        <v>59</v>
      </c>
      <c r="JW36" s="74">
        <v>59</v>
      </c>
      <c r="JX36" s="74">
        <v>0</v>
      </c>
      <c r="JY36" s="74">
        <v>0</v>
      </c>
      <c r="JZ36" s="75">
        <f t="shared" si="49"/>
        <v>1</v>
      </c>
      <c r="KA36" s="77">
        <f t="shared" si="50"/>
        <v>0</v>
      </c>
      <c r="KC36" s="74" t="s">
        <v>39</v>
      </c>
      <c r="KD36" s="74">
        <v>59</v>
      </c>
      <c r="KE36" s="74">
        <v>59</v>
      </c>
      <c r="KF36" s="74">
        <v>0</v>
      </c>
      <c r="KG36" s="74">
        <v>0</v>
      </c>
      <c r="KH36" s="75">
        <f t="shared" si="51"/>
        <v>1</v>
      </c>
      <c r="KI36" s="77">
        <f t="shared" si="52"/>
        <v>0</v>
      </c>
      <c r="KK36" s="74" t="s">
        <v>39</v>
      </c>
      <c r="KL36" s="74">
        <v>59</v>
      </c>
      <c r="KM36" s="74">
        <v>59</v>
      </c>
      <c r="KN36" s="74">
        <v>0</v>
      </c>
      <c r="KO36" s="74">
        <v>0</v>
      </c>
      <c r="KP36" s="75">
        <f t="shared" si="53"/>
        <v>1</v>
      </c>
      <c r="KQ36" s="77">
        <f t="shared" si="54"/>
        <v>0</v>
      </c>
      <c r="KS36" s="74" t="s">
        <v>39</v>
      </c>
      <c r="KT36" s="74">
        <v>59</v>
      </c>
      <c r="KU36" s="74">
        <v>59</v>
      </c>
      <c r="KV36" s="74">
        <v>0</v>
      </c>
      <c r="KW36" s="74">
        <v>0</v>
      </c>
      <c r="KX36" s="75">
        <f t="shared" si="55"/>
        <v>1</v>
      </c>
      <c r="KY36" s="77">
        <f t="shared" si="56"/>
        <v>0</v>
      </c>
      <c r="LA36" s="74" t="s">
        <v>39</v>
      </c>
      <c r="LB36" s="74">
        <v>59</v>
      </c>
      <c r="LC36" s="74">
        <v>59</v>
      </c>
      <c r="LD36" s="74">
        <v>0</v>
      </c>
      <c r="LE36" s="74">
        <v>0</v>
      </c>
      <c r="LF36" s="75">
        <f t="shared" si="57"/>
        <v>1</v>
      </c>
      <c r="LG36" s="77">
        <f t="shared" si="58"/>
        <v>0</v>
      </c>
      <c r="LI36" s="74" t="s">
        <v>39</v>
      </c>
      <c r="LJ36" s="74">
        <v>58</v>
      </c>
      <c r="LK36" s="74">
        <v>58</v>
      </c>
      <c r="LL36" s="74">
        <v>0</v>
      </c>
      <c r="LM36" s="74">
        <v>0</v>
      </c>
      <c r="LN36" s="75">
        <f t="shared" si="59"/>
        <v>1</v>
      </c>
      <c r="LO36" s="77">
        <f t="shared" si="60"/>
        <v>0</v>
      </c>
      <c r="LQ36" s="74" t="s">
        <v>39</v>
      </c>
      <c r="LR36" s="74">
        <v>58</v>
      </c>
      <c r="LS36" s="74">
        <v>58</v>
      </c>
      <c r="LT36" s="74">
        <v>0</v>
      </c>
      <c r="LU36" s="74">
        <v>0</v>
      </c>
      <c r="LV36" s="75">
        <v>1</v>
      </c>
      <c r="LW36" s="77"/>
    </row>
    <row r="37" spans="1:33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G37" s="4"/>
      <c r="H37" s="2"/>
      <c r="I37" s="2" t="s">
        <v>40</v>
      </c>
      <c r="J37" s="2">
        <v>14</v>
      </c>
      <c r="K37" s="2">
        <v>12</v>
      </c>
      <c r="L37" s="2">
        <v>0</v>
      </c>
      <c r="M37" s="2">
        <v>2</v>
      </c>
      <c r="N37" s="4">
        <f t="shared" si="63"/>
        <v>0.8571428571428571</v>
      </c>
      <c r="O37" s="8">
        <f t="shared" si="1"/>
        <v>0.14714285714285713</v>
      </c>
      <c r="Q37" s="2" t="s">
        <v>40</v>
      </c>
      <c r="R37" s="2">
        <v>14</v>
      </c>
      <c r="S37" s="2">
        <v>12</v>
      </c>
      <c r="T37" s="2">
        <v>0</v>
      </c>
      <c r="U37" s="2">
        <v>2</v>
      </c>
      <c r="V37" s="4">
        <f t="shared" si="61"/>
        <v>0.8571428571428571</v>
      </c>
      <c r="W37" s="38">
        <f t="shared" si="2"/>
        <v>0</v>
      </c>
      <c r="Y37" s="2" t="s">
        <v>40</v>
      </c>
      <c r="Z37" s="2">
        <v>14</v>
      </c>
      <c r="AA37" s="2">
        <v>12</v>
      </c>
      <c r="AB37" s="2">
        <v>0</v>
      </c>
      <c r="AC37" s="2">
        <v>2</v>
      </c>
      <c r="AD37" s="4">
        <v>0.86</v>
      </c>
      <c r="AE37" s="38">
        <f t="shared" si="3"/>
        <v>2.8571428571428914E-3</v>
      </c>
      <c r="AG37" s="2" t="s">
        <v>40</v>
      </c>
      <c r="AH37" s="2">
        <v>14</v>
      </c>
      <c r="AI37" s="2">
        <v>12</v>
      </c>
      <c r="AJ37" s="2">
        <v>0</v>
      </c>
      <c r="AK37" s="2">
        <v>2</v>
      </c>
      <c r="AL37" s="4">
        <v>0.86</v>
      </c>
      <c r="AM37" s="38">
        <f t="shared" si="4"/>
        <v>0</v>
      </c>
      <c r="AO37" s="2" t="s">
        <v>40</v>
      </c>
      <c r="AP37" s="2">
        <v>14</v>
      </c>
      <c r="AQ37" s="2">
        <v>12</v>
      </c>
      <c r="AR37" s="2">
        <v>0</v>
      </c>
      <c r="AS37" s="2">
        <v>2</v>
      </c>
      <c r="AT37" s="4">
        <v>0.86</v>
      </c>
      <c r="AU37" s="38">
        <f t="shared" si="5"/>
        <v>0</v>
      </c>
      <c r="AW37" s="2" t="s">
        <v>40</v>
      </c>
      <c r="AX37" s="2">
        <v>14</v>
      </c>
      <c r="AY37" s="2">
        <v>12</v>
      </c>
      <c r="AZ37" s="2">
        <v>0</v>
      </c>
      <c r="BA37" s="2">
        <v>2</v>
      </c>
      <c r="BB37" s="4">
        <v>0.86</v>
      </c>
      <c r="BC37" s="38">
        <f t="shared" si="6"/>
        <v>0</v>
      </c>
      <c r="BE37" s="2" t="s">
        <v>40</v>
      </c>
      <c r="BF37" s="2">
        <v>14</v>
      </c>
      <c r="BG37" s="2">
        <v>12</v>
      </c>
      <c r="BH37" s="2">
        <v>0</v>
      </c>
      <c r="BI37" s="2">
        <v>2</v>
      </c>
      <c r="BJ37" s="4">
        <v>0.86</v>
      </c>
      <c r="BK37" s="38">
        <f t="shared" si="7"/>
        <v>0</v>
      </c>
      <c r="BM37" s="2" t="s">
        <v>40</v>
      </c>
      <c r="BN37" s="2">
        <v>14</v>
      </c>
      <c r="BO37" s="2">
        <v>12</v>
      </c>
      <c r="BP37" s="2">
        <v>0</v>
      </c>
      <c r="BQ37" s="2">
        <v>2</v>
      </c>
      <c r="BR37" s="4">
        <v>0.86</v>
      </c>
      <c r="BS37" s="38">
        <f t="shared" si="8"/>
        <v>0</v>
      </c>
      <c r="BU37" s="2" t="s">
        <v>40</v>
      </c>
      <c r="BV37" s="2">
        <v>14</v>
      </c>
      <c r="BW37" s="2">
        <v>12</v>
      </c>
      <c r="BX37" s="2">
        <v>0</v>
      </c>
      <c r="BY37" s="2">
        <v>2</v>
      </c>
      <c r="BZ37" s="4">
        <v>0.86</v>
      </c>
      <c r="CA37" s="4">
        <f t="shared" si="9"/>
        <v>0</v>
      </c>
      <c r="CC37" s="2" t="s">
        <v>40</v>
      </c>
      <c r="CD37" s="2">
        <v>14</v>
      </c>
      <c r="CE37" s="2">
        <v>12</v>
      </c>
      <c r="CF37" s="2">
        <v>0</v>
      </c>
      <c r="CG37" s="2">
        <v>2</v>
      </c>
      <c r="CH37" s="4">
        <f t="shared" si="62"/>
        <v>0.8571428571428571</v>
      </c>
      <c r="CI37" s="38">
        <f t="shared" si="10"/>
        <v>-2.8571428571428914E-3</v>
      </c>
      <c r="CK37" s="73" t="s">
        <v>40</v>
      </c>
      <c r="CL37" s="73">
        <v>14</v>
      </c>
      <c r="CM37" s="73">
        <v>12</v>
      </c>
      <c r="CN37" s="73">
        <v>0</v>
      </c>
      <c r="CO37" s="73">
        <v>2</v>
      </c>
      <c r="CP37" s="77">
        <v>0.86</v>
      </c>
      <c r="CQ37" s="77">
        <f t="shared" si="11"/>
        <v>-1.1400000000000001</v>
      </c>
      <c r="CR37" s="73"/>
      <c r="CS37" s="73" t="s">
        <v>40</v>
      </c>
      <c r="CT37" s="73">
        <v>14</v>
      </c>
      <c r="CU37" s="73">
        <v>12</v>
      </c>
      <c r="CV37" s="73">
        <v>0</v>
      </c>
      <c r="CW37" s="73">
        <v>2</v>
      </c>
      <c r="CX37" s="77">
        <v>0.86</v>
      </c>
      <c r="CY37" s="77">
        <f t="shared" si="12"/>
        <v>0</v>
      </c>
      <c r="CZ37" s="73"/>
      <c r="DA37" s="73" t="s">
        <v>40</v>
      </c>
      <c r="DB37" s="73">
        <v>14</v>
      </c>
      <c r="DC37" s="73">
        <v>12</v>
      </c>
      <c r="DD37" s="73">
        <v>0</v>
      </c>
      <c r="DE37" s="73">
        <v>2</v>
      </c>
      <c r="DF37" s="77">
        <v>0.86</v>
      </c>
      <c r="DG37" s="77">
        <f t="shared" si="13"/>
        <v>0</v>
      </c>
      <c r="DH37" s="73"/>
      <c r="DI37" s="73" t="s">
        <v>40</v>
      </c>
      <c r="DJ37" s="73">
        <v>14</v>
      </c>
      <c r="DK37" s="73">
        <v>12</v>
      </c>
      <c r="DL37" s="73">
        <v>0</v>
      </c>
      <c r="DM37" s="73">
        <v>2</v>
      </c>
      <c r="DN37" s="77">
        <v>0.86</v>
      </c>
      <c r="DO37" s="77">
        <f t="shared" si="14"/>
        <v>0</v>
      </c>
      <c r="DP37" s="73"/>
      <c r="DQ37" s="73" t="s">
        <v>40</v>
      </c>
      <c r="DR37" s="73">
        <v>14</v>
      </c>
      <c r="DS37" s="73">
        <v>12</v>
      </c>
      <c r="DT37" s="73">
        <v>0</v>
      </c>
      <c r="DU37" s="73">
        <v>2</v>
      </c>
      <c r="DV37" s="77">
        <v>0.86</v>
      </c>
      <c r="DW37" s="77">
        <f t="shared" si="15"/>
        <v>0</v>
      </c>
      <c r="DX37" s="73"/>
      <c r="DY37" s="73" t="s">
        <v>40</v>
      </c>
      <c r="DZ37" s="73">
        <v>14</v>
      </c>
      <c r="EA37" s="73">
        <v>12</v>
      </c>
      <c r="EB37" s="73">
        <v>0</v>
      </c>
      <c r="EC37" s="73">
        <v>2</v>
      </c>
      <c r="ED37" s="77">
        <v>0.86</v>
      </c>
      <c r="EE37" s="77">
        <f t="shared" si="16"/>
        <v>0</v>
      </c>
      <c r="EF37" s="73"/>
      <c r="EG37" s="73" t="s">
        <v>40</v>
      </c>
      <c r="EH37" s="73">
        <v>14</v>
      </c>
      <c r="EI37" s="73">
        <v>12</v>
      </c>
      <c r="EJ37" s="73">
        <v>0</v>
      </c>
      <c r="EK37" s="73">
        <v>2</v>
      </c>
      <c r="EL37" s="77">
        <v>0.86</v>
      </c>
      <c r="EM37" s="77">
        <f t="shared" si="17"/>
        <v>0</v>
      </c>
      <c r="EN37" s="73"/>
      <c r="EO37" s="73" t="s">
        <v>40</v>
      </c>
      <c r="EP37" s="73">
        <v>14</v>
      </c>
      <c r="EQ37" s="73">
        <v>12</v>
      </c>
      <c r="ER37" s="73">
        <v>0</v>
      </c>
      <c r="ES37" s="73">
        <v>2</v>
      </c>
      <c r="ET37" s="77">
        <v>0.86</v>
      </c>
      <c r="EU37" s="77">
        <f t="shared" si="18"/>
        <v>0</v>
      </c>
      <c r="EV37" s="73"/>
      <c r="EW37" s="73" t="s">
        <v>40</v>
      </c>
      <c r="EX37" s="73">
        <v>14</v>
      </c>
      <c r="EY37" s="73">
        <v>12</v>
      </c>
      <c r="EZ37" s="73">
        <v>0</v>
      </c>
      <c r="FA37" s="73">
        <v>2</v>
      </c>
      <c r="FB37" s="77">
        <v>0.86</v>
      </c>
      <c r="FC37" s="77">
        <f t="shared" si="19"/>
        <v>0</v>
      </c>
      <c r="FD37" s="73"/>
      <c r="FE37" s="74" t="s">
        <v>40</v>
      </c>
      <c r="FF37" s="74">
        <v>14</v>
      </c>
      <c r="FG37" s="74">
        <v>12</v>
      </c>
      <c r="FH37" s="74">
        <v>0</v>
      </c>
      <c r="FI37" s="74">
        <v>2</v>
      </c>
      <c r="FJ37" s="75">
        <f t="shared" si="20"/>
        <v>0.8571428571428571</v>
      </c>
      <c r="FK37" s="77">
        <f t="shared" si="21"/>
        <v>-2.8571428571428914E-3</v>
      </c>
      <c r="FM37" s="74" t="s">
        <v>40</v>
      </c>
      <c r="FN37" s="74">
        <v>14</v>
      </c>
      <c r="FO37" s="74">
        <v>12</v>
      </c>
      <c r="FP37" s="74">
        <v>0</v>
      </c>
      <c r="FQ37" s="74">
        <v>2</v>
      </c>
      <c r="FR37" s="75">
        <f t="shared" si="22"/>
        <v>0.8571428571428571</v>
      </c>
      <c r="FS37" s="77">
        <f t="shared" si="23"/>
        <v>0</v>
      </c>
      <c r="FU37" s="74" t="s">
        <v>40</v>
      </c>
      <c r="FV37" s="74">
        <v>14</v>
      </c>
      <c r="FW37" s="74">
        <v>12</v>
      </c>
      <c r="FX37" s="74">
        <v>0</v>
      </c>
      <c r="FY37" s="74">
        <v>2</v>
      </c>
      <c r="FZ37" s="75">
        <f t="shared" si="24"/>
        <v>0.8571428571428571</v>
      </c>
      <c r="GA37" s="77">
        <f t="shared" si="64"/>
        <v>0</v>
      </c>
      <c r="GC37" s="74" t="s">
        <v>40</v>
      </c>
      <c r="GD37" s="74">
        <v>14</v>
      </c>
      <c r="GE37" s="74">
        <v>12</v>
      </c>
      <c r="GF37" s="74">
        <v>0</v>
      </c>
      <c r="GG37" s="74">
        <v>2</v>
      </c>
      <c r="GH37" s="75">
        <f t="shared" si="25"/>
        <v>0.8571428571428571</v>
      </c>
      <c r="GI37" s="77">
        <f t="shared" si="26"/>
        <v>0</v>
      </c>
      <c r="GK37" s="74" t="s">
        <v>40</v>
      </c>
      <c r="GL37" s="74">
        <v>14</v>
      </c>
      <c r="GM37" s="74">
        <v>12</v>
      </c>
      <c r="GN37" s="74">
        <v>0</v>
      </c>
      <c r="GO37" s="74">
        <v>2</v>
      </c>
      <c r="GP37" s="75">
        <f t="shared" si="27"/>
        <v>0.8571428571428571</v>
      </c>
      <c r="GQ37" s="77">
        <f t="shared" si="28"/>
        <v>0</v>
      </c>
      <c r="GS37" s="74" t="s">
        <v>40</v>
      </c>
      <c r="GT37" s="74">
        <v>14</v>
      </c>
      <c r="GU37" s="74">
        <v>12</v>
      </c>
      <c r="GV37" s="74">
        <v>0</v>
      </c>
      <c r="GW37" s="74">
        <v>2</v>
      </c>
      <c r="GX37" s="75">
        <f t="shared" si="29"/>
        <v>0.8571428571428571</v>
      </c>
      <c r="GY37" s="77">
        <f t="shared" si="30"/>
        <v>0</v>
      </c>
      <c r="HA37" s="74" t="s">
        <v>40</v>
      </c>
      <c r="HB37" s="74">
        <v>14</v>
      </c>
      <c r="HC37" s="74">
        <v>12</v>
      </c>
      <c r="HD37" s="74">
        <v>0</v>
      </c>
      <c r="HE37" s="74">
        <v>2</v>
      </c>
      <c r="HF37" s="75">
        <f t="shared" si="31"/>
        <v>0.8571428571428571</v>
      </c>
      <c r="HG37" s="77">
        <f t="shared" si="32"/>
        <v>0</v>
      </c>
      <c r="HI37" s="74" t="s">
        <v>40</v>
      </c>
      <c r="HJ37" s="74">
        <v>14</v>
      </c>
      <c r="HK37" s="74">
        <v>12</v>
      </c>
      <c r="HL37" s="74">
        <v>0</v>
      </c>
      <c r="HM37" s="74">
        <v>2</v>
      </c>
      <c r="HN37" s="75">
        <f t="shared" si="33"/>
        <v>0.8571428571428571</v>
      </c>
      <c r="HO37" s="77">
        <f t="shared" si="34"/>
        <v>0</v>
      </c>
      <c r="HQ37" s="74" t="s">
        <v>40</v>
      </c>
      <c r="HR37" s="74">
        <v>14</v>
      </c>
      <c r="HS37" s="74">
        <v>12</v>
      </c>
      <c r="HT37" s="74">
        <v>0</v>
      </c>
      <c r="HU37" s="74">
        <v>2</v>
      </c>
      <c r="HV37" s="75">
        <f t="shared" si="35"/>
        <v>0.8571428571428571</v>
      </c>
      <c r="HW37" s="77">
        <f t="shared" si="36"/>
        <v>0</v>
      </c>
      <c r="HY37" s="74" t="s">
        <v>40</v>
      </c>
      <c r="HZ37" s="74">
        <v>14</v>
      </c>
      <c r="IA37" s="74">
        <v>12</v>
      </c>
      <c r="IB37" s="74">
        <v>0</v>
      </c>
      <c r="IC37" s="74">
        <v>2</v>
      </c>
      <c r="ID37" s="75">
        <f t="shared" si="37"/>
        <v>0.8571428571428571</v>
      </c>
      <c r="IE37" s="77">
        <f t="shared" si="38"/>
        <v>0</v>
      </c>
      <c r="IG37" s="74" t="s">
        <v>40</v>
      </c>
      <c r="IH37" s="74">
        <v>14</v>
      </c>
      <c r="II37" s="74">
        <v>12</v>
      </c>
      <c r="IJ37" s="74">
        <v>0</v>
      </c>
      <c r="IK37" s="74">
        <v>2</v>
      </c>
      <c r="IL37" s="75">
        <f t="shared" si="39"/>
        <v>0.8571428571428571</v>
      </c>
      <c r="IM37" s="77">
        <f t="shared" si="40"/>
        <v>0</v>
      </c>
      <c r="IO37" s="74" t="s">
        <v>40</v>
      </c>
      <c r="IP37" s="74">
        <v>14</v>
      </c>
      <c r="IQ37" s="74">
        <v>12</v>
      </c>
      <c r="IR37" s="74">
        <v>0</v>
      </c>
      <c r="IS37" s="74">
        <v>2</v>
      </c>
      <c r="IT37" s="75">
        <f t="shared" si="41"/>
        <v>0.8571428571428571</v>
      </c>
      <c r="IU37" s="77">
        <f t="shared" si="42"/>
        <v>0</v>
      </c>
      <c r="IW37" s="74" t="s">
        <v>40</v>
      </c>
      <c r="IX37" s="74">
        <v>14</v>
      </c>
      <c r="IY37" s="74">
        <v>12</v>
      </c>
      <c r="IZ37" s="74">
        <v>0</v>
      </c>
      <c r="JA37" s="74">
        <v>2</v>
      </c>
      <c r="JB37" s="75">
        <f t="shared" si="43"/>
        <v>0.8571428571428571</v>
      </c>
      <c r="JC37" s="77">
        <f t="shared" si="44"/>
        <v>0</v>
      </c>
      <c r="JE37" s="74" t="s">
        <v>40</v>
      </c>
      <c r="JF37" s="74">
        <v>14</v>
      </c>
      <c r="JG37" s="74">
        <v>12</v>
      </c>
      <c r="JH37" s="74">
        <v>0</v>
      </c>
      <c r="JI37" s="74">
        <v>2</v>
      </c>
      <c r="JJ37" s="75">
        <f t="shared" si="45"/>
        <v>0.8571428571428571</v>
      </c>
      <c r="JK37" s="77">
        <f t="shared" si="46"/>
        <v>0</v>
      </c>
      <c r="JM37" s="74" t="s">
        <v>40</v>
      </c>
      <c r="JN37" s="74">
        <v>14</v>
      </c>
      <c r="JO37" s="74">
        <v>12</v>
      </c>
      <c r="JP37" s="74">
        <v>0</v>
      </c>
      <c r="JQ37" s="74">
        <v>2</v>
      </c>
      <c r="JR37" s="75">
        <f t="shared" si="47"/>
        <v>0.8571428571428571</v>
      </c>
      <c r="JS37" s="77">
        <f t="shared" si="48"/>
        <v>0</v>
      </c>
      <c r="JU37" s="74" t="s">
        <v>40</v>
      </c>
      <c r="JV37" s="74">
        <v>14</v>
      </c>
      <c r="JW37" s="74">
        <v>12</v>
      </c>
      <c r="JX37" s="74">
        <v>0</v>
      </c>
      <c r="JY37" s="74">
        <v>2</v>
      </c>
      <c r="JZ37" s="75">
        <f t="shared" si="49"/>
        <v>0.8571428571428571</v>
      </c>
      <c r="KA37" s="77">
        <f t="shared" si="50"/>
        <v>0</v>
      </c>
      <c r="KC37" s="74" t="s">
        <v>40</v>
      </c>
      <c r="KD37" s="74">
        <v>14</v>
      </c>
      <c r="KE37" s="74">
        <v>12</v>
      </c>
      <c r="KF37" s="74">
        <v>0</v>
      </c>
      <c r="KG37" s="74">
        <v>2</v>
      </c>
      <c r="KH37" s="75">
        <f t="shared" si="51"/>
        <v>0.8571428571428571</v>
      </c>
      <c r="KI37" s="77">
        <f t="shared" si="52"/>
        <v>0</v>
      </c>
      <c r="KK37" s="74" t="s">
        <v>40</v>
      </c>
      <c r="KL37" s="74">
        <v>14</v>
      </c>
      <c r="KM37" s="74">
        <v>12</v>
      </c>
      <c r="KN37" s="74">
        <v>0</v>
      </c>
      <c r="KO37" s="74">
        <v>2</v>
      </c>
      <c r="KP37" s="75">
        <f t="shared" si="53"/>
        <v>0.8571428571428571</v>
      </c>
      <c r="KQ37" s="77">
        <f t="shared" si="54"/>
        <v>0</v>
      </c>
      <c r="KS37" s="74" t="s">
        <v>40</v>
      </c>
      <c r="KT37" s="74">
        <v>14</v>
      </c>
      <c r="KU37" s="74">
        <v>12</v>
      </c>
      <c r="KV37" s="74">
        <v>0</v>
      </c>
      <c r="KW37" s="74">
        <v>2</v>
      </c>
      <c r="KX37" s="75">
        <f t="shared" si="55"/>
        <v>0.8571428571428571</v>
      </c>
      <c r="KY37" s="77">
        <f t="shared" si="56"/>
        <v>0</v>
      </c>
      <c r="LA37" s="74" t="s">
        <v>40</v>
      </c>
      <c r="LB37" s="74">
        <v>14</v>
      </c>
      <c r="LC37" s="74">
        <v>12</v>
      </c>
      <c r="LD37" s="74">
        <v>0</v>
      </c>
      <c r="LE37" s="74">
        <v>2</v>
      </c>
      <c r="LF37" s="75">
        <f t="shared" si="57"/>
        <v>0.8571428571428571</v>
      </c>
      <c r="LG37" s="77">
        <f t="shared" si="58"/>
        <v>0</v>
      </c>
      <c r="LI37" s="74" t="s">
        <v>40</v>
      </c>
      <c r="LJ37" s="74">
        <v>14</v>
      </c>
      <c r="LK37" s="74">
        <v>12</v>
      </c>
      <c r="LL37" s="74">
        <v>0</v>
      </c>
      <c r="LM37" s="74">
        <v>2</v>
      </c>
      <c r="LN37" s="75">
        <f t="shared" si="59"/>
        <v>0.8571428571428571</v>
      </c>
      <c r="LO37" s="77">
        <f t="shared" si="60"/>
        <v>0</v>
      </c>
      <c r="LQ37" s="74" t="s">
        <v>40</v>
      </c>
      <c r="LR37" s="74">
        <v>14</v>
      </c>
      <c r="LS37" s="74">
        <v>12</v>
      </c>
      <c r="LT37" s="74">
        <v>0</v>
      </c>
      <c r="LU37" s="74">
        <v>2</v>
      </c>
      <c r="LV37" s="75">
        <v>0.86</v>
      </c>
      <c r="LW37" s="77"/>
    </row>
    <row r="38" spans="1:33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G38" s="4"/>
      <c r="H38" s="2"/>
      <c r="I38" s="2" t="s">
        <v>41</v>
      </c>
      <c r="J38" s="2">
        <v>72</v>
      </c>
      <c r="K38" s="2">
        <v>72</v>
      </c>
      <c r="L38" s="2">
        <v>0</v>
      </c>
      <c r="M38" s="2">
        <v>0</v>
      </c>
      <c r="N38" s="4">
        <f t="shared" si="63"/>
        <v>1</v>
      </c>
      <c r="O38" s="8">
        <f t="shared" si="1"/>
        <v>0</v>
      </c>
      <c r="Q38" s="2" t="s">
        <v>41</v>
      </c>
      <c r="R38" s="2">
        <v>72</v>
      </c>
      <c r="S38" s="2">
        <v>72</v>
      </c>
      <c r="T38" s="2">
        <v>0</v>
      </c>
      <c r="U38" s="2">
        <v>0</v>
      </c>
      <c r="V38" s="4">
        <f t="shared" si="61"/>
        <v>1</v>
      </c>
      <c r="W38" s="38">
        <f t="shared" si="2"/>
        <v>0</v>
      </c>
      <c r="Y38" s="2" t="s">
        <v>41</v>
      </c>
      <c r="Z38" s="2">
        <v>72</v>
      </c>
      <c r="AA38" s="2">
        <v>72</v>
      </c>
      <c r="AB38" s="2">
        <v>0</v>
      </c>
      <c r="AC38" s="2">
        <v>0</v>
      </c>
      <c r="AD38" s="4">
        <v>1</v>
      </c>
      <c r="AE38" s="38">
        <f t="shared" si="3"/>
        <v>0</v>
      </c>
      <c r="AG38" s="2" t="s">
        <v>41</v>
      </c>
      <c r="AH38" s="2">
        <v>72</v>
      </c>
      <c r="AI38" s="2">
        <v>72</v>
      </c>
      <c r="AJ38" s="2">
        <v>0</v>
      </c>
      <c r="AK38" s="2">
        <v>0</v>
      </c>
      <c r="AL38" s="4">
        <v>1</v>
      </c>
      <c r="AM38" s="38">
        <f t="shared" si="4"/>
        <v>0</v>
      </c>
      <c r="AO38" s="2" t="s">
        <v>41</v>
      </c>
      <c r="AP38" s="2">
        <v>72</v>
      </c>
      <c r="AQ38" s="2">
        <v>72</v>
      </c>
      <c r="AR38" s="2">
        <v>0</v>
      </c>
      <c r="AS38" s="2">
        <v>0</v>
      </c>
      <c r="AT38" s="4">
        <v>1</v>
      </c>
      <c r="AU38" s="38">
        <f t="shared" si="5"/>
        <v>0</v>
      </c>
      <c r="AW38" s="2" t="s">
        <v>41</v>
      </c>
      <c r="AX38" s="2">
        <v>72</v>
      </c>
      <c r="AY38" s="2">
        <v>72</v>
      </c>
      <c r="AZ38" s="2">
        <v>0</v>
      </c>
      <c r="BA38" s="2">
        <v>0</v>
      </c>
      <c r="BB38" s="4">
        <v>1</v>
      </c>
      <c r="BC38" s="38">
        <f t="shared" si="6"/>
        <v>0</v>
      </c>
      <c r="BE38" s="2" t="s">
        <v>41</v>
      </c>
      <c r="BF38" s="2">
        <v>72</v>
      </c>
      <c r="BG38" s="2">
        <v>72</v>
      </c>
      <c r="BH38" s="2">
        <v>0</v>
      </c>
      <c r="BI38" s="2">
        <v>0</v>
      </c>
      <c r="BJ38" s="4">
        <v>1</v>
      </c>
      <c r="BK38" s="38">
        <f t="shared" si="7"/>
        <v>0</v>
      </c>
      <c r="BM38" s="2" t="s">
        <v>41</v>
      </c>
      <c r="BN38" s="2">
        <v>72</v>
      </c>
      <c r="BO38" s="2">
        <v>72</v>
      </c>
      <c r="BP38" s="2">
        <v>0</v>
      </c>
      <c r="BQ38" s="2">
        <v>0</v>
      </c>
      <c r="BR38" s="4">
        <v>1</v>
      </c>
      <c r="BS38" s="38">
        <f t="shared" si="8"/>
        <v>0</v>
      </c>
      <c r="BU38" s="2" t="s">
        <v>41</v>
      </c>
      <c r="BV38" s="2">
        <v>72</v>
      </c>
      <c r="BW38" s="2">
        <v>72</v>
      </c>
      <c r="BX38" s="2">
        <v>0</v>
      </c>
      <c r="BY38" s="2">
        <v>0</v>
      </c>
      <c r="BZ38" s="4">
        <v>1</v>
      </c>
      <c r="CA38" s="4">
        <f t="shared" si="9"/>
        <v>0</v>
      </c>
      <c r="CC38" s="2" t="s">
        <v>41</v>
      </c>
      <c r="CD38" s="2">
        <v>72</v>
      </c>
      <c r="CE38" s="2">
        <v>72</v>
      </c>
      <c r="CF38" s="2">
        <v>0</v>
      </c>
      <c r="CG38" s="2">
        <v>0</v>
      </c>
      <c r="CH38" s="4">
        <f t="shared" si="62"/>
        <v>1</v>
      </c>
      <c r="CI38" s="38">
        <f t="shared" si="10"/>
        <v>0</v>
      </c>
      <c r="CK38" s="73" t="s">
        <v>41</v>
      </c>
      <c r="CL38" s="73">
        <v>72</v>
      </c>
      <c r="CM38" s="73">
        <v>72</v>
      </c>
      <c r="CN38" s="73">
        <v>0</v>
      </c>
      <c r="CO38" s="73">
        <v>0</v>
      </c>
      <c r="CP38" s="77">
        <v>1</v>
      </c>
      <c r="CQ38" s="77">
        <f t="shared" si="11"/>
        <v>1</v>
      </c>
      <c r="CR38" s="73"/>
      <c r="CS38" s="73" t="s">
        <v>41</v>
      </c>
      <c r="CT38" s="73">
        <v>72</v>
      </c>
      <c r="CU38" s="73">
        <v>72</v>
      </c>
      <c r="CV38" s="73">
        <v>0</v>
      </c>
      <c r="CW38" s="73">
        <v>0</v>
      </c>
      <c r="CX38" s="77">
        <v>1</v>
      </c>
      <c r="CY38" s="77">
        <f t="shared" si="12"/>
        <v>0</v>
      </c>
      <c r="CZ38" s="73"/>
      <c r="DA38" s="73" t="s">
        <v>41</v>
      </c>
      <c r="DB38" s="73">
        <v>72</v>
      </c>
      <c r="DC38" s="73">
        <v>72</v>
      </c>
      <c r="DD38" s="73">
        <v>0</v>
      </c>
      <c r="DE38" s="73">
        <v>0</v>
      </c>
      <c r="DF38" s="77">
        <v>1</v>
      </c>
      <c r="DG38" s="77">
        <f t="shared" si="13"/>
        <v>0</v>
      </c>
      <c r="DH38" s="73"/>
      <c r="DI38" s="73" t="s">
        <v>41</v>
      </c>
      <c r="DJ38" s="73">
        <v>72</v>
      </c>
      <c r="DK38" s="73">
        <v>72</v>
      </c>
      <c r="DL38" s="73">
        <v>0</v>
      </c>
      <c r="DM38" s="73">
        <v>0</v>
      </c>
      <c r="DN38" s="77">
        <v>1</v>
      </c>
      <c r="DO38" s="77">
        <f t="shared" si="14"/>
        <v>0</v>
      </c>
      <c r="DP38" s="73"/>
      <c r="DQ38" s="73" t="s">
        <v>41</v>
      </c>
      <c r="DR38" s="73">
        <v>72</v>
      </c>
      <c r="DS38" s="73">
        <v>72</v>
      </c>
      <c r="DT38" s="73">
        <v>0</v>
      </c>
      <c r="DU38" s="73">
        <v>0</v>
      </c>
      <c r="DV38" s="77">
        <v>1</v>
      </c>
      <c r="DW38" s="77">
        <f t="shared" si="15"/>
        <v>0</v>
      </c>
      <c r="DX38" s="73"/>
      <c r="DY38" s="73" t="s">
        <v>41</v>
      </c>
      <c r="DZ38" s="73">
        <v>72</v>
      </c>
      <c r="EA38" s="73">
        <v>72</v>
      </c>
      <c r="EB38" s="73">
        <v>0</v>
      </c>
      <c r="EC38" s="73">
        <v>0</v>
      </c>
      <c r="ED38" s="77">
        <v>1</v>
      </c>
      <c r="EE38" s="77">
        <f t="shared" si="16"/>
        <v>0</v>
      </c>
      <c r="EF38" s="73"/>
      <c r="EG38" s="73" t="s">
        <v>41</v>
      </c>
      <c r="EH38" s="73">
        <v>72</v>
      </c>
      <c r="EI38" s="73">
        <v>72</v>
      </c>
      <c r="EJ38" s="73">
        <v>0</v>
      </c>
      <c r="EK38" s="73">
        <v>0</v>
      </c>
      <c r="EL38" s="77">
        <v>1</v>
      </c>
      <c r="EM38" s="77">
        <f t="shared" si="17"/>
        <v>0</v>
      </c>
      <c r="EN38" s="73"/>
      <c r="EO38" s="73" t="s">
        <v>41</v>
      </c>
      <c r="EP38" s="73">
        <v>72</v>
      </c>
      <c r="EQ38" s="73">
        <v>72</v>
      </c>
      <c r="ER38" s="73">
        <v>0</v>
      </c>
      <c r="ES38" s="73">
        <v>0</v>
      </c>
      <c r="ET38" s="77">
        <v>1</v>
      </c>
      <c r="EU38" s="77">
        <f t="shared" si="18"/>
        <v>0</v>
      </c>
      <c r="EV38" s="73"/>
      <c r="EW38" s="73" t="s">
        <v>41</v>
      </c>
      <c r="EX38" s="73">
        <v>72</v>
      </c>
      <c r="EY38" s="73">
        <v>72</v>
      </c>
      <c r="EZ38" s="73">
        <v>0</v>
      </c>
      <c r="FA38" s="73">
        <v>0</v>
      </c>
      <c r="FB38" s="77">
        <v>1</v>
      </c>
      <c r="FC38" s="77">
        <f t="shared" si="19"/>
        <v>0</v>
      </c>
      <c r="FD38" s="73"/>
      <c r="FE38" s="74" t="s">
        <v>41</v>
      </c>
      <c r="FF38" s="74">
        <v>72</v>
      </c>
      <c r="FG38" s="74">
        <v>72</v>
      </c>
      <c r="FH38" s="74">
        <v>0</v>
      </c>
      <c r="FI38" s="74">
        <v>0</v>
      </c>
      <c r="FJ38" s="75">
        <f t="shared" si="20"/>
        <v>1</v>
      </c>
      <c r="FK38" s="77">
        <f t="shared" si="21"/>
        <v>0</v>
      </c>
      <c r="FM38" s="74" t="s">
        <v>41</v>
      </c>
      <c r="FN38" s="74">
        <v>72</v>
      </c>
      <c r="FO38" s="74">
        <v>72</v>
      </c>
      <c r="FP38" s="74">
        <v>0</v>
      </c>
      <c r="FQ38" s="74">
        <v>0</v>
      </c>
      <c r="FR38" s="75">
        <f t="shared" si="22"/>
        <v>1</v>
      </c>
      <c r="FS38" s="77">
        <f t="shared" si="23"/>
        <v>0</v>
      </c>
      <c r="FU38" s="74" t="s">
        <v>41</v>
      </c>
      <c r="FV38" s="74">
        <v>72</v>
      </c>
      <c r="FW38" s="74">
        <v>72</v>
      </c>
      <c r="FX38" s="74">
        <v>0</v>
      </c>
      <c r="FY38" s="74">
        <v>0</v>
      </c>
      <c r="FZ38" s="75">
        <f t="shared" si="24"/>
        <v>1</v>
      </c>
      <c r="GA38" s="77">
        <f t="shared" si="64"/>
        <v>0</v>
      </c>
      <c r="GC38" s="74" t="s">
        <v>41</v>
      </c>
      <c r="GD38" s="74">
        <v>72</v>
      </c>
      <c r="GE38" s="74">
        <v>72</v>
      </c>
      <c r="GF38" s="74">
        <v>0</v>
      </c>
      <c r="GG38" s="74">
        <v>0</v>
      </c>
      <c r="GH38" s="75">
        <f t="shared" si="25"/>
        <v>1</v>
      </c>
      <c r="GI38" s="77">
        <f t="shared" si="26"/>
        <v>0</v>
      </c>
      <c r="GK38" s="74" t="s">
        <v>41</v>
      </c>
      <c r="GL38" s="74">
        <v>72</v>
      </c>
      <c r="GM38" s="74">
        <v>72</v>
      </c>
      <c r="GN38" s="74">
        <v>0</v>
      </c>
      <c r="GO38" s="74">
        <v>0</v>
      </c>
      <c r="GP38" s="75">
        <f t="shared" si="27"/>
        <v>1</v>
      </c>
      <c r="GQ38" s="77">
        <f t="shared" si="28"/>
        <v>0</v>
      </c>
      <c r="GS38" s="74" t="s">
        <v>41</v>
      </c>
      <c r="GT38" s="74">
        <v>72</v>
      </c>
      <c r="GU38" s="74">
        <v>72</v>
      </c>
      <c r="GV38" s="74">
        <v>0</v>
      </c>
      <c r="GW38" s="74">
        <v>0</v>
      </c>
      <c r="GX38" s="75">
        <f t="shared" si="29"/>
        <v>1</v>
      </c>
      <c r="GY38" s="77">
        <f t="shared" si="30"/>
        <v>0</v>
      </c>
      <c r="HA38" s="74" t="s">
        <v>41</v>
      </c>
      <c r="HB38" s="74">
        <v>72</v>
      </c>
      <c r="HC38" s="74">
        <v>72</v>
      </c>
      <c r="HD38" s="74">
        <v>0</v>
      </c>
      <c r="HE38" s="74">
        <v>0</v>
      </c>
      <c r="HF38" s="75">
        <f t="shared" si="31"/>
        <v>1</v>
      </c>
      <c r="HG38" s="77">
        <f t="shared" si="32"/>
        <v>0</v>
      </c>
      <c r="HI38" s="74" t="s">
        <v>41</v>
      </c>
      <c r="HJ38" s="74">
        <v>72</v>
      </c>
      <c r="HK38" s="74">
        <v>72</v>
      </c>
      <c r="HL38" s="74">
        <v>0</v>
      </c>
      <c r="HM38" s="74">
        <v>0</v>
      </c>
      <c r="HN38" s="75">
        <f t="shared" si="33"/>
        <v>1</v>
      </c>
      <c r="HO38" s="77">
        <f t="shared" si="34"/>
        <v>0</v>
      </c>
      <c r="HQ38" s="74" t="s">
        <v>41</v>
      </c>
      <c r="HR38" s="74">
        <v>72</v>
      </c>
      <c r="HS38" s="74">
        <v>72</v>
      </c>
      <c r="HT38" s="74">
        <v>0</v>
      </c>
      <c r="HU38" s="74">
        <v>0</v>
      </c>
      <c r="HV38" s="75">
        <f t="shared" si="35"/>
        <v>1</v>
      </c>
      <c r="HW38" s="77">
        <f t="shared" si="36"/>
        <v>0</v>
      </c>
      <c r="HY38" s="74" t="s">
        <v>41</v>
      </c>
      <c r="HZ38" s="74">
        <v>72</v>
      </c>
      <c r="IA38" s="74">
        <v>72</v>
      </c>
      <c r="IB38" s="74">
        <v>0</v>
      </c>
      <c r="IC38" s="74">
        <v>0</v>
      </c>
      <c r="ID38" s="75">
        <f t="shared" si="37"/>
        <v>1</v>
      </c>
      <c r="IE38" s="77">
        <f t="shared" si="38"/>
        <v>0</v>
      </c>
      <c r="IG38" s="74" t="s">
        <v>41</v>
      </c>
      <c r="IH38" s="74">
        <v>72</v>
      </c>
      <c r="II38" s="74">
        <v>72</v>
      </c>
      <c r="IJ38" s="74">
        <v>0</v>
      </c>
      <c r="IK38" s="74">
        <v>0</v>
      </c>
      <c r="IL38" s="75">
        <f t="shared" si="39"/>
        <v>1</v>
      </c>
      <c r="IM38" s="77">
        <f t="shared" si="40"/>
        <v>0</v>
      </c>
      <c r="IO38" s="74" t="s">
        <v>41</v>
      </c>
      <c r="IP38" s="74">
        <v>72</v>
      </c>
      <c r="IQ38" s="74">
        <v>72</v>
      </c>
      <c r="IR38" s="74">
        <v>0</v>
      </c>
      <c r="IS38" s="74">
        <v>0</v>
      </c>
      <c r="IT38" s="75">
        <f t="shared" si="41"/>
        <v>1</v>
      </c>
      <c r="IU38" s="77">
        <f t="shared" si="42"/>
        <v>0</v>
      </c>
      <c r="IW38" s="74" t="s">
        <v>41</v>
      </c>
      <c r="IX38" s="74">
        <v>72</v>
      </c>
      <c r="IY38" s="74">
        <v>72</v>
      </c>
      <c r="IZ38" s="74">
        <v>0</v>
      </c>
      <c r="JA38" s="74">
        <v>0</v>
      </c>
      <c r="JB38" s="75">
        <f t="shared" si="43"/>
        <v>1</v>
      </c>
      <c r="JC38" s="77">
        <f t="shared" si="44"/>
        <v>0</v>
      </c>
      <c r="JE38" s="74" t="s">
        <v>41</v>
      </c>
      <c r="JF38" s="74">
        <v>72</v>
      </c>
      <c r="JG38" s="74">
        <v>72</v>
      </c>
      <c r="JH38" s="74">
        <v>0</v>
      </c>
      <c r="JI38" s="74">
        <v>0</v>
      </c>
      <c r="JJ38" s="75">
        <f t="shared" si="45"/>
        <v>1</v>
      </c>
      <c r="JK38" s="77">
        <f t="shared" si="46"/>
        <v>0</v>
      </c>
      <c r="JM38" s="74" t="s">
        <v>41</v>
      </c>
      <c r="JN38" s="74">
        <v>72</v>
      </c>
      <c r="JO38" s="74">
        <v>72</v>
      </c>
      <c r="JP38" s="74">
        <v>0</v>
      </c>
      <c r="JQ38" s="74">
        <v>0</v>
      </c>
      <c r="JR38" s="75">
        <f t="shared" si="47"/>
        <v>1</v>
      </c>
      <c r="JS38" s="77">
        <f t="shared" si="48"/>
        <v>0</v>
      </c>
      <c r="JU38" s="74" t="s">
        <v>41</v>
      </c>
      <c r="JV38" s="74">
        <v>72</v>
      </c>
      <c r="JW38" s="74">
        <v>72</v>
      </c>
      <c r="JX38" s="74">
        <v>0</v>
      </c>
      <c r="JY38" s="74">
        <v>0</v>
      </c>
      <c r="JZ38" s="75">
        <f t="shared" si="49"/>
        <v>1</v>
      </c>
      <c r="KA38" s="77">
        <f t="shared" si="50"/>
        <v>0</v>
      </c>
      <c r="KC38" s="74" t="s">
        <v>41</v>
      </c>
      <c r="KD38" s="74">
        <v>72</v>
      </c>
      <c r="KE38" s="74">
        <v>72</v>
      </c>
      <c r="KF38" s="74">
        <v>0</v>
      </c>
      <c r="KG38" s="74">
        <v>0</v>
      </c>
      <c r="KH38" s="75">
        <f t="shared" si="51"/>
        <v>1</v>
      </c>
      <c r="KI38" s="77">
        <f t="shared" si="52"/>
        <v>0</v>
      </c>
      <c r="KK38" s="74" t="s">
        <v>41</v>
      </c>
      <c r="KL38" s="74">
        <v>72</v>
      </c>
      <c r="KM38" s="74">
        <v>72</v>
      </c>
      <c r="KN38" s="74">
        <v>0</v>
      </c>
      <c r="KO38" s="74">
        <v>0</v>
      </c>
      <c r="KP38" s="75">
        <f t="shared" si="53"/>
        <v>1</v>
      </c>
      <c r="KQ38" s="77">
        <f t="shared" si="54"/>
        <v>0</v>
      </c>
      <c r="KS38" s="74" t="s">
        <v>41</v>
      </c>
      <c r="KT38" s="74">
        <v>72</v>
      </c>
      <c r="KU38" s="74">
        <v>72</v>
      </c>
      <c r="KV38" s="74">
        <v>0</v>
      </c>
      <c r="KW38" s="74">
        <v>0</v>
      </c>
      <c r="KX38" s="75">
        <f t="shared" si="55"/>
        <v>1</v>
      </c>
      <c r="KY38" s="77">
        <f t="shared" si="56"/>
        <v>0</v>
      </c>
      <c r="LA38" s="74" t="s">
        <v>41</v>
      </c>
      <c r="LB38" s="74">
        <v>72</v>
      </c>
      <c r="LC38" s="74">
        <v>72</v>
      </c>
      <c r="LD38" s="74">
        <v>0</v>
      </c>
      <c r="LE38" s="74">
        <v>0</v>
      </c>
      <c r="LF38" s="75">
        <f t="shared" si="57"/>
        <v>1</v>
      </c>
      <c r="LG38" s="77">
        <f t="shared" si="58"/>
        <v>0</v>
      </c>
      <c r="LI38" s="74" t="s">
        <v>41</v>
      </c>
      <c r="LJ38" s="74">
        <v>72</v>
      </c>
      <c r="LK38" s="74">
        <v>72</v>
      </c>
      <c r="LL38" s="74">
        <v>0</v>
      </c>
      <c r="LM38" s="74">
        <v>0</v>
      </c>
      <c r="LN38" s="75">
        <f t="shared" si="59"/>
        <v>1</v>
      </c>
      <c r="LO38" s="77">
        <f t="shared" si="60"/>
        <v>0</v>
      </c>
      <c r="LQ38" s="74" t="s">
        <v>41</v>
      </c>
      <c r="LR38" s="74">
        <v>72</v>
      </c>
      <c r="LS38" s="74">
        <v>72</v>
      </c>
      <c r="LT38" s="74">
        <v>0</v>
      </c>
      <c r="LU38" s="74">
        <v>0</v>
      </c>
      <c r="LV38" s="75">
        <v>1</v>
      </c>
      <c r="LW38" s="77"/>
    </row>
    <row r="39" spans="1:335">
      <c r="A39" s="2" t="s">
        <v>42</v>
      </c>
      <c r="B39" s="2">
        <v>85</v>
      </c>
      <c r="C39" s="2">
        <v>35</v>
      </c>
      <c r="D39" s="2">
        <v>50</v>
      </c>
      <c r="E39" s="2">
        <v>0</v>
      </c>
      <c r="F39" s="4">
        <v>0.41</v>
      </c>
      <c r="G39" s="4"/>
      <c r="H39" s="2"/>
      <c r="I39" s="2" t="s">
        <v>42</v>
      </c>
      <c r="J39" s="2">
        <v>85</v>
      </c>
      <c r="K39" s="2">
        <v>35</v>
      </c>
      <c r="L39" s="2">
        <v>50</v>
      </c>
      <c r="M39" s="2">
        <v>0</v>
      </c>
      <c r="N39" s="4">
        <f t="shared" si="63"/>
        <v>0.41176470588235292</v>
      </c>
      <c r="O39" s="8">
        <f t="shared" si="1"/>
        <v>1.764705882352946E-3</v>
      </c>
      <c r="Q39" s="2" t="s">
        <v>42</v>
      </c>
      <c r="R39" s="2">
        <v>85</v>
      </c>
      <c r="S39" s="2">
        <v>35</v>
      </c>
      <c r="T39" s="2">
        <v>50</v>
      </c>
      <c r="U39" s="2">
        <v>0</v>
      </c>
      <c r="V39" s="4">
        <f t="shared" si="61"/>
        <v>0.41176470588235292</v>
      </c>
      <c r="W39" s="38">
        <f t="shared" si="2"/>
        <v>0</v>
      </c>
      <c r="Y39" s="2" t="s">
        <v>42</v>
      </c>
      <c r="Z39" s="2">
        <v>85</v>
      </c>
      <c r="AA39" s="2">
        <v>35</v>
      </c>
      <c r="AB39" s="2">
        <v>50</v>
      </c>
      <c r="AC39" s="2">
        <v>0</v>
      </c>
      <c r="AD39" s="4">
        <v>0.41</v>
      </c>
      <c r="AE39" s="38">
        <f t="shared" si="3"/>
        <v>-1.764705882352946E-3</v>
      </c>
      <c r="AG39" s="2" t="s">
        <v>42</v>
      </c>
      <c r="AH39" s="2">
        <v>85</v>
      </c>
      <c r="AI39" s="2">
        <v>35</v>
      </c>
      <c r="AJ39" s="2">
        <v>50</v>
      </c>
      <c r="AK39" s="2">
        <v>0</v>
      </c>
      <c r="AL39" s="4">
        <v>0.41</v>
      </c>
      <c r="AM39" s="38">
        <f t="shared" si="4"/>
        <v>0</v>
      </c>
      <c r="AO39" s="2" t="s">
        <v>42</v>
      </c>
      <c r="AP39" s="2">
        <v>85</v>
      </c>
      <c r="AQ39" s="2">
        <v>35</v>
      </c>
      <c r="AR39" s="2">
        <v>50</v>
      </c>
      <c r="AS39" s="2">
        <v>0</v>
      </c>
      <c r="AT39" s="4">
        <v>0.41</v>
      </c>
      <c r="AU39" s="38">
        <f t="shared" si="5"/>
        <v>0</v>
      </c>
      <c r="AW39" s="2" t="s">
        <v>42</v>
      </c>
      <c r="AX39" s="2">
        <v>85</v>
      </c>
      <c r="AY39" s="2">
        <v>35</v>
      </c>
      <c r="AZ39" s="2">
        <v>50</v>
      </c>
      <c r="BA39" s="2">
        <v>0</v>
      </c>
      <c r="BB39" s="4">
        <v>0.41</v>
      </c>
      <c r="BC39" s="38">
        <f t="shared" si="6"/>
        <v>0</v>
      </c>
      <c r="BE39" s="2" t="s">
        <v>42</v>
      </c>
      <c r="BF39" s="2">
        <v>85</v>
      </c>
      <c r="BG39" s="2">
        <v>35</v>
      </c>
      <c r="BH39" s="2">
        <v>50</v>
      </c>
      <c r="BI39" s="2">
        <v>0</v>
      </c>
      <c r="BJ39" s="4">
        <v>0.41</v>
      </c>
      <c r="BK39" s="38">
        <f t="shared" si="7"/>
        <v>0</v>
      </c>
      <c r="BM39" s="2" t="s">
        <v>42</v>
      </c>
      <c r="BN39" s="2">
        <v>85</v>
      </c>
      <c r="BO39" s="2">
        <v>35</v>
      </c>
      <c r="BP39" s="2">
        <v>50</v>
      </c>
      <c r="BQ39" s="2">
        <v>0</v>
      </c>
      <c r="BR39" s="4">
        <v>0.41</v>
      </c>
      <c r="BS39" s="38">
        <f t="shared" si="8"/>
        <v>0</v>
      </c>
      <c r="BU39" s="2" t="s">
        <v>42</v>
      </c>
      <c r="BV39" s="2">
        <v>85</v>
      </c>
      <c r="BW39" s="2">
        <v>35</v>
      </c>
      <c r="BX39" s="2">
        <v>50</v>
      </c>
      <c r="BY39" s="2">
        <v>0</v>
      </c>
      <c r="BZ39" s="4">
        <v>0.41</v>
      </c>
      <c r="CA39" s="4">
        <f t="shared" si="9"/>
        <v>0</v>
      </c>
      <c r="CC39" s="2" t="s">
        <v>42</v>
      </c>
      <c r="CD39" s="2">
        <v>85</v>
      </c>
      <c r="CE39" s="2">
        <v>35</v>
      </c>
      <c r="CF39" s="2">
        <v>50</v>
      </c>
      <c r="CG39" s="2">
        <v>0</v>
      </c>
      <c r="CH39" s="4">
        <f t="shared" si="62"/>
        <v>0.41176470588235292</v>
      </c>
      <c r="CI39" s="38">
        <f t="shared" si="10"/>
        <v>1.764705882352946E-3</v>
      </c>
      <c r="CK39" s="73" t="s">
        <v>42</v>
      </c>
      <c r="CL39" s="73">
        <v>85</v>
      </c>
      <c r="CM39" s="73">
        <v>35</v>
      </c>
      <c r="CN39" s="73">
        <v>50</v>
      </c>
      <c r="CO39" s="73">
        <v>0</v>
      </c>
      <c r="CP39" s="77">
        <v>0.41</v>
      </c>
      <c r="CQ39" s="77">
        <f t="shared" si="11"/>
        <v>0.41</v>
      </c>
      <c r="CR39" s="73"/>
      <c r="CS39" s="73" t="s">
        <v>42</v>
      </c>
      <c r="CT39" s="73">
        <v>85</v>
      </c>
      <c r="CU39" s="73">
        <v>35</v>
      </c>
      <c r="CV39" s="73">
        <v>50</v>
      </c>
      <c r="CW39" s="73">
        <v>0</v>
      </c>
      <c r="CX39" s="77">
        <v>0.41</v>
      </c>
      <c r="CY39" s="77">
        <f t="shared" si="12"/>
        <v>0</v>
      </c>
      <c r="CZ39" s="73"/>
      <c r="DA39" s="73" t="s">
        <v>42</v>
      </c>
      <c r="DB39" s="73">
        <v>85</v>
      </c>
      <c r="DC39" s="73">
        <v>35</v>
      </c>
      <c r="DD39" s="73">
        <v>50</v>
      </c>
      <c r="DE39" s="73">
        <v>0</v>
      </c>
      <c r="DF39" s="77">
        <v>0.41</v>
      </c>
      <c r="DG39" s="77">
        <f t="shared" si="13"/>
        <v>0</v>
      </c>
      <c r="DH39" s="73"/>
      <c r="DI39" s="73" t="s">
        <v>42</v>
      </c>
      <c r="DJ39" s="73">
        <v>85</v>
      </c>
      <c r="DK39" s="73">
        <v>35</v>
      </c>
      <c r="DL39" s="73">
        <v>50</v>
      </c>
      <c r="DM39" s="73">
        <v>0</v>
      </c>
      <c r="DN39" s="77">
        <v>0.41</v>
      </c>
      <c r="DO39" s="77">
        <f t="shared" si="14"/>
        <v>0</v>
      </c>
      <c r="DP39" s="73"/>
      <c r="DQ39" s="73" t="s">
        <v>42</v>
      </c>
      <c r="DR39" s="73">
        <v>85</v>
      </c>
      <c r="DS39" s="73">
        <v>35</v>
      </c>
      <c r="DT39" s="73">
        <v>50</v>
      </c>
      <c r="DU39" s="73">
        <v>0</v>
      </c>
      <c r="DV39" s="77">
        <v>0.41</v>
      </c>
      <c r="DW39" s="77">
        <f t="shared" si="15"/>
        <v>0</v>
      </c>
      <c r="DX39" s="73"/>
      <c r="DY39" s="73" t="s">
        <v>42</v>
      </c>
      <c r="DZ39" s="73">
        <v>85</v>
      </c>
      <c r="EA39" s="73">
        <v>35</v>
      </c>
      <c r="EB39" s="73">
        <v>50</v>
      </c>
      <c r="EC39" s="73">
        <v>0</v>
      </c>
      <c r="ED39" s="77">
        <v>0.41</v>
      </c>
      <c r="EE39" s="77">
        <f t="shared" si="16"/>
        <v>0</v>
      </c>
      <c r="EF39" s="73"/>
      <c r="EG39" s="73" t="s">
        <v>42</v>
      </c>
      <c r="EH39" s="73">
        <v>85</v>
      </c>
      <c r="EI39" s="73">
        <v>35</v>
      </c>
      <c r="EJ39" s="73">
        <v>50</v>
      </c>
      <c r="EK39" s="73">
        <v>0</v>
      </c>
      <c r="EL39" s="77">
        <v>0.41</v>
      </c>
      <c r="EM39" s="77">
        <f t="shared" si="17"/>
        <v>0</v>
      </c>
      <c r="EN39" s="73"/>
      <c r="EO39" s="73" t="s">
        <v>42</v>
      </c>
      <c r="EP39" s="73">
        <v>85</v>
      </c>
      <c r="EQ39" s="73">
        <v>35</v>
      </c>
      <c r="ER39" s="73">
        <v>50</v>
      </c>
      <c r="ES39" s="73">
        <v>0</v>
      </c>
      <c r="ET39" s="77">
        <v>0.41</v>
      </c>
      <c r="EU39" s="77">
        <f t="shared" si="18"/>
        <v>0</v>
      </c>
      <c r="EV39" s="73"/>
      <c r="EW39" s="73" t="s">
        <v>42</v>
      </c>
      <c r="EX39" s="73">
        <v>85</v>
      </c>
      <c r="EY39" s="73">
        <v>35</v>
      </c>
      <c r="EZ39" s="73">
        <v>50</v>
      </c>
      <c r="FA39" s="73">
        <v>0</v>
      </c>
      <c r="FB39" s="77">
        <v>0.41</v>
      </c>
      <c r="FC39" s="77">
        <f t="shared" si="19"/>
        <v>0</v>
      </c>
      <c r="FD39" s="73"/>
      <c r="FE39" s="74" t="s">
        <v>42</v>
      </c>
      <c r="FF39" s="74">
        <v>85</v>
      </c>
      <c r="FG39" s="74">
        <v>35</v>
      </c>
      <c r="FH39" s="74">
        <v>50</v>
      </c>
      <c r="FI39" s="74">
        <v>0</v>
      </c>
      <c r="FJ39" s="75">
        <f t="shared" si="20"/>
        <v>0.41176470588235292</v>
      </c>
      <c r="FK39" s="77">
        <f t="shared" si="21"/>
        <v>1.764705882352946E-3</v>
      </c>
      <c r="FM39" s="74" t="s">
        <v>42</v>
      </c>
      <c r="FN39" s="74">
        <v>85</v>
      </c>
      <c r="FO39" s="74">
        <v>35</v>
      </c>
      <c r="FP39" s="74">
        <v>50</v>
      </c>
      <c r="FQ39" s="74">
        <v>0</v>
      </c>
      <c r="FR39" s="75">
        <f t="shared" si="22"/>
        <v>0.41176470588235292</v>
      </c>
      <c r="FS39" s="77">
        <f t="shared" si="23"/>
        <v>0</v>
      </c>
      <c r="FU39" s="74" t="s">
        <v>42</v>
      </c>
      <c r="FV39" s="74">
        <v>85</v>
      </c>
      <c r="FW39" s="74">
        <v>35</v>
      </c>
      <c r="FX39" s="74">
        <v>50</v>
      </c>
      <c r="FY39" s="74">
        <v>0</v>
      </c>
      <c r="FZ39" s="75">
        <f t="shared" si="24"/>
        <v>0.41176470588235292</v>
      </c>
      <c r="GA39" s="77">
        <f t="shared" si="64"/>
        <v>0</v>
      </c>
      <c r="GC39" s="74" t="s">
        <v>42</v>
      </c>
      <c r="GD39" s="74">
        <v>85</v>
      </c>
      <c r="GE39" s="74">
        <v>35</v>
      </c>
      <c r="GF39" s="74">
        <v>50</v>
      </c>
      <c r="GG39" s="74">
        <v>0</v>
      </c>
      <c r="GH39" s="75">
        <f t="shared" si="25"/>
        <v>0.41176470588235292</v>
      </c>
      <c r="GI39" s="77">
        <f t="shared" si="26"/>
        <v>0</v>
      </c>
      <c r="GK39" s="74" t="s">
        <v>42</v>
      </c>
      <c r="GL39" s="74">
        <v>85</v>
      </c>
      <c r="GM39" s="74">
        <v>35</v>
      </c>
      <c r="GN39" s="74">
        <v>50</v>
      </c>
      <c r="GO39" s="74">
        <v>0</v>
      </c>
      <c r="GP39" s="75">
        <f t="shared" si="27"/>
        <v>0.41176470588235292</v>
      </c>
      <c r="GQ39" s="77">
        <f t="shared" si="28"/>
        <v>0</v>
      </c>
      <c r="GS39" s="74" t="s">
        <v>42</v>
      </c>
      <c r="GT39" s="74">
        <v>85</v>
      </c>
      <c r="GU39" s="74">
        <v>35</v>
      </c>
      <c r="GV39" s="74">
        <v>50</v>
      </c>
      <c r="GW39" s="74">
        <v>0</v>
      </c>
      <c r="GX39" s="75">
        <f t="shared" si="29"/>
        <v>0.41176470588235292</v>
      </c>
      <c r="GY39" s="77">
        <f t="shared" si="30"/>
        <v>0</v>
      </c>
      <c r="HA39" s="74" t="s">
        <v>42</v>
      </c>
      <c r="HB39" s="74">
        <v>85</v>
      </c>
      <c r="HC39" s="74">
        <v>35</v>
      </c>
      <c r="HD39" s="74">
        <v>50</v>
      </c>
      <c r="HE39" s="74">
        <v>0</v>
      </c>
      <c r="HF39" s="75">
        <f t="shared" si="31"/>
        <v>0.41176470588235292</v>
      </c>
      <c r="HG39" s="77">
        <f t="shared" si="32"/>
        <v>0</v>
      </c>
      <c r="HI39" s="74" t="s">
        <v>42</v>
      </c>
      <c r="HJ39" s="74">
        <v>85</v>
      </c>
      <c r="HK39" s="74">
        <v>35</v>
      </c>
      <c r="HL39" s="74">
        <v>50</v>
      </c>
      <c r="HM39" s="74">
        <v>0</v>
      </c>
      <c r="HN39" s="75">
        <f t="shared" si="33"/>
        <v>0.41176470588235292</v>
      </c>
      <c r="HO39" s="77">
        <f t="shared" si="34"/>
        <v>0</v>
      </c>
      <c r="HQ39" s="74" t="s">
        <v>42</v>
      </c>
      <c r="HR39" s="74">
        <v>85</v>
      </c>
      <c r="HS39" s="74">
        <v>35</v>
      </c>
      <c r="HT39" s="74">
        <v>50</v>
      </c>
      <c r="HU39" s="74">
        <v>0</v>
      </c>
      <c r="HV39" s="75">
        <f t="shared" si="35"/>
        <v>0.41176470588235292</v>
      </c>
      <c r="HW39" s="77">
        <f t="shared" si="36"/>
        <v>0</v>
      </c>
      <c r="HY39" s="74" t="s">
        <v>42</v>
      </c>
      <c r="HZ39" s="74">
        <v>85</v>
      </c>
      <c r="IA39" s="74">
        <v>35</v>
      </c>
      <c r="IB39" s="74">
        <v>50</v>
      </c>
      <c r="IC39" s="74">
        <v>0</v>
      </c>
      <c r="ID39" s="75">
        <f t="shared" si="37"/>
        <v>0.41176470588235292</v>
      </c>
      <c r="IE39" s="77">
        <f t="shared" si="38"/>
        <v>0</v>
      </c>
      <c r="IG39" s="74" t="s">
        <v>42</v>
      </c>
      <c r="IH39" s="74">
        <v>85</v>
      </c>
      <c r="II39" s="74">
        <v>35</v>
      </c>
      <c r="IJ39" s="74">
        <v>50</v>
      </c>
      <c r="IK39" s="74">
        <v>0</v>
      </c>
      <c r="IL39" s="75">
        <f t="shared" si="39"/>
        <v>0.41176470588235292</v>
      </c>
      <c r="IM39" s="77">
        <f t="shared" si="40"/>
        <v>0</v>
      </c>
      <c r="IO39" s="74" t="s">
        <v>42</v>
      </c>
      <c r="IP39" s="74">
        <v>85</v>
      </c>
      <c r="IQ39" s="74">
        <v>35</v>
      </c>
      <c r="IR39" s="74">
        <v>50</v>
      </c>
      <c r="IS39" s="74">
        <v>0</v>
      </c>
      <c r="IT39" s="75">
        <f t="shared" si="41"/>
        <v>0.41176470588235292</v>
      </c>
      <c r="IU39" s="77">
        <f t="shared" si="42"/>
        <v>0</v>
      </c>
      <c r="IW39" s="74" t="s">
        <v>42</v>
      </c>
      <c r="IX39" s="74">
        <v>85</v>
      </c>
      <c r="IY39" s="74">
        <v>35</v>
      </c>
      <c r="IZ39" s="74">
        <v>50</v>
      </c>
      <c r="JA39" s="74">
        <v>0</v>
      </c>
      <c r="JB39" s="75">
        <f t="shared" si="43"/>
        <v>0.41176470588235292</v>
      </c>
      <c r="JC39" s="77">
        <f t="shared" si="44"/>
        <v>0</v>
      </c>
      <c r="JE39" s="74" t="s">
        <v>42</v>
      </c>
      <c r="JF39" s="74">
        <v>85</v>
      </c>
      <c r="JG39" s="74">
        <v>35</v>
      </c>
      <c r="JH39" s="74">
        <v>50</v>
      </c>
      <c r="JI39" s="74">
        <v>0</v>
      </c>
      <c r="JJ39" s="75">
        <f t="shared" si="45"/>
        <v>0.41176470588235292</v>
      </c>
      <c r="JK39" s="77">
        <f t="shared" si="46"/>
        <v>0</v>
      </c>
      <c r="JM39" s="74" t="s">
        <v>42</v>
      </c>
      <c r="JN39" s="74">
        <v>85</v>
      </c>
      <c r="JO39" s="74">
        <v>35</v>
      </c>
      <c r="JP39" s="74">
        <v>50</v>
      </c>
      <c r="JQ39" s="74">
        <v>0</v>
      </c>
      <c r="JR39" s="75">
        <f t="shared" si="47"/>
        <v>0.41176470588235292</v>
      </c>
      <c r="JS39" s="77">
        <f t="shared" si="48"/>
        <v>0</v>
      </c>
      <c r="JU39" s="74" t="s">
        <v>42</v>
      </c>
      <c r="JV39" s="74">
        <v>85</v>
      </c>
      <c r="JW39" s="74">
        <v>35</v>
      </c>
      <c r="JX39" s="74">
        <v>50</v>
      </c>
      <c r="JY39" s="74">
        <v>0</v>
      </c>
      <c r="JZ39" s="75">
        <f t="shared" si="49"/>
        <v>0.41176470588235292</v>
      </c>
      <c r="KA39" s="77">
        <f t="shared" si="50"/>
        <v>0</v>
      </c>
      <c r="KC39" s="74" t="s">
        <v>42</v>
      </c>
      <c r="KD39" s="74">
        <v>85</v>
      </c>
      <c r="KE39" s="74">
        <v>35</v>
      </c>
      <c r="KF39" s="74">
        <v>50</v>
      </c>
      <c r="KG39" s="74">
        <v>0</v>
      </c>
      <c r="KH39" s="75">
        <f t="shared" si="51"/>
        <v>0.41176470588235292</v>
      </c>
      <c r="KI39" s="77">
        <f t="shared" si="52"/>
        <v>0</v>
      </c>
      <c r="KK39" s="74" t="s">
        <v>42</v>
      </c>
      <c r="KL39" s="74">
        <v>85</v>
      </c>
      <c r="KM39" s="74">
        <v>35</v>
      </c>
      <c r="KN39" s="74">
        <v>50</v>
      </c>
      <c r="KO39" s="74">
        <v>0</v>
      </c>
      <c r="KP39" s="75">
        <f t="shared" si="53"/>
        <v>0.41176470588235292</v>
      </c>
      <c r="KQ39" s="77">
        <f t="shared" si="54"/>
        <v>0</v>
      </c>
      <c r="KS39" s="74" t="s">
        <v>42</v>
      </c>
      <c r="KT39" s="74">
        <v>85</v>
      </c>
      <c r="KU39" s="74">
        <v>35</v>
      </c>
      <c r="KV39" s="74">
        <v>50</v>
      </c>
      <c r="KW39" s="74">
        <v>0</v>
      </c>
      <c r="KX39" s="75">
        <f t="shared" si="55"/>
        <v>0.41176470588235292</v>
      </c>
      <c r="KY39" s="77">
        <f t="shared" si="56"/>
        <v>0</v>
      </c>
      <c r="LA39" s="74" t="s">
        <v>42</v>
      </c>
      <c r="LB39" s="74">
        <v>85</v>
      </c>
      <c r="LC39" s="74">
        <v>35</v>
      </c>
      <c r="LD39" s="74">
        <v>50</v>
      </c>
      <c r="LE39" s="74">
        <v>0</v>
      </c>
      <c r="LF39" s="75">
        <f t="shared" si="57"/>
        <v>0.41176470588235292</v>
      </c>
      <c r="LG39" s="77">
        <f t="shared" si="58"/>
        <v>0</v>
      </c>
      <c r="LI39" s="74" t="s">
        <v>42</v>
      </c>
      <c r="LJ39" s="74">
        <v>85</v>
      </c>
      <c r="LK39" s="74">
        <v>35</v>
      </c>
      <c r="LL39" s="74">
        <v>50</v>
      </c>
      <c r="LM39" s="74">
        <v>0</v>
      </c>
      <c r="LN39" s="75">
        <f t="shared" si="59"/>
        <v>0.41176470588235292</v>
      </c>
      <c r="LO39" s="77">
        <f t="shared" si="60"/>
        <v>0</v>
      </c>
      <c r="LQ39" s="74" t="s">
        <v>42</v>
      </c>
      <c r="LR39" s="74">
        <v>85</v>
      </c>
      <c r="LS39" s="74">
        <v>35</v>
      </c>
      <c r="LT39" s="74">
        <v>50</v>
      </c>
      <c r="LU39" s="74">
        <v>0</v>
      </c>
      <c r="LV39" s="75">
        <v>0.41</v>
      </c>
      <c r="LW39" s="77"/>
    </row>
    <row r="40" spans="1:335">
      <c r="A40" s="2" t="s">
        <v>43</v>
      </c>
      <c r="B40" s="2">
        <v>152</v>
      </c>
      <c r="C40" s="2">
        <v>151</v>
      </c>
      <c r="D40" s="2">
        <v>1</v>
      </c>
      <c r="E40" s="2">
        <v>0</v>
      </c>
      <c r="F40" s="4">
        <v>0.99</v>
      </c>
      <c r="G40" s="4"/>
      <c r="H40" s="2"/>
      <c r="I40" s="2" t="s">
        <v>43</v>
      </c>
      <c r="J40" s="2">
        <v>152</v>
      </c>
      <c r="K40" s="2">
        <v>151</v>
      </c>
      <c r="L40" s="2">
        <v>1</v>
      </c>
      <c r="M40" s="2">
        <v>0</v>
      </c>
      <c r="N40" s="4">
        <f t="shared" si="63"/>
        <v>0.99342105263157898</v>
      </c>
      <c r="O40" s="8">
        <f t="shared" si="1"/>
        <v>3.4210526315789913E-3</v>
      </c>
      <c r="Q40" s="2" t="s">
        <v>43</v>
      </c>
      <c r="R40" s="2">
        <v>152</v>
      </c>
      <c r="S40" s="2">
        <v>151</v>
      </c>
      <c r="T40" s="2">
        <v>1</v>
      </c>
      <c r="U40" s="2">
        <v>0</v>
      </c>
      <c r="V40" s="4">
        <f t="shared" si="61"/>
        <v>0.99342105263157898</v>
      </c>
      <c r="W40" s="38">
        <f t="shared" si="2"/>
        <v>0</v>
      </c>
      <c r="Y40" s="2" t="s">
        <v>43</v>
      </c>
      <c r="Z40" s="2">
        <v>152</v>
      </c>
      <c r="AA40" s="2">
        <v>151</v>
      </c>
      <c r="AB40" s="2">
        <v>1</v>
      </c>
      <c r="AC40" s="2">
        <v>0</v>
      </c>
      <c r="AD40" s="4">
        <v>0.99</v>
      </c>
      <c r="AE40" s="38">
        <f t="shared" si="3"/>
        <v>-3.4210526315789913E-3</v>
      </c>
      <c r="AG40" s="2" t="s">
        <v>43</v>
      </c>
      <c r="AH40" s="2">
        <v>152</v>
      </c>
      <c r="AI40" s="2">
        <v>151</v>
      </c>
      <c r="AJ40" s="2">
        <v>1</v>
      </c>
      <c r="AK40" s="2">
        <v>0</v>
      </c>
      <c r="AL40" s="4">
        <v>0.99</v>
      </c>
      <c r="AM40" s="38">
        <f t="shared" si="4"/>
        <v>0</v>
      </c>
      <c r="AO40" s="2" t="s">
        <v>43</v>
      </c>
      <c r="AP40" s="2">
        <v>152</v>
      </c>
      <c r="AQ40" s="2">
        <v>151</v>
      </c>
      <c r="AR40" s="2">
        <v>1</v>
      </c>
      <c r="AS40" s="2">
        <v>0</v>
      </c>
      <c r="AT40" s="4">
        <v>0.99</v>
      </c>
      <c r="AU40" s="38">
        <f t="shared" si="5"/>
        <v>0</v>
      </c>
      <c r="AW40" s="2" t="s">
        <v>43</v>
      </c>
      <c r="AX40" s="2">
        <v>152</v>
      </c>
      <c r="AY40" s="2">
        <v>151</v>
      </c>
      <c r="AZ40" s="2">
        <v>1</v>
      </c>
      <c r="BA40" s="2">
        <v>0</v>
      </c>
      <c r="BB40" s="4">
        <v>0.99</v>
      </c>
      <c r="BC40" s="38">
        <f t="shared" si="6"/>
        <v>0</v>
      </c>
      <c r="BE40" s="2" t="s">
        <v>43</v>
      </c>
      <c r="BF40" s="2">
        <v>152</v>
      </c>
      <c r="BG40" s="2">
        <v>151</v>
      </c>
      <c r="BH40" s="2">
        <v>1</v>
      </c>
      <c r="BI40" s="2">
        <v>0</v>
      </c>
      <c r="BJ40" s="4">
        <v>0.99</v>
      </c>
      <c r="BK40" s="38">
        <f t="shared" si="7"/>
        <v>0</v>
      </c>
      <c r="BM40" s="2" t="s">
        <v>43</v>
      </c>
      <c r="BN40" s="2">
        <v>152</v>
      </c>
      <c r="BO40" s="2">
        <v>151</v>
      </c>
      <c r="BP40" s="2">
        <v>1</v>
      </c>
      <c r="BQ40" s="2">
        <v>0</v>
      </c>
      <c r="BR40" s="4">
        <v>0.99</v>
      </c>
      <c r="BS40" s="38">
        <f t="shared" si="8"/>
        <v>0</v>
      </c>
      <c r="BU40" s="2" t="s">
        <v>43</v>
      </c>
      <c r="BV40" s="2">
        <v>152</v>
      </c>
      <c r="BW40" s="2">
        <v>151</v>
      </c>
      <c r="BX40" s="2">
        <v>1</v>
      </c>
      <c r="BY40" s="2">
        <v>0</v>
      </c>
      <c r="BZ40" s="4">
        <v>0.99</v>
      </c>
      <c r="CA40" s="4">
        <f t="shared" si="9"/>
        <v>0</v>
      </c>
      <c r="CC40" s="2" t="s">
        <v>43</v>
      </c>
      <c r="CD40" s="2">
        <v>152</v>
      </c>
      <c r="CE40" s="2">
        <v>151</v>
      </c>
      <c r="CF40" s="2">
        <v>1</v>
      </c>
      <c r="CG40" s="2">
        <v>0</v>
      </c>
      <c r="CH40" s="4">
        <f t="shared" si="62"/>
        <v>0.99342105263157898</v>
      </c>
      <c r="CI40" s="38">
        <f t="shared" si="10"/>
        <v>3.4210526315789913E-3</v>
      </c>
      <c r="CK40" s="73" t="s">
        <v>43</v>
      </c>
      <c r="CL40" s="73">
        <v>152</v>
      </c>
      <c r="CM40" s="73">
        <v>151</v>
      </c>
      <c r="CN40" s="73">
        <v>1</v>
      </c>
      <c r="CO40" s="73">
        <v>0</v>
      </c>
      <c r="CP40" s="77">
        <v>0.99</v>
      </c>
      <c r="CQ40" s="77">
        <f t="shared" si="11"/>
        <v>0.99</v>
      </c>
      <c r="CR40" s="73"/>
      <c r="CS40" s="73" t="s">
        <v>43</v>
      </c>
      <c r="CT40" s="73">
        <v>152</v>
      </c>
      <c r="CU40" s="73">
        <v>151</v>
      </c>
      <c r="CV40" s="73">
        <v>1</v>
      </c>
      <c r="CW40" s="73">
        <v>0</v>
      </c>
      <c r="CX40" s="77">
        <v>0.99</v>
      </c>
      <c r="CY40" s="77">
        <f t="shared" si="12"/>
        <v>0</v>
      </c>
      <c r="CZ40" s="73"/>
      <c r="DA40" s="73" t="s">
        <v>43</v>
      </c>
      <c r="DB40" s="73">
        <v>152</v>
      </c>
      <c r="DC40" s="73">
        <v>151</v>
      </c>
      <c r="DD40" s="73">
        <v>1</v>
      </c>
      <c r="DE40" s="73">
        <v>0</v>
      </c>
      <c r="DF40" s="77">
        <v>0.99</v>
      </c>
      <c r="DG40" s="77">
        <f t="shared" si="13"/>
        <v>0</v>
      </c>
      <c r="DH40" s="73"/>
      <c r="DI40" s="73" t="s">
        <v>43</v>
      </c>
      <c r="DJ40" s="73">
        <v>152</v>
      </c>
      <c r="DK40" s="73">
        <v>151</v>
      </c>
      <c r="DL40" s="73">
        <v>1</v>
      </c>
      <c r="DM40" s="73">
        <v>0</v>
      </c>
      <c r="DN40" s="77">
        <v>0.99</v>
      </c>
      <c r="DO40" s="77">
        <f t="shared" si="14"/>
        <v>0</v>
      </c>
      <c r="DP40" s="73"/>
      <c r="DQ40" s="73" t="s">
        <v>43</v>
      </c>
      <c r="DR40" s="73">
        <v>152</v>
      </c>
      <c r="DS40" s="73">
        <v>151</v>
      </c>
      <c r="DT40" s="73">
        <v>1</v>
      </c>
      <c r="DU40" s="73">
        <v>0</v>
      </c>
      <c r="DV40" s="77">
        <v>0.99</v>
      </c>
      <c r="DW40" s="77">
        <f t="shared" si="15"/>
        <v>0</v>
      </c>
      <c r="DX40" s="91"/>
      <c r="DY40" s="73" t="s">
        <v>43</v>
      </c>
      <c r="DZ40" s="73">
        <v>152</v>
      </c>
      <c r="EA40" s="73">
        <v>151</v>
      </c>
      <c r="EB40" s="73">
        <v>1</v>
      </c>
      <c r="EC40" s="73">
        <v>0</v>
      </c>
      <c r="ED40" s="77">
        <v>0.99</v>
      </c>
      <c r="EE40" s="77">
        <f t="shared" si="16"/>
        <v>0</v>
      </c>
      <c r="EF40" s="73"/>
      <c r="EG40" s="73" t="s">
        <v>43</v>
      </c>
      <c r="EH40" s="73">
        <v>153</v>
      </c>
      <c r="EI40" s="73">
        <v>152</v>
      </c>
      <c r="EJ40" s="73">
        <v>1</v>
      </c>
      <c r="EK40" s="73">
        <v>0</v>
      </c>
      <c r="EL40" s="77">
        <v>0.99</v>
      </c>
      <c r="EM40" s="77">
        <f t="shared" si="17"/>
        <v>0</v>
      </c>
      <c r="EN40" s="73"/>
      <c r="EO40" s="73" t="s">
        <v>43</v>
      </c>
      <c r="EP40" s="73">
        <v>153</v>
      </c>
      <c r="EQ40" s="73">
        <v>152</v>
      </c>
      <c r="ER40" s="73">
        <v>1</v>
      </c>
      <c r="ES40" s="73">
        <v>0</v>
      </c>
      <c r="ET40" s="77">
        <v>0.99</v>
      </c>
      <c r="EU40" s="77">
        <f t="shared" si="18"/>
        <v>0</v>
      </c>
      <c r="EV40" s="73"/>
      <c r="EW40" s="73" t="s">
        <v>43</v>
      </c>
      <c r="EX40" s="73">
        <v>153</v>
      </c>
      <c r="EY40" s="73">
        <v>152</v>
      </c>
      <c r="EZ40" s="73">
        <v>1</v>
      </c>
      <c r="FA40" s="73">
        <v>0</v>
      </c>
      <c r="FB40" s="77">
        <v>0.99</v>
      </c>
      <c r="FC40" s="77">
        <f t="shared" si="19"/>
        <v>0</v>
      </c>
      <c r="FD40" s="73"/>
      <c r="FE40" s="74" t="s">
        <v>43</v>
      </c>
      <c r="FF40" s="74">
        <v>153</v>
      </c>
      <c r="FG40" s="74">
        <v>152</v>
      </c>
      <c r="FH40" s="74">
        <v>1</v>
      </c>
      <c r="FI40" s="74">
        <v>0</v>
      </c>
      <c r="FJ40" s="75">
        <f t="shared" si="20"/>
        <v>0.99346405228758172</v>
      </c>
      <c r="FK40" s="77">
        <f t="shared" si="21"/>
        <v>3.4640522875817314E-3</v>
      </c>
      <c r="FM40" s="74" t="s">
        <v>43</v>
      </c>
      <c r="FN40" s="74">
        <v>153</v>
      </c>
      <c r="FO40" s="74">
        <v>152</v>
      </c>
      <c r="FP40" s="74">
        <v>1</v>
      </c>
      <c r="FQ40" s="74">
        <v>0</v>
      </c>
      <c r="FR40" s="75">
        <f t="shared" si="22"/>
        <v>0.99346405228758172</v>
      </c>
      <c r="FS40" s="77">
        <f t="shared" si="23"/>
        <v>0</v>
      </c>
      <c r="FU40" s="74" t="s">
        <v>43</v>
      </c>
      <c r="FV40" s="74">
        <v>153</v>
      </c>
      <c r="FW40" s="74">
        <v>152</v>
      </c>
      <c r="FX40" s="74">
        <v>1</v>
      </c>
      <c r="FY40" s="74">
        <v>0</v>
      </c>
      <c r="FZ40" s="75">
        <f t="shared" si="24"/>
        <v>0.99346405228758172</v>
      </c>
      <c r="GA40" s="77">
        <f t="shared" si="64"/>
        <v>0</v>
      </c>
      <c r="GC40" s="74" t="s">
        <v>43</v>
      </c>
      <c r="GD40" s="74">
        <v>153</v>
      </c>
      <c r="GE40" s="74">
        <v>152</v>
      </c>
      <c r="GF40" s="74">
        <v>1</v>
      </c>
      <c r="GG40" s="74">
        <v>0</v>
      </c>
      <c r="GH40" s="75">
        <f t="shared" si="25"/>
        <v>0.99346405228758172</v>
      </c>
      <c r="GI40" s="77">
        <f t="shared" si="26"/>
        <v>0</v>
      </c>
      <c r="GK40" s="74" t="s">
        <v>43</v>
      </c>
      <c r="GL40" s="74">
        <v>153</v>
      </c>
      <c r="GM40" s="74">
        <v>152</v>
      </c>
      <c r="GN40" s="74">
        <v>1</v>
      </c>
      <c r="GO40" s="74">
        <v>0</v>
      </c>
      <c r="GP40" s="75">
        <f t="shared" si="27"/>
        <v>0.99346405228758172</v>
      </c>
      <c r="GQ40" s="77">
        <f t="shared" si="28"/>
        <v>0</v>
      </c>
      <c r="GS40" s="74" t="s">
        <v>43</v>
      </c>
      <c r="GT40" s="74">
        <v>153</v>
      </c>
      <c r="GU40" s="74">
        <v>152</v>
      </c>
      <c r="GV40" s="74">
        <v>1</v>
      </c>
      <c r="GW40" s="74">
        <v>0</v>
      </c>
      <c r="GX40" s="75">
        <f t="shared" si="29"/>
        <v>0.99346405228758172</v>
      </c>
      <c r="GY40" s="77">
        <f t="shared" si="30"/>
        <v>0</v>
      </c>
      <c r="HA40" s="74" t="s">
        <v>43</v>
      </c>
      <c r="HB40" s="74">
        <v>153</v>
      </c>
      <c r="HC40" s="74">
        <v>152</v>
      </c>
      <c r="HD40" s="74">
        <v>1</v>
      </c>
      <c r="HE40" s="74">
        <v>0</v>
      </c>
      <c r="HF40" s="75">
        <f t="shared" si="31"/>
        <v>0.99346405228758172</v>
      </c>
      <c r="HG40" s="77">
        <f t="shared" si="32"/>
        <v>0</v>
      </c>
      <c r="HI40" s="74" t="s">
        <v>43</v>
      </c>
      <c r="HJ40" s="74">
        <v>153</v>
      </c>
      <c r="HK40" s="74">
        <v>152</v>
      </c>
      <c r="HL40" s="74">
        <v>1</v>
      </c>
      <c r="HM40" s="74">
        <v>0</v>
      </c>
      <c r="HN40" s="75">
        <f t="shared" si="33"/>
        <v>0.99346405228758172</v>
      </c>
      <c r="HO40" s="77">
        <f t="shared" si="34"/>
        <v>0</v>
      </c>
      <c r="HQ40" s="74" t="s">
        <v>43</v>
      </c>
      <c r="HR40" s="74">
        <v>153</v>
      </c>
      <c r="HS40" s="74">
        <v>152</v>
      </c>
      <c r="HT40" s="74">
        <v>1</v>
      </c>
      <c r="HU40" s="74">
        <v>0</v>
      </c>
      <c r="HV40" s="75">
        <f t="shared" si="35"/>
        <v>0.99346405228758172</v>
      </c>
      <c r="HW40" s="77">
        <f t="shared" si="36"/>
        <v>0</v>
      </c>
      <c r="HY40" s="74" t="s">
        <v>43</v>
      </c>
      <c r="HZ40" s="74">
        <v>153</v>
      </c>
      <c r="IA40" s="74">
        <v>152</v>
      </c>
      <c r="IB40" s="74">
        <v>1</v>
      </c>
      <c r="IC40" s="74">
        <v>0</v>
      </c>
      <c r="ID40" s="75">
        <f t="shared" si="37"/>
        <v>0.99346405228758172</v>
      </c>
      <c r="IE40" s="77">
        <f t="shared" si="38"/>
        <v>0</v>
      </c>
      <c r="IG40" s="74" t="s">
        <v>43</v>
      </c>
      <c r="IH40" s="74">
        <v>153</v>
      </c>
      <c r="II40" s="74">
        <v>152</v>
      </c>
      <c r="IJ40" s="74">
        <v>1</v>
      </c>
      <c r="IK40" s="74">
        <v>0</v>
      </c>
      <c r="IL40" s="75">
        <f t="shared" si="39"/>
        <v>0.99346405228758172</v>
      </c>
      <c r="IM40" s="77">
        <f t="shared" si="40"/>
        <v>0</v>
      </c>
      <c r="IO40" s="74" t="s">
        <v>43</v>
      </c>
      <c r="IP40" s="74">
        <v>153</v>
      </c>
      <c r="IQ40" s="74">
        <v>152</v>
      </c>
      <c r="IR40" s="74">
        <v>1</v>
      </c>
      <c r="IS40" s="74">
        <v>0</v>
      </c>
      <c r="IT40" s="75">
        <f t="shared" si="41"/>
        <v>0.99346405228758172</v>
      </c>
      <c r="IU40" s="77">
        <f t="shared" si="42"/>
        <v>0</v>
      </c>
      <c r="IW40" s="74" t="s">
        <v>43</v>
      </c>
      <c r="IX40" s="74">
        <v>153</v>
      </c>
      <c r="IY40" s="74">
        <v>152</v>
      </c>
      <c r="IZ40" s="74">
        <v>1</v>
      </c>
      <c r="JA40" s="74">
        <v>0</v>
      </c>
      <c r="JB40" s="75">
        <f t="shared" si="43"/>
        <v>0.99346405228758172</v>
      </c>
      <c r="JC40" s="77">
        <f t="shared" si="44"/>
        <v>0</v>
      </c>
      <c r="JE40" s="74" t="s">
        <v>43</v>
      </c>
      <c r="JF40" s="74">
        <v>153</v>
      </c>
      <c r="JG40" s="74">
        <v>152</v>
      </c>
      <c r="JH40" s="74">
        <v>1</v>
      </c>
      <c r="JI40" s="74">
        <v>0</v>
      </c>
      <c r="JJ40" s="75">
        <f t="shared" si="45"/>
        <v>0.99346405228758172</v>
      </c>
      <c r="JK40" s="77">
        <f t="shared" si="46"/>
        <v>0</v>
      </c>
      <c r="JM40" s="74" t="s">
        <v>43</v>
      </c>
      <c r="JN40" s="74">
        <v>153</v>
      </c>
      <c r="JO40" s="74">
        <v>152</v>
      </c>
      <c r="JP40" s="74">
        <v>1</v>
      </c>
      <c r="JQ40" s="74">
        <v>0</v>
      </c>
      <c r="JR40" s="75">
        <f t="shared" si="47"/>
        <v>0.99346405228758172</v>
      </c>
      <c r="JS40" s="77">
        <f t="shared" si="48"/>
        <v>0</v>
      </c>
      <c r="JU40" s="74" t="s">
        <v>43</v>
      </c>
      <c r="JV40" s="74">
        <v>153</v>
      </c>
      <c r="JW40" s="74">
        <v>152</v>
      </c>
      <c r="JX40" s="74">
        <v>1</v>
      </c>
      <c r="JY40" s="74">
        <v>0</v>
      </c>
      <c r="JZ40" s="75">
        <f t="shared" si="49"/>
        <v>0.99346405228758172</v>
      </c>
      <c r="KA40" s="77">
        <f t="shared" si="50"/>
        <v>0</v>
      </c>
      <c r="KC40" s="74" t="s">
        <v>43</v>
      </c>
      <c r="KD40" s="74">
        <v>153</v>
      </c>
      <c r="KE40" s="74">
        <v>152</v>
      </c>
      <c r="KF40" s="74">
        <v>1</v>
      </c>
      <c r="KG40" s="74">
        <v>0</v>
      </c>
      <c r="KH40" s="75">
        <f t="shared" si="51"/>
        <v>0.99346405228758172</v>
      </c>
      <c r="KI40" s="77">
        <f t="shared" si="52"/>
        <v>0</v>
      </c>
      <c r="KK40" s="74" t="s">
        <v>43</v>
      </c>
      <c r="KL40" s="74">
        <v>153</v>
      </c>
      <c r="KM40" s="74">
        <v>152</v>
      </c>
      <c r="KN40" s="74">
        <v>1</v>
      </c>
      <c r="KO40" s="74">
        <v>0</v>
      </c>
      <c r="KP40" s="75">
        <f t="shared" si="53"/>
        <v>0.99346405228758172</v>
      </c>
      <c r="KQ40" s="77">
        <f t="shared" si="54"/>
        <v>0</v>
      </c>
      <c r="KS40" s="74" t="s">
        <v>43</v>
      </c>
      <c r="KT40" s="74">
        <v>153</v>
      </c>
      <c r="KU40" s="74">
        <v>152</v>
      </c>
      <c r="KV40" s="74">
        <v>1</v>
      </c>
      <c r="KW40" s="74">
        <v>0</v>
      </c>
      <c r="KX40" s="75">
        <f t="shared" si="55"/>
        <v>0.99346405228758172</v>
      </c>
      <c r="KY40" s="77">
        <f t="shared" si="56"/>
        <v>0</v>
      </c>
      <c r="LA40" s="74" t="s">
        <v>43</v>
      </c>
      <c r="LB40" s="74">
        <v>153</v>
      </c>
      <c r="LC40" s="74">
        <v>152</v>
      </c>
      <c r="LD40" s="74">
        <v>1</v>
      </c>
      <c r="LE40" s="74">
        <v>0</v>
      </c>
      <c r="LF40" s="75">
        <f t="shared" si="57"/>
        <v>0.99346405228758172</v>
      </c>
      <c r="LG40" s="77">
        <f t="shared" si="58"/>
        <v>0</v>
      </c>
      <c r="LI40" s="74" t="s">
        <v>43</v>
      </c>
      <c r="LJ40" s="74">
        <v>153</v>
      </c>
      <c r="LK40" s="74">
        <v>152</v>
      </c>
      <c r="LL40" s="74">
        <v>1</v>
      </c>
      <c r="LM40" s="74">
        <v>0</v>
      </c>
      <c r="LN40" s="75">
        <f t="shared" si="59"/>
        <v>0.99346405228758172</v>
      </c>
      <c r="LO40" s="77">
        <f t="shared" si="60"/>
        <v>0</v>
      </c>
      <c r="LQ40" s="74" t="s">
        <v>43</v>
      </c>
      <c r="LR40" s="74">
        <v>153</v>
      </c>
      <c r="LS40" s="74">
        <v>152</v>
      </c>
      <c r="LT40" s="74">
        <v>1</v>
      </c>
      <c r="LU40" s="74">
        <v>0</v>
      </c>
      <c r="LV40" s="75">
        <v>0.99</v>
      </c>
      <c r="LW40" s="77"/>
    </row>
    <row r="41" spans="1:335">
      <c r="A41" s="2"/>
      <c r="B41" s="2"/>
      <c r="C41" s="2"/>
      <c r="D41" s="2"/>
      <c r="E41" s="2"/>
      <c r="F41" s="4"/>
      <c r="G41" s="4"/>
      <c r="H41" s="2"/>
      <c r="I41" s="2" t="s">
        <v>44</v>
      </c>
      <c r="J41" s="2">
        <v>67</v>
      </c>
      <c r="K41" s="2">
        <v>55</v>
      </c>
      <c r="L41" s="2">
        <v>11</v>
      </c>
      <c r="M41" s="2">
        <v>1</v>
      </c>
      <c r="N41" s="4">
        <f t="shared" si="63"/>
        <v>0.82089552238805974</v>
      </c>
      <c r="O41" s="8">
        <f t="shared" si="1"/>
        <v>0.82089552238805974</v>
      </c>
      <c r="Q41" s="2" t="s">
        <v>44</v>
      </c>
      <c r="R41" s="2">
        <v>67</v>
      </c>
      <c r="S41" s="2">
        <v>55</v>
      </c>
      <c r="T41" s="2">
        <v>11</v>
      </c>
      <c r="U41" s="2">
        <v>1</v>
      </c>
      <c r="V41" s="4">
        <f t="shared" si="61"/>
        <v>0.82089552238805974</v>
      </c>
      <c r="W41" s="38">
        <f t="shared" si="2"/>
        <v>0</v>
      </c>
      <c r="Y41" s="2" t="s">
        <v>44</v>
      </c>
      <c r="Z41" s="2">
        <v>67</v>
      </c>
      <c r="AA41" s="2">
        <v>55</v>
      </c>
      <c r="AB41" s="2">
        <v>11</v>
      </c>
      <c r="AC41" s="2">
        <v>1</v>
      </c>
      <c r="AD41" s="4">
        <v>0.82</v>
      </c>
      <c r="AE41" s="38">
        <f t="shared" si="3"/>
        <v>-8.9552238805978845E-4</v>
      </c>
      <c r="AG41" s="2" t="s">
        <v>44</v>
      </c>
      <c r="AH41" s="2">
        <v>67</v>
      </c>
      <c r="AI41" s="2">
        <v>55</v>
      </c>
      <c r="AJ41" s="2">
        <v>11</v>
      </c>
      <c r="AK41" s="2">
        <v>1</v>
      </c>
      <c r="AL41" s="4">
        <v>0.82</v>
      </c>
      <c r="AM41" s="38">
        <f t="shared" si="4"/>
        <v>0</v>
      </c>
      <c r="AO41" s="2" t="s">
        <v>44</v>
      </c>
      <c r="AP41" s="2">
        <v>67</v>
      </c>
      <c r="AQ41" s="2">
        <v>55</v>
      </c>
      <c r="AR41" s="2">
        <v>11</v>
      </c>
      <c r="AS41" s="2">
        <v>1</v>
      </c>
      <c r="AT41" s="4">
        <v>0.82</v>
      </c>
      <c r="AU41" s="38">
        <f t="shared" si="5"/>
        <v>0</v>
      </c>
      <c r="AW41" s="2" t="s">
        <v>44</v>
      </c>
      <c r="AX41" s="2">
        <v>67</v>
      </c>
      <c r="AY41" s="2">
        <v>55</v>
      </c>
      <c r="AZ41" s="2">
        <v>11</v>
      </c>
      <c r="BA41" s="2">
        <v>1</v>
      </c>
      <c r="BB41" s="4">
        <v>0.82</v>
      </c>
      <c r="BC41" s="38">
        <f t="shared" si="6"/>
        <v>0</v>
      </c>
      <c r="BE41" s="2" t="s">
        <v>44</v>
      </c>
      <c r="BF41" s="2">
        <v>67</v>
      </c>
      <c r="BG41" s="2">
        <v>55</v>
      </c>
      <c r="BH41" s="2">
        <v>11</v>
      </c>
      <c r="BI41" s="2">
        <v>1</v>
      </c>
      <c r="BJ41" s="4">
        <v>0.82</v>
      </c>
      <c r="BK41" s="38">
        <f t="shared" si="7"/>
        <v>0</v>
      </c>
      <c r="BM41" s="2" t="s">
        <v>44</v>
      </c>
      <c r="BN41" s="2">
        <v>67</v>
      </c>
      <c r="BO41" s="2">
        <v>55</v>
      </c>
      <c r="BP41" s="2">
        <v>11</v>
      </c>
      <c r="BQ41" s="2">
        <v>1</v>
      </c>
      <c r="BR41" s="4">
        <v>0.82</v>
      </c>
      <c r="BS41" s="38">
        <f t="shared" si="8"/>
        <v>0</v>
      </c>
      <c r="BU41" s="2" t="s">
        <v>44</v>
      </c>
      <c r="BV41" s="2">
        <v>67</v>
      </c>
      <c r="BW41" s="2">
        <v>55</v>
      </c>
      <c r="BX41" s="2">
        <v>11</v>
      </c>
      <c r="BY41" s="2">
        <v>1</v>
      </c>
      <c r="BZ41" s="4">
        <v>0.82</v>
      </c>
      <c r="CA41" s="4">
        <f t="shared" si="9"/>
        <v>0</v>
      </c>
      <c r="CC41" s="2" t="s">
        <v>44</v>
      </c>
      <c r="CD41" s="2">
        <v>67</v>
      </c>
      <c r="CE41" s="2">
        <v>55</v>
      </c>
      <c r="CF41" s="2">
        <v>11</v>
      </c>
      <c r="CG41" s="2">
        <v>1</v>
      </c>
      <c r="CH41" s="4">
        <f t="shared" si="62"/>
        <v>0.82089552238805974</v>
      </c>
      <c r="CI41" s="38">
        <f t="shared" si="10"/>
        <v>8.9552238805978845E-4</v>
      </c>
      <c r="CK41" s="73" t="s">
        <v>44</v>
      </c>
      <c r="CL41" s="73">
        <v>67</v>
      </c>
      <c r="CM41" s="73">
        <v>55</v>
      </c>
      <c r="CN41" s="73">
        <v>11</v>
      </c>
      <c r="CO41" s="73">
        <v>1</v>
      </c>
      <c r="CP41" s="77">
        <v>0.82</v>
      </c>
      <c r="CQ41" s="77">
        <f t="shared" si="11"/>
        <v>-0.18000000000000005</v>
      </c>
      <c r="CR41" s="73"/>
      <c r="CS41" s="73" t="s">
        <v>44</v>
      </c>
      <c r="CT41" s="73">
        <v>67</v>
      </c>
      <c r="CU41" s="73">
        <v>55</v>
      </c>
      <c r="CV41" s="73">
        <v>11</v>
      </c>
      <c r="CW41" s="73">
        <v>1</v>
      </c>
      <c r="CX41" s="77">
        <v>0.82</v>
      </c>
      <c r="CY41" s="77">
        <f t="shared" si="12"/>
        <v>0</v>
      </c>
      <c r="CZ41" s="73"/>
      <c r="DA41" s="73" t="s">
        <v>44</v>
      </c>
      <c r="DB41" s="73">
        <v>67</v>
      </c>
      <c r="DC41" s="73">
        <v>55</v>
      </c>
      <c r="DD41" s="73">
        <v>11</v>
      </c>
      <c r="DE41" s="73">
        <v>1</v>
      </c>
      <c r="DF41" s="77">
        <v>0.82</v>
      </c>
      <c r="DG41" s="77">
        <f t="shared" si="13"/>
        <v>0</v>
      </c>
      <c r="DH41" s="73"/>
      <c r="DI41" s="73" t="s">
        <v>44</v>
      </c>
      <c r="DJ41" s="73">
        <v>67</v>
      </c>
      <c r="DK41" s="73">
        <v>55</v>
      </c>
      <c r="DL41" s="73">
        <v>11</v>
      </c>
      <c r="DM41" s="73">
        <v>1</v>
      </c>
      <c r="DN41" s="77">
        <v>0.82</v>
      </c>
      <c r="DO41" s="77">
        <f t="shared" si="14"/>
        <v>0</v>
      </c>
      <c r="DP41" s="73"/>
      <c r="DQ41" s="73" t="s">
        <v>44</v>
      </c>
      <c r="DR41" s="73">
        <v>67</v>
      </c>
      <c r="DS41" s="73">
        <v>55</v>
      </c>
      <c r="DT41" s="73">
        <v>11</v>
      </c>
      <c r="DU41" s="73">
        <v>1</v>
      </c>
      <c r="DV41" s="77">
        <v>0.82</v>
      </c>
      <c r="DW41" s="77">
        <f t="shared" si="15"/>
        <v>0</v>
      </c>
      <c r="DX41" s="91"/>
      <c r="DY41" s="73" t="s">
        <v>44</v>
      </c>
      <c r="DZ41" s="73">
        <v>67</v>
      </c>
      <c r="EA41" s="73">
        <v>55</v>
      </c>
      <c r="EB41" s="73">
        <v>11</v>
      </c>
      <c r="EC41" s="73">
        <v>1</v>
      </c>
      <c r="ED41" s="77">
        <v>0.82</v>
      </c>
      <c r="EE41" s="77">
        <f t="shared" si="16"/>
        <v>0</v>
      </c>
      <c r="EF41" s="73"/>
      <c r="EG41" s="73" t="s">
        <v>44</v>
      </c>
      <c r="EH41" s="73">
        <v>67</v>
      </c>
      <c r="EI41" s="73">
        <v>55</v>
      </c>
      <c r="EJ41" s="73">
        <v>11</v>
      </c>
      <c r="EK41" s="73">
        <v>1</v>
      </c>
      <c r="EL41" s="77">
        <v>0.82</v>
      </c>
      <c r="EM41" s="77">
        <f t="shared" si="17"/>
        <v>0</v>
      </c>
      <c r="EN41" s="73"/>
      <c r="EO41" s="73" t="s">
        <v>44</v>
      </c>
      <c r="EP41" s="73">
        <v>67</v>
      </c>
      <c r="EQ41" s="73">
        <v>55</v>
      </c>
      <c r="ER41" s="73">
        <v>11</v>
      </c>
      <c r="ES41" s="73">
        <v>1</v>
      </c>
      <c r="ET41" s="77">
        <v>0.82</v>
      </c>
      <c r="EU41" s="77">
        <f t="shared" si="18"/>
        <v>0</v>
      </c>
      <c r="EV41" s="73"/>
      <c r="EW41" s="73" t="s">
        <v>44</v>
      </c>
      <c r="EX41" s="73">
        <v>67</v>
      </c>
      <c r="EY41" s="73">
        <v>55</v>
      </c>
      <c r="EZ41" s="73">
        <v>11</v>
      </c>
      <c r="FA41" s="73">
        <v>1</v>
      </c>
      <c r="FB41" s="77">
        <v>0.82</v>
      </c>
      <c r="FC41" s="77">
        <f t="shared" si="19"/>
        <v>0</v>
      </c>
      <c r="FD41" s="73"/>
      <c r="FE41" s="74" t="s">
        <v>44</v>
      </c>
      <c r="FF41" s="74">
        <v>67</v>
      </c>
      <c r="FG41" s="74">
        <v>55</v>
      </c>
      <c r="FH41" s="74">
        <v>11</v>
      </c>
      <c r="FI41" s="74">
        <v>1</v>
      </c>
      <c r="FJ41" s="75">
        <f t="shared" si="20"/>
        <v>0.82089552238805974</v>
      </c>
      <c r="FK41" s="77">
        <f t="shared" si="21"/>
        <v>8.9552238805978845E-4</v>
      </c>
      <c r="FM41" s="74" t="s">
        <v>44</v>
      </c>
      <c r="FN41" s="74">
        <v>67</v>
      </c>
      <c r="FO41" s="74">
        <v>55</v>
      </c>
      <c r="FP41" s="74">
        <v>11</v>
      </c>
      <c r="FQ41" s="74">
        <v>1</v>
      </c>
      <c r="FR41" s="75">
        <f t="shared" si="22"/>
        <v>0.82089552238805974</v>
      </c>
      <c r="FS41" s="77">
        <f t="shared" si="23"/>
        <v>0</v>
      </c>
      <c r="FU41" s="74" t="s">
        <v>44</v>
      </c>
      <c r="FV41" s="74">
        <v>67</v>
      </c>
      <c r="FW41" s="74">
        <v>55</v>
      </c>
      <c r="FX41" s="74">
        <v>11</v>
      </c>
      <c r="FY41" s="74">
        <v>1</v>
      </c>
      <c r="FZ41" s="75">
        <f t="shared" si="24"/>
        <v>0.82089552238805974</v>
      </c>
      <c r="GA41" s="77">
        <f t="shared" si="64"/>
        <v>0</v>
      </c>
      <c r="GC41" s="74" t="s">
        <v>44</v>
      </c>
      <c r="GD41" s="74">
        <v>67</v>
      </c>
      <c r="GE41" s="74">
        <v>55</v>
      </c>
      <c r="GF41" s="74">
        <v>11</v>
      </c>
      <c r="GG41" s="74">
        <v>1</v>
      </c>
      <c r="GH41" s="75">
        <f t="shared" si="25"/>
        <v>0.82089552238805974</v>
      </c>
      <c r="GI41" s="77">
        <f t="shared" si="26"/>
        <v>0</v>
      </c>
      <c r="GK41" s="74" t="s">
        <v>44</v>
      </c>
      <c r="GL41" s="74">
        <v>67</v>
      </c>
      <c r="GM41" s="74">
        <v>55</v>
      </c>
      <c r="GN41" s="74">
        <v>11</v>
      </c>
      <c r="GO41" s="74">
        <v>1</v>
      </c>
      <c r="GP41" s="75">
        <f t="shared" si="27"/>
        <v>0.82089552238805974</v>
      </c>
      <c r="GQ41" s="77">
        <f t="shared" si="28"/>
        <v>0</v>
      </c>
      <c r="GS41" s="74" t="s">
        <v>44</v>
      </c>
      <c r="GT41" s="74">
        <v>67</v>
      </c>
      <c r="GU41" s="74">
        <v>55</v>
      </c>
      <c r="GV41" s="74">
        <v>11</v>
      </c>
      <c r="GW41" s="74">
        <v>1</v>
      </c>
      <c r="GX41" s="75">
        <f t="shared" si="29"/>
        <v>0.82089552238805974</v>
      </c>
      <c r="GY41" s="77">
        <f t="shared" si="30"/>
        <v>0</v>
      </c>
      <c r="HA41" s="74" t="s">
        <v>44</v>
      </c>
      <c r="HB41" s="74">
        <v>67</v>
      </c>
      <c r="HC41" s="74">
        <v>55</v>
      </c>
      <c r="HD41" s="74">
        <v>11</v>
      </c>
      <c r="HE41" s="74">
        <v>1</v>
      </c>
      <c r="HF41" s="75">
        <f t="shared" si="31"/>
        <v>0.82089552238805974</v>
      </c>
      <c r="HG41" s="77">
        <f t="shared" si="32"/>
        <v>0</v>
      </c>
      <c r="HI41" s="74" t="s">
        <v>44</v>
      </c>
      <c r="HJ41" s="74">
        <v>67</v>
      </c>
      <c r="HK41" s="74">
        <v>55</v>
      </c>
      <c r="HL41" s="74">
        <v>11</v>
      </c>
      <c r="HM41" s="74">
        <v>1</v>
      </c>
      <c r="HN41" s="75">
        <f t="shared" si="33"/>
        <v>0.82089552238805974</v>
      </c>
      <c r="HO41" s="77">
        <f t="shared" si="34"/>
        <v>0</v>
      </c>
      <c r="HQ41" s="74" t="s">
        <v>44</v>
      </c>
      <c r="HR41" s="74">
        <v>67</v>
      </c>
      <c r="HS41" s="74">
        <v>55</v>
      </c>
      <c r="HT41" s="74">
        <v>11</v>
      </c>
      <c r="HU41" s="74">
        <v>1</v>
      </c>
      <c r="HV41" s="75">
        <f t="shared" si="35"/>
        <v>0.82089552238805974</v>
      </c>
      <c r="HW41" s="77">
        <f t="shared" si="36"/>
        <v>0</v>
      </c>
      <c r="HY41" s="74" t="s">
        <v>44</v>
      </c>
      <c r="HZ41" s="74">
        <v>67</v>
      </c>
      <c r="IA41" s="74">
        <v>55</v>
      </c>
      <c r="IB41" s="74">
        <v>11</v>
      </c>
      <c r="IC41" s="74">
        <v>1</v>
      </c>
      <c r="ID41" s="75">
        <f t="shared" si="37"/>
        <v>0.82089552238805974</v>
      </c>
      <c r="IE41" s="77">
        <f t="shared" si="38"/>
        <v>0</v>
      </c>
      <c r="IG41" s="74" t="s">
        <v>44</v>
      </c>
      <c r="IH41" s="74">
        <v>67</v>
      </c>
      <c r="II41" s="74">
        <v>55</v>
      </c>
      <c r="IJ41" s="74">
        <v>11</v>
      </c>
      <c r="IK41" s="74">
        <v>1</v>
      </c>
      <c r="IL41" s="75">
        <f t="shared" si="39"/>
        <v>0.82089552238805974</v>
      </c>
      <c r="IM41" s="77">
        <f t="shared" si="40"/>
        <v>0</v>
      </c>
      <c r="IO41" s="74" t="s">
        <v>44</v>
      </c>
      <c r="IP41" s="74">
        <v>67</v>
      </c>
      <c r="IQ41" s="74">
        <v>55</v>
      </c>
      <c r="IR41" s="74">
        <v>11</v>
      </c>
      <c r="IS41" s="74">
        <v>1</v>
      </c>
      <c r="IT41" s="75">
        <f t="shared" si="41"/>
        <v>0.82089552238805974</v>
      </c>
      <c r="IU41" s="77">
        <f t="shared" si="42"/>
        <v>0</v>
      </c>
      <c r="IW41" s="74" t="s">
        <v>44</v>
      </c>
      <c r="IX41" s="74">
        <v>67</v>
      </c>
      <c r="IY41" s="74">
        <v>55</v>
      </c>
      <c r="IZ41" s="74">
        <v>11</v>
      </c>
      <c r="JA41" s="74">
        <v>1</v>
      </c>
      <c r="JB41" s="75">
        <f t="shared" si="43"/>
        <v>0.82089552238805974</v>
      </c>
      <c r="JC41" s="77">
        <f t="shared" si="44"/>
        <v>0</v>
      </c>
      <c r="JE41" s="74" t="s">
        <v>44</v>
      </c>
      <c r="JF41" s="74">
        <v>67</v>
      </c>
      <c r="JG41" s="74">
        <v>55</v>
      </c>
      <c r="JH41" s="74">
        <v>11</v>
      </c>
      <c r="JI41" s="74">
        <v>1</v>
      </c>
      <c r="JJ41" s="75">
        <f t="shared" si="45"/>
        <v>0.82089552238805974</v>
      </c>
      <c r="JK41" s="77">
        <f t="shared" si="46"/>
        <v>0</v>
      </c>
      <c r="JM41" s="74" t="s">
        <v>44</v>
      </c>
      <c r="JN41" s="74">
        <v>67</v>
      </c>
      <c r="JO41" s="74">
        <v>55</v>
      </c>
      <c r="JP41" s="74">
        <v>11</v>
      </c>
      <c r="JQ41" s="74">
        <v>1</v>
      </c>
      <c r="JR41" s="75">
        <f t="shared" si="47"/>
        <v>0.82089552238805974</v>
      </c>
      <c r="JS41" s="77">
        <f t="shared" si="48"/>
        <v>0</v>
      </c>
      <c r="JU41" s="74" t="s">
        <v>44</v>
      </c>
      <c r="JV41" s="74">
        <v>67</v>
      </c>
      <c r="JW41" s="74">
        <v>55</v>
      </c>
      <c r="JX41" s="74">
        <v>11</v>
      </c>
      <c r="JY41" s="74">
        <v>1</v>
      </c>
      <c r="JZ41" s="75">
        <f t="shared" si="49"/>
        <v>0.82089552238805974</v>
      </c>
      <c r="KA41" s="77">
        <f t="shared" si="50"/>
        <v>0</v>
      </c>
      <c r="KC41" s="74" t="s">
        <v>44</v>
      </c>
      <c r="KD41" s="74">
        <v>67</v>
      </c>
      <c r="KE41" s="74">
        <v>55</v>
      </c>
      <c r="KF41" s="74">
        <v>11</v>
      </c>
      <c r="KG41" s="74">
        <v>1</v>
      </c>
      <c r="KH41" s="75">
        <f t="shared" si="51"/>
        <v>0.82089552238805974</v>
      </c>
      <c r="KI41" s="77">
        <f t="shared" si="52"/>
        <v>0</v>
      </c>
      <c r="KK41" s="74" t="s">
        <v>44</v>
      </c>
      <c r="KL41" s="74">
        <v>67</v>
      </c>
      <c r="KM41" s="74">
        <v>55</v>
      </c>
      <c r="KN41" s="74">
        <v>11</v>
      </c>
      <c r="KO41" s="74">
        <v>1</v>
      </c>
      <c r="KP41" s="75">
        <f t="shared" si="53"/>
        <v>0.82089552238805974</v>
      </c>
      <c r="KQ41" s="77">
        <f t="shared" si="54"/>
        <v>0</v>
      </c>
      <c r="KS41" s="74" t="s">
        <v>44</v>
      </c>
      <c r="KT41" s="74">
        <v>67</v>
      </c>
      <c r="KU41" s="74">
        <v>55</v>
      </c>
      <c r="KV41" s="74">
        <v>11</v>
      </c>
      <c r="KW41" s="74">
        <v>1</v>
      </c>
      <c r="KX41" s="75">
        <f t="shared" si="55"/>
        <v>0.82089552238805974</v>
      </c>
      <c r="KY41" s="77">
        <f t="shared" si="56"/>
        <v>0</v>
      </c>
      <c r="LA41" s="74" t="s">
        <v>44</v>
      </c>
      <c r="LB41" s="74">
        <v>67</v>
      </c>
      <c r="LC41" s="74">
        <v>55</v>
      </c>
      <c r="LD41" s="74">
        <v>11</v>
      </c>
      <c r="LE41" s="74">
        <v>1</v>
      </c>
      <c r="LF41" s="75">
        <f t="shared" si="57"/>
        <v>0.82089552238805974</v>
      </c>
      <c r="LG41" s="77">
        <f t="shared" si="58"/>
        <v>0</v>
      </c>
      <c r="LI41" s="74" t="s">
        <v>44</v>
      </c>
      <c r="LJ41" s="74">
        <v>67</v>
      </c>
      <c r="LK41" s="74">
        <v>55</v>
      </c>
      <c r="LL41" s="74">
        <v>11</v>
      </c>
      <c r="LM41" s="74">
        <v>1</v>
      </c>
      <c r="LN41" s="75">
        <f t="shared" si="59"/>
        <v>0.82089552238805974</v>
      </c>
      <c r="LO41" s="77">
        <f t="shared" si="60"/>
        <v>0</v>
      </c>
      <c r="LQ41" s="74" t="s">
        <v>44</v>
      </c>
      <c r="LR41" s="74">
        <v>67</v>
      </c>
      <c r="LS41" s="74">
        <v>55</v>
      </c>
      <c r="LT41" s="74">
        <v>11</v>
      </c>
      <c r="LU41" s="74">
        <v>1</v>
      </c>
      <c r="LV41" s="75">
        <v>0.82</v>
      </c>
      <c r="LW41" s="77"/>
    </row>
    <row r="42" spans="1:33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G42" s="4"/>
      <c r="H42" s="2"/>
      <c r="I42" s="14" t="s">
        <v>45</v>
      </c>
      <c r="J42" s="2">
        <v>3</v>
      </c>
      <c r="K42" s="2">
        <v>3</v>
      </c>
      <c r="L42" s="2">
        <v>0</v>
      </c>
      <c r="M42" s="2">
        <v>0</v>
      </c>
      <c r="N42" s="4">
        <v>1</v>
      </c>
      <c r="O42" s="8">
        <f t="shared" si="1"/>
        <v>0</v>
      </c>
      <c r="Q42" s="14" t="s">
        <v>45</v>
      </c>
      <c r="R42" s="2">
        <v>3</v>
      </c>
      <c r="S42" s="2">
        <v>3</v>
      </c>
      <c r="T42" s="2">
        <v>0</v>
      </c>
      <c r="U42" s="2">
        <v>0</v>
      </c>
      <c r="V42" s="4">
        <v>1</v>
      </c>
      <c r="W42" s="38">
        <f t="shared" si="2"/>
        <v>0</v>
      </c>
      <c r="Y42" s="37" t="s">
        <v>45</v>
      </c>
      <c r="Z42" s="2">
        <v>3</v>
      </c>
      <c r="AA42" s="2">
        <v>3</v>
      </c>
      <c r="AB42" s="2">
        <v>0</v>
      </c>
      <c r="AC42" s="2">
        <v>0</v>
      </c>
      <c r="AD42" s="4">
        <v>1</v>
      </c>
      <c r="AE42" s="38">
        <f t="shared" si="3"/>
        <v>0</v>
      </c>
      <c r="AG42" s="37" t="s">
        <v>45</v>
      </c>
      <c r="AH42" s="2">
        <v>3</v>
      </c>
      <c r="AI42" s="2">
        <v>3</v>
      </c>
      <c r="AJ42" s="2">
        <v>0</v>
      </c>
      <c r="AK42" s="2">
        <v>0</v>
      </c>
      <c r="AL42" s="4">
        <v>1</v>
      </c>
      <c r="AM42" s="38">
        <f t="shared" si="4"/>
        <v>0</v>
      </c>
      <c r="AO42" s="37" t="s">
        <v>45</v>
      </c>
      <c r="AP42" s="2">
        <v>3</v>
      </c>
      <c r="AQ42" s="2">
        <v>3</v>
      </c>
      <c r="AR42" s="2">
        <v>0</v>
      </c>
      <c r="AS42" s="2">
        <v>0</v>
      </c>
      <c r="AT42" s="4">
        <v>1</v>
      </c>
      <c r="AU42" s="38">
        <f t="shared" si="5"/>
        <v>0</v>
      </c>
      <c r="AW42" s="37" t="s">
        <v>45</v>
      </c>
      <c r="AX42" s="2">
        <v>3</v>
      </c>
      <c r="AY42" s="2">
        <v>3</v>
      </c>
      <c r="AZ42" s="2">
        <v>0</v>
      </c>
      <c r="BA42" s="2">
        <v>0</v>
      </c>
      <c r="BB42" s="4">
        <v>1</v>
      </c>
      <c r="BC42" s="38">
        <f t="shared" si="6"/>
        <v>0</v>
      </c>
      <c r="BE42" s="37" t="s">
        <v>45</v>
      </c>
      <c r="BF42" s="2">
        <v>3</v>
      </c>
      <c r="BG42" s="2">
        <v>3</v>
      </c>
      <c r="BH42" s="2">
        <v>0</v>
      </c>
      <c r="BI42" s="2">
        <v>0</v>
      </c>
      <c r="BJ42" s="4">
        <v>1</v>
      </c>
      <c r="BK42" s="38">
        <f t="shared" si="7"/>
        <v>0</v>
      </c>
      <c r="BM42" s="37" t="s">
        <v>45</v>
      </c>
      <c r="BN42" s="2">
        <v>3</v>
      </c>
      <c r="BO42" s="2">
        <v>3</v>
      </c>
      <c r="BP42" s="2">
        <v>0</v>
      </c>
      <c r="BQ42" s="2">
        <v>0</v>
      </c>
      <c r="BR42" s="4">
        <v>1</v>
      </c>
      <c r="BS42" s="38">
        <f t="shared" si="8"/>
        <v>0</v>
      </c>
      <c r="BU42" s="37" t="s">
        <v>45</v>
      </c>
      <c r="BV42" s="2">
        <v>3</v>
      </c>
      <c r="BW42" s="2">
        <v>3</v>
      </c>
      <c r="BX42" s="2">
        <v>0</v>
      </c>
      <c r="BY42" s="2">
        <v>0</v>
      </c>
      <c r="BZ42" s="4">
        <v>1</v>
      </c>
      <c r="CA42" s="4">
        <f t="shared" si="9"/>
        <v>0</v>
      </c>
      <c r="CC42" s="37" t="s">
        <v>45</v>
      </c>
      <c r="CD42" s="2">
        <v>3</v>
      </c>
      <c r="CE42" s="2">
        <v>3</v>
      </c>
      <c r="CF42" s="2">
        <v>0</v>
      </c>
      <c r="CG42" s="2">
        <v>0</v>
      </c>
      <c r="CH42" s="4">
        <f t="shared" si="62"/>
        <v>1</v>
      </c>
      <c r="CI42" s="38">
        <f t="shared" si="10"/>
        <v>0</v>
      </c>
      <c r="CK42" s="78" t="s">
        <v>45</v>
      </c>
      <c r="CL42" s="74">
        <v>3</v>
      </c>
      <c r="CM42" s="74">
        <v>3</v>
      </c>
      <c r="CN42" s="74">
        <v>0</v>
      </c>
      <c r="CO42" s="74">
        <v>0</v>
      </c>
      <c r="CP42" s="75">
        <v>1</v>
      </c>
      <c r="CQ42" s="77">
        <f t="shared" si="11"/>
        <v>1</v>
      </c>
      <c r="CR42" s="73"/>
      <c r="CS42" s="78" t="s">
        <v>45</v>
      </c>
      <c r="CT42" s="74">
        <v>3</v>
      </c>
      <c r="CU42" s="74">
        <v>3</v>
      </c>
      <c r="CV42" s="74">
        <v>0</v>
      </c>
      <c r="CW42" s="74">
        <v>0</v>
      </c>
      <c r="CX42" s="75">
        <v>1</v>
      </c>
      <c r="CY42" s="77">
        <f t="shared" si="12"/>
        <v>0</v>
      </c>
      <c r="CZ42" s="73"/>
      <c r="DA42" s="78" t="s">
        <v>45</v>
      </c>
      <c r="DB42" s="74">
        <v>3</v>
      </c>
      <c r="DC42" s="74">
        <v>3</v>
      </c>
      <c r="DD42" s="74">
        <v>0</v>
      </c>
      <c r="DE42" s="74">
        <v>0</v>
      </c>
      <c r="DF42" s="75">
        <v>1</v>
      </c>
      <c r="DG42" s="77">
        <f t="shared" si="13"/>
        <v>0</v>
      </c>
      <c r="DH42" s="73"/>
      <c r="DI42" s="78" t="s">
        <v>45</v>
      </c>
      <c r="DJ42" s="74">
        <v>3</v>
      </c>
      <c r="DK42" s="74">
        <v>3</v>
      </c>
      <c r="DL42" s="74">
        <v>0</v>
      </c>
      <c r="DM42" s="74">
        <v>0</v>
      </c>
      <c r="DN42" s="75">
        <v>1</v>
      </c>
      <c r="DO42" s="77">
        <f t="shared" si="14"/>
        <v>0</v>
      </c>
      <c r="DP42" s="73"/>
      <c r="DQ42" s="78" t="s">
        <v>45</v>
      </c>
      <c r="DR42" s="74">
        <v>3</v>
      </c>
      <c r="DS42" s="74">
        <v>3</v>
      </c>
      <c r="DT42" s="74">
        <v>0</v>
      </c>
      <c r="DU42" s="74">
        <v>0</v>
      </c>
      <c r="DV42" s="75">
        <v>1</v>
      </c>
      <c r="DW42" s="77">
        <f t="shared" si="15"/>
        <v>0</v>
      </c>
      <c r="DX42" s="73"/>
      <c r="DY42" s="78" t="s">
        <v>45</v>
      </c>
      <c r="DZ42" s="74">
        <v>3</v>
      </c>
      <c r="EA42" s="74">
        <v>3</v>
      </c>
      <c r="EB42" s="74">
        <v>0</v>
      </c>
      <c r="EC42" s="74">
        <v>0</v>
      </c>
      <c r="ED42" s="75">
        <v>1</v>
      </c>
      <c r="EE42" s="77">
        <f t="shared" si="16"/>
        <v>0</v>
      </c>
      <c r="EF42" s="73"/>
      <c r="EG42" s="78" t="s">
        <v>45</v>
      </c>
      <c r="EH42" s="73">
        <v>27</v>
      </c>
      <c r="EI42" s="73">
        <v>9</v>
      </c>
      <c r="EJ42" s="73">
        <v>0</v>
      </c>
      <c r="EK42" s="73">
        <v>18</v>
      </c>
      <c r="EL42" s="77">
        <v>0.33</v>
      </c>
      <c r="EM42" s="77">
        <f t="shared" si="17"/>
        <v>-0.66999999999999993</v>
      </c>
      <c r="EN42" s="73" t="s">
        <v>89</v>
      </c>
      <c r="EO42" s="73" t="s">
        <v>45</v>
      </c>
      <c r="EP42" s="73">
        <v>9</v>
      </c>
      <c r="EQ42" s="73">
        <v>3</v>
      </c>
      <c r="ER42" s="73">
        <v>0</v>
      </c>
      <c r="ES42" s="73">
        <v>6</v>
      </c>
      <c r="ET42" s="77">
        <v>0.33</v>
      </c>
      <c r="EU42" s="77">
        <f t="shared" si="18"/>
        <v>0</v>
      </c>
      <c r="EV42" s="73"/>
      <c r="EW42" s="78" t="s">
        <v>45</v>
      </c>
      <c r="EX42" s="73">
        <v>3</v>
      </c>
      <c r="EY42" s="73">
        <v>3</v>
      </c>
      <c r="EZ42" s="73">
        <v>0</v>
      </c>
      <c r="FA42" s="73">
        <v>0</v>
      </c>
      <c r="FB42" s="77">
        <v>0.33</v>
      </c>
      <c r="FC42" s="77">
        <f t="shared" si="19"/>
        <v>0</v>
      </c>
      <c r="FD42" s="73"/>
      <c r="FE42" s="78" t="s">
        <v>45</v>
      </c>
      <c r="FF42" s="73">
        <v>3</v>
      </c>
      <c r="FG42" s="73">
        <v>3</v>
      </c>
      <c r="FH42" s="73">
        <v>0</v>
      </c>
      <c r="FI42" s="73">
        <v>0</v>
      </c>
      <c r="FJ42" s="75">
        <f t="shared" si="20"/>
        <v>1</v>
      </c>
      <c r="FK42" s="77">
        <f t="shared" si="21"/>
        <v>0.66999999999999993</v>
      </c>
      <c r="FM42" s="78" t="s">
        <v>45</v>
      </c>
      <c r="FN42" s="73">
        <v>3</v>
      </c>
      <c r="FO42" s="73">
        <v>3</v>
      </c>
      <c r="FP42" s="73">
        <v>0</v>
      </c>
      <c r="FQ42" s="73">
        <v>0</v>
      </c>
      <c r="FR42" s="75">
        <f t="shared" si="22"/>
        <v>1</v>
      </c>
      <c r="FS42" s="77">
        <f t="shared" si="23"/>
        <v>0</v>
      </c>
      <c r="FU42" s="78" t="s">
        <v>45</v>
      </c>
      <c r="FV42" s="73">
        <v>3</v>
      </c>
      <c r="FW42" s="73">
        <v>3</v>
      </c>
      <c r="FX42" s="73">
        <v>0</v>
      </c>
      <c r="FY42" s="73">
        <v>0</v>
      </c>
      <c r="FZ42" s="75">
        <f t="shared" si="24"/>
        <v>1</v>
      </c>
      <c r="GA42" s="77">
        <f t="shared" si="64"/>
        <v>0</v>
      </c>
      <c r="GC42" s="78" t="s">
        <v>45</v>
      </c>
      <c r="GD42" s="73">
        <v>3</v>
      </c>
      <c r="GE42" s="73">
        <v>3</v>
      </c>
      <c r="GF42" s="73">
        <v>0</v>
      </c>
      <c r="GG42" s="73">
        <v>0</v>
      </c>
      <c r="GH42" s="75">
        <f t="shared" si="25"/>
        <v>1</v>
      </c>
      <c r="GI42" s="77">
        <f t="shared" si="26"/>
        <v>0</v>
      </c>
      <c r="GK42" s="78" t="s">
        <v>45</v>
      </c>
      <c r="GL42" s="73">
        <v>3</v>
      </c>
      <c r="GM42" s="73">
        <v>3</v>
      </c>
      <c r="GN42" s="73">
        <v>0</v>
      </c>
      <c r="GO42" s="73">
        <v>0</v>
      </c>
      <c r="GP42" s="75">
        <f t="shared" si="27"/>
        <v>1</v>
      </c>
      <c r="GQ42" s="77">
        <f t="shared" si="28"/>
        <v>0</v>
      </c>
      <c r="GS42" s="78" t="s">
        <v>45</v>
      </c>
      <c r="GT42" s="73">
        <v>3</v>
      </c>
      <c r="GU42" s="73">
        <v>3</v>
      </c>
      <c r="GV42" s="73">
        <v>0</v>
      </c>
      <c r="GW42" s="73">
        <v>0</v>
      </c>
      <c r="GX42" s="75">
        <f t="shared" si="29"/>
        <v>1</v>
      </c>
      <c r="GY42" s="77">
        <f t="shared" si="30"/>
        <v>0</v>
      </c>
      <c r="HA42" s="78" t="s">
        <v>45</v>
      </c>
      <c r="HB42" s="73">
        <v>3</v>
      </c>
      <c r="HC42" s="73">
        <v>3</v>
      </c>
      <c r="HD42" s="73">
        <v>0</v>
      </c>
      <c r="HE42" s="73">
        <v>0</v>
      </c>
      <c r="HF42" s="75">
        <f t="shared" si="31"/>
        <v>1</v>
      </c>
      <c r="HG42" s="77">
        <f t="shared" si="32"/>
        <v>0</v>
      </c>
      <c r="HI42" s="78" t="s">
        <v>45</v>
      </c>
      <c r="HJ42" s="73">
        <v>3</v>
      </c>
      <c r="HK42" s="73">
        <v>3</v>
      </c>
      <c r="HL42" s="73">
        <v>0</v>
      </c>
      <c r="HM42" s="73">
        <v>0</v>
      </c>
      <c r="HN42" s="75">
        <f t="shared" si="33"/>
        <v>1</v>
      </c>
      <c r="HO42" s="77">
        <f t="shared" si="34"/>
        <v>0</v>
      </c>
      <c r="HQ42" s="78" t="s">
        <v>45</v>
      </c>
      <c r="HR42" s="73">
        <v>3</v>
      </c>
      <c r="HS42" s="73">
        <v>3</v>
      </c>
      <c r="HT42" s="73">
        <v>0</v>
      </c>
      <c r="HU42" s="73">
        <v>0</v>
      </c>
      <c r="HV42" s="75">
        <f t="shared" si="35"/>
        <v>1</v>
      </c>
      <c r="HW42" s="77">
        <f t="shared" si="36"/>
        <v>0</v>
      </c>
      <c r="HY42" s="78" t="s">
        <v>45</v>
      </c>
      <c r="HZ42" s="73">
        <v>3</v>
      </c>
      <c r="IA42" s="73">
        <v>3</v>
      </c>
      <c r="IB42" s="73">
        <v>0</v>
      </c>
      <c r="IC42" s="73">
        <v>0</v>
      </c>
      <c r="ID42" s="75">
        <f t="shared" si="37"/>
        <v>1</v>
      </c>
      <c r="IE42" s="77">
        <f t="shared" si="38"/>
        <v>0</v>
      </c>
      <c r="IG42" s="78" t="s">
        <v>45</v>
      </c>
      <c r="IH42" s="73">
        <v>3</v>
      </c>
      <c r="II42" s="73">
        <v>3</v>
      </c>
      <c r="IJ42" s="73">
        <v>0</v>
      </c>
      <c r="IK42" s="73">
        <v>0</v>
      </c>
      <c r="IL42" s="75">
        <f t="shared" si="39"/>
        <v>1</v>
      </c>
      <c r="IM42" s="77">
        <f t="shared" si="40"/>
        <v>0</v>
      </c>
      <c r="IO42" s="78" t="s">
        <v>45</v>
      </c>
      <c r="IP42" s="73">
        <v>3</v>
      </c>
      <c r="IQ42" s="73">
        <v>3</v>
      </c>
      <c r="IR42" s="73">
        <v>0</v>
      </c>
      <c r="IS42" s="73">
        <v>0</v>
      </c>
      <c r="IT42" s="75">
        <f t="shared" si="41"/>
        <v>1</v>
      </c>
      <c r="IU42" s="77">
        <f t="shared" si="42"/>
        <v>0</v>
      </c>
      <c r="IW42" s="78" t="s">
        <v>45</v>
      </c>
      <c r="IX42" s="73">
        <v>3</v>
      </c>
      <c r="IY42" s="73">
        <v>3</v>
      </c>
      <c r="IZ42" s="73">
        <v>0</v>
      </c>
      <c r="JA42" s="73">
        <v>0</v>
      </c>
      <c r="JB42" s="75">
        <f t="shared" si="43"/>
        <v>1</v>
      </c>
      <c r="JC42" s="77">
        <f t="shared" si="44"/>
        <v>0</v>
      </c>
      <c r="JE42" s="78" t="s">
        <v>45</v>
      </c>
      <c r="JF42" s="73">
        <v>3</v>
      </c>
      <c r="JG42" s="73">
        <v>3</v>
      </c>
      <c r="JH42" s="73">
        <v>0</v>
      </c>
      <c r="JI42" s="73">
        <v>0</v>
      </c>
      <c r="JJ42" s="75">
        <f t="shared" si="45"/>
        <v>1</v>
      </c>
      <c r="JK42" s="77">
        <f t="shared" si="46"/>
        <v>0</v>
      </c>
      <c r="JM42" s="78" t="s">
        <v>45</v>
      </c>
      <c r="JN42" s="73">
        <v>3</v>
      </c>
      <c r="JO42" s="73">
        <v>3</v>
      </c>
      <c r="JP42" s="73">
        <v>0</v>
      </c>
      <c r="JQ42" s="73">
        <v>0</v>
      </c>
      <c r="JR42" s="75">
        <f t="shared" si="47"/>
        <v>1</v>
      </c>
      <c r="JS42" s="77">
        <f t="shared" si="48"/>
        <v>0</v>
      </c>
      <c r="JU42" s="78" t="s">
        <v>45</v>
      </c>
      <c r="JV42" s="73">
        <v>3</v>
      </c>
      <c r="JW42" s="73">
        <v>3</v>
      </c>
      <c r="JX42" s="73">
        <v>0</v>
      </c>
      <c r="JY42" s="73">
        <v>0</v>
      </c>
      <c r="JZ42" s="75">
        <f t="shared" si="49"/>
        <v>1</v>
      </c>
      <c r="KA42" s="77">
        <f t="shared" si="50"/>
        <v>0</v>
      </c>
      <c r="KC42" s="78" t="s">
        <v>45</v>
      </c>
      <c r="KD42" s="73">
        <v>3</v>
      </c>
      <c r="KE42" s="73">
        <v>3</v>
      </c>
      <c r="KF42" s="73">
        <v>0</v>
      </c>
      <c r="KG42" s="73">
        <v>0</v>
      </c>
      <c r="KH42" s="75">
        <f t="shared" si="51"/>
        <v>1</v>
      </c>
      <c r="KI42" s="77">
        <f t="shared" si="52"/>
        <v>0</v>
      </c>
      <c r="KK42" s="78" t="s">
        <v>45</v>
      </c>
      <c r="KL42" s="73">
        <v>3</v>
      </c>
      <c r="KM42" s="73">
        <v>3</v>
      </c>
      <c r="KN42" s="73">
        <v>0</v>
      </c>
      <c r="KO42" s="73">
        <v>0</v>
      </c>
      <c r="KP42" s="75">
        <f t="shared" si="53"/>
        <v>1</v>
      </c>
      <c r="KQ42" s="77">
        <f t="shared" si="54"/>
        <v>0</v>
      </c>
      <c r="KS42" s="78" t="s">
        <v>45</v>
      </c>
      <c r="KT42" s="73">
        <v>3</v>
      </c>
      <c r="KU42" s="73">
        <v>3</v>
      </c>
      <c r="KV42" s="73">
        <v>0</v>
      </c>
      <c r="KW42" s="73">
        <v>0</v>
      </c>
      <c r="KX42" s="75">
        <f t="shared" si="55"/>
        <v>1</v>
      </c>
      <c r="KY42" s="77">
        <f t="shared" si="56"/>
        <v>0</v>
      </c>
      <c r="LA42" s="78" t="s">
        <v>45</v>
      </c>
      <c r="LB42" s="73">
        <v>3</v>
      </c>
      <c r="LC42" s="73">
        <v>3</v>
      </c>
      <c r="LD42" s="73">
        <v>0</v>
      </c>
      <c r="LE42" s="73">
        <v>0</v>
      </c>
      <c r="LF42" s="75">
        <f t="shared" si="57"/>
        <v>1</v>
      </c>
      <c r="LG42" s="77">
        <f t="shared" si="58"/>
        <v>0</v>
      </c>
      <c r="LI42" s="78" t="s">
        <v>45</v>
      </c>
      <c r="LJ42" s="73">
        <v>3</v>
      </c>
      <c r="LK42" s="73">
        <v>3</v>
      </c>
      <c r="LL42" s="73">
        <v>0</v>
      </c>
      <c r="LM42" s="73">
        <v>0</v>
      </c>
      <c r="LN42" s="75">
        <f t="shared" si="59"/>
        <v>1</v>
      </c>
      <c r="LO42" s="77">
        <f t="shared" si="60"/>
        <v>0</v>
      </c>
      <c r="LQ42" s="78" t="s">
        <v>45</v>
      </c>
      <c r="LR42" s="73">
        <v>9</v>
      </c>
      <c r="LS42" s="73">
        <v>3</v>
      </c>
      <c r="LT42" s="73">
        <v>0</v>
      </c>
      <c r="LU42" s="73">
        <v>6</v>
      </c>
      <c r="LV42" s="75">
        <v>0.33</v>
      </c>
      <c r="LW42" s="77"/>
    </row>
    <row r="43" spans="1:33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G43" s="4"/>
      <c r="H43" s="2"/>
      <c r="I43" s="2" t="s">
        <v>46</v>
      </c>
      <c r="J43" s="2">
        <v>29</v>
      </c>
      <c r="K43" s="2">
        <v>26</v>
      </c>
      <c r="L43" s="2">
        <v>1</v>
      </c>
      <c r="M43" s="2">
        <v>2</v>
      </c>
      <c r="N43" s="4">
        <f t="shared" si="63"/>
        <v>0.89655172413793105</v>
      </c>
      <c r="O43" s="8">
        <f t="shared" si="1"/>
        <v>-6.3448275862068915E-2</v>
      </c>
      <c r="Q43" s="2" t="s">
        <v>46</v>
      </c>
      <c r="R43" s="2">
        <v>29</v>
      </c>
      <c r="S43" s="2">
        <v>26</v>
      </c>
      <c r="T43" s="2">
        <v>1</v>
      </c>
      <c r="U43" s="2">
        <v>2</v>
      </c>
      <c r="V43" s="4">
        <f t="shared" si="61"/>
        <v>0.89655172413793105</v>
      </c>
      <c r="W43" s="38">
        <f t="shared" si="2"/>
        <v>0</v>
      </c>
      <c r="Y43" s="2" t="s">
        <v>46</v>
      </c>
      <c r="Z43" s="2">
        <v>29</v>
      </c>
      <c r="AA43" s="2">
        <v>26</v>
      </c>
      <c r="AB43" s="2">
        <v>1</v>
      </c>
      <c r="AC43" s="2">
        <v>2</v>
      </c>
      <c r="AD43" s="4">
        <v>0.9</v>
      </c>
      <c r="AE43" s="38">
        <f t="shared" si="3"/>
        <v>3.4482758620689724E-3</v>
      </c>
      <c r="AG43" s="2" t="s">
        <v>46</v>
      </c>
      <c r="AH43" s="2">
        <v>29</v>
      </c>
      <c r="AI43" s="2">
        <v>26</v>
      </c>
      <c r="AJ43" s="2">
        <v>1</v>
      </c>
      <c r="AK43" s="2">
        <v>2</v>
      </c>
      <c r="AL43" s="4">
        <v>0.9</v>
      </c>
      <c r="AM43" s="38">
        <f t="shared" si="4"/>
        <v>0</v>
      </c>
      <c r="AO43" s="2" t="s">
        <v>46</v>
      </c>
      <c r="AP43" s="2">
        <v>29</v>
      </c>
      <c r="AQ43" s="2">
        <v>26</v>
      </c>
      <c r="AR43" s="2">
        <v>1</v>
      </c>
      <c r="AS43" s="2">
        <v>2</v>
      </c>
      <c r="AT43" s="4">
        <v>0.9</v>
      </c>
      <c r="AU43" s="38">
        <f t="shared" si="5"/>
        <v>0</v>
      </c>
      <c r="AW43" s="2" t="s">
        <v>46</v>
      </c>
      <c r="AX43" s="2">
        <v>29</v>
      </c>
      <c r="AY43" s="2">
        <v>26</v>
      </c>
      <c r="AZ43" s="2">
        <v>1</v>
      </c>
      <c r="BA43" s="2">
        <v>2</v>
      </c>
      <c r="BB43" s="4">
        <v>0.9</v>
      </c>
      <c r="BC43" s="38">
        <f t="shared" si="6"/>
        <v>0</v>
      </c>
      <c r="BE43" s="2" t="s">
        <v>46</v>
      </c>
      <c r="BF43" s="2">
        <v>29</v>
      </c>
      <c r="BG43" s="2">
        <v>26</v>
      </c>
      <c r="BH43" s="2">
        <v>1</v>
      </c>
      <c r="BI43" s="2">
        <v>2</v>
      </c>
      <c r="BJ43" s="4">
        <v>0.9</v>
      </c>
      <c r="BK43" s="38">
        <f t="shared" si="7"/>
        <v>0</v>
      </c>
      <c r="BM43" s="2" t="s">
        <v>46</v>
      </c>
      <c r="BN43" s="2">
        <v>29</v>
      </c>
      <c r="BO43" s="2">
        <v>26</v>
      </c>
      <c r="BP43" s="2">
        <v>1</v>
      </c>
      <c r="BQ43" s="2">
        <v>2</v>
      </c>
      <c r="BR43" s="4">
        <v>0.9</v>
      </c>
      <c r="BS43" s="38">
        <f t="shared" si="8"/>
        <v>0</v>
      </c>
      <c r="BU43" s="37" t="s">
        <v>46</v>
      </c>
      <c r="BV43" s="2">
        <v>27</v>
      </c>
      <c r="BW43" s="2">
        <v>26</v>
      </c>
      <c r="BX43" s="2">
        <v>1</v>
      </c>
      <c r="BY43" s="2">
        <v>0</v>
      </c>
      <c r="BZ43" s="4">
        <v>0.9</v>
      </c>
      <c r="CA43" s="4">
        <f t="shared" si="9"/>
        <v>0</v>
      </c>
      <c r="CC43" s="37" t="s">
        <v>46</v>
      </c>
      <c r="CD43" s="2">
        <v>27</v>
      </c>
      <c r="CE43" s="2">
        <v>26</v>
      </c>
      <c r="CF43" s="2">
        <v>1</v>
      </c>
      <c r="CG43" s="2">
        <v>0</v>
      </c>
      <c r="CH43" s="4">
        <f t="shared" si="62"/>
        <v>0.96296296296296291</v>
      </c>
      <c r="CI43" s="38">
        <f t="shared" si="10"/>
        <v>6.2962962962962887E-2</v>
      </c>
      <c r="CK43" s="73" t="s">
        <v>46</v>
      </c>
      <c r="CL43" s="73">
        <v>29</v>
      </c>
      <c r="CM43" s="73">
        <v>26</v>
      </c>
      <c r="CN43" s="73">
        <v>1</v>
      </c>
      <c r="CO43" s="73">
        <v>2</v>
      </c>
      <c r="CP43" s="77">
        <v>0.9</v>
      </c>
      <c r="CQ43" s="77">
        <f t="shared" si="11"/>
        <v>0.9</v>
      </c>
      <c r="CR43" s="73"/>
      <c r="CS43" s="73" t="s">
        <v>46</v>
      </c>
      <c r="CT43" s="73">
        <v>29</v>
      </c>
      <c r="CU43" s="73">
        <v>26</v>
      </c>
      <c r="CV43" s="73">
        <v>1</v>
      </c>
      <c r="CW43" s="73">
        <v>2</v>
      </c>
      <c r="CX43" s="77">
        <v>0.9</v>
      </c>
      <c r="CY43" s="77">
        <f t="shared" si="12"/>
        <v>0</v>
      </c>
      <c r="CZ43" s="73"/>
      <c r="DA43" s="73" t="s">
        <v>46</v>
      </c>
      <c r="DB43" s="73">
        <v>29</v>
      </c>
      <c r="DC43" s="73">
        <v>26</v>
      </c>
      <c r="DD43" s="73">
        <v>1</v>
      </c>
      <c r="DE43" s="73">
        <v>2</v>
      </c>
      <c r="DF43" s="77">
        <v>0.9</v>
      </c>
      <c r="DG43" s="77">
        <f t="shared" si="13"/>
        <v>0</v>
      </c>
      <c r="DH43" s="73"/>
      <c r="DI43" s="73" t="s">
        <v>46</v>
      </c>
      <c r="DJ43" s="73">
        <v>29</v>
      </c>
      <c r="DK43" s="73">
        <v>26</v>
      </c>
      <c r="DL43" s="73">
        <v>1</v>
      </c>
      <c r="DM43" s="73">
        <v>2</v>
      </c>
      <c r="DN43" s="77">
        <v>0.9</v>
      </c>
      <c r="DO43" s="77">
        <f t="shared" si="14"/>
        <v>0</v>
      </c>
      <c r="DP43" s="73"/>
      <c r="DQ43" s="73" t="s">
        <v>46</v>
      </c>
      <c r="DR43" s="73">
        <v>29</v>
      </c>
      <c r="DS43" s="73">
        <v>26</v>
      </c>
      <c r="DT43" s="73">
        <v>1</v>
      </c>
      <c r="DU43" s="73">
        <v>2</v>
      </c>
      <c r="DV43" s="77">
        <v>0.9</v>
      </c>
      <c r="DW43" s="77">
        <f t="shared" si="15"/>
        <v>0</v>
      </c>
      <c r="DX43" s="73"/>
      <c r="DY43" s="73" t="s">
        <v>46</v>
      </c>
      <c r="DZ43" s="73">
        <v>29</v>
      </c>
      <c r="EA43" s="73">
        <v>26</v>
      </c>
      <c r="EB43" s="73">
        <v>1</v>
      </c>
      <c r="EC43" s="73">
        <v>2</v>
      </c>
      <c r="ED43" s="77">
        <v>0.9</v>
      </c>
      <c r="EE43" s="77">
        <f t="shared" si="16"/>
        <v>0</v>
      </c>
      <c r="EF43" s="73"/>
      <c r="EG43" s="73" t="s">
        <v>46</v>
      </c>
      <c r="EH43" s="73">
        <v>87</v>
      </c>
      <c r="EI43" s="73">
        <v>78</v>
      </c>
      <c r="EJ43" s="73">
        <v>3</v>
      </c>
      <c r="EK43" s="73">
        <v>6</v>
      </c>
      <c r="EL43" s="77">
        <v>0.9</v>
      </c>
      <c r="EM43" s="77">
        <f t="shared" si="17"/>
        <v>0</v>
      </c>
      <c r="EN43" s="73"/>
      <c r="EO43" s="73" t="s">
        <v>46</v>
      </c>
      <c r="EP43" s="73">
        <v>29</v>
      </c>
      <c r="EQ43" s="73">
        <v>26</v>
      </c>
      <c r="ER43" s="73">
        <v>1</v>
      </c>
      <c r="ES43" s="73">
        <v>2</v>
      </c>
      <c r="ET43" s="77">
        <v>0.9</v>
      </c>
      <c r="EU43" s="77">
        <f t="shared" si="18"/>
        <v>0</v>
      </c>
      <c r="EV43" s="73"/>
      <c r="EW43" s="78" t="s">
        <v>46</v>
      </c>
      <c r="EX43" s="73">
        <v>27</v>
      </c>
      <c r="EY43" s="73">
        <v>26</v>
      </c>
      <c r="EZ43" s="73">
        <v>1</v>
      </c>
      <c r="FA43" s="73">
        <v>0</v>
      </c>
      <c r="FB43" s="77">
        <v>0.9</v>
      </c>
      <c r="FC43" s="77">
        <f t="shared" si="19"/>
        <v>0</v>
      </c>
      <c r="FD43" s="73"/>
      <c r="FE43" s="78" t="s">
        <v>46</v>
      </c>
      <c r="FF43" s="73">
        <v>27</v>
      </c>
      <c r="FG43" s="73">
        <v>26</v>
      </c>
      <c r="FH43" s="73">
        <v>1</v>
      </c>
      <c r="FI43" s="73">
        <v>0</v>
      </c>
      <c r="FJ43" s="75">
        <f t="shared" si="20"/>
        <v>0.96296296296296291</v>
      </c>
      <c r="FK43" s="77">
        <f t="shared" si="21"/>
        <v>6.2962962962962887E-2</v>
      </c>
      <c r="FM43" s="78" t="s">
        <v>46</v>
      </c>
      <c r="FN43" s="73">
        <v>27</v>
      </c>
      <c r="FO43" s="73">
        <v>26</v>
      </c>
      <c r="FP43" s="73">
        <v>1</v>
      </c>
      <c r="FQ43" s="73">
        <v>0</v>
      </c>
      <c r="FR43" s="75">
        <f t="shared" si="22"/>
        <v>0.96296296296296291</v>
      </c>
      <c r="FS43" s="77">
        <f t="shared" si="23"/>
        <v>0</v>
      </c>
      <c r="FU43" s="78" t="s">
        <v>46</v>
      </c>
      <c r="FV43" s="73">
        <v>27</v>
      </c>
      <c r="FW43" s="73">
        <v>26</v>
      </c>
      <c r="FX43" s="73">
        <v>1</v>
      </c>
      <c r="FY43" s="73">
        <v>0</v>
      </c>
      <c r="FZ43" s="75">
        <f t="shared" si="24"/>
        <v>0.96296296296296291</v>
      </c>
      <c r="GA43" s="77">
        <f t="shared" si="64"/>
        <v>0</v>
      </c>
      <c r="GC43" s="78" t="s">
        <v>46</v>
      </c>
      <c r="GD43" s="73">
        <v>27</v>
      </c>
      <c r="GE43" s="73">
        <v>26</v>
      </c>
      <c r="GF43" s="73">
        <v>1</v>
      </c>
      <c r="GG43" s="73">
        <v>0</v>
      </c>
      <c r="GH43" s="75">
        <f t="shared" si="25"/>
        <v>0.96296296296296291</v>
      </c>
      <c r="GI43" s="77">
        <f t="shared" si="26"/>
        <v>0</v>
      </c>
      <c r="GK43" s="78" t="s">
        <v>46</v>
      </c>
      <c r="GL43" s="73">
        <v>27</v>
      </c>
      <c r="GM43" s="73">
        <v>26</v>
      </c>
      <c r="GN43" s="73">
        <v>1</v>
      </c>
      <c r="GO43" s="73">
        <v>0</v>
      </c>
      <c r="GP43" s="75">
        <f t="shared" si="27"/>
        <v>0.96296296296296291</v>
      </c>
      <c r="GQ43" s="77">
        <f t="shared" si="28"/>
        <v>0</v>
      </c>
      <c r="GS43" s="78" t="s">
        <v>46</v>
      </c>
      <c r="GT43" s="73">
        <v>27</v>
      </c>
      <c r="GU43" s="73">
        <v>26</v>
      </c>
      <c r="GV43" s="73">
        <v>1</v>
      </c>
      <c r="GW43" s="73">
        <v>0</v>
      </c>
      <c r="GX43" s="75">
        <f t="shared" si="29"/>
        <v>0.96296296296296291</v>
      </c>
      <c r="GY43" s="77">
        <f t="shared" si="30"/>
        <v>0</v>
      </c>
      <c r="HA43" s="78" t="s">
        <v>46</v>
      </c>
      <c r="HB43" s="73">
        <v>27</v>
      </c>
      <c r="HC43" s="73">
        <v>26</v>
      </c>
      <c r="HD43" s="73">
        <v>1</v>
      </c>
      <c r="HE43" s="73">
        <v>0</v>
      </c>
      <c r="HF43" s="75">
        <f t="shared" si="31"/>
        <v>0.96296296296296291</v>
      </c>
      <c r="HG43" s="77">
        <f t="shared" si="32"/>
        <v>0</v>
      </c>
      <c r="HI43" s="78" t="s">
        <v>46</v>
      </c>
      <c r="HJ43" s="73">
        <v>27</v>
      </c>
      <c r="HK43" s="73">
        <v>26</v>
      </c>
      <c r="HL43" s="73">
        <v>1</v>
      </c>
      <c r="HM43" s="73">
        <v>0</v>
      </c>
      <c r="HN43" s="75">
        <f t="shared" si="33"/>
        <v>0.96296296296296291</v>
      </c>
      <c r="HO43" s="77">
        <f t="shared" si="34"/>
        <v>0</v>
      </c>
      <c r="HQ43" s="78" t="s">
        <v>46</v>
      </c>
      <c r="HR43" s="73">
        <v>27</v>
      </c>
      <c r="HS43" s="73">
        <v>26</v>
      </c>
      <c r="HT43" s="73">
        <v>1</v>
      </c>
      <c r="HU43" s="73">
        <v>0</v>
      </c>
      <c r="HV43" s="75">
        <f t="shared" si="35"/>
        <v>0.96296296296296291</v>
      </c>
      <c r="HW43" s="77">
        <f t="shared" si="36"/>
        <v>0</v>
      </c>
      <c r="HY43" s="78" t="s">
        <v>46</v>
      </c>
      <c r="HZ43" s="73">
        <v>27</v>
      </c>
      <c r="IA43" s="73">
        <v>26</v>
      </c>
      <c r="IB43" s="73">
        <v>1</v>
      </c>
      <c r="IC43" s="73">
        <v>0</v>
      </c>
      <c r="ID43" s="75">
        <f t="shared" si="37"/>
        <v>0.96296296296296291</v>
      </c>
      <c r="IE43" s="77">
        <f t="shared" si="38"/>
        <v>0</v>
      </c>
      <c r="IG43" s="78" t="s">
        <v>46</v>
      </c>
      <c r="IH43" s="73">
        <v>27</v>
      </c>
      <c r="II43" s="73">
        <v>26</v>
      </c>
      <c r="IJ43" s="73">
        <v>1</v>
      </c>
      <c r="IK43" s="73">
        <v>0</v>
      </c>
      <c r="IL43" s="75">
        <f t="shared" si="39"/>
        <v>0.96296296296296291</v>
      </c>
      <c r="IM43" s="77">
        <f t="shared" si="40"/>
        <v>0</v>
      </c>
      <c r="IO43" s="78" t="s">
        <v>46</v>
      </c>
      <c r="IP43" s="73">
        <v>27</v>
      </c>
      <c r="IQ43" s="73">
        <v>26</v>
      </c>
      <c r="IR43" s="73">
        <v>1</v>
      </c>
      <c r="IS43" s="73">
        <v>0</v>
      </c>
      <c r="IT43" s="75">
        <f t="shared" si="41"/>
        <v>0.96296296296296291</v>
      </c>
      <c r="IU43" s="77">
        <f t="shared" si="42"/>
        <v>0</v>
      </c>
      <c r="IW43" s="78" t="s">
        <v>46</v>
      </c>
      <c r="IX43" s="73">
        <v>27</v>
      </c>
      <c r="IY43" s="73">
        <v>26</v>
      </c>
      <c r="IZ43" s="73">
        <v>1</v>
      </c>
      <c r="JA43" s="73">
        <v>0</v>
      </c>
      <c r="JB43" s="75">
        <f t="shared" si="43"/>
        <v>0.96296296296296291</v>
      </c>
      <c r="JC43" s="77">
        <f t="shared" si="44"/>
        <v>0</v>
      </c>
      <c r="JE43" s="78" t="s">
        <v>46</v>
      </c>
      <c r="JF43" s="73">
        <v>27</v>
      </c>
      <c r="JG43" s="73">
        <v>26</v>
      </c>
      <c r="JH43" s="73">
        <v>1</v>
      </c>
      <c r="JI43" s="73">
        <v>0</v>
      </c>
      <c r="JJ43" s="75">
        <f t="shared" si="45"/>
        <v>0.96296296296296291</v>
      </c>
      <c r="JK43" s="77">
        <f t="shared" si="46"/>
        <v>0</v>
      </c>
      <c r="JM43" s="78" t="s">
        <v>46</v>
      </c>
      <c r="JN43" s="73">
        <v>27</v>
      </c>
      <c r="JO43" s="73">
        <v>26</v>
      </c>
      <c r="JP43" s="73">
        <v>1</v>
      </c>
      <c r="JQ43" s="73">
        <v>0</v>
      </c>
      <c r="JR43" s="75">
        <f t="shared" si="47"/>
        <v>0.96296296296296291</v>
      </c>
      <c r="JS43" s="77">
        <f t="shared" si="48"/>
        <v>0</v>
      </c>
      <c r="JU43" s="78" t="s">
        <v>46</v>
      </c>
      <c r="JV43" s="73">
        <v>27</v>
      </c>
      <c r="JW43" s="73">
        <v>26</v>
      </c>
      <c r="JX43" s="73">
        <v>1</v>
      </c>
      <c r="JY43" s="73">
        <v>0</v>
      </c>
      <c r="JZ43" s="75">
        <f t="shared" si="49"/>
        <v>0.96296296296296291</v>
      </c>
      <c r="KA43" s="77">
        <f t="shared" si="50"/>
        <v>0</v>
      </c>
      <c r="KC43" s="78" t="s">
        <v>46</v>
      </c>
      <c r="KD43" s="73">
        <v>27</v>
      </c>
      <c r="KE43" s="73">
        <v>26</v>
      </c>
      <c r="KF43" s="73">
        <v>1</v>
      </c>
      <c r="KG43" s="73">
        <v>0</v>
      </c>
      <c r="KH43" s="75">
        <f t="shared" si="51"/>
        <v>0.96296296296296291</v>
      </c>
      <c r="KI43" s="77">
        <f t="shared" si="52"/>
        <v>0</v>
      </c>
      <c r="KK43" s="78" t="s">
        <v>46</v>
      </c>
      <c r="KL43" s="73">
        <v>27</v>
      </c>
      <c r="KM43" s="73">
        <v>26</v>
      </c>
      <c r="KN43" s="73">
        <v>1</v>
      </c>
      <c r="KO43" s="73">
        <v>0</v>
      </c>
      <c r="KP43" s="75">
        <f t="shared" si="53"/>
        <v>0.96296296296296291</v>
      </c>
      <c r="KQ43" s="77">
        <f t="shared" si="54"/>
        <v>0</v>
      </c>
      <c r="KS43" s="78" t="s">
        <v>46</v>
      </c>
      <c r="KT43" s="73">
        <v>27</v>
      </c>
      <c r="KU43" s="73">
        <v>26</v>
      </c>
      <c r="KV43" s="73">
        <v>1</v>
      </c>
      <c r="KW43" s="73">
        <v>0</v>
      </c>
      <c r="KX43" s="75">
        <f t="shared" si="55"/>
        <v>0.96296296296296291</v>
      </c>
      <c r="KY43" s="77">
        <f t="shared" si="56"/>
        <v>0</v>
      </c>
      <c r="LA43" s="78" t="s">
        <v>46</v>
      </c>
      <c r="LB43" s="73">
        <v>27</v>
      </c>
      <c r="LC43" s="73">
        <v>26</v>
      </c>
      <c r="LD43" s="73">
        <v>1</v>
      </c>
      <c r="LE43" s="73">
        <v>0</v>
      </c>
      <c r="LF43" s="75">
        <f t="shared" si="57"/>
        <v>0.96296296296296291</v>
      </c>
      <c r="LG43" s="77">
        <f t="shared" si="58"/>
        <v>0</v>
      </c>
      <c r="LI43" s="78" t="s">
        <v>46</v>
      </c>
      <c r="LJ43" s="73">
        <v>27</v>
      </c>
      <c r="LK43" s="73">
        <v>26</v>
      </c>
      <c r="LL43" s="73">
        <v>1</v>
      </c>
      <c r="LM43" s="73">
        <v>0</v>
      </c>
      <c r="LN43" s="75">
        <f t="shared" si="59"/>
        <v>0.96296296296296291</v>
      </c>
      <c r="LO43" s="77">
        <f t="shared" si="60"/>
        <v>0</v>
      </c>
      <c r="LQ43" s="78" t="s">
        <v>46</v>
      </c>
      <c r="LR43" s="73">
        <v>32</v>
      </c>
      <c r="LS43" s="73">
        <v>26</v>
      </c>
      <c r="LT43" s="73">
        <v>1</v>
      </c>
      <c r="LU43" s="73">
        <v>5</v>
      </c>
      <c r="LV43" s="75">
        <v>0.81</v>
      </c>
      <c r="LW43" s="77"/>
    </row>
    <row r="44" spans="1:335">
      <c r="A44" s="2" t="s">
        <v>47</v>
      </c>
      <c r="B44" s="2">
        <v>16</v>
      </c>
      <c r="C44" s="2">
        <v>16</v>
      </c>
      <c r="D44" s="2">
        <v>0</v>
      </c>
      <c r="E44" s="2">
        <v>0</v>
      </c>
      <c r="F44" s="4">
        <v>1</v>
      </c>
      <c r="G44" s="4"/>
      <c r="H44" s="2"/>
      <c r="I44" s="2" t="s">
        <v>47</v>
      </c>
      <c r="J44" s="2">
        <v>16</v>
      </c>
      <c r="K44" s="2">
        <v>16</v>
      </c>
      <c r="L44" s="2">
        <v>0</v>
      </c>
      <c r="M44" s="2">
        <v>0</v>
      </c>
      <c r="N44" s="4">
        <f t="shared" si="63"/>
        <v>1</v>
      </c>
      <c r="O44" s="8">
        <f t="shared" si="1"/>
        <v>0</v>
      </c>
      <c r="Q44" s="2" t="s">
        <v>47</v>
      </c>
      <c r="R44" s="2">
        <v>16</v>
      </c>
      <c r="S44" s="2">
        <v>16</v>
      </c>
      <c r="T44" s="2">
        <v>0</v>
      </c>
      <c r="U44" s="2">
        <v>0</v>
      </c>
      <c r="V44" s="4">
        <f t="shared" si="61"/>
        <v>1</v>
      </c>
      <c r="W44" s="38">
        <f t="shared" si="2"/>
        <v>0</v>
      </c>
      <c r="Y44" s="2" t="s">
        <v>47</v>
      </c>
      <c r="Z44" s="2">
        <v>16</v>
      </c>
      <c r="AA44" s="2">
        <v>16</v>
      </c>
      <c r="AB44" s="2">
        <v>0</v>
      </c>
      <c r="AC44" s="2">
        <v>0</v>
      </c>
      <c r="AD44" s="4">
        <v>1</v>
      </c>
      <c r="AE44" s="38">
        <f t="shared" si="3"/>
        <v>0</v>
      </c>
      <c r="AG44" s="2" t="s">
        <v>47</v>
      </c>
      <c r="AH44" s="2">
        <v>16</v>
      </c>
      <c r="AI44" s="2">
        <v>16</v>
      </c>
      <c r="AJ44" s="2">
        <v>0</v>
      </c>
      <c r="AK44" s="2">
        <v>0</v>
      </c>
      <c r="AL44" s="4">
        <v>1</v>
      </c>
      <c r="AM44" s="38">
        <f t="shared" si="4"/>
        <v>0</v>
      </c>
      <c r="AO44" s="2" t="s">
        <v>47</v>
      </c>
      <c r="AP44" s="2">
        <v>16</v>
      </c>
      <c r="AQ44" s="2">
        <v>16</v>
      </c>
      <c r="AR44" s="2">
        <v>0</v>
      </c>
      <c r="AS44" s="2">
        <v>0</v>
      </c>
      <c r="AT44" s="4">
        <v>1</v>
      </c>
      <c r="AU44" s="38">
        <f t="shared" si="5"/>
        <v>0</v>
      </c>
      <c r="AW44" s="2" t="s">
        <v>47</v>
      </c>
      <c r="AX44" s="2">
        <v>16</v>
      </c>
      <c r="AY44" s="2">
        <v>16</v>
      </c>
      <c r="AZ44" s="2">
        <v>0</v>
      </c>
      <c r="BA44" s="2">
        <v>0</v>
      </c>
      <c r="BB44" s="4">
        <v>1</v>
      </c>
      <c r="BC44" s="38">
        <f t="shared" si="6"/>
        <v>0</v>
      </c>
      <c r="BE44" s="2" t="s">
        <v>47</v>
      </c>
      <c r="BF44" s="2">
        <v>16</v>
      </c>
      <c r="BG44" s="2">
        <v>16</v>
      </c>
      <c r="BH44" s="2">
        <v>0</v>
      </c>
      <c r="BI44" s="2">
        <v>0</v>
      </c>
      <c r="BJ44" s="4">
        <v>1</v>
      </c>
      <c r="BK44" s="38">
        <f t="shared" si="7"/>
        <v>0</v>
      </c>
      <c r="BM44" s="2" t="s">
        <v>47</v>
      </c>
      <c r="BN44" s="2">
        <v>16</v>
      </c>
      <c r="BO44" s="2">
        <v>16</v>
      </c>
      <c r="BP44" s="2">
        <v>0</v>
      </c>
      <c r="BQ44" s="2">
        <v>0</v>
      </c>
      <c r="BR44" s="4">
        <v>1</v>
      </c>
      <c r="BS44" s="38">
        <f t="shared" si="8"/>
        <v>0</v>
      </c>
      <c r="BU44" s="2" t="s">
        <v>47</v>
      </c>
      <c r="BV44" s="2">
        <v>16</v>
      </c>
      <c r="BW44" s="2">
        <v>16</v>
      </c>
      <c r="BX44" s="2">
        <v>0</v>
      </c>
      <c r="BY44" s="2">
        <v>0</v>
      </c>
      <c r="BZ44" s="4">
        <v>1</v>
      </c>
      <c r="CA44" s="4">
        <f t="shared" si="9"/>
        <v>0</v>
      </c>
      <c r="CC44" s="2" t="s">
        <v>47</v>
      </c>
      <c r="CD44" s="2">
        <v>16</v>
      </c>
      <c r="CE44" s="2">
        <v>16</v>
      </c>
      <c r="CF44" s="2">
        <v>0</v>
      </c>
      <c r="CG44" s="2">
        <v>0</v>
      </c>
      <c r="CH44" s="4">
        <f t="shared" si="62"/>
        <v>1</v>
      </c>
      <c r="CI44" s="38">
        <f t="shared" si="10"/>
        <v>0</v>
      </c>
      <c r="CK44" s="73" t="s">
        <v>47</v>
      </c>
      <c r="CL44" s="73">
        <v>16</v>
      </c>
      <c r="CM44" s="73">
        <v>16</v>
      </c>
      <c r="CN44" s="73">
        <v>0</v>
      </c>
      <c r="CO44" s="73">
        <v>0</v>
      </c>
      <c r="CP44" s="77">
        <v>1</v>
      </c>
      <c r="CQ44" s="77">
        <f t="shared" si="11"/>
        <v>1</v>
      </c>
      <c r="CR44" s="73"/>
      <c r="CS44" s="73" t="s">
        <v>47</v>
      </c>
      <c r="CT44" s="73">
        <v>16</v>
      </c>
      <c r="CU44" s="73">
        <v>16</v>
      </c>
      <c r="CV44" s="73">
        <v>0</v>
      </c>
      <c r="CW44" s="73">
        <v>0</v>
      </c>
      <c r="CX44" s="77">
        <v>1</v>
      </c>
      <c r="CY44" s="77">
        <f t="shared" si="12"/>
        <v>0</v>
      </c>
      <c r="CZ44" s="73"/>
      <c r="DA44" s="73" t="s">
        <v>47</v>
      </c>
      <c r="DB44" s="73">
        <v>16</v>
      </c>
      <c r="DC44" s="73">
        <v>16</v>
      </c>
      <c r="DD44" s="73">
        <v>0</v>
      </c>
      <c r="DE44" s="73">
        <v>0</v>
      </c>
      <c r="DF44" s="77">
        <v>1</v>
      </c>
      <c r="DG44" s="77">
        <f t="shared" si="13"/>
        <v>0</v>
      </c>
      <c r="DH44" s="73"/>
      <c r="DI44" s="73" t="s">
        <v>47</v>
      </c>
      <c r="DJ44" s="73">
        <v>16</v>
      </c>
      <c r="DK44" s="73">
        <v>16</v>
      </c>
      <c r="DL44" s="73">
        <v>0</v>
      </c>
      <c r="DM44" s="73">
        <v>0</v>
      </c>
      <c r="DN44" s="77">
        <v>1</v>
      </c>
      <c r="DO44" s="77">
        <f t="shared" si="14"/>
        <v>0</v>
      </c>
      <c r="DP44" s="73"/>
      <c r="DQ44" s="73" t="s">
        <v>47</v>
      </c>
      <c r="DR44" s="73">
        <v>16</v>
      </c>
      <c r="DS44" s="73">
        <v>16</v>
      </c>
      <c r="DT44" s="73">
        <v>0</v>
      </c>
      <c r="DU44" s="73">
        <v>0</v>
      </c>
      <c r="DV44" s="77">
        <v>1</v>
      </c>
      <c r="DW44" s="77">
        <f t="shared" si="15"/>
        <v>0</v>
      </c>
      <c r="DX44" s="73"/>
      <c r="DY44" s="73" t="s">
        <v>47</v>
      </c>
      <c r="DZ44" s="73">
        <v>16</v>
      </c>
      <c r="EA44" s="73">
        <v>16</v>
      </c>
      <c r="EB44" s="73">
        <v>0</v>
      </c>
      <c r="EC44" s="73">
        <v>0</v>
      </c>
      <c r="ED44" s="77">
        <v>1</v>
      </c>
      <c r="EE44" s="77">
        <f t="shared" si="16"/>
        <v>0</v>
      </c>
      <c r="EF44" s="73"/>
      <c r="EG44" s="73" t="s">
        <v>47</v>
      </c>
      <c r="EH44" s="73">
        <v>16</v>
      </c>
      <c r="EI44" s="73">
        <v>16</v>
      </c>
      <c r="EJ44" s="73">
        <v>0</v>
      </c>
      <c r="EK44" s="73">
        <v>0</v>
      </c>
      <c r="EL44" s="77">
        <v>1</v>
      </c>
      <c r="EM44" s="77">
        <f t="shared" si="17"/>
        <v>0</v>
      </c>
      <c r="EN44" s="73"/>
      <c r="EO44" s="73" t="s">
        <v>47</v>
      </c>
      <c r="EP44" s="73">
        <v>16</v>
      </c>
      <c r="EQ44" s="73">
        <v>16</v>
      </c>
      <c r="ER44" s="73">
        <v>0</v>
      </c>
      <c r="ES44" s="73">
        <v>0</v>
      </c>
      <c r="ET44" s="77">
        <v>1</v>
      </c>
      <c r="EU44" s="77">
        <f t="shared" si="18"/>
        <v>0</v>
      </c>
      <c r="EV44" s="73"/>
      <c r="EW44" s="73" t="s">
        <v>47</v>
      </c>
      <c r="EX44" s="73">
        <v>16</v>
      </c>
      <c r="EY44" s="73">
        <v>16</v>
      </c>
      <c r="EZ44" s="73">
        <v>0</v>
      </c>
      <c r="FA44" s="73">
        <v>0</v>
      </c>
      <c r="FB44" s="77">
        <v>1</v>
      </c>
      <c r="FC44" s="77">
        <f t="shared" si="19"/>
        <v>0</v>
      </c>
      <c r="FD44" s="73"/>
      <c r="FE44" s="74" t="s">
        <v>47</v>
      </c>
      <c r="FF44" s="74">
        <v>6</v>
      </c>
      <c r="FG44" s="74">
        <v>6</v>
      </c>
      <c r="FH44" s="74">
        <v>0</v>
      </c>
      <c r="FI44" s="74">
        <v>0</v>
      </c>
      <c r="FJ44" s="75">
        <f t="shared" si="20"/>
        <v>1</v>
      </c>
      <c r="FK44" s="77">
        <f t="shared" si="21"/>
        <v>0</v>
      </c>
      <c r="FM44" s="74" t="s">
        <v>47</v>
      </c>
      <c r="FN44" s="74">
        <v>6</v>
      </c>
      <c r="FO44" s="74">
        <v>6</v>
      </c>
      <c r="FP44" s="74">
        <v>0</v>
      </c>
      <c r="FQ44" s="74">
        <v>0</v>
      </c>
      <c r="FR44" s="75">
        <f t="shared" si="22"/>
        <v>1</v>
      </c>
      <c r="FS44" s="77">
        <f t="shared" si="23"/>
        <v>0</v>
      </c>
      <c r="FU44" s="74" t="s">
        <v>47</v>
      </c>
      <c r="FV44" s="74">
        <v>6</v>
      </c>
      <c r="FW44" s="74">
        <v>6</v>
      </c>
      <c r="FX44" s="74">
        <v>0</v>
      </c>
      <c r="FY44" s="74">
        <v>0</v>
      </c>
      <c r="FZ44" s="75">
        <f t="shared" si="24"/>
        <v>1</v>
      </c>
      <c r="GA44" s="77">
        <f t="shared" si="64"/>
        <v>0</v>
      </c>
      <c r="GC44" s="74" t="s">
        <v>47</v>
      </c>
      <c r="GD44" s="74">
        <v>6</v>
      </c>
      <c r="GE44" s="74">
        <v>6</v>
      </c>
      <c r="GF44" s="74">
        <v>0</v>
      </c>
      <c r="GG44" s="74">
        <v>0</v>
      </c>
      <c r="GH44" s="75">
        <f t="shared" si="25"/>
        <v>1</v>
      </c>
      <c r="GI44" s="77">
        <f t="shared" si="26"/>
        <v>0</v>
      </c>
      <c r="GK44" s="74" t="s">
        <v>47</v>
      </c>
      <c r="GL44" s="74">
        <v>6</v>
      </c>
      <c r="GM44" s="74">
        <v>6</v>
      </c>
      <c r="GN44" s="74">
        <v>0</v>
      </c>
      <c r="GO44" s="74">
        <v>0</v>
      </c>
      <c r="GP44" s="75">
        <f t="shared" si="27"/>
        <v>1</v>
      </c>
      <c r="GQ44" s="77">
        <f t="shared" si="28"/>
        <v>0</v>
      </c>
      <c r="GS44" s="74" t="s">
        <v>47</v>
      </c>
      <c r="GT44" s="74">
        <v>6</v>
      </c>
      <c r="GU44" s="74">
        <v>6</v>
      </c>
      <c r="GV44" s="74">
        <v>0</v>
      </c>
      <c r="GW44" s="74">
        <v>0</v>
      </c>
      <c r="GX44" s="75">
        <f t="shared" si="29"/>
        <v>1</v>
      </c>
      <c r="GY44" s="77">
        <f t="shared" si="30"/>
        <v>0</v>
      </c>
      <c r="HA44" s="74" t="s">
        <v>47</v>
      </c>
      <c r="HB44" s="74">
        <v>6</v>
      </c>
      <c r="HC44" s="74">
        <v>6</v>
      </c>
      <c r="HD44" s="74">
        <v>0</v>
      </c>
      <c r="HE44" s="74">
        <v>0</v>
      </c>
      <c r="HF44" s="75">
        <f t="shared" si="31"/>
        <v>1</v>
      </c>
      <c r="HG44" s="77">
        <f t="shared" si="32"/>
        <v>0</v>
      </c>
      <c r="HI44" s="74" t="s">
        <v>47</v>
      </c>
      <c r="HJ44" s="74">
        <v>6</v>
      </c>
      <c r="HK44" s="74">
        <v>6</v>
      </c>
      <c r="HL44" s="74">
        <v>0</v>
      </c>
      <c r="HM44" s="74">
        <v>0</v>
      </c>
      <c r="HN44" s="75">
        <f t="shared" si="33"/>
        <v>1</v>
      </c>
      <c r="HO44" s="77">
        <f t="shared" si="34"/>
        <v>0</v>
      </c>
      <c r="HQ44" s="74" t="s">
        <v>47</v>
      </c>
      <c r="HR44" s="74">
        <v>6</v>
      </c>
      <c r="HS44" s="74">
        <v>6</v>
      </c>
      <c r="HT44" s="74">
        <v>0</v>
      </c>
      <c r="HU44" s="74">
        <v>0</v>
      </c>
      <c r="HV44" s="75">
        <f t="shared" si="35"/>
        <v>1</v>
      </c>
      <c r="HW44" s="77">
        <f t="shared" si="36"/>
        <v>0</v>
      </c>
      <c r="HY44" s="74" t="s">
        <v>47</v>
      </c>
      <c r="HZ44" s="74">
        <v>6</v>
      </c>
      <c r="IA44" s="74">
        <v>6</v>
      </c>
      <c r="IB44" s="74">
        <v>0</v>
      </c>
      <c r="IC44" s="74">
        <v>0</v>
      </c>
      <c r="ID44" s="75">
        <f t="shared" si="37"/>
        <v>1</v>
      </c>
      <c r="IE44" s="77">
        <f t="shared" si="38"/>
        <v>0</v>
      </c>
      <c r="IG44" s="74" t="s">
        <v>47</v>
      </c>
      <c r="IH44" s="74">
        <v>6</v>
      </c>
      <c r="II44" s="74">
        <v>6</v>
      </c>
      <c r="IJ44" s="74">
        <v>0</v>
      </c>
      <c r="IK44" s="74">
        <v>0</v>
      </c>
      <c r="IL44" s="75">
        <f t="shared" si="39"/>
        <v>1</v>
      </c>
      <c r="IM44" s="77">
        <f t="shared" si="40"/>
        <v>0</v>
      </c>
      <c r="IO44" s="74" t="s">
        <v>47</v>
      </c>
      <c r="IP44" s="74">
        <v>6</v>
      </c>
      <c r="IQ44" s="74">
        <v>6</v>
      </c>
      <c r="IR44" s="74">
        <v>0</v>
      </c>
      <c r="IS44" s="74">
        <v>0</v>
      </c>
      <c r="IT44" s="75">
        <f t="shared" si="41"/>
        <v>1</v>
      </c>
      <c r="IU44" s="77">
        <f t="shared" si="42"/>
        <v>0</v>
      </c>
      <c r="IW44" s="74" t="s">
        <v>47</v>
      </c>
      <c r="IX44" s="74">
        <v>6</v>
      </c>
      <c r="IY44" s="74">
        <v>6</v>
      </c>
      <c r="IZ44" s="74">
        <v>0</v>
      </c>
      <c r="JA44" s="74">
        <v>0</v>
      </c>
      <c r="JB44" s="75">
        <f t="shared" si="43"/>
        <v>1</v>
      </c>
      <c r="JC44" s="77">
        <f t="shared" si="44"/>
        <v>0</v>
      </c>
      <c r="JE44" s="74" t="s">
        <v>47</v>
      </c>
      <c r="JF44" s="74">
        <v>6</v>
      </c>
      <c r="JG44" s="74">
        <v>6</v>
      </c>
      <c r="JH44" s="74">
        <v>0</v>
      </c>
      <c r="JI44" s="74">
        <v>0</v>
      </c>
      <c r="JJ44" s="75">
        <f t="shared" si="45"/>
        <v>1</v>
      </c>
      <c r="JK44" s="77">
        <f t="shared" si="46"/>
        <v>0</v>
      </c>
      <c r="JM44" s="74" t="s">
        <v>47</v>
      </c>
      <c r="JN44" s="74">
        <v>6</v>
      </c>
      <c r="JO44" s="74">
        <v>6</v>
      </c>
      <c r="JP44" s="74">
        <v>0</v>
      </c>
      <c r="JQ44" s="74">
        <v>0</v>
      </c>
      <c r="JR44" s="75">
        <f t="shared" si="47"/>
        <v>1</v>
      </c>
      <c r="JS44" s="77">
        <f t="shared" si="48"/>
        <v>0</v>
      </c>
      <c r="JU44" s="74" t="s">
        <v>47</v>
      </c>
      <c r="JV44" s="74">
        <v>6</v>
      </c>
      <c r="JW44" s="74">
        <v>6</v>
      </c>
      <c r="JX44" s="74">
        <v>0</v>
      </c>
      <c r="JY44" s="74">
        <v>0</v>
      </c>
      <c r="JZ44" s="75">
        <f t="shared" si="49"/>
        <v>1</v>
      </c>
      <c r="KA44" s="77">
        <f t="shared" si="50"/>
        <v>0</v>
      </c>
      <c r="KC44" s="74" t="s">
        <v>47</v>
      </c>
      <c r="KD44" s="74">
        <v>6</v>
      </c>
      <c r="KE44" s="74">
        <v>6</v>
      </c>
      <c r="KF44" s="74">
        <v>0</v>
      </c>
      <c r="KG44" s="74">
        <v>0</v>
      </c>
      <c r="KH44" s="75">
        <f t="shared" si="51"/>
        <v>1</v>
      </c>
      <c r="KI44" s="77">
        <f t="shared" si="52"/>
        <v>0</v>
      </c>
      <c r="KK44" s="74" t="s">
        <v>47</v>
      </c>
      <c r="KL44" s="74">
        <v>6</v>
      </c>
      <c r="KM44" s="74">
        <v>6</v>
      </c>
      <c r="KN44" s="74">
        <v>0</v>
      </c>
      <c r="KO44" s="74">
        <v>0</v>
      </c>
      <c r="KP44" s="75">
        <f t="shared" si="53"/>
        <v>1</v>
      </c>
      <c r="KQ44" s="77">
        <f t="shared" si="54"/>
        <v>0</v>
      </c>
      <c r="KS44" s="74" t="s">
        <v>47</v>
      </c>
      <c r="KT44" s="74">
        <v>6</v>
      </c>
      <c r="KU44" s="74">
        <v>6</v>
      </c>
      <c r="KV44" s="74">
        <v>0</v>
      </c>
      <c r="KW44" s="74">
        <v>0</v>
      </c>
      <c r="KX44" s="75">
        <f t="shared" si="55"/>
        <v>1</v>
      </c>
      <c r="KY44" s="77">
        <f t="shared" si="56"/>
        <v>0</v>
      </c>
      <c r="LA44" s="74" t="s">
        <v>47</v>
      </c>
      <c r="LB44" s="74">
        <v>6</v>
      </c>
      <c r="LC44" s="74">
        <v>6</v>
      </c>
      <c r="LD44" s="74">
        <v>0</v>
      </c>
      <c r="LE44" s="74">
        <v>0</v>
      </c>
      <c r="LF44" s="75">
        <f t="shared" si="57"/>
        <v>1</v>
      </c>
      <c r="LG44" s="77">
        <f t="shared" si="58"/>
        <v>0</v>
      </c>
      <c r="LI44" s="74" t="s">
        <v>47</v>
      </c>
      <c r="LJ44" s="74">
        <v>6</v>
      </c>
      <c r="LK44" s="74">
        <v>6</v>
      </c>
      <c r="LL44" s="74">
        <v>0</v>
      </c>
      <c r="LM44" s="74">
        <v>0</v>
      </c>
      <c r="LN44" s="75">
        <f t="shared" si="59"/>
        <v>1</v>
      </c>
      <c r="LO44" s="77">
        <f t="shared" si="60"/>
        <v>0</v>
      </c>
      <c r="LQ44" s="74" t="s">
        <v>47</v>
      </c>
      <c r="LR44" s="74">
        <v>6</v>
      </c>
      <c r="LS44" s="74">
        <v>6</v>
      </c>
      <c r="LT44" s="74">
        <v>0</v>
      </c>
      <c r="LU44" s="74">
        <v>0</v>
      </c>
      <c r="LV44" s="75">
        <v>1</v>
      </c>
      <c r="LW44" s="77"/>
    </row>
    <row r="45" spans="1:33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G45" s="4"/>
      <c r="H45" s="2"/>
      <c r="I45" s="2" t="s">
        <v>48</v>
      </c>
      <c r="J45" s="2">
        <v>25</v>
      </c>
      <c r="K45" s="2">
        <v>17</v>
      </c>
      <c r="L45" s="6">
        <v>8</v>
      </c>
      <c r="M45" s="2">
        <v>0</v>
      </c>
      <c r="N45" s="4">
        <f t="shared" si="63"/>
        <v>0.68</v>
      </c>
      <c r="O45" s="8">
        <f t="shared" si="1"/>
        <v>-0.31999999999999995</v>
      </c>
      <c r="Q45" s="2" t="s">
        <v>48</v>
      </c>
      <c r="R45" s="2">
        <v>25</v>
      </c>
      <c r="S45" s="2">
        <v>17</v>
      </c>
      <c r="T45" s="6">
        <v>8</v>
      </c>
      <c r="U45" s="2">
        <v>0</v>
      </c>
      <c r="V45" s="4">
        <f t="shared" si="61"/>
        <v>0.68</v>
      </c>
      <c r="W45" s="38">
        <f t="shared" si="2"/>
        <v>0</v>
      </c>
      <c r="Y45" s="2" t="s">
        <v>48</v>
      </c>
      <c r="Z45" s="2">
        <v>25</v>
      </c>
      <c r="AA45" s="2">
        <v>17</v>
      </c>
      <c r="AB45" s="2">
        <v>8</v>
      </c>
      <c r="AC45" s="2">
        <v>0</v>
      </c>
      <c r="AD45" s="4">
        <v>0.68</v>
      </c>
      <c r="AE45" s="38">
        <f t="shared" si="3"/>
        <v>0</v>
      </c>
      <c r="AG45" s="2" t="s">
        <v>48</v>
      </c>
      <c r="AH45" s="2">
        <v>25</v>
      </c>
      <c r="AI45" s="2">
        <v>17</v>
      </c>
      <c r="AJ45" s="2">
        <v>8</v>
      </c>
      <c r="AK45" s="2">
        <v>0</v>
      </c>
      <c r="AL45" s="4">
        <v>0.68</v>
      </c>
      <c r="AM45" s="38">
        <f t="shared" si="4"/>
        <v>0</v>
      </c>
      <c r="AO45" s="2" t="s">
        <v>48</v>
      </c>
      <c r="AP45" s="2">
        <v>25</v>
      </c>
      <c r="AQ45" s="2">
        <v>17</v>
      </c>
      <c r="AR45" s="2">
        <v>8</v>
      </c>
      <c r="AS45" s="2">
        <v>0</v>
      </c>
      <c r="AT45" s="4">
        <v>0.68</v>
      </c>
      <c r="AU45" s="38">
        <f t="shared" si="5"/>
        <v>0</v>
      </c>
      <c r="AW45" s="2" t="s">
        <v>48</v>
      </c>
      <c r="AX45" s="2">
        <v>25</v>
      </c>
      <c r="AY45" s="2">
        <v>17</v>
      </c>
      <c r="AZ45" s="2">
        <v>8</v>
      </c>
      <c r="BA45" s="2">
        <v>0</v>
      </c>
      <c r="BB45" s="4">
        <v>0.68</v>
      </c>
      <c r="BC45" s="38">
        <f t="shared" si="6"/>
        <v>0</v>
      </c>
      <c r="BE45" s="2" t="s">
        <v>48</v>
      </c>
      <c r="BF45" s="2">
        <v>25</v>
      </c>
      <c r="BG45" s="2">
        <v>17</v>
      </c>
      <c r="BH45" s="2">
        <v>8</v>
      </c>
      <c r="BI45" s="2">
        <v>0</v>
      </c>
      <c r="BJ45" s="4">
        <v>0.68</v>
      </c>
      <c r="BK45" s="38">
        <f t="shared" si="7"/>
        <v>0</v>
      </c>
      <c r="BM45" s="2" t="s">
        <v>48</v>
      </c>
      <c r="BN45" s="2">
        <v>25</v>
      </c>
      <c r="BO45" s="2">
        <v>17</v>
      </c>
      <c r="BP45" s="2">
        <v>8</v>
      </c>
      <c r="BQ45" s="2">
        <v>0</v>
      </c>
      <c r="BR45" s="4">
        <v>0.68</v>
      </c>
      <c r="BS45" s="38">
        <f t="shared" si="8"/>
        <v>0</v>
      </c>
      <c r="BU45" s="2" t="s">
        <v>48</v>
      </c>
      <c r="BV45" s="2">
        <v>25</v>
      </c>
      <c r="BW45" s="2">
        <v>17</v>
      </c>
      <c r="BX45" s="2">
        <v>8</v>
      </c>
      <c r="BY45" s="2">
        <v>0</v>
      </c>
      <c r="BZ45" s="4">
        <v>0.68</v>
      </c>
      <c r="CA45" s="4">
        <f t="shared" si="9"/>
        <v>0</v>
      </c>
      <c r="CC45" s="2" t="s">
        <v>48</v>
      </c>
      <c r="CD45" s="2">
        <v>25</v>
      </c>
      <c r="CE45" s="2">
        <v>17</v>
      </c>
      <c r="CF45" s="2">
        <v>8</v>
      </c>
      <c r="CG45" s="2">
        <v>0</v>
      </c>
      <c r="CH45" s="4">
        <f t="shared" si="62"/>
        <v>0.68</v>
      </c>
      <c r="CI45" s="38">
        <f t="shared" si="10"/>
        <v>0</v>
      </c>
      <c r="CK45" s="73" t="s">
        <v>48</v>
      </c>
      <c r="CL45" s="73">
        <v>25</v>
      </c>
      <c r="CM45" s="73">
        <v>17</v>
      </c>
      <c r="CN45" s="73">
        <v>8</v>
      </c>
      <c r="CO45" s="73">
        <v>0</v>
      </c>
      <c r="CP45" s="77">
        <v>0.68</v>
      </c>
      <c r="CQ45" s="77">
        <f t="shared" si="11"/>
        <v>0.68</v>
      </c>
      <c r="CR45" s="73"/>
      <c r="CS45" s="73" t="s">
        <v>48</v>
      </c>
      <c r="CT45" s="73">
        <v>25</v>
      </c>
      <c r="CU45" s="73">
        <v>17</v>
      </c>
      <c r="CV45" s="73">
        <v>8</v>
      </c>
      <c r="CW45" s="73">
        <v>0</v>
      </c>
      <c r="CX45" s="77">
        <v>0.68</v>
      </c>
      <c r="CY45" s="77">
        <f t="shared" si="12"/>
        <v>0</v>
      </c>
      <c r="CZ45" s="73"/>
      <c r="DA45" s="73" t="s">
        <v>48</v>
      </c>
      <c r="DB45" s="73">
        <v>25</v>
      </c>
      <c r="DC45" s="73">
        <v>17</v>
      </c>
      <c r="DD45" s="73">
        <v>8</v>
      </c>
      <c r="DE45" s="73">
        <v>0</v>
      </c>
      <c r="DF45" s="77">
        <v>0.68</v>
      </c>
      <c r="DG45" s="77">
        <f t="shared" si="13"/>
        <v>0</v>
      </c>
      <c r="DH45" s="73"/>
      <c r="DI45" s="73" t="s">
        <v>48</v>
      </c>
      <c r="DJ45" s="73">
        <v>25</v>
      </c>
      <c r="DK45" s="73">
        <v>17</v>
      </c>
      <c r="DL45" s="73">
        <v>8</v>
      </c>
      <c r="DM45" s="73">
        <v>0</v>
      </c>
      <c r="DN45" s="77">
        <v>0.68</v>
      </c>
      <c r="DO45" s="77">
        <f t="shared" si="14"/>
        <v>0</v>
      </c>
      <c r="DP45" s="73"/>
      <c r="DQ45" s="73" t="s">
        <v>48</v>
      </c>
      <c r="DR45" s="73">
        <v>25</v>
      </c>
      <c r="DS45" s="73">
        <v>17</v>
      </c>
      <c r="DT45" s="73">
        <v>8</v>
      </c>
      <c r="DU45" s="73">
        <v>0</v>
      </c>
      <c r="DV45" s="77">
        <v>0.68</v>
      </c>
      <c r="DW45" s="77">
        <f t="shared" si="15"/>
        <v>0</v>
      </c>
      <c r="DX45" s="73"/>
      <c r="DY45" s="73" t="s">
        <v>48</v>
      </c>
      <c r="DZ45" s="73">
        <v>25</v>
      </c>
      <c r="EA45" s="73">
        <v>17</v>
      </c>
      <c r="EB45" s="73">
        <v>8</v>
      </c>
      <c r="EC45" s="73">
        <v>0</v>
      </c>
      <c r="ED45" s="77">
        <v>0.68</v>
      </c>
      <c r="EE45" s="77">
        <f t="shared" si="16"/>
        <v>0</v>
      </c>
      <c r="EF45" s="73"/>
      <c r="EG45" s="73" t="s">
        <v>48</v>
      </c>
      <c r="EH45" s="73">
        <v>25</v>
      </c>
      <c r="EI45" s="73">
        <v>17</v>
      </c>
      <c r="EJ45" s="73">
        <v>8</v>
      </c>
      <c r="EK45" s="73">
        <v>0</v>
      </c>
      <c r="EL45" s="77">
        <v>0.68</v>
      </c>
      <c r="EM45" s="77">
        <f t="shared" si="17"/>
        <v>0</v>
      </c>
      <c r="EN45" s="73"/>
      <c r="EO45" s="73" t="s">
        <v>48</v>
      </c>
      <c r="EP45" s="73">
        <v>25</v>
      </c>
      <c r="EQ45" s="73">
        <v>17</v>
      </c>
      <c r="ER45" s="73">
        <v>8</v>
      </c>
      <c r="ES45" s="73">
        <v>0</v>
      </c>
      <c r="ET45" s="77">
        <v>0.68</v>
      </c>
      <c r="EU45" s="77">
        <f t="shared" si="18"/>
        <v>0</v>
      </c>
      <c r="EV45" s="73"/>
      <c r="EW45" s="73" t="s">
        <v>48</v>
      </c>
      <c r="EX45" s="73">
        <v>25</v>
      </c>
      <c r="EY45" s="73">
        <v>17</v>
      </c>
      <c r="EZ45" s="73">
        <v>8</v>
      </c>
      <c r="FA45" s="73">
        <v>0</v>
      </c>
      <c r="FB45" s="77">
        <v>0.68</v>
      </c>
      <c r="FC45" s="77">
        <f t="shared" si="19"/>
        <v>0</v>
      </c>
      <c r="FD45" s="73"/>
      <c r="FE45" s="74" t="s">
        <v>48</v>
      </c>
      <c r="FF45" s="74">
        <v>25</v>
      </c>
      <c r="FG45" s="74">
        <v>17</v>
      </c>
      <c r="FH45" s="74">
        <v>8</v>
      </c>
      <c r="FI45" s="74">
        <v>0</v>
      </c>
      <c r="FJ45" s="75">
        <f t="shared" si="20"/>
        <v>0.68</v>
      </c>
      <c r="FK45" s="77">
        <f t="shared" si="21"/>
        <v>0</v>
      </c>
      <c r="FM45" s="74" t="s">
        <v>48</v>
      </c>
      <c r="FN45" s="74">
        <v>25</v>
      </c>
      <c r="FO45" s="74">
        <v>17</v>
      </c>
      <c r="FP45" s="74">
        <v>8</v>
      </c>
      <c r="FQ45" s="74">
        <v>0</v>
      </c>
      <c r="FR45" s="75">
        <f t="shared" si="22"/>
        <v>0.68</v>
      </c>
      <c r="FS45" s="77">
        <f t="shared" si="23"/>
        <v>0</v>
      </c>
      <c r="FU45" s="74" t="s">
        <v>48</v>
      </c>
      <c r="FV45" s="74">
        <v>25</v>
      </c>
      <c r="FW45" s="74">
        <v>17</v>
      </c>
      <c r="FX45" s="74">
        <v>8</v>
      </c>
      <c r="FY45" s="74">
        <v>0</v>
      </c>
      <c r="FZ45" s="75">
        <f t="shared" si="24"/>
        <v>0.68</v>
      </c>
      <c r="GA45" s="77">
        <f t="shared" si="64"/>
        <v>0</v>
      </c>
      <c r="GC45" s="74" t="s">
        <v>48</v>
      </c>
      <c r="GD45" s="74">
        <v>25</v>
      </c>
      <c r="GE45" s="74">
        <v>17</v>
      </c>
      <c r="GF45" s="74">
        <v>8</v>
      </c>
      <c r="GG45" s="74">
        <v>0</v>
      </c>
      <c r="GH45" s="75">
        <f t="shared" si="25"/>
        <v>0.68</v>
      </c>
      <c r="GI45" s="77">
        <f t="shared" si="26"/>
        <v>0</v>
      </c>
      <c r="GK45" s="74" t="s">
        <v>48</v>
      </c>
      <c r="GL45" s="74">
        <v>25</v>
      </c>
      <c r="GM45" s="74">
        <v>17</v>
      </c>
      <c r="GN45" s="74">
        <v>8</v>
      </c>
      <c r="GO45" s="74">
        <v>0</v>
      </c>
      <c r="GP45" s="75">
        <f t="shared" si="27"/>
        <v>0.68</v>
      </c>
      <c r="GQ45" s="77">
        <f t="shared" si="28"/>
        <v>0</v>
      </c>
      <c r="GS45" s="74" t="s">
        <v>48</v>
      </c>
      <c r="GT45" s="74">
        <v>25</v>
      </c>
      <c r="GU45" s="74">
        <v>17</v>
      </c>
      <c r="GV45" s="74">
        <v>8</v>
      </c>
      <c r="GW45" s="74">
        <v>0</v>
      </c>
      <c r="GX45" s="75">
        <f t="shared" si="29"/>
        <v>0.68</v>
      </c>
      <c r="GY45" s="77">
        <f t="shared" si="30"/>
        <v>0</v>
      </c>
      <c r="HA45" s="74" t="s">
        <v>48</v>
      </c>
      <c r="HB45" s="74">
        <v>25</v>
      </c>
      <c r="HC45" s="74">
        <v>17</v>
      </c>
      <c r="HD45" s="74">
        <v>8</v>
      </c>
      <c r="HE45" s="74">
        <v>0</v>
      </c>
      <c r="HF45" s="75">
        <f t="shared" si="31"/>
        <v>0.68</v>
      </c>
      <c r="HG45" s="77">
        <f t="shared" si="32"/>
        <v>0</v>
      </c>
      <c r="HI45" s="74" t="s">
        <v>48</v>
      </c>
      <c r="HJ45" s="74">
        <v>25</v>
      </c>
      <c r="HK45" s="74">
        <v>17</v>
      </c>
      <c r="HL45" s="74">
        <v>8</v>
      </c>
      <c r="HM45" s="74">
        <v>0</v>
      </c>
      <c r="HN45" s="75">
        <f t="shared" si="33"/>
        <v>0.68</v>
      </c>
      <c r="HO45" s="77">
        <f t="shared" si="34"/>
        <v>0</v>
      </c>
      <c r="HQ45" s="74" t="s">
        <v>48</v>
      </c>
      <c r="HR45" s="74">
        <v>25</v>
      </c>
      <c r="HS45" s="74">
        <v>17</v>
      </c>
      <c r="HT45" s="74">
        <v>8</v>
      </c>
      <c r="HU45" s="74">
        <v>0</v>
      </c>
      <c r="HV45" s="75">
        <f t="shared" si="35"/>
        <v>0.68</v>
      </c>
      <c r="HW45" s="77">
        <f t="shared" si="36"/>
        <v>0</v>
      </c>
      <c r="HY45" s="74" t="s">
        <v>48</v>
      </c>
      <c r="HZ45" s="74">
        <v>25</v>
      </c>
      <c r="IA45" s="74">
        <v>17</v>
      </c>
      <c r="IB45" s="74">
        <v>8</v>
      </c>
      <c r="IC45" s="74">
        <v>0</v>
      </c>
      <c r="ID45" s="75">
        <f t="shared" si="37"/>
        <v>0.68</v>
      </c>
      <c r="IE45" s="77">
        <f t="shared" si="38"/>
        <v>0</v>
      </c>
      <c r="IG45" s="74" t="s">
        <v>48</v>
      </c>
      <c r="IH45" s="74">
        <v>25</v>
      </c>
      <c r="II45" s="74">
        <v>17</v>
      </c>
      <c r="IJ45" s="74">
        <v>8</v>
      </c>
      <c r="IK45" s="74">
        <v>0</v>
      </c>
      <c r="IL45" s="75">
        <f t="shared" si="39"/>
        <v>0.68</v>
      </c>
      <c r="IM45" s="77">
        <f t="shared" si="40"/>
        <v>0</v>
      </c>
      <c r="IO45" s="74" t="s">
        <v>48</v>
      </c>
      <c r="IP45" s="74">
        <v>25</v>
      </c>
      <c r="IQ45" s="74">
        <v>17</v>
      </c>
      <c r="IR45" s="74">
        <v>8</v>
      </c>
      <c r="IS45" s="74">
        <v>0</v>
      </c>
      <c r="IT45" s="75">
        <f t="shared" si="41"/>
        <v>0.68</v>
      </c>
      <c r="IU45" s="77">
        <f t="shared" si="42"/>
        <v>0</v>
      </c>
      <c r="IW45" s="74" t="s">
        <v>48</v>
      </c>
      <c r="IX45" s="74">
        <v>25</v>
      </c>
      <c r="IY45" s="74">
        <v>17</v>
      </c>
      <c r="IZ45" s="74">
        <v>8</v>
      </c>
      <c r="JA45" s="74">
        <v>0</v>
      </c>
      <c r="JB45" s="75">
        <f t="shared" si="43"/>
        <v>0.68</v>
      </c>
      <c r="JC45" s="77">
        <f t="shared" si="44"/>
        <v>0</v>
      </c>
      <c r="JE45" s="74" t="s">
        <v>48</v>
      </c>
      <c r="JF45" s="74">
        <v>25</v>
      </c>
      <c r="JG45" s="74">
        <v>17</v>
      </c>
      <c r="JH45" s="74">
        <v>8</v>
      </c>
      <c r="JI45" s="74">
        <v>0</v>
      </c>
      <c r="JJ45" s="75">
        <f t="shared" si="45"/>
        <v>0.68</v>
      </c>
      <c r="JK45" s="77">
        <f t="shared" si="46"/>
        <v>0</v>
      </c>
      <c r="JM45" s="74" t="s">
        <v>48</v>
      </c>
      <c r="JN45" s="74">
        <v>25</v>
      </c>
      <c r="JO45" s="74">
        <v>17</v>
      </c>
      <c r="JP45" s="74">
        <v>8</v>
      </c>
      <c r="JQ45" s="74">
        <v>0</v>
      </c>
      <c r="JR45" s="75">
        <f t="shared" si="47"/>
        <v>0.68</v>
      </c>
      <c r="JS45" s="77">
        <f t="shared" si="48"/>
        <v>0</v>
      </c>
      <c r="JU45" s="74" t="s">
        <v>48</v>
      </c>
      <c r="JV45" s="74">
        <v>25</v>
      </c>
      <c r="JW45" s="74">
        <v>17</v>
      </c>
      <c r="JX45" s="74">
        <v>8</v>
      </c>
      <c r="JY45" s="74">
        <v>0</v>
      </c>
      <c r="JZ45" s="75">
        <f t="shared" si="49"/>
        <v>0.68</v>
      </c>
      <c r="KA45" s="77">
        <f t="shared" si="50"/>
        <v>0</v>
      </c>
      <c r="KC45" s="74" t="s">
        <v>48</v>
      </c>
      <c r="KD45" s="74">
        <v>25</v>
      </c>
      <c r="KE45" s="74">
        <v>17</v>
      </c>
      <c r="KF45" s="74">
        <v>8</v>
      </c>
      <c r="KG45" s="74">
        <v>0</v>
      </c>
      <c r="KH45" s="75">
        <f t="shared" si="51"/>
        <v>0.68</v>
      </c>
      <c r="KI45" s="77">
        <f t="shared" si="52"/>
        <v>0</v>
      </c>
      <c r="KK45" s="74" t="s">
        <v>48</v>
      </c>
      <c r="KL45" s="74">
        <v>25</v>
      </c>
      <c r="KM45" s="74">
        <v>17</v>
      </c>
      <c r="KN45" s="74">
        <v>8</v>
      </c>
      <c r="KO45" s="74">
        <v>0</v>
      </c>
      <c r="KP45" s="75">
        <f t="shared" si="53"/>
        <v>0.68</v>
      </c>
      <c r="KQ45" s="77">
        <f t="shared" si="54"/>
        <v>0</v>
      </c>
      <c r="KS45" s="74" t="s">
        <v>48</v>
      </c>
      <c r="KT45" s="74">
        <v>25</v>
      </c>
      <c r="KU45" s="74">
        <v>17</v>
      </c>
      <c r="KV45" s="74">
        <v>8</v>
      </c>
      <c r="KW45" s="74">
        <v>0</v>
      </c>
      <c r="KX45" s="75">
        <f t="shared" si="55"/>
        <v>0.68</v>
      </c>
      <c r="KY45" s="77">
        <f t="shared" si="56"/>
        <v>0</v>
      </c>
      <c r="LA45" s="74" t="s">
        <v>48</v>
      </c>
      <c r="LB45" s="74">
        <v>25</v>
      </c>
      <c r="LC45" s="74">
        <v>17</v>
      </c>
      <c r="LD45" s="74">
        <v>8</v>
      </c>
      <c r="LE45" s="74">
        <v>0</v>
      </c>
      <c r="LF45" s="75">
        <f t="shared" si="57"/>
        <v>0.68</v>
      </c>
      <c r="LG45" s="77">
        <f t="shared" si="58"/>
        <v>0</v>
      </c>
      <c r="LI45" s="74" t="s">
        <v>48</v>
      </c>
      <c r="LJ45" s="74">
        <v>25</v>
      </c>
      <c r="LK45" s="74">
        <v>17</v>
      </c>
      <c r="LL45" s="74">
        <v>8</v>
      </c>
      <c r="LM45" s="74">
        <v>0</v>
      </c>
      <c r="LN45" s="75">
        <f t="shared" si="59"/>
        <v>0.68</v>
      </c>
      <c r="LO45" s="77">
        <f t="shared" si="60"/>
        <v>0</v>
      </c>
      <c r="LQ45" s="74" t="s">
        <v>48</v>
      </c>
      <c r="LR45" s="74">
        <v>25</v>
      </c>
      <c r="LS45" s="74">
        <v>17</v>
      </c>
      <c r="LT45" s="74">
        <v>8</v>
      </c>
      <c r="LU45" s="74">
        <v>0</v>
      </c>
      <c r="LV45" s="75">
        <v>0.68</v>
      </c>
      <c r="LW45" s="77"/>
    </row>
    <row r="46" spans="1:335">
      <c r="A46" s="2" t="s">
        <v>49</v>
      </c>
      <c r="B46" s="2">
        <v>447</v>
      </c>
      <c r="C46" s="2">
        <v>443</v>
      </c>
      <c r="D46" s="2">
        <v>4</v>
      </c>
      <c r="E46" s="2">
        <v>0</v>
      </c>
      <c r="F46" s="4">
        <v>0.99</v>
      </c>
      <c r="G46" s="4"/>
      <c r="H46" s="2"/>
      <c r="I46" s="2" t="s">
        <v>49</v>
      </c>
      <c r="J46" s="2">
        <v>447</v>
      </c>
      <c r="K46" s="2">
        <v>443</v>
      </c>
      <c r="L46" s="2">
        <v>4</v>
      </c>
      <c r="M46" s="2">
        <v>0</v>
      </c>
      <c r="N46" s="4">
        <f t="shared" si="63"/>
        <v>0.99105145413870244</v>
      </c>
      <c r="O46" s="8">
        <f t="shared" si="1"/>
        <v>1.0514541387024456E-3</v>
      </c>
      <c r="Q46" s="2" t="s">
        <v>49</v>
      </c>
      <c r="R46" s="2">
        <v>447</v>
      </c>
      <c r="S46" s="2">
        <v>443</v>
      </c>
      <c r="T46" s="2">
        <v>4</v>
      </c>
      <c r="U46" s="2">
        <v>0</v>
      </c>
      <c r="V46" s="4">
        <f t="shared" si="61"/>
        <v>0.99105145413870244</v>
      </c>
      <c r="W46" s="38">
        <f t="shared" si="2"/>
        <v>0</v>
      </c>
      <c r="Y46" s="2" t="s">
        <v>49</v>
      </c>
      <c r="Z46" s="2">
        <v>447</v>
      </c>
      <c r="AA46" s="2">
        <v>443</v>
      </c>
      <c r="AB46" s="2">
        <v>4</v>
      </c>
      <c r="AC46" s="2">
        <v>0</v>
      </c>
      <c r="AD46" s="4">
        <v>0.99</v>
      </c>
      <c r="AE46" s="38">
        <f t="shared" si="3"/>
        <v>-1.0514541387024456E-3</v>
      </c>
      <c r="AG46" s="2" t="s">
        <v>49</v>
      </c>
      <c r="AH46" s="2">
        <v>447</v>
      </c>
      <c r="AI46" s="2">
        <v>443</v>
      </c>
      <c r="AJ46" s="2">
        <v>4</v>
      </c>
      <c r="AK46" s="2">
        <v>0</v>
      </c>
      <c r="AL46" s="4">
        <v>0.99</v>
      </c>
      <c r="AM46" s="38">
        <f t="shared" si="4"/>
        <v>0</v>
      </c>
      <c r="AO46" s="2" t="s">
        <v>49</v>
      </c>
      <c r="AP46" s="2">
        <v>447</v>
      </c>
      <c r="AQ46" s="2">
        <v>443</v>
      </c>
      <c r="AR46" s="2">
        <v>4</v>
      </c>
      <c r="AS46" s="2">
        <v>0</v>
      </c>
      <c r="AT46" s="4">
        <v>0.99</v>
      </c>
      <c r="AU46" s="38">
        <f t="shared" si="5"/>
        <v>0</v>
      </c>
      <c r="AW46" s="2" t="s">
        <v>49</v>
      </c>
      <c r="AX46" s="2">
        <v>447</v>
      </c>
      <c r="AY46" s="2">
        <v>443</v>
      </c>
      <c r="AZ46" s="2">
        <v>4</v>
      </c>
      <c r="BA46" s="2">
        <v>0</v>
      </c>
      <c r="BB46" s="4">
        <v>0.99</v>
      </c>
      <c r="BC46" s="38">
        <f t="shared" si="6"/>
        <v>0</v>
      </c>
      <c r="BE46" s="2" t="s">
        <v>49</v>
      </c>
      <c r="BF46" s="2">
        <v>447</v>
      </c>
      <c r="BG46" s="2">
        <v>443</v>
      </c>
      <c r="BH46" s="2">
        <v>4</v>
      </c>
      <c r="BI46" s="2">
        <v>0</v>
      </c>
      <c r="BJ46" s="4">
        <v>0.99</v>
      </c>
      <c r="BK46" s="38">
        <f t="shared" si="7"/>
        <v>0</v>
      </c>
      <c r="BM46" s="2" t="s">
        <v>49</v>
      </c>
      <c r="BN46" s="2">
        <v>447</v>
      </c>
      <c r="BO46" s="2">
        <v>443</v>
      </c>
      <c r="BP46" s="2">
        <v>4</v>
      </c>
      <c r="BQ46" s="2">
        <v>0</v>
      </c>
      <c r="BR46" s="4">
        <v>0.99</v>
      </c>
      <c r="BS46" s="38">
        <f t="shared" si="8"/>
        <v>0</v>
      </c>
      <c r="BU46" s="2" t="s">
        <v>49</v>
      </c>
      <c r="BV46" s="2">
        <v>447</v>
      </c>
      <c r="BW46" s="2">
        <v>443</v>
      </c>
      <c r="BX46" s="2">
        <v>4</v>
      </c>
      <c r="BY46" s="2">
        <v>0</v>
      </c>
      <c r="BZ46" s="4">
        <v>0.99</v>
      </c>
      <c r="CA46" s="4">
        <f t="shared" si="9"/>
        <v>0</v>
      </c>
      <c r="CC46" s="2" t="s">
        <v>49</v>
      </c>
      <c r="CD46" s="2">
        <v>447</v>
      </c>
      <c r="CE46" s="2">
        <v>443</v>
      </c>
      <c r="CF46" s="2">
        <v>4</v>
      </c>
      <c r="CG46" s="2">
        <v>0</v>
      </c>
      <c r="CH46" s="4">
        <f t="shared" si="62"/>
        <v>0.99105145413870244</v>
      </c>
      <c r="CI46" s="38">
        <f t="shared" si="10"/>
        <v>1.0514541387024456E-3</v>
      </c>
      <c r="CK46" s="73" t="s">
        <v>49</v>
      </c>
      <c r="CL46" s="73">
        <v>447</v>
      </c>
      <c r="CM46" s="73">
        <v>443</v>
      </c>
      <c r="CN46" s="73">
        <v>4</v>
      </c>
      <c r="CO46" s="73">
        <v>0</v>
      </c>
      <c r="CP46" s="77">
        <v>0.99</v>
      </c>
      <c r="CQ46" s="77">
        <f t="shared" si="11"/>
        <v>0.99</v>
      </c>
      <c r="CR46" s="73"/>
      <c r="CS46" s="73" t="s">
        <v>49</v>
      </c>
      <c r="CT46" s="73">
        <v>447</v>
      </c>
      <c r="CU46" s="73">
        <v>443</v>
      </c>
      <c r="CV46" s="73">
        <v>4</v>
      </c>
      <c r="CW46" s="73">
        <v>0</v>
      </c>
      <c r="CX46" s="77">
        <v>0.99</v>
      </c>
      <c r="CY46" s="77">
        <f t="shared" si="12"/>
        <v>0</v>
      </c>
      <c r="CZ46" s="73"/>
      <c r="DA46" s="73" t="s">
        <v>49</v>
      </c>
      <c r="DB46" s="73">
        <v>447</v>
      </c>
      <c r="DC46" s="73">
        <v>443</v>
      </c>
      <c r="DD46" s="73">
        <v>4</v>
      </c>
      <c r="DE46" s="73">
        <v>0</v>
      </c>
      <c r="DF46" s="77">
        <v>0.99</v>
      </c>
      <c r="DG46" s="77">
        <f t="shared" si="13"/>
        <v>0</v>
      </c>
      <c r="DH46" s="73"/>
      <c r="DI46" s="73" t="s">
        <v>49</v>
      </c>
      <c r="DJ46" s="73">
        <v>447</v>
      </c>
      <c r="DK46" s="73">
        <v>443</v>
      </c>
      <c r="DL46" s="73">
        <v>4</v>
      </c>
      <c r="DM46" s="73">
        <v>0</v>
      </c>
      <c r="DN46" s="77">
        <v>0.99</v>
      </c>
      <c r="DO46" s="77">
        <f t="shared" si="14"/>
        <v>0</v>
      </c>
      <c r="DP46" s="73"/>
      <c r="DQ46" s="73" t="s">
        <v>49</v>
      </c>
      <c r="DR46" s="73">
        <v>447</v>
      </c>
      <c r="DS46" s="73">
        <v>443</v>
      </c>
      <c r="DT46" s="73">
        <v>4</v>
      </c>
      <c r="DU46" s="73">
        <v>0</v>
      </c>
      <c r="DV46" s="77">
        <v>0.99</v>
      </c>
      <c r="DW46" s="77">
        <f t="shared" si="15"/>
        <v>0</v>
      </c>
      <c r="DX46" s="73"/>
      <c r="DY46" s="73" t="s">
        <v>49</v>
      </c>
      <c r="DZ46" s="73">
        <v>447</v>
      </c>
      <c r="EA46" s="73">
        <v>443</v>
      </c>
      <c r="EB46" s="73">
        <v>4</v>
      </c>
      <c r="EC46" s="73">
        <v>0</v>
      </c>
      <c r="ED46" s="77">
        <v>0.99</v>
      </c>
      <c r="EE46" s="77">
        <f t="shared" si="16"/>
        <v>0</v>
      </c>
      <c r="EF46" s="73"/>
      <c r="EG46" s="73" t="s">
        <v>49</v>
      </c>
      <c r="EH46" s="73">
        <v>447</v>
      </c>
      <c r="EI46" s="73">
        <v>443</v>
      </c>
      <c r="EJ46" s="73">
        <v>4</v>
      </c>
      <c r="EK46" s="73">
        <v>0</v>
      </c>
      <c r="EL46" s="77">
        <v>0.99</v>
      </c>
      <c r="EM46" s="77">
        <f t="shared" si="17"/>
        <v>0</v>
      </c>
      <c r="EN46" s="73"/>
      <c r="EO46" s="73" t="s">
        <v>49</v>
      </c>
      <c r="EP46" s="73">
        <v>447</v>
      </c>
      <c r="EQ46" s="73">
        <v>443</v>
      </c>
      <c r="ER46" s="73">
        <v>4</v>
      </c>
      <c r="ES46" s="73">
        <v>0</v>
      </c>
      <c r="ET46" s="77">
        <v>0.99</v>
      </c>
      <c r="EU46" s="77">
        <f t="shared" si="18"/>
        <v>0</v>
      </c>
      <c r="EV46" s="73"/>
      <c r="EW46" s="73" t="s">
        <v>49</v>
      </c>
      <c r="EX46" s="73">
        <v>447</v>
      </c>
      <c r="EY46" s="73">
        <v>443</v>
      </c>
      <c r="EZ46" s="73">
        <v>4</v>
      </c>
      <c r="FA46" s="73">
        <v>0</v>
      </c>
      <c r="FB46" s="77">
        <v>0.99</v>
      </c>
      <c r="FC46" s="77">
        <f t="shared" si="19"/>
        <v>0</v>
      </c>
      <c r="FD46" s="73"/>
      <c r="FE46" s="74" t="s">
        <v>49</v>
      </c>
      <c r="FF46" s="74">
        <v>447</v>
      </c>
      <c r="FG46" s="74">
        <v>443</v>
      </c>
      <c r="FH46" s="74">
        <v>4</v>
      </c>
      <c r="FI46" s="74">
        <v>0</v>
      </c>
      <c r="FJ46" s="75">
        <f t="shared" si="20"/>
        <v>0.99105145413870244</v>
      </c>
      <c r="FK46" s="77">
        <f t="shared" si="21"/>
        <v>1.0514541387024456E-3</v>
      </c>
      <c r="FM46" s="74" t="s">
        <v>49</v>
      </c>
      <c r="FN46" s="74">
        <v>447</v>
      </c>
      <c r="FO46" s="74">
        <v>443</v>
      </c>
      <c r="FP46" s="74">
        <v>4</v>
      </c>
      <c r="FQ46" s="74">
        <v>0</v>
      </c>
      <c r="FR46" s="75">
        <f t="shared" si="22"/>
        <v>0.99105145413870244</v>
      </c>
      <c r="FS46" s="77">
        <f t="shared" si="23"/>
        <v>0</v>
      </c>
      <c r="FU46" s="74" t="s">
        <v>49</v>
      </c>
      <c r="FV46" s="74">
        <v>447</v>
      </c>
      <c r="FW46" s="74">
        <v>443</v>
      </c>
      <c r="FX46" s="74">
        <v>4</v>
      </c>
      <c r="FY46" s="74">
        <v>0</v>
      </c>
      <c r="FZ46" s="75">
        <f t="shared" si="24"/>
        <v>0.99105145413870244</v>
      </c>
      <c r="GA46" s="77">
        <f t="shared" si="64"/>
        <v>0</v>
      </c>
      <c r="GC46" s="74" t="s">
        <v>49</v>
      </c>
      <c r="GD46" s="74">
        <v>447</v>
      </c>
      <c r="GE46" s="74">
        <v>443</v>
      </c>
      <c r="GF46" s="74">
        <v>4</v>
      </c>
      <c r="GG46" s="74">
        <v>0</v>
      </c>
      <c r="GH46" s="75">
        <f t="shared" si="25"/>
        <v>0.99105145413870244</v>
      </c>
      <c r="GI46" s="77">
        <f t="shared" si="26"/>
        <v>0</v>
      </c>
      <c r="GK46" s="74" t="s">
        <v>49</v>
      </c>
      <c r="GL46" s="74">
        <v>447</v>
      </c>
      <c r="GM46" s="74">
        <v>443</v>
      </c>
      <c r="GN46" s="74">
        <v>4</v>
      </c>
      <c r="GO46" s="74">
        <v>0</v>
      </c>
      <c r="GP46" s="75">
        <f t="shared" si="27"/>
        <v>0.99105145413870244</v>
      </c>
      <c r="GQ46" s="77">
        <f t="shared" si="28"/>
        <v>0</v>
      </c>
      <c r="GS46" s="74" t="s">
        <v>49</v>
      </c>
      <c r="GT46" s="74">
        <v>447</v>
      </c>
      <c r="GU46" s="74">
        <v>443</v>
      </c>
      <c r="GV46" s="74">
        <v>4</v>
      </c>
      <c r="GW46" s="74">
        <v>0</v>
      </c>
      <c r="GX46" s="75">
        <f t="shared" si="29"/>
        <v>0.99105145413870244</v>
      </c>
      <c r="GY46" s="77">
        <f t="shared" si="30"/>
        <v>0</v>
      </c>
      <c r="HA46" s="74" t="s">
        <v>49</v>
      </c>
      <c r="HB46" s="74">
        <v>447</v>
      </c>
      <c r="HC46" s="74">
        <v>443</v>
      </c>
      <c r="HD46" s="74">
        <v>4</v>
      </c>
      <c r="HE46" s="74">
        <v>0</v>
      </c>
      <c r="HF46" s="75">
        <f t="shared" si="31"/>
        <v>0.99105145413870244</v>
      </c>
      <c r="HG46" s="77">
        <f t="shared" si="32"/>
        <v>0</v>
      </c>
      <c r="HI46" s="74" t="s">
        <v>49</v>
      </c>
      <c r="HJ46" s="74">
        <v>447</v>
      </c>
      <c r="HK46" s="74">
        <v>443</v>
      </c>
      <c r="HL46" s="74">
        <v>4</v>
      </c>
      <c r="HM46" s="74">
        <v>0</v>
      </c>
      <c r="HN46" s="75">
        <f t="shared" si="33"/>
        <v>0.99105145413870244</v>
      </c>
      <c r="HO46" s="77">
        <f t="shared" si="34"/>
        <v>0</v>
      </c>
      <c r="HQ46" s="74" t="s">
        <v>49</v>
      </c>
      <c r="HR46" s="74">
        <v>447</v>
      </c>
      <c r="HS46" s="74">
        <v>443</v>
      </c>
      <c r="HT46" s="74">
        <v>4</v>
      </c>
      <c r="HU46" s="74">
        <v>0</v>
      </c>
      <c r="HV46" s="75">
        <f t="shared" si="35"/>
        <v>0.99105145413870244</v>
      </c>
      <c r="HW46" s="77">
        <f t="shared" si="36"/>
        <v>0</v>
      </c>
      <c r="HY46" s="74" t="s">
        <v>49</v>
      </c>
      <c r="HZ46" s="74">
        <v>447</v>
      </c>
      <c r="IA46" s="74">
        <v>443</v>
      </c>
      <c r="IB46" s="74">
        <v>4</v>
      </c>
      <c r="IC46" s="74">
        <v>0</v>
      </c>
      <c r="ID46" s="75">
        <f t="shared" si="37"/>
        <v>0.99105145413870244</v>
      </c>
      <c r="IE46" s="77">
        <f t="shared" si="38"/>
        <v>0</v>
      </c>
      <c r="IG46" s="74" t="s">
        <v>49</v>
      </c>
      <c r="IH46" s="74">
        <v>447</v>
      </c>
      <c r="II46" s="74">
        <v>443</v>
      </c>
      <c r="IJ46" s="74">
        <v>4</v>
      </c>
      <c r="IK46" s="74">
        <v>0</v>
      </c>
      <c r="IL46" s="75">
        <f t="shared" si="39"/>
        <v>0.99105145413870244</v>
      </c>
      <c r="IM46" s="77">
        <f t="shared" si="40"/>
        <v>0</v>
      </c>
      <c r="IO46" s="74" t="s">
        <v>49</v>
      </c>
      <c r="IP46" s="74">
        <v>447</v>
      </c>
      <c r="IQ46" s="74">
        <v>443</v>
      </c>
      <c r="IR46" s="74">
        <v>4</v>
      </c>
      <c r="IS46" s="74">
        <v>0</v>
      </c>
      <c r="IT46" s="75">
        <f t="shared" si="41"/>
        <v>0.99105145413870244</v>
      </c>
      <c r="IU46" s="77">
        <f t="shared" si="42"/>
        <v>0</v>
      </c>
      <c r="IW46" s="74" t="s">
        <v>49</v>
      </c>
      <c r="IX46" s="74">
        <v>447</v>
      </c>
      <c r="IY46" s="74">
        <v>443</v>
      </c>
      <c r="IZ46" s="74">
        <v>4</v>
      </c>
      <c r="JA46" s="74">
        <v>0</v>
      </c>
      <c r="JB46" s="75">
        <f t="shared" si="43"/>
        <v>0.99105145413870244</v>
      </c>
      <c r="JC46" s="77">
        <f t="shared" si="44"/>
        <v>0</v>
      </c>
      <c r="JE46" s="74" t="s">
        <v>49</v>
      </c>
      <c r="JF46" s="74">
        <v>447</v>
      </c>
      <c r="JG46" s="74">
        <v>443</v>
      </c>
      <c r="JH46" s="74">
        <v>4</v>
      </c>
      <c r="JI46" s="74">
        <v>0</v>
      </c>
      <c r="JJ46" s="75">
        <f t="shared" si="45"/>
        <v>0.99105145413870244</v>
      </c>
      <c r="JK46" s="77">
        <f t="shared" si="46"/>
        <v>0</v>
      </c>
      <c r="JM46" s="74" t="s">
        <v>49</v>
      </c>
      <c r="JN46" s="74">
        <v>447</v>
      </c>
      <c r="JO46" s="74">
        <v>443</v>
      </c>
      <c r="JP46" s="74">
        <v>4</v>
      </c>
      <c r="JQ46" s="74">
        <v>0</v>
      </c>
      <c r="JR46" s="75">
        <f t="shared" si="47"/>
        <v>0.99105145413870244</v>
      </c>
      <c r="JS46" s="77">
        <f t="shared" si="48"/>
        <v>0</v>
      </c>
      <c r="JU46" s="74" t="s">
        <v>49</v>
      </c>
      <c r="JV46" s="74">
        <v>447</v>
      </c>
      <c r="JW46" s="74">
        <v>443</v>
      </c>
      <c r="JX46" s="74">
        <v>4</v>
      </c>
      <c r="JY46" s="74">
        <v>0</v>
      </c>
      <c r="JZ46" s="75">
        <f t="shared" si="49"/>
        <v>0.99105145413870244</v>
      </c>
      <c r="KA46" s="77">
        <f t="shared" si="50"/>
        <v>0</v>
      </c>
      <c r="KC46" s="74" t="s">
        <v>49</v>
      </c>
      <c r="KD46" s="74">
        <v>447</v>
      </c>
      <c r="KE46" s="74">
        <v>443</v>
      </c>
      <c r="KF46" s="74">
        <v>4</v>
      </c>
      <c r="KG46" s="74">
        <v>0</v>
      </c>
      <c r="KH46" s="75">
        <f t="shared" si="51"/>
        <v>0.99105145413870244</v>
      </c>
      <c r="KI46" s="77">
        <f t="shared" si="52"/>
        <v>0</v>
      </c>
      <c r="KK46" s="74" t="s">
        <v>49</v>
      </c>
      <c r="KL46" s="74">
        <v>447</v>
      </c>
      <c r="KM46" s="74">
        <v>443</v>
      </c>
      <c r="KN46" s="74">
        <v>4</v>
      </c>
      <c r="KO46" s="74">
        <v>0</v>
      </c>
      <c r="KP46" s="75">
        <f t="shared" si="53"/>
        <v>0.99105145413870244</v>
      </c>
      <c r="KQ46" s="77">
        <f t="shared" si="54"/>
        <v>0</v>
      </c>
      <c r="KS46" s="74" t="s">
        <v>49</v>
      </c>
      <c r="KT46" s="74">
        <v>447</v>
      </c>
      <c r="KU46" s="74">
        <v>443</v>
      </c>
      <c r="KV46" s="74">
        <v>4</v>
      </c>
      <c r="KW46" s="74">
        <v>0</v>
      </c>
      <c r="KX46" s="75">
        <f t="shared" si="55"/>
        <v>0.99105145413870244</v>
      </c>
      <c r="KY46" s="77">
        <f t="shared" si="56"/>
        <v>0</v>
      </c>
      <c r="LA46" s="74" t="s">
        <v>49</v>
      </c>
      <c r="LB46" s="74">
        <v>447</v>
      </c>
      <c r="LC46" s="74">
        <v>443</v>
      </c>
      <c r="LD46" s="74">
        <v>4</v>
      </c>
      <c r="LE46" s="74">
        <v>0</v>
      </c>
      <c r="LF46" s="75">
        <f t="shared" si="57"/>
        <v>0.99105145413870244</v>
      </c>
      <c r="LG46" s="77">
        <f t="shared" si="58"/>
        <v>0</v>
      </c>
      <c r="LI46" s="74" t="s">
        <v>49</v>
      </c>
      <c r="LJ46" s="74">
        <v>447</v>
      </c>
      <c r="LK46" s="74">
        <v>443</v>
      </c>
      <c r="LL46" s="74">
        <v>4</v>
      </c>
      <c r="LM46" s="74">
        <v>0</v>
      </c>
      <c r="LN46" s="75">
        <f t="shared" si="59"/>
        <v>0.99105145413870244</v>
      </c>
      <c r="LO46" s="77">
        <f t="shared" si="60"/>
        <v>0</v>
      </c>
      <c r="LQ46" s="74" t="s">
        <v>49</v>
      </c>
      <c r="LR46" s="74">
        <v>447</v>
      </c>
      <c r="LS46" s="74">
        <v>443</v>
      </c>
      <c r="LT46" s="74">
        <v>4</v>
      </c>
      <c r="LU46" s="74">
        <v>0</v>
      </c>
      <c r="LV46" s="75">
        <v>0.99</v>
      </c>
      <c r="LW46" s="77"/>
    </row>
    <row r="47" spans="1:33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G47" s="4"/>
      <c r="H47" s="2"/>
      <c r="I47" s="2" t="s">
        <v>50</v>
      </c>
      <c r="J47" s="2">
        <v>43</v>
      </c>
      <c r="K47" s="2">
        <v>43</v>
      </c>
      <c r="L47" s="2">
        <v>0</v>
      </c>
      <c r="M47" s="2">
        <v>0</v>
      </c>
      <c r="N47" s="4">
        <f t="shared" si="63"/>
        <v>1</v>
      </c>
      <c r="O47" s="8">
        <f t="shared" si="1"/>
        <v>0</v>
      </c>
      <c r="Q47" s="2" t="s">
        <v>50</v>
      </c>
      <c r="R47" s="2">
        <v>43</v>
      </c>
      <c r="S47" s="2">
        <v>43</v>
      </c>
      <c r="T47" s="2">
        <v>0</v>
      </c>
      <c r="U47" s="2">
        <v>0</v>
      </c>
      <c r="V47" s="4">
        <f t="shared" si="61"/>
        <v>1</v>
      </c>
      <c r="W47" s="38">
        <f t="shared" si="2"/>
        <v>0</v>
      </c>
      <c r="Y47" s="2" t="s">
        <v>50</v>
      </c>
      <c r="Z47" s="2">
        <v>43</v>
      </c>
      <c r="AA47" s="2">
        <v>43</v>
      </c>
      <c r="AB47" s="2">
        <v>0</v>
      </c>
      <c r="AC47" s="2">
        <v>0</v>
      </c>
      <c r="AD47" s="4">
        <v>1</v>
      </c>
      <c r="AE47" s="38">
        <f t="shared" si="3"/>
        <v>0</v>
      </c>
      <c r="AG47" s="2" t="s">
        <v>50</v>
      </c>
      <c r="AH47" s="2">
        <v>43</v>
      </c>
      <c r="AI47" s="2">
        <v>43</v>
      </c>
      <c r="AJ47" s="2">
        <v>0</v>
      </c>
      <c r="AK47" s="2">
        <v>0</v>
      </c>
      <c r="AL47" s="4">
        <v>1</v>
      </c>
      <c r="AM47" s="38">
        <f t="shared" si="4"/>
        <v>0</v>
      </c>
      <c r="AO47" s="2" t="s">
        <v>50</v>
      </c>
      <c r="AP47" s="2">
        <v>43</v>
      </c>
      <c r="AQ47" s="2">
        <v>43</v>
      </c>
      <c r="AR47" s="2">
        <v>0</v>
      </c>
      <c r="AS47" s="2">
        <v>0</v>
      </c>
      <c r="AT47" s="4">
        <v>1</v>
      </c>
      <c r="AU47" s="38">
        <f t="shared" si="5"/>
        <v>0</v>
      </c>
      <c r="AW47" s="2" t="s">
        <v>50</v>
      </c>
      <c r="AX47" s="2">
        <v>43</v>
      </c>
      <c r="AY47" s="2">
        <v>43</v>
      </c>
      <c r="AZ47" s="2">
        <v>0</v>
      </c>
      <c r="BA47" s="2">
        <v>0</v>
      </c>
      <c r="BB47" s="4">
        <v>1</v>
      </c>
      <c r="BC47" s="38">
        <f t="shared" si="6"/>
        <v>0</v>
      </c>
      <c r="BE47" s="2" t="s">
        <v>50</v>
      </c>
      <c r="BF47" s="2">
        <v>43</v>
      </c>
      <c r="BG47" s="2">
        <v>43</v>
      </c>
      <c r="BH47" s="2">
        <v>0</v>
      </c>
      <c r="BI47" s="2">
        <v>0</v>
      </c>
      <c r="BJ47" s="4">
        <v>1</v>
      </c>
      <c r="BK47" s="38">
        <f t="shared" si="7"/>
        <v>0</v>
      </c>
      <c r="BM47" s="2" t="s">
        <v>50</v>
      </c>
      <c r="BN47" s="2">
        <v>43</v>
      </c>
      <c r="BO47" s="2">
        <v>43</v>
      </c>
      <c r="BP47" s="2">
        <v>0</v>
      </c>
      <c r="BQ47" s="2">
        <v>0</v>
      </c>
      <c r="BR47" s="4">
        <v>1</v>
      </c>
      <c r="BS47" s="38">
        <f t="shared" si="8"/>
        <v>0</v>
      </c>
      <c r="BU47" s="2" t="s">
        <v>50</v>
      </c>
      <c r="BV47" s="2">
        <v>43</v>
      </c>
      <c r="BW47" s="2">
        <v>43</v>
      </c>
      <c r="BX47" s="2">
        <v>0</v>
      </c>
      <c r="BY47" s="2">
        <v>0</v>
      </c>
      <c r="BZ47" s="4">
        <v>1</v>
      </c>
      <c r="CA47" s="4">
        <f t="shared" si="9"/>
        <v>0</v>
      </c>
      <c r="CC47" s="2" t="s">
        <v>50</v>
      </c>
      <c r="CD47" s="2">
        <v>43</v>
      </c>
      <c r="CE47" s="2">
        <v>43</v>
      </c>
      <c r="CF47" s="2">
        <v>0</v>
      </c>
      <c r="CG47" s="2">
        <v>0</v>
      </c>
      <c r="CH47" s="4">
        <f t="shared" si="62"/>
        <v>1</v>
      </c>
      <c r="CI47" s="38">
        <f t="shared" si="10"/>
        <v>0</v>
      </c>
      <c r="CK47" s="73" t="s">
        <v>50</v>
      </c>
      <c r="CL47" s="73">
        <v>43</v>
      </c>
      <c r="CM47" s="73">
        <v>43</v>
      </c>
      <c r="CN47" s="73">
        <v>0</v>
      </c>
      <c r="CO47" s="73">
        <v>0</v>
      </c>
      <c r="CP47" s="77">
        <v>1</v>
      </c>
      <c r="CQ47" s="77">
        <f t="shared" si="11"/>
        <v>1</v>
      </c>
      <c r="CR47" s="73"/>
      <c r="CS47" s="73" t="s">
        <v>50</v>
      </c>
      <c r="CT47" s="73">
        <v>43</v>
      </c>
      <c r="CU47" s="73">
        <v>43</v>
      </c>
      <c r="CV47" s="73">
        <v>0</v>
      </c>
      <c r="CW47" s="73">
        <v>0</v>
      </c>
      <c r="CX47" s="77">
        <v>1</v>
      </c>
      <c r="CY47" s="77">
        <f t="shared" si="12"/>
        <v>0</v>
      </c>
      <c r="CZ47" s="73"/>
      <c r="DA47" s="73" t="s">
        <v>50</v>
      </c>
      <c r="DB47" s="73">
        <v>43</v>
      </c>
      <c r="DC47" s="73">
        <v>43</v>
      </c>
      <c r="DD47" s="73">
        <v>0</v>
      </c>
      <c r="DE47" s="73">
        <v>0</v>
      </c>
      <c r="DF47" s="77">
        <v>1</v>
      </c>
      <c r="DG47" s="77">
        <f t="shared" si="13"/>
        <v>0</v>
      </c>
      <c r="DH47" s="73"/>
      <c r="DI47" s="73" t="s">
        <v>50</v>
      </c>
      <c r="DJ47" s="73">
        <v>43</v>
      </c>
      <c r="DK47" s="73">
        <v>43</v>
      </c>
      <c r="DL47" s="73">
        <v>0</v>
      </c>
      <c r="DM47" s="73">
        <v>0</v>
      </c>
      <c r="DN47" s="77">
        <v>1</v>
      </c>
      <c r="DO47" s="77">
        <f t="shared" si="14"/>
        <v>0</v>
      </c>
      <c r="DP47" s="73"/>
      <c r="DQ47" s="73" t="s">
        <v>50</v>
      </c>
      <c r="DR47" s="73">
        <v>43</v>
      </c>
      <c r="DS47" s="73">
        <v>43</v>
      </c>
      <c r="DT47" s="73">
        <v>0</v>
      </c>
      <c r="DU47" s="73">
        <v>0</v>
      </c>
      <c r="DV47" s="77">
        <v>1</v>
      </c>
      <c r="DW47" s="77">
        <f t="shared" si="15"/>
        <v>0</v>
      </c>
      <c r="DX47" s="73"/>
      <c r="DY47" s="73" t="s">
        <v>50</v>
      </c>
      <c r="DZ47" s="73">
        <v>43</v>
      </c>
      <c r="EA47" s="73">
        <v>43</v>
      </c>
      <c r="EB47" s="73">
        <v>0</v>
      </c>
      <c r="EC47" s="73">
        <v>0</v>
      </c>
      <c r="ED47" s="77">
        <v>1</v>
      </c>
      <c r="EE47" s="77">
        <f t="shared" si="16"/>
        <v>0</v>
      </c>
      <c r="EF47" s="73"/>
      <c r="EG47" s="73" t="s">
        <v>50</v>
      </c>
      <c r="EH47" s="73">
        <v>43</v>
      </c>
      <c r="EI47" s="73">
        <v>43</v>
      </c>
      <c r="EJ47" s="73">
        <v>0</v>
      </c>
      <c r="EK47" s="73">
        <v>0</v>
      </c>
      <c r="EL47" s="77">
        <v>1</v>
      </c>
      <c r="EM47" s="77">
        <f t="shared" si="17"/>
        <v>0</v>
      </c>
      <c r="EN47" s="73"/>
      <c r="EO47" s="73" t="s">
        <v>50</v>
      </c>
      <c r="EP47" s="73">
        <v>43</v>
      </c>
      <c r="EQ47" s="73">
        <v>43</v>
      </c>
      <c r="ER47" s="73">
        <v>0</v>
      </c>
      <c r="ES47" s="73">
        <v>0</v>
      </c>
      <c r="ET47" s="77">
        <v>1</v>
      </c>
      <c r="EU47" s="77">
        <f t="shared" si="18"/>
        <v>0</v>
      </c>
      <c r="EV47" s="73"/>
      <c r="EW47" s="73" t="s">
        <v>50</v>
      </c>
      <c r="EX47" s="73">
        <v>43</v>
      </c>
      <c r="EY47" s="73">
        <v>43</v>
      </c>
      <c r="EZ47" s="73">
        <v>0</v>
      </c>
      <c r="FA47" s="73">
        <v>0</v>
      </c>
      <c r="FB47" s="77">
        <v>1</v>
      </c>
      <c r="FC47" s="77">
        <f t="shared" si="19"/>
        <v>0</v>
      </c>
      <c r="FD47" s="73"/>
      <c r="FE47" s="74" t="s">
        <v>50</v>
      </c>
      <c r="FF47" s="74">
        <v>43</v>
      </c>
      <c r="FG47" s="74">
        <v>43</v>
      </c>
      <c r="FH47" s="74">
        <v>0</v>
      </c>
      <c r="FI47" s="74">
        <v>0</v>
      </c>
      <c r="FJ47" s="75">
        <f t="shared" si="20"/>
        <v>1</v>
      </c>
      <c r="FK47" s="77">
        <f t="shared" si="21"/>
        <v>0</v>
      </c>
      <c r="FM47" s="74" t="s">
        <v>50</v>
      </c>
      <c r="FN47" s="74">
        <v>43</v>
      </c>
      <c r="FO47" s="74">
        <v>43</v>
      </c>
      <c r="FP47" s="74">
        <v>0</v>
      </c>
      <c r="FQ47" s="74">
        <v>0</v>
      </c>
      <c r="FR47" s="75">
        <f t="shared" si="22"/>
        <v>1</v>
      </c>
      <c r="FS47" s="77">
        <f t="shared" si="23"/>
        <v>0</v>
      </c>
      <c r="FU47" s="74" t="s">
        <v>50</v>
      </c>
      <c r="FV47" s="74">
        <v>43</v>
      </c>
      <c r="FW47" s="74">
        <v>43</v>
      </c>
      <c r="FX47" s="74">
        <v>0</v>
      </c>
      <c r="FY47" s="74">
        <v>0</v>
      </c>
      <c r="FZ47" s="75">
        <f t="shared" si="24"/>
        <v>1</v>
      </c>
      <c r="GA47" s="77">
        <f t="shared" si="64"/>
        <v>0</v>
      </c>
      <c r="GC47" s="74" t="s">
        <v>50</v>
      </c>
      <c r="GD47" s="74">
        <v>43</v>
      </c>
      <c r="GE47" s="74">
        <v>43</v>
      </c>
      <c r="GF47" s="74">
        <v>0</v>
      </c>
      <c r="GG47" s="74">
        <v>0</v>
      </c>
      <c r="GH47" s="75">
        <f t="shared" si="25"/>
        <v>1</v>
      </c>
      <c r="GI47" s="77">
        <f t="shared" si="26"/>
        <v>0</v>
      </c>
      <c r="GK47" s="74" t="s">
        <v>50</v>
      </c>
      <c r="GL47" s="74">
        <v>43</v>
      </c>
      <c r="GM47" s="74">
        <v>43</v>
      </c>
      <c r="GN47" s="74">
        <v>0</v>
      </c>
      <c r="GO47" s="74">
        <v>0</v>
      </c>
      <c r="GP47" s="75">
        <f t="shared" si="27"/>
        <v>1</v>
      </c>
      <c r="GQ47" s="77">
        <f t="shared" si="28"/>
        <v>0</v>
      </c>
      <c r="GS47" s="74" t="s">
        <v>50</v>
      </c>
      <c r="GT47" s="74">
        <v>43</v>
      </c>
      <c r="GU47" s="74">
        <v>43</v>
      </c>
      <c r="GV47" s="74">
        <v>0</v>
      </c>
      <c r="GW47" s="74">
        <v>0</v>
      </c>
      <c r="GX47" s="75">
        <f t="shared" si="29"/>
        <v>1</v>
      </c>
      <c r="GY47" s="77">
        <f t="shared" si="30"/>
        <v>0</v>
      </c>
      <c r="HA47" s="74" t="s">
        <v>50</v>
      </c>
      <c r="HB47" s="74">
        <v>43</v>
      </c>
      <c r="HC47" s="74">
        <v>43</v>
      </c>
      <c r="HD47" s="74">
        <v>0</v>
      </c>
      <c r="HE47" s="74">
        <v>0</v>
      </c>
      <c r="HF47" s="75">
        <f t="shared" si="31"/>
        <v>1</v>
      </c>
      <c r="HG47" s="77">
        <f t="shared" si="32"/>
        <v>0</v>
      </c>
      <c r="HI47" s="74" t="s">
        <v>50</v>
      </c>
      <c r="HJ47" s="74">
        <v>43</v>
      </c>
      <c r="HK47" s="74">
        <v>43</v>
      </c>
      <c r="HL47" s="74">
        <v>0</v>
      </c>
      <c r="HM47" s="74">
        <v>0</v>
      </c>
      <c r="HN47" s="75">
        <f t="shared" si="33"/>
        <v>1</v>
      </c>
      <c r="HO47" s="77">
        <f t="shared" si="34"/>
        <v>0</v>
      </c>
      <c r="HQ47" s="74" t="s">
        <v>50</v>
      </c>
      <c r="HR47" s="74">
        <v>43</v>
      </c>
      <c r="HS47" s="74">
        <v>43</v>
      </c>
      <c r="HT47" s="74">
        <v>0</v>
      </c>
      <c r="HU47" s="74">
        <v>0</v>
      </c>
      <c r="HV47" s="75">
        <f t="shared" si="35"/>
        <v>1</v>
      </c>
      <c r="HW47" s="77">
        <f t="shared" si="36"/>
        <v>0</v>
      </c>
      <c r="HY47" s="74" t="s">
        <v>50</v>
      </c>
      <c r="HZ47" s="74">
        <v>43</v>
      </c>
      <c r="IA47" s="74">
        <v>43</v>
      </c>
      <c r="IB47" s="74">
        <v>0</v>
      </c>
      <c r="IC47" s="74">
        <v>0</v>
      </c>
      <c r="ID47" s="75">
        <f t="shared" si="37"/>
        <v>1</v>
      </c>
      <c r="IE47" s="77">
        <f t="shared" si="38"/>
        <v>0</v>
      </c>
      <c r="IG47" s="74" t="s">
        <v>50</v>
      </c>
      <c r="IH47" s="74">
        <v>43</v>
      </c>
      <c r="II47" s="74">
        <v>43</v>
      </c>
      <c r="IJ47" s="74">
        <v>0</v>
      </c>
      <c r="IK47" s="74">
        <v>0</v>
      </c>
      <c r="IL47" s="75">
        <f t="shared" si="39"/>
        <v>1</v>
      </c>
      <c r="IM47" s="77">
        <f t="shared" si="40"/>
        <v>0</v>
      </c>
      <c r="IO47" s="74" t="s">
        <v>50</v>
      </c>
      <c r="IP47" s="74">
        <v>43</v>
      </c>
      <c r="IQ47" s="74">
        <v>43</v>
      </c>
      <c r="IR47" s="74">
        <v>0</v>
      </c>
      <c r="IS47" s="74">
        <v>0</v>
      </c>
      <c r="IT47" s="75">
        <f t="shared" si="41"/>
        <v>1</v>
      </c>
      <c r="IU47" s="77">
        <f t="shared" si="42"/>
        <v>0</v>
      </c>
      <c r="IW47" s="74" t="s">
        <v>50</v>
      </c>
      <c r="IX47" s="74">
        <v>43</v>
      </c>
      <c r="IY47" s="74">
        <v>43</v>
      </c>
      <c r="IZ47" s="74">
        <v>0</v>
      </c>
      <c r="JA47" s="74">
        <v>0</v>
      </c>
      <c r="JB47" s="75">
        <f t="shared" si="43"/>
        <v>1</v>
      </c>
      <c r="JC47" s="77">
        <f t="shared" si="44"/>
        <v>0</v>
      </c>
      <c r="JE47" s="74" t="s">
        <v>50</v>
      </c>
      <c r="JF47" s="74">
        <v>43</v>
      </c>
      <c r="JG47" s="74">
        <v>43</v>
      </c>
      <c r="JH47" s="74">
        <v>0</v>
      </c>
      <c r="JI47" s="74">
        <v>0</v>
      </c>
      <c r="JJ47" s="75">
        <f t="shared" si="45"/>
        <v>1</v>
      </c>
      <c r="JK47" s="77">
        <f t="shared" si="46"/>
        <v>0</v>
      </c>
      <c r="JM47" s="74" t="s">
        <v>50</v>
      </c>
      <c r="JN47" s="74">
        <v>43</v>
      </c>
      <c r="JO47" s="74">
        <v>43</v>
      </c>
      <c r="JP47" s="74">
        <v>0</v>
      </c>
      <c r="JQ47" s="74">
        <v>0</v>
      </c>
      <c r="JR47" s="75">
        <f t="shared" si="47"/>
        <v>1</v>
      </c>
      <c r="JS47" s="77">
        <f t="shared" si="48"/>
        <v>0</v>
      </c>
      <c r="JU47" s="74" t="s">
        <v>50</v>
      </c>
      <c r="JV47" s="74">
        <v>43</v>
      </c>
      <c r="JW47" s="74">
        <v>43</v>
      </c>
      <c r="JX47" s="74">
        <v>0</v>
      </c>
      <c r="JY47" s="74">
        <v>0</v>
      </c>
      <c r="JZ47" s="75">
        <f t="shared" si="49"/>
        <v>1</v>
      </c>
      <c r="KA47" s="77">
        <f t="shared" si="50"/>
        <v>0</v>
      </c>
      <c r="KC47" s="74" t="s">
        <v>50</v>
      </c>
      <c r="KD47" s="74">
        <v>43</v>
      </c>
      <c r="KE47" s="74">
        <v>43</v>
      </c>
      <c r="KF47" s="74">
        <v>0</v>
      </c>
      <c r="KG47" s="74">
        <v>0</v>
      </c>
      <c r="KH47" s="75">
        <f t="shared" si="51"/>
        <v>1</v>
      </c>
      <c r="KI47" s="77">
        <f t="shared" si="52"/>
        <v>0</v>
      </c>
      <c r="KK47" s="74" t="s">
        <v>50</v>
      </c>
      <c r="KL47" s="74">
        <v>43</v>
      </c>
      <c r="KM47" s="74">
        <v>43</v>
      </c>
      <c r="KN47" s="74">
        <v>0</v>
      </c>
      <c r="KO47" s="74">
        <v>0</v>
      </c>
      <c r="KP47" s="75">
        <f t="shared" si="53"/>
        <v>1</v>
      </c>
      <c r="KQ47" s="77">
        <f t="shared" si="54"/>
        <v>0</v>
      </c>
      <c r="KS47" s="74" t="s">
        <v>50</v>
      </c>
      <c r="KT47" s="74">
        <v>43</v>
      </c>
      <c r="KU47" s="74">
        <v>43</v>
      </c>
      <c r="KV47" s="74">
        <v>0</v>
      </c>
      <c r="KW47" s="74">
        <v>0</v>
      </c>
      <c r="KX47" s="75">
        <f t="shared" si="55"/>
        <v>1</v>
      </c>
      <c r="KY47" s="77">
        <f t="shared" si="56"/>
        <v>0</v>
      </c>
      <c r="LA47" s="74" t="s">
        <v>50</v>
      </c>
      <c r="LB47" s="74">
        <v>43</v>
      </c>
      <c r="LC47" s="74">
        <v>43</v>
      </c>
      <c r="LD47" s="74">
        <v>0</v>
      </c>
      <c r="LE47" s="74">
        <v>0</v>
      </c>
      <c r="LF47" s="75">
        <f t="shared" si="57"/>
        <v>1</v>
      </c>
      <c r="LG47" s="77">
        <f t="shared" si="58"/>
        <v>0</v>
      </c>
      <c r="LI47" s="74" t="s">
        <v>50</v>
      </c>
      <c r="LJ47" s="74">
        <v>43</v>
      </c>
      <c r="LK47" s="74">
        <v>43</v>
      </c>
      <c r="LL47" s="74">
        <v>0</v>
      </c>
      <c r="LM47" s="74">
        <v>0</v>
      </c>
      <c r="LN47" s="75">
        <f t="shared" si="59"/>
        <v>1</v>
      </c>
      <c r="LO47" s="77">
        <f t="shared" si="60"/>
        <v>0</v>
      </c>
      <c r="LQ47" s="74" t="s">
        <v>50</v>
      </c>
      <c r="LR47" s="74">
        <v>43</v>
      </c>
      <c r="LS47" s="74">
        <v>43</v>
      </c>
      <c r="LT47" s="74">
        <v>0</v>
      </c>
      <c r="LU47" s="74">
        <v>0</v>
      </c>
      <c r="LV47" s="75">
        <v>1</v>
      </c>
      <c r="LW47" s="77"/>
    </row>
    <row r="48" spans="1:335">
      <c r="A48" s="2" t="s">
        <v>51</v>
      </c>
      <c r="B48" s="2">
        <v>10</v>
      </c>
      <c r="C48" s="2">
        <v>10</v>
      </c>
      <c r="D48" s="2">
        <v>0</v>
      </c>
      <c r="E48" s="2">
        <v>0</v>
      </c>
      <c r="F48" s="4">
        <v>1</v>
      </c>
      <c r="G48" s="4"/>
      <c r="H48" s="2"/>
      <c r="I48" s="2" t="s">
        <v>51</v>
      </c>
      <c r="J48" s="2">
        <v>10</v>
      </c>
      <c r="K48" s="2">
        <v>10</v>
      </c>
      <c r="L48" s="2">
        <v>0</v>
      </c>
      <c r="M48" s="2">
        <v>0</v>
      </c>
      <c r="N48" s="4">
        <f t="shared" si="63"/>
        <v>1</v>
      </c>
      <c r="O48" s="8">
        <f t="shared" si="1"/>
        <v>0</v>
      </c>
      <c r="Q48" s="2" t="s">
        <v>51</v>
      </c>
      <c r="R48" s="2">
        <v>10</v>
      </c>
      <c r="S48" s="2">
        <v>10</v>
      </c>
      <c r="T48" s="2">
        <v>0</v>
      </c>
      <c r="U48" s="2">
        <v>0</v>
      </c>
      <c r="V48" s="4">
        <f t="shared" si="61"/>
        <v>1</v>
      </c>
      <c r="W48" s="38">
        <f t="shared" si="2"/>
        <v>0</v>
      </c>
      <c r="Y48" s="2" t="s">
        <v>51</v>
      </c>
      <c r="Z48" s="2">
        <v>10</v>
      </c>
      <c r="AA48" s="2">
        <v>10</v>
      </c>
      <c r="AB48" s="2">
        <v>0</v>
      </c>
      <c r="AC48" s="2">
        <v>0</v>
      </c>
      <c r="AD48" s="4">
        <v>1</v>
      </c>
      <c r="AE48" s="38">
        <f t="shared" si="3"/>
        <v>0</v>
      </c>
      <c r="AG48" s="2" t="s">
        <v>51</v>
      </c>
      <c r="AH48" s="2">
        <v>10</v>
      </c>
      <c r="AI48" s="2">
        <v>10</v>
      </c>
      <c r="AJ48" s="2">
        <v>0</v>
      </c>
      <c r="AK48" s="2">
        <v>0</v>
      </c>
      <c r="AL48" s="4">
        <v>1</v>
      </c>
      <c r="AM48" s="38">
        <f t="shared" si="4"/>
        <v>0</v>
      </c>
      <c r="AO48" s="2" t="s">
        <v>51</v>
      </c>
      <c r="AP48" s="2">
        <v>10</v>
      </c>
      <c r="AQ48" s="2">
        <v>10</v>
      </c>
      <c r="AR48" s="2">
        <v>0</v>
      </c>
      <c r="AS48" s="2">
        <v>0</v>
      </c>
      <c r="AT48" s="4">
        <v>1</v>
      </c>
      <c r="AU48" s="38">
        <f t="shared" si="5"/>
        <v>0</v>
      </c>
      <c r="AW48" s="2" t="s">
        <v>51</v>
      </c>
      <c r="AX48" s="2">
        <v>10</v>
      </c>
      <c r="AY48" s="2">
        <v>10</v>
      </c>
      <c r="AZ48" s="2">
        <v>0</v>
      </c>
      <c r="BA48" s="2">
        <v>0</v>
      </c>
      <c r="BB48" s="4">
        <v>1</v>
      </c>
      <c r="BC48" s="38">
        <f t="shared" si="6"/>
        <v>0</v>
      </c>
      <c r="BE48" s="2" t="s">
        <v>51</v>
      </c>
      <c r="BF48" s="2">
        <v>10</v>
      </c>
      <c r="BG48" s="2">
        <v>10</v>
      </c>
      <c r="BH48" s="2">
        <v>0</v>
      </c>
      <c r="BI48" s="2">
        <v>0</v>
      </c>
      <c r="BJ48" s="4">
        <v>1</v>
      </c>
      <c r="BK48" s="38">
        <f t="shared" si="7"/>
        <v>0</v>
      </c>
      <c r="BM48" s="2" t="s">
        <v>51</v>
      </c>
      <c r="BN48" s="2">
        <v>10</v>
      </c>
      <c r="BO48" s="2">
        <v>10</v>
      </c>
      <c r="BP48" s="2">
        <v>0</v>
      </c>
      <c r="BQ48" s="2">
        <v>0</v>
      </c>
      <c r="BR48" s="4">
        <v>1</v>
      </c>
      <c r="BS48" s="38">
        <f t="shared" si="8"/>
        <v>0</v>
      </c>
      <c r="BU48" s="2" t="s">
        <v>51</v>
      </c>
      <c r="BV48" s="2">
        <v>10</v>
      </c>
      <c r="BW48" s="2">
        <v>10</v>
      </c>
      <c r="BX48" s="2">
        <v>0</v>
      </c>
      <c r="BY48" s="2">
        <v>0</v>
      </c>
      <c r="BZ48" s="4">
        <v>1</v>
      </c>
      <c r="CA48" s="4">
        <f t="shared" si="9"/>
        <v>0</v>
      </c>
      <c r="CC48" s="2" t="s">
        <v>51</v>
      </c>
      <c r="CD48" s="2">
        <v>10</v>
      </c>
      <c r="CE48" s="2">
        <v>10</v>
      </c>
      <c r="CF48" s="2">
        <v>0</v>
      </c>
      <c r="CG48" s="2">
        <v>0</v>
      </c>
      <c r="CH48" s="4">
        <f t="shared" si="62"/>
        <v>1</v>
      </c>
      <c r="CI48" s="38">
        <f t="shared" si="10"/>
        <v>0</v>
      </c>
      <c r="CK48" s="73" t="s">
        <v>51</v>
      </c>
      <c r="CL48" s="73">
        <v>10</v>
      </c>
      <c r="CM48" s="73">
        <v>10</v>
      </c>
      <c r="CN48" s="73">
        <v>0</v>
      </c>
      <c r="CO48" s="73">
        <v>0</v>
      </c>
      <c r="CP48" s="77">
        <v>1</v>
      </c>
      <c r="CQ48" s="77">
        <f t="shared" si="11"/>
        <v>1</v>
      </c>
      <c r="CR48" s="73"/>
      <c r="CS48" s="73" t="s">
        <v>51</v>
      </c>
      <c r="CT48" s="73">
        <v>10</v>
      </c>
      <c r="CU48" s="73">
        <v>10</v>
      </c>
      <c r="CV48" s="73">
        <v>0</v>
      </c>
      <c r="CW48" s="73">
        <v>0</v>
      </c>
      <c r="CX48" s="77">
        <v>1</v>
      </c>
      <c r="CY48" s="77">
        <f t="shared" si="12"/>
        <v>0</v>
      </c>
      <c r="CZ48" s="73"/>
      <c r="DA48" s="73" t="s">
        <v>51</v>
      </c>
      <c r="DB48" s="73">
        <v>10</v>
      </c>
      <c r="DC48" s="73">
        <v>10</v>
      </c>
      <c r="DD48" s="73">
        <v>0</v>
      </c>
      <c r="DE48" s="73">
        <v>0</v>
      </c>
      <c r="DF48" s="77">
        <v>1</v>
      </c>
      <c r="DG48" s="77">
        <f t="shared" si="13"/>
        <v>0</v>
      </c>
      <c r="DH48" s="73"/>
      <c r="DI48" s="73" t="s">
        <v>51</v>
      </c>
      <c r="DJ48" s="73">
        <v>10</v>
      </c>
      <c r="DK48" s="73">
        <v>10</v>
      </c>
      <c r="DL48" s="73">
        <v>0</v>
      </c>
      <c r="DM48" s="73">
        <v>0</v>
      </c>
      <c r="DN48" s="77">
        <v>1</v>
      </c>
      <c r="DO48" s="77">
        <f t="shared" si="14"/>
        <v>0</v>
      </c>
      <c r="DP48" s="73"/>
      <c r="DQ48" s="73" t="s">
        <v>51</v>
      </c>
      <c r="DR48" s="73">
        <v>10</v>
      </c>
      <c r="DS48" s="73">
        <v>10</v>
      </c>
      <c r="DT48" s="73">
        <v>0</v>
      </c>
      <c r="DU48" s="73">
        <v>0</v>
      </c>
      <c r="DV48" s="77">
        <v>1</v>
      </c>
      <c r="DW48" s="77">
        <f t="shared" si="15"/>
        <v>0</v>
      </c>
      <c r="DX48" s="73"/>
      <c r="DY48" s="73" t="s">
        <v>51</v>
      </c>
      <c r="DZ48" s="73">
        <v>10</v>
      </c>
      <c r="EA48" s="73">
        <v>10</v>
      </c>
      <c r="EB48" s="73">
        <v>0</v>
      </c>
      <c r="EC48" s="73">
        <v>0</v>
      </c>
      <c r="ED48" s="77">
        <v>1</v>
      </c>
      <c r="EE48" s="77">
        <f t="shared" si="16"/>
        <v>0</v>
      </c>
      <c r="EF48" s="73"/>
      <c r="EG48" s="73" t="s">
        <v>51</v>
      </c>
      <c r="EH48" s="73">
        <v>10</v>
      </c>
      <c r="EI48" s="73">
        <v>10</v>
      </c>
      <c r="EJ48" s="73">
        <v>0</v>
      </c>
      <c r="EK48" s="73">
        <v>0</v>
      </c>
      <c r="EL48" s="77">
        <v>1</v>
      </c>
      <c r="EM48" s="77">
        <f t="shared" si="17"/>
        <v>0</v>
      </c>
      <c r="EN48" s="73"/>
      <c r="EO48" s="73" t="s">
        <v>51</v>
      </c>
      <c r="EP48" s="73">
        <v>10</v>
      </c>
      <c r="EQ48" s="73">
        <v>10</v>
      </c>
      <c r="ER48" s="73">
        <v>0</v>
      </c>
      <c r="ES48" s="73">
        <v>0</v>
      </c>
      <c r="ET48" s="77">
        <v>1</v>
      </c>
      <c r="EU48" s="77">
        <f t="shared" si="18"/>
        <v>0</v>
      </c>
      <c r="EV48" s="73"/>
      <c r="EW48" s="73" t="s">
        <v>51</v>
      </c>
      <c r="EX48" s="73">
        <v>10</v>
      </c>
      <c r="EY48" s="73">
        <v>10</v>
      </c>
      <c r="EZ48" s="73">
        <v>0</v>
      </c>
      <c r="FA48" s="73">
        <v>0</v>
      </c>
      <c r="FB48" s="77">
        <v>1</v>
      </c>
      <c r="FC48" s="77">
        <f t="shared" si="19"/>
        <v>0</v>
      </c>
      <c r="FD48" s="73"/>
      <c r="FE48" s="74" t="s">
        <v>51</v>
      </c>
      <c r="FF48" s="74">
        <v>10</v>
      </c>
      <c r="FG48" s="74">
        <v>10</v>
      </c>
      <c r="FH48" s="74">
        <v>0</v>
      </c>
      <c r="FI48" s="74">
        <v>0</v>
      </c>
      <c r="FJ48" s="75">
        <f t="shared" si="20"/>
        <v>1</v>
      </c>
      <c r="FK48" s="77">
        <f t="shared" si="21"/>
        <v>0</v>
      </c>
      <c r="FM48" s="74" t="s">
        <v>51</v>
      </c>
      <c r="FN48" s="74">
        <v>10</v>
      </c>
      <c r="FO48" s="74">
        <v>10</v>
      </c>
      <c r="FP48" s="74">
        <v>0</v>
      </c>
      <c r="FQ48" s="74">
        <v>0</v>
      </c>
      <c r="FR48" s="75">
        <f t="shared" si="22"/>
        <v>1</v>
      </c>
      <c r="FS48" s="77">
        <f t="shared" si="23"/>
        <v>0</v>
      </c>
      <c r="FU48" s="74" t="s">
        <v>51</v>
      </c>
      <c r="FV48" s="74">
        <v>10</v>
      </c>
      <c r="FW48" s="74">
        <v>10</v>
      </c>
      <c r="FX48" s="74">
        <v>0</v>
      </c>
      <c r="FY48" s="74">
        <v>0</v>
      </c>
      <c r="FZ48" s="75">
        <f t="shared" si="24"/>
        <v>1</v>
      </c>
      <c r="GA48" s="77">
        <f t="shared" si="64"/>
        <v>0</v>
      </c>
      <c r="GC48" s="74" t="s">
        <v>51</v>
      </c>
      <c r="GD48" s="74">
        <v>10</v>
      </c>
      <c r="GE48" s="74">
        <v>10</v>
      </c>
      <c r="GF48" s="74">
        <v>0</v>
      </c>
      <c r="GG48" s="74">
        <v>0</v>
      </c>
      <c r="GH48" s="75">
        <f t="shared" si="25"/>
        <v>1</v>
      </c>
      <c r="GI48" s="77">
        <f t="shared" si="26"/>
        <v>0</v>
      </c>
      <c r="GK48" s="74" t="s">
        <v>51</v>
      </c>
      <c r="GL48" s="74">
        <v>10</v>
      </c>
      <c r="GM48" s="74">
        <v>10</v>
      </c>
      <c r="GN48" s="74">
        <v>0</v>
      </c>
      <c r="GO48" s="74">
        <v>0</v>
      </c>
      <c r="GP48" s="75">
        <f t="shared" si="27"/>
        <v>1</v>
      </c>
      <c r="GQ48" s="77">
        <f t="shared" si="28"/>
        <v>0</v>
      </c>
      <c r="GS48" s="74" t="s">
        <v>51</v>
      </c>
      <c r="GT48" s="74">
        <v>10</v>
      </c>
      <c r="GU48" s="74">
        <v>10</v>
      </c>
      <c r="GV48" s="74">
        <v>0</v>
      </c>
      <c r="GW48" s="74">
        <v>0</v>
      </c>
      <c r="GX48" s="75">
        <f t="shared" si="29"/>
        <v>1</v>
      </c>
      <c r="GY48" s="77">
        <f t="shared" si="30"/>
        <v>0</v>
      </c>
      <c r="HA48" s="74" t="s">
        <v>51</v>
      </c>
      <c r="HB48" s="74">
        <v>10</v>
      </c>
      <c r="HC48" s="74">
        <v>10</v>
      </c>
      <c r="HD48" s="74">
        <v>0</v>
      </c>
      <c r="HE48" s="74">
        <v>0</v>
      </c>
      <c r="HF48" s="75">
        <f t="shared" si="31"/>
        <v>1</v>
      </c>
      <c r="HG48" s="77">
        <f t="shared" si="32"/>
        <v>0</v>
      </c>
      <c r="HI48" s="74" t="s">
        <v>51</v>
      </c>
      <c r="HJ48" s="74">
        <v>10</v>
      </c>
      <c r="HK48" s="74">
        <v>10</v>
      </c>
      <c r="HL48" s="74">
        <v>0</v>
      </c>
      <c r="HM48" s="74">
        <v>0</v>
      </c>
      <c r="HN48" s="75">
        <f t="shared" si="33"/>
        <v>1</v>
      </c>
      <c r="HO48" s="77">
        <f t="shared" si="34"/>
        <v>0</v>
      </c>
      <c r="HQ48" s="74" t="s">
        <v>51</v>
      </c>
      <c r="HR48" s="74">
        <v>10</v>
      </c>
      <c r="HS48" s="74">
        <v>10</v>
      </c>
      <c r="HT48" s="74">
        <v>0</v>
      </c>
      <c r="HU48" s="74">
        <v>0</v>
      </c>
      <c r="HV48" s="75">
        <f t="shared" si="35"/>
        <v>1</v>
      </c>
      <c r="HW48" s="77">
        <f t="shared" si="36"/>
        <v>0</v>
      </c>
      <c r="HY48" s="74" t="s">
        <v>51</v>
      </c>
      <c r="HZ48" s="74">
        <v>10</v>
      </c>
      <c r="IA48" s="74">
        <v>10</v>
      </c>
      <c r="IB48" s="74">
        <v>0</v>
      </c>
      <c r="IC48" s="74">
        <v>0</v>
      </c>
      <c r="ID48" s="75">
        <f t="shared" si="37"/>
        <v>1</v>
      </c>
      <c r="IE48" s="77">
        <f t="shared" si="38"/>
        <v>0</v>
      </c>
      <c r="IG48" s="74" t="s">
        <v>51</v>
      </c>
      <c r="IH48" s="74">
        <v>10</v>
      </c>
      <c r="II48" s="74">
        <v>10</v>
      </c>
      <c r="IJ48" s="74">
        <v>0</v>
      </c>
      <c r="IK48" s="74">
        <v>0</v>
      </c>
      <c r="IL48" s="75">
        <f t="shared" si="39"/>
        <v>1</v>
      </c>
      <c r="IM48" s="77">
        <f t="shared" si="40"/>
        <v>0</v>
      </c>
      <c r="IO48" s="74" t="s">
        <v>51</v>
      </c>
      <c r="IP48" s="74">
        <v>10</v>
      </c>
      <c r="IQ48" s="74">
        <v>10</v>
      </c>
      <c r="IR48" s="74">
        <v>0</v>
      </c>
      <c r="IS48" s="74">
        <v>0</v>
      </c>
      <c r="IT48" s="75">
        <f t="shared" si="41"/>
        <v>1</v>
      </c>
      <c r="IU48" s="77">
        <f t="shared" si="42"/>
        <v>0</v>
      </c>
      <c r="IW48" s="74" t="s">
        <v>51</v>
      </c>
      <c r="IX48" s="74">
        <v>10</v>
      </c>
      <c r="IY48" s="74">
        <v>10</v>
      </c>
      <c r="IZ48" s="74">
        <v>0</v>
      </c>
      <c r="JA48" s="74">
        <v>0</v>
      </c>
      <c r="JB48" s="75">
        <f t="shared" si="43"/>
        <v>1</v>
      </c>
      <c r="JC48" s="77">
        <f t="shared" si="44"/>
        <v>0</v>
      </c>
      <c r="JE48" s="74" t="s">
        <v>51</v>
      </c>
      <c r="JF48" s="74">
        <v>10</v>
      </c>
      <c r="JG48" s="74">
        <v>10</v>
      </c>
      <c r="JH48" s="74">
        <v>0</v>
      </c>
      <c r="JI48" s="74">
        <v>0</v>
      </c>
      <c r="JJ48" s="75">
        <f t="shared" si="45"/>
        <v>1</v>
      </c>
      <c r="JK48" s="77">
        <f t="shared" si="46"/>
        <v>0</v>
      </c>
      <c r="JM48" s="74" t="s">
        <v>51</v>
      </c>
      <c r="JN48" s="74">
        <v>10</v>
      </c>
      <c r="JO48" s="74">
        <v>10</v>
      </c>
      <c r="JP48" s="74">
        <v>0</v>
      </c>
      <c r="JQ48" s="74">
        <v>0</v>
      </c>
      <c r="JR48" s="75">
        <f t="shared" si="47"/>
        <v>1</v>
      </c>
      <c r="JS48" s="77">
        <f t="shared" si="48"/>
        <v>0</v>
      </c>
      <c r="JU48" s="74" t="s">
        <v>51</v>
      </c>
      <c r="JV48" s="74">
        <v>10</v>
      </c>
      <c r="JW48" s="74">
        <v>10</v>
      </c>
      <c r="JX48" s="74">
        <v>0</v>
      </c>
      <c r="JY48" s="74">
        <v>0</v>
      </c>
      <c r="JZ48" s="75">
        <f t="shared" si="49"/>
        <v>1</v>
      </c>
      <c r="KA48" s="77">
        <f t="shared" si="50"/>
        <v>0</v>
      </c>
      <c r="KC48" s="74" t="s">
        <v>51</v>
      </c>
      <c r="KD48" s="74">
        <v>10</v>
      </c>
      <c r="KE48" s="74">
        <v>10</v>
      </c>
      <c r="KF48" s="74">
        <v>0</v>
      </c>
      <c r="KG48" s="74">
        <v>0</v>
      </c>
      <c r="KH48" s="75">
        <f t="shared" si="51"/>
        <v>1</v>
      </c>
      <c r="KI48" s="77">
        <f t="shared" si="52"/>
        <v>0</v>
      </c>
      <c r="KK48" s="74" t="s">
        <v>51</v>
      </c>
      <c r="KL48" s="74">
        <v>10</v>
      </c>
      <c r="KM48" s="74">
        <v>10</v>
      </c>
      <c r="KN48" s="74">
        <v>0</v>
      </c>
      <c r="KO48" s="74">
        <v>0</v>
      </c>
      <c r="KP48" s="75">
        <f t="shared" si="53"/>
        <v>1</v>
      </c>
      <c r="KQ48" s="77">
        <f t="shared" si="54"/>
        <v>0</v>
      </c>
      <c r="KS48" s="74" t="s">
        <v>51</v>
      </c>
      <c r="KT48" s="74">
        <v>10</v>
      </c>
      <c r="KU48" s="74">
        <v>10</v>
      </c>
      <c r="KV48" s="74">
        <v>0</v>
      </c>
      <c r="KW48" s="74">
        <v>0</v>
      </c>
      <c r="KX48" s="75">
        <f t="shared" si="55"/>
        <v>1</v>
      </c>
      <c r="KY48" s="77">
        <f t="shared" si="56"/>
        <v>0</v>
      </c>
      <c r="LA48" s="74" t="s">
        <v>51</v>
      </c>
      <c r="LB48" s="74">
        <v>10</v>
      </c>
      <c r="LC48" s="74">
        <v>10</v>
      </c>
      <c r="LD48" s="74">
        <v>0</v>
      </c>
      <c r="LE48" s="74">
        <v>0</v>
      </c>
      <c r="LF48" s="75">
        <f t="shared" si="57"/>
        <v>1</v>
      </c>
      <c r="LG48" s="77">
        <f t="shared" si="58"/>
        <v>0</v>
      </c>
      <c r="LI48" s="74" t="s">
        <v>51</v>
      </c>
      <c r="LJ48" s="74">
        <v>10</v>
      </c>
      <c r="LK48" s="74">
        <v>10</v>
      </c>
      <c r="LL48" s="74">
        <v>0</v>
      </c>
      <c r="LM48" s="74">
        <v>0</v>
      </c>
      <c r="LN48" s="75">
        <f t="shared" si="59"/>
        <v>1</v>
      </c>
      <c r="LO48" s="77">
        <f t="shared" si="60"/>
        <v>0</v>
      </c>
      <c r="LQ48" s="74" t="s">
        <v>51</v>
      </c>
      <c r="LR48" s="74">
        <v>10</v>
      </c>
      <c r="LS48" s="74">
        <v>10</v>
      </c>
      <c r="LT48" s="74">
        <v>0</v>
      </c>
      <c r="LU48" s="74">
        <v>0</v>
      </c>
      <c r="LV48" s="75">
        <v>1</v>
      </c>
      <c r="LW48" s="77"/>
    </row>
    <row r="49" spans="1:335">
      <c r="A49" s="2" t="s">
        <v>52</v>
      </c>
      <c r="B49" s="2">
        <v>328</v>
      </c>
      <c r="C49" s="2">
        <v>286</v>
      </c>
      <c r="D49" s="2">
        <v>34</v>
      </c>
      <c r="E49" s="2">
        <v>8</v>
      </c>
      <c r="F49" s="4">
        <v>0.87</v>
      </c>
      <c r="G49" s="4"/>
      <c r="H49" s="2"/>
      <c r="I49" s="2" t="s">
        <v>52</v>
      </c>
      <c r="J49" s="2">
        <v>328</v>
      </c>
      <c r="K49" s="2">
        <v>286</v>
      </c>
      <c r="L49" s="2">
        <v>34</v>
      </c>
      <c r="M49" s="2">
        <v>8</v>
      </c>
      <c r="N49" s="4">
        <f t="shared" si="63"/>
        <v>0.87195121951219512</v>
      </c>
      <c r="O49" s="8">
        <f t="shared" si="1"/>
        <v>1.9512195121951237E-3</v>
      </c>
      <c r="Q49" s="2" t="s">
        <v>52</v>
      </c>
      <c r="R49" s="2">
        <v>328</v>
      </c>
      <c r="S49" s="2">
        <v>286</v>
      </c>
      <c r="T49" s="2">
        <v>34</v>
      </c>
      <c r="U49" s="2">
        <v>8</v>
      </c>
      <c r="V49" s="4">
        <f t="shared" si="61"/>
        <v>0.87195121951219512</v>
      </c>
      <c r="W49" s="38">
        <f t="shared" si="2"/>
        <v>0</v>
      </c>
      <c r="Y49" s="2" t="s">
        <v>52</v>
      </c>
      <c r="Z49" s="2">
        <v>328</v>
      </c>
      <c r="AA49" s="2">
        <v>286</v>
      </c>
      <c r="AB49" s="2">
        <v>34</v>
      </c>
      <c r="AC49" s="2">
        <v>8</v>
      </c>
      <c r="AD49" s="4">
        <v>0.87</v>
      </c>
      <c r="AE49" s="38">
        <f t="shared" si="3"/>
        <v>-1.9512195121951237E-3</v>
      </c>
      <c r="AG49" s="2" t="s">
        <v>52</v>
      </c>
      <c r="AH49" s="2">
        <v>328</v>
      </c>
      <c r="AI49" s="2">
        <v>286</v>
      </c>
      <c r="AJ49" s="2">
        <v>34</v>
      </c>
      <c r="AK49" s="2">
        <v>8</v>
      </c>
      <c r="AL49" s="4">
        <v>0.87</v>
      </c>
      <c r="AM49" s="38">
        <f t="shared" si="4"/>
        <v>0</v>
      </c>
      <c r="AO49" s="2" t="s">
        <v>52</v>
      </c>
      <c r="AP49" s="2">
        <v>328</v>
      </c>
      <c r="AQ49" s="2">
        <v>286</v>
      </c>
      <c r="AR49" s="2">
        <v>34</v>
      </c>
      <c r="AS49" s="2">
        <v>8</v>
      </c>
      <c r="AT49" s="4">
        <v>0.87</v>
      </c>
      <c r="AU49" s="38">
        <f t="shared" si="5"/>
        <v>0</v>
      </c>
      <c r="AW49" s="2" t="s">
        <v>52</v>
      </c>
      <c r="AX49" s="2">
        <v>328</v>
      </c>
      <c r="AY49" s="2">
        <v>286</v>
      </c>
      <c r="AZ49" s="2">
        <v>34</v>
      </c>
      <c r="BA49" s="2">
        <v>8</v>
      </c>
      <c r="BB49" s="4">
        <v>0.87</v>
      </c>
      <c r="BC49" s="38">
        <f t="shared" si="6"/>
        <v>0</v>
      </c>
      <c r="BE49" s="2" t="s">
        <v>52</v>
      </c>
      <c r="BF49" s="2">
        <v>328</v>
      </c>
      <c r="BG49" s="2">
        <v>286</v>
      </c>
      <c r="BH49" s="2">
        <v>34</v>
      </c>
      <c r="BI49" s="2">
        <v>8</v>
      </c>
      <c r="BJ49" s="4">
        <v>0.87</v>
      </c>
      <c r="BK49" s="38">
        <f t="shared" si="7"/>
        <v>0</v>
      </c>
      <c r="BM49" s="2" t="s">
        <v>52</v>
      </c>
      <c r="BN49" s="2">
        <v>328</v>
      </c>
      <c r="BO49" s="2">
        <v>286</v>
      </c>
      <c r="BP49" s="2">
        <v>34</v>
      </c>
      <c r="BQ49" s="2">
        <v>8</v>
      </c>
      <c r="BR49" s="4">
        <v>0.87</v>
      </c>
      <c r="BS49" s="38">
        <f t="shared" si="8"/>
        <v>0</v>
      </c>
      <c r="BU49" s="2" t="s">
        <v>52</v>
      </c>
      <c r="BV49" s="2">
        <v>328</v>
      </c>
      <c r="BW49" s="2">
        <v>286</v>
      </c>
      <c r="BX49" s="2">
        <v>34</v>
      </c>
      <c r="BY49" s="2">
        <v>8</v>
      </c>
      <c r="BZ49" s="4">
        <v>0.87</v>
      </c>
      <c r="CA49" s="4">
        <f t="shared" si="9"/>
        <v>0</v>
      </c>
      <c r="CC49" s="2" t="s">
        <v>52</v>
      </c>
      <c r="CD49" s="2">
        <v>328</v>
      </c>
      <c r="CE49" s="2">
        <v>286</v>
      </c>
      <c r="CF49" s="2">
        <v>34</v>
      </c>
      <c r="CG49" s="2">
        <v>8</v>
      </c>
      <c r="CH49" s="4">
        <f t="shared" si="62"/>
        <v>0.87195121951219512</v>
      </c>
      <c r="CI49" s="38">
        <f t="shared" si="10"/>
        <v>1.9512195121951237E-3</v>
      </c>
      <c r="CK49" s="73" t="s">
        <v>52</v>
      </c>
      <c r="CL49" s="73">
        <v>328</v>
      </c>
      <c r="CM49" s="73">
        <v>286</v>
      </c>
      <c r="CN49" s="73">
        <v>34</v>
      </c>
      <c r="CO49" s="73">
        <v>8</v>
      </c>
      <c r="CP49" s="77">
        <v>0.87</v>
      </c>
      <c r="CQ49" s="77">
        <f t="shared" si="11"/>
        <v>-7.13</v>
      </c>
      <c r="CR49" s="73"/>
      <c r="CS49" s="73" t="s">
        <v>52</v>
      </c>
      <c r="CT49" s="73">
        <v>328</v>
      </c>
      <c r="CU49" s="73">
        <v>286</v>
      </c>
      <c r="CV49" s="73">
        <v>34</v>
      </c>
      <c r="CW49" s="73">
        <v>8</v>
      </c>
      <c r="CX49" s="77">
        <v>0.87</v>
      </c>
      <c r="CY49" s="77">
        <f t="shared" si="12"/>
        <v>0</v>
      </c>
      <c r="CZ49" s="73"/>
      <c r="DA49" s="73" t="s">
        <v>52</v>
      </c>
      <c r="DB49" s="73">
        <v>328</v>
      </c>
      <c r="DC49" s="73">
        <v>286</v>
      </c>
      <c r="DD49" s="73">
        <v>34</v>
      </c>
      <c r="DE49" s="73">
        <v>8</v>
      </c>
      <c r="DF49" s="77">
        <v>0.87</v>
      </c>
      <c r="DG49" s="77">
        <f t="shared" si="13"/>
        <v>0</v>
      </c>
      <c r="DH49" s="73"/>
      <c r="DI49" s="73" t="s">
        <v>52</v>
      </c>
      <c r="DJ49" s="81">
        <v>382</v>
      </c>
      <c r="DK49" s="73">
        <v>296</v>
      </c>
      <c r="DL49" s="73">
        <v>58</v>
      </c>
      <c r="DM49" s="73">
        <v>28</v>
      </c>
      <c r="DN49" s="77">
        <v>0.77</v>
      </c>
      <c r="DO49" s="77">
        <f t="shared" si="14"/>
        <v>-9.9999999999999978E-2</v>
      </c>
      <c r="DP49" s="73" t="s">
        <v>89</v>
      </c>
      <c r="DQ49" s="73" t="s">
        <v>52</v>
      </c>
      <c r="DR49" s="73">
        <v>382</v>
      </c>
      <c r="DS49" s="73">
        <v>296</v>
      </c>
      <c r="DT49" s="73">
        <v>58</v>
      </c>
      <c r="DU49" s="73">
        <v>28</v>
      </c>
      <c r="DV49" s="77">
        <v>0.77</v>
      </c>
      <c r="DW49" s="77">
        <f t="shared" si="15"/>
        <v>0</v>
      </c>
      <c r="DX49" s="73"/>
      <c r="DY49" s="73" t="s">
        <v>52</v>
      </c>
      <c r="DZ49" s="73">
        <v>382</v>
      </c>
      <c r="EA49" s="73">
        <v>296</v>
      </c>
      <c r="EB49" s="73">
        <v>58</v>
      </c>
      <c r="EC49" s="73">
        <v>28</v>
      </c>
      <c r="ED49" s="77">
        <v>0.77</v>
      </c>
      <c r="EE49" s="77">
        <f t="shared" si="16"/>
        <v>0</v>
      </c>
      <c r="EF49" s="73"/>
      <c r="EG49" s="73" t="s">
        <v>52</v>
      </c>
      <c r="EH49" s="73">
        <v>381</v>
      </c>
      <c r="EI49" s="73">
        <v>293</v>
      </c>
      <c r="EJ49" s="73">
        <v>60</v>
      </c>
      <c r="EK49" s="73">
        <v>28</v>
      </c>
      <c r="EL49" s="77">
        <v>0.77</v>
      </c>
      <c r="EM49" s="77">
        <f t="shared" si="17"/>
        <v>0</v>
      </c>
      <c r="EN49" s="73"/>
      <c r="EO49" s="73" t="s">
        <v>52</v>
      </c>
      <c r="EP49" s="73">
        <v>381</v>
      </c>
      <c r="EQ49" s="73">
        <v>293</v>
      </c>
      <c r="ER49" s="73">
        <v>60</v>
      </c>
      <c r="ES49" s="73">
        <v>28</v>
      </c>
      <c r="ET49" s="77">
        <v>0.77</v>
      </c>
      <c r="EU49" s="77">
        <f t="shared" si="18"/>
        <v>0</v>
      </c>
      <c r="EV49" s="73"/>
      <c r="EW49" s="73" t="s">
        <v>52</v>
      </c>
      <c r="EX49" s="73">
        <v>381</v>
      </c>
      <c r="EY49" s="73">
        <v>293</v>
      </c>
      <c r="EZ49" s="73">
        <v>60</v>
      </c>
      <c r="FA49" s="73">
        <v>28</v>
      </c>
      <c r="FB49" s="77">
        <v>0.77</v>
      </c>
      <c r="FC49" s="77">
        <f t="shared" si="19"/>
        <v>0</v>
      </c>
      <c r="FD49" s="73"/>
      <c r="FE49" s="74" t="s">
        <v>52</v>
      </c>
      <c r="FF49" s="74">
        <v>381</v>
      </c>
      <c r="FG49" s="74">
        <v>295</v>
      </c>
      <c r="FH49" s="74">
        <v>58</v>
      </c>
      <c r="FI49" s="74">
        <v>28</v>
      </c>
      <c r="FJ49" s="75">
        <f t="shared" si="20"/>
        <v>0.77427821522309714</v>
      </c>
      <c r="FK49" s="77">
        <f t="shared" si="21"/>
        <v>4.278215223097126E-3</v>
      </c>
      <c r="FM49" s="74" t="s">
        <v>52</v>
      </c>
      <c r="FN49" s="74">
        <v>381</v>
      </c>
      <c r="FO49" s="74">
        <v>295</v>
      </c>
      <c r="FP49" s="74">
        <v>58</v>
      </c>
      <c r="FQ49" s="74">
        <v>28</v>
      </c>
      <c r="FR49" s="75">
        <f t="shared" si="22"/>
        <v>0.77427821522309714</v>
      </c>
      <c r="FS49" s="77">
        <f t="shared" si="23"/>
        <v>0</v>
      </c>
      <c r="FU49" s="74" t="s">
        <v>52</v>
      </c>
      <c r="FV49" s="74">
        <v>381</v>
      </c>
      <c r="FW49" s="74">
        <v>295</v>
      </c>
      <c r="FX49" s="74">
        <v>58</v>
      </c>
      <c r="FY49" s="74">
        <v>28</v>
      </c>
      <c r="FZ49" s="75">
        <f t="shared" si="24"/>
        <v>0.77427821522309714</v>
      </c>
      <c r="GA49" s="77">
        <f t="shared" si="64"/>
        <v>0</v>
      </c>
      <c r="GC49" s="74" t="s">
        <v>52</v>
      </c>
      <c r="GD49" s="74">
        <v>381</v>
      </c>
      <c r="GE49" s="74">
        <v>295</v>
      </c>
      <c r="GF49" s="74">
        <v>58</v>
      </c>
      <c r="GG49" s="74">
        <v>28</v>
      </c>
      <c r="GH49" s="75">
        <f t="shared" si="25"/>
        <v>0.77427821522309714</v>
      </c>
      <c r="GI49" s="77">
        <f t="shared" si="26"/>
        <v>0</v>
      </c>
      <c r="GK49" s="74" t="s">
        <v>52</v>
      </c>
      <c r="GL49" s="74">
        <v>381</v>
      </c>
      <c r="GM49" s="74">
        <v>295</v>
      </c>
      <c r="GN49" s="74">
        <v>58</v>
      </c>
      <c r="GO49" s="74">
        <v>28</v>
      </c>
      <c r="GP49" s="75">
        <f t="shared" si="27"/>
        <v>0.77427821522309714</v>
      </c>
      <c r="GQ49" s="77">
        <f t="shared" si="28"/>
        <v>0</v>
      </c>
      <c r="GS49" s="74" t="s">
        <v>52</v>
      </c>
      <c r="GT49" s="74">
        <v>381</v>
      </c>
      <c r="GU49" s="74">
        <v>295</v>
      </c>
      <c r="GV49" s="74">
        <v>58</v>
      </c>
      <c r="GW49" s="74">
        <v>28</v>
      </c>
      <c r="GX49" s="75">
        <f t="shared" si="29"/>
        <v>0.77427821522309714</v>
      </c>
      <c r="GY49" s="77">
        <f t="shared" si="30"/>
        <v>0</v>
      </c>
      <c r="HA49" s="74" t="s">
        <v>52</v>
      </c>
      <c r="HB49" s="74">
        <v>381</v>
      </c>
      <c r="HC49" s="74">
        <v>295</v>
      </c>
      <c r="HD49" s="74">
        <v>58</v>
      </c>
      <c r="HE49" s="74">
        <v>28</v>
      </c>
      <c r="HF49" s="75">
        <f t="shared" si="31"/>
        <v>0.77427821522309714</v>
      </c>
      <c r="HG49" s="77">
        <f t="shared" si="32"/>
        <v>0</v>
      </c>
      <c r="HI49" s="74" t="s">
        <v>52</v>
      </c>
      <c r="HJ49" s="74">
        <v>381</v>
      </c>
      <c r="HK49" s="74">
        <v>295</v>
      </c>
      <c r="HL49" s="74">
        <v>58</v>
      </c>
      <c r="HM49" s="74">
        <v>28</v>
      </c>
      <c r="HN49" s="75">
        <f t="shared" si="33"/>
        <v>0.77427821522309714</v>
      </c>
      <c r="HO49" s="77">
        <f t="shared" si="34"/>
        <v>0</v>
      </c>
      <c r="HQ49" s="74" t="s">
        <v>52</v>
      </c>
      <c r="HR49" s="74">
        <v>381</v>
      </c>
      <c r="HS49" s="74">
        <v>295</v>
      </c>
      <c r="HT49" s="74">
        <v>58</v>
      </c>
      <c r="HU49" s="74">
        <v>28</v>
      </c>
      <c r="HV49" s="75">
        <f t="shared" si="35"/>
        <v>0.77427821522309714</v>
      </c>
      <c r="HW49" s="77">
        <f t="shared" si="36"/>
        <v>0</v>
      </c>
      <c r="HY49" s="74" t="s">
        <v>52</v>
      </c>
      <c r="HZ49" s="74">
        <v>381</v>
      </c>
      <c r="IA49" s="74">
        <v>295</v>
      </c>
      <c r="IB49" s="74">
        <v>58</v>
      </c>
      <c r="IC49" s="74">
        <v>28</v>
      </c>
      <c r="ID49" s="75">
        <f t="shared" si="37"/>
        <v>0.77427821522309714</v>
      </c>
      <c r="IE49" s="77">
        <f t="shared" si="38"/>
        <v>0</v>
      </c>
      <c r="IG49" s="74" t="s">
        <v>52</v>
      </c>
      <c r="IH49" s="74">
        <v>381</v>
      </c>
      <c r="II49" s="74">
        <v>295</v>
      </c>
      <c r="IJ49" s="74">
        <v>58</v>
      </c>
      <c r="IK49" s="74">
        <v>28</v>
      </c>
      <c r="IL49" s="75">
        <f t="shared" si="39"/>
        <v>0.77427821522309714</v>
      </c>
      <c r="IM49" s="77">
        <f t="shared" si="40"/>
        <v>0</v>
      </c>
      <c r="IO49" s="74" t="s">
        <v>52</v>
      </c>
      <c r="IP49" s="74">
        <v>381</v>
      </c>
      <c r="IQ49" s="74">
        <v>295</v>
      </c>
      <c r="IR49" s="74">
        <v>58</v>
      </c>
      <c r="IS49" s="74">
        <v>28</v>
      </c>
      <c r="IT49" s="75">
        <f t="shared" si="41"/>
        <v>0.77427821522309714</v>
      </c>
      <c r="IU49" s="77">
        <f t="shared" si="42"/>
        <v>0</v>
      </c>
      <c r="IW49" s="74" t="s">
        <v>52</v>
      </c>
      <c r="IX49" s="74">
        <v>381</v>
      </c>
      <c r="IY49" s="74">
        <v>295</v>
      </c>
      <c r="IZ49" s="74">
        <v>58</v>
      </c>
      <c r="JA49" s="74">
        <v>28</v>
      </c>
      <c r="JB49" s="75">
        <f t="shared" si="43"/>
        <v>0.77427821522309714</v>
      </c>
      <c r="JC49" s="77">
        <f t="shared" si="44"/>
        <v>0</v>
      </c>
      <c r="JE49" s="74" t="s">
        <v>52</v>
      </c>
      <c r="JF49" s="74">
        <v>381</v>
      </c>
      <c r="JG49" s="74">
        <v>295</v>
      </c>
      <c r="JH49" s="74">
        <v>58</v>
      </c>
      <c r="JI49" s="74">
        <v>28</v>
      </c>
      <c r="JJ49" s="75">
        <f t="shared" si="45"/>
        <v>0.77427821522309714</v>
      </c>
      <c r="JK49" s="77">
        <f t="shared" si="46"/>
        <v>0</v>
      </c>
      <c r="JM49" s="74" t="s">
        <v>52</v>
      </c>
      <c r="JN49" s="74">
        <v>381</v>
      </c>
      <c r="JO49" s="74">
        <v>295</v>
      </c>
      <c r="JP49" s="74">
        <v>58</v>
      </c>
      <c r="JQ49" s="74">
        <v>28</v>
      </c>
      <c r="JR49" s="75">
        <f t="shared" si="47"/>
        <v>0.77427821522309714</v>
      </c>
      <c r="JS49" s="77">
        <f t="shared" si="48"/>
        <v>0</v>
      </c>
      <c r="JU49" s="74" t="s">
        <v>52</v>
      </c>
      <c r="JV49" s="74">
        <v>381</v>
      </c>
      <c r="JW49" s="74">
        <v>295</v>
      </c>
      <c r="JX49" s="74">
        <v>58</v>
      </c>
      <c r="JY49" s="74">
        <v>28</v>
      </c>
      <c r="JZ49" s="75">
        <f t="shared" si="49"/>
        <v>0.77427821522309714</v>
      </c>
      <c r="KA49" s="77">
        <f t="shared" si="50"/>
        <v>0</v>
      </c>
      <c r="KC49" s="74" t="s">
        <v>52</v>
      </c>
      <c r="KD49" s="74">
        <v>381</v>
      </c>
      <c r="KE49" s="74">
        <v>295</v>
      </c>
      <c r="KF49" s="74">
        <v>58</v>
      </c>
      <c r="KG49" s="74">
        <v>28</v>
      </c>
      <c r="KH49" s="75">
        <f t="shared" si="51"/>
        <v>0.77427821522309714</v>
      </c>
      <c r="KI49" s="77">
        <f t="shared" si="52"/>
        <v>0</v>
      </c>
      <c r="KK49" s="74" t="s">
        <v>52</v>
      </c>
      <c r="KL49" s="74">
        <v>381</v>
      </c>
      <c r="KM49" s="74">
        <v>295</v>
      </c>
      <c r="KN49" s="74">
        <v>58</v>
      </c>
      <c r="KO49" s="74">
        <v>28</v>
      </c>
      <c r="KP49" s="75">
        <f t="shared" si="53"/>
        <v>0.77427821522309714</v>
      </c>
      <c r="KQ49" s="77">
        <f t="shared" si="54"/>
        <v>0</v>
      </c>
      <c r="KS49" s="74" t="s">
        <v>52</v>
      </c>
      <c r="KT49" s="74">
        <v>381</v>
      </c>
      <c r="KU49" s="74">
        <v>295</v>
      </c>
      <c r="KV49" s="74">
        <v>58</v>
      </c>
      <c r="KW49" s="74">
        <v>28</v>
      </c>
      <c r="KX49" s="75">
        <f t="shared" si="55"/>
        <v>0.77427821522309714</v>
      </c>
      <c r="KY49" s="77">
        <f t="shared" si="56"/>
        <v>0</v>
      </c>
      <c r="LA49" s="74" t="s">
        <v>52</v>
      </c>
      <c r="LB49" s="74">
        <v>381</v>
      </c>
      <c r="LC49" s="74">
        <v>295</v>
      </c>
      <c r="LD49" s="74">
        <v>58</v>
      </c>
      <c r="LE49" s="74">
        <v>28</v>
      </c>
      <c r="LF49" s="75">
        <f t="shared" si="57"/>
        <v>0.77427821522309714</v>
      </c>
      <c r="LG49" s="77">
        <f t="shared" si="58"/>
        <v>0</v>
      </c>
      <c r="LI49" s="74" t="s">
        <v>52</v>
      </c>
      <c r="LJ49" s="74">
        <v>381</v>
      </c>
      <c r="LK49" s="74">
        <v>295</v>
      </c>
      <c r="LL49" s="74">
        <v>58</v>
      </c>
      <c r="LM49" s="74">
        <v>28</v>
      </c>
      <c r="LN49" s="75">
        <f t="shared" si="59"/>
        <v>0.77427821522309714</v>
      </c>
      <c r="LO49" s="77">
        <f t="shared" si="60"/>
        <v>0</v>
      </c>
      <c r="LQ49" s="74" t="s">
        <v>52</v>
      </c>
      <c r="LR49" s="74">
        <v>381</v>
      </c>
      <c r="LS49" s="74">
        <v>296</v>
      </c>
      <c r="LT49" s="74">
        <v>55</v>
      </c>
      <c r="LU49" s="74">
        <v>30</v>
      </c>
      <c r="LV49" s="75">
        <v>0.78</v>
      </c>
      <c r="LW49" s="77"/>
    </row>
    <row r="50" spans="1:335">
      <c r="A50" s="2" t="s">
        <v>53</v>
      </c>
      <c r="B50" s="2">
        <v>341</v>
      </c>
      <c r="C50" s="2">
        <v>340</v>
      </c>
      <c r="D50" s="2">
        <v>1</v>
      </c>
      <c r="E50" s="2">
        <v>0</v>
      </c>
      <c r="F50" s="4">
        <v>1</v>
      </c>
      <c r="G50" s="4"/>
      <c r="H50" s="2"/>
      <c r="I50" s="2" t="s">
        <v>53</v>
      </c>
      <c r="J50" s="2">
        <v>341</v>
      </c>
      <c r="K50" s="2">
        <v>340</v>
      </c>
      <c r="L50" s="2">
        <v>1</v>
      </c>
      <c r="M50" s="2">
        <v>0</v>
      </c>
      <c r="N50" s="4">
        <f t="shared" si="63"/>
        <v>0.99706744868035191</v>
      </c>
      <c r="O50" s="8">
        <f t="shared" si="1"/>
        <v>-2.9325513196480912E-3</v>
      </c>
      <c r="Q50" s="2" t="s">
        <v>53</v>
      </c>
      <c r="R50" s="2">
        <v>341</v>
      </c>
      <c r="S50" s="2">
        <v>340</v>
      </c>
      <c r="T50" s="2">
        <v>1</v>
      </c>
      <c r="U50" s="2">
        <v>0</v>
      </c>
      <c r="V50" s="4">
        <f t="shared" si="61"/>
        <v>0.99706744868035191</v>
      </c>
      <c r="W50" s="38">
        <f t="shared" si="2"/>
        <v>0</v>
      </c>
      <c r="Y50" s="2" t="s">
        <v>53</v>
      </c>
      <c r="Z50" s="2">
        <v>341</v>
      </c>
      <c r="AA50" s="2">
        <v>340</v>
      </c>
      <c r="AB50" s="2">
        <v>1</v>
      </c>
      <c r="AC50" s="2">
        <v>0</v>
      </c>
      <c r="AD50" s="4">
        <v>1</v>
      </c>
      <c r="AE50" s="38">
        <f t="shared" si="3"/>
        <v>2.9325513196480912E-3</v>
      </c>
      <c r="AG50" s="2" t="s">
        <v>53</v>
      </c>
      <c r="AH50" s="2">
        <v>341</v>
      </c>
      <c r="AI50" s="2">
        <v>340</v>
      </c>
      <c r="AJ50" s="2">
        <v>1</v>
      </c>
      <c r="AK50" s="2">
        <v>0</v>
      </c>
      <c r="AL50" s="4">
        <v>1</v>
      </c>
      <c r="AM50" s="38">
        <f t="shared" si="4"/>
        <v>0</v>
      </c>
      <c r="AO50" s="2" t="s">
        <v>53</v>
      </c>
      <c r="AP50" s="2">
        <v>341</v>
      </c>
      <c r="AQ50" s="2">
        <v>340</v>
      </c>
      <c r="AR50" s="2">
        <v>1</v>
      </c>
      <c r="AS50" s="2">
        <v>0</v>
      </c>
      <c r="AT50" s="4">
        <v>1</v>
      </c>
      <c r="AU50" s="38">
        <f t="shared" si="5"/>
        <v>0</v>
      </c>
      <c r="AW50" s="2" t="s">
        <v>53</v>
      </c>
      <c r="AX50" s="2">
        <v>341</v>
      </c>
      <c r="AY50" s="2">
        <v>340</v>
      </c>
      <c r="AZ50" s="2">
        <v>1</v>
      </c>
      <c r="BA50" s="2">
        <v>0</v>
      </c>
      <c r="BB50" s="4">
        <v>1</v>
      </c>
      <c r="BC50" s="38">
        <f t="shared" si="6"/>
        <v>0</v>
      </c>
      <c r="BE50" s="2" t="s">
        <v>53</v>
      </c>
      <c r="BF50" s="2">
        <v>341</v>
      </c>
      <c r="BG50" s="2">
        <v>340</v>
      </c>
      <c r="BH50" s="2">
        <v>1</v>
      </c>
      <c r="BI50" s="2">
        <v>0</v>
      </c>
      <c r="BJ50" s="4">
        <v>1</v>
      </c>
      <c r="BK50" s="38">
        <f t="shared" si="7"/>
        <v>0</v>
      </c>
      <c r="BM50" s="2" t="s">
        <v>53</v>
      </c>
      <c r="BN50" s="2">
        <v>341</v>
      </c>
      <c r="BO50" s="2">
        <v>340</v>
      </c>
      <c r="BP50" s="2">
        <v>1</v>
      </c>
      <c r="BQ50" s="2">
        <v>0</v>
      </c>
      <c r="BR50" s="4">
        <v>1</v>
      </c>
      <c r="BS50" s="38">
        <f t="shared" si="8"/>
        <v>0</v>
      </c>
      <c r="BU50" s="2" t="s">
        <v>53</v>
      </c>
      <c r="BV50" s="2">
        <v>341</v>
      </c>
      <c r="BW50" s="2">
        <v>340</v>
      </c>
      <c r="BX50" s="2">
        <v>1</v>
      </c>
      <c r="BY50" s="2">
        <v>0</v>
      </c>
      <c r="BZ50" s="4">
        <v>1</v>
      </c>
      <c r="CA50" s="4">
        <f t="shared" si="9"/>
        <v>0</v>
      </c>
      <c r="CC50" s="2" t="s">
        <v>53</v>
      </c>
      <c r="CD50" s="2">
        <v>341</v>
      </c>
      <c r="CE50" s="2">
        <v>340</v>
      </c>
      <c r="CF50" s="2">
        <v>1</v>
      </c>
      <c r="CG50" s="2">
        <v>0</v>
      </c>
      <c r="CH50" s="4">
        <f t="shared" si="62"/>
        <v>0.99706744868035191</v>
      </c>
      <c r="CI50" s="38">
        <f t="shared" si="10"/>
        <v>-2.9325513196480912E-3</v>
      </c>
      <c r="CK50" s="73" t="s">
        <v>53</v>
      </c>
      <c r="CL50" s="73">
        <v>341</v>
      </c>
      <c r="CM50" s="73">
        <v>340</v>
      </c>
      <c r="CN50" s="73">
        <v>1</v>
      </c>
      <c r="CO50" s="73">
        <v>0</v>
      </c>
      <c r="CP50" s="77">
        <v>1</v>
      </c>
      <c r="CQ50" s="77">
        <f t="shared" si="11"/>
        <v>1</v>
      </c>
      <c r="CR50" s="73"/>
      <c r="CS50" s="73" t="s">
        <v>53</v>
      </c>
      <c r="CT50" s="73">
        <v>341</v>
      </c>
      <c r="CU50" s="73">
        <v>340</v>
      </c>
      <c r="CV50" s="73">
        <v>1</v>
      </c>
      <c r="CW50" s="73">
        <v>0</v>
      </c>
      <c r="CX50" s="77">
        <v>1</v>
      </c>
      <c r="CY50" s="77">
        <f t="shared" si="12"/>
        <v>0</v>
      </c>
      <c r="CZ50" s="73"/>
      <c r="DA50" s="73" t="s">
        <v>53</v>
      </c>
      <c r="DB50" s="73">
        <v>341</v>
      </c>
      <c r="DC50" s="73">
        <v>340</v>
      </c>
      <c r="DD50" s="73">
        <v>1</v>
      </c>
      <c r="DE50" s="73">
        <v>0</v>
      </c>
      <c r="DF50" s="77">
        <v>1</v>
      </c>
      <c r="DG50" s="77">
        <f t="shared" si="13"/>
        <v>0</v>
      </c>
      <c r="DH50" s="73"/>
      <c r="DI50" s="73" t="s">
        <v>53</v>
      </c>
      <c r="DJ50" s="81">
        <v>389</v>
      </c>
      <c r="DK50" s="73">
        <v>340</v>
      </c>
      <c r="DL50" s="73">
        <v>48</v>
      </c>
      <c r="DM50" s="73">
        <v>1</v>
      </c>
      <c r="DN50" s="77">
        <v>0.87</v>
      </c>
      <c r="DO50" s="77">
        <f t="shared" si="14"/>
        <v>-0.13</v>
      </c>
      <c r="DP50" s="73" t="s">
        <v>89</v>
      </c>
      <c r="DQ50" s="73" t="s">
        <v>53</v>
      </c>
      <c r="DR50" s="73">
        <v>389</v>
      </c>
      <c r="DS50" s="73">
        <v>340</v>
      </c>
      <c r="DT50" s="73">
        <v>48</v>
      </c>
      <c r="DU50" s="73">
        <v>1</v>
      </c>
      <c r="DV50" s="77">
        <v>0.87</v>
      </c>
      <c r="DW50" s="77">
        <f t="shared" si="15"/>
        <v>0</v>
      </c>
      <c r="DX50" s="73"/>
      <c r="DY50" s="73" t="s">
        <v>53</v>
      </c>
      <c r="DZ50" s="73">
        <v>389</v>
      </c>
      <c r="EA50" s="73">
        <v>340</v>
      </c>
      <c r="EB50" s="73">
        <v>48</v>
      </c>
      <c r="EC50" s="73">
        <v>1</v>
      </c>
      <c r="ED50" s="77">
        <v>0.87</v>
      </c>
      <c r="EE50" s="77">
        <f t="shared" si="16"/>
        <v>0</v>
      </c>
      <c r="EF50" s="73"/>
      <c r="EG50" s="73" t="s">
        <v>53</v>
      </c>
      <c r="EH50" s="73">
        <v>389</v>
      </c>
      <c r="EI50" s="73">
        <v>340</v>
      </c>
      <c r="EJ50" s="73">
        <v>48</v>
      </c>
      <c r="EK50" s="73">
        <v>1</v>
      </c>
      <c r="EL50" s="77">
        <v>0.87</v>
      </c>
      <c r="EM50" s="77">
        <f t="shared" si="17"/>
        <v>0</v>
      </c>
      <c r="EN50" s="73"/>
      <c r="EO50" s="73" t="s">
        <v>53</v>
      </c>
      <c r="EP50" s="73">
        <v>389</v>
      </c>
      <c r="EQ50" s="73">
        <v>340</v>
      </c>
      <c r="ER50" s="73">
        <v>48</v>
      </c>
      <c r="ES50" s="73">
        <v>1</v>
      </c>
      <c r="ET50" s="77">
        <v>0.87</v>
      </c>
      <c r="EU50" s="77">
        <f t="shared" si="18"/>
        <v>0</v>
      </c>
      <c r="EV50" s="73"/>
      <c r="EW50" s="73" t="s">
        <v>53</v>
      </c>
      <c r="EX50" s="73">
        <v>389</v>
      </c>
      <c r="EY50" s="73">
        <v>340</v>
      </c>
      <c r="EZ50" s="73">
        <v>48</v>
      </c>
      <c r="FA50" s="73">
        <v>1</v>
      </c>
      <c r="FB50" s="77">
        <v>0.87</v>
      </c>
      <c r="FC50" s="77">
        <f t="shared" si="19"/>
        <v>0</v>
      </c>
      <c r="FD50" s="73"/>
      <c r="FE50" s="74" t="s">
        <v>53</v>
      </c>
      <c r="FF50" s="74">
        <v>389</v>
      </c>
      <c r="FG50" s="74">
        <v>339</v>
      </c>
      <c r="FH50" s="74">
        <v>49</v>
      </c>
      <c r="FI50" s="74">
        <v>1</v>
      </c>
      <c r="FJ50" s="75">
        <f t="shared" si="20"/>
        <v>0.87146529562982</v>
      </c>
      <c r="FK50" s="77">
        <f t="shared" si="21"/>
        <v>1.4652956298200071E-3</v>
      </c>
      <c r="FM50" s="74" t="s">
        <v>53</v>
      </c>
      <c r="FN50" s="74">
        <v>389</v>
      </c>
      <c r="FO50" s="74">
        <v>339</v>
      </c>
      <c r="FP50" s="74">
        <v>49</v>
      </c>
      <c r="FQ50" s="74">
        <v>1</v>
      </c>
      <c r="FR50" s="75">
        <f t="shared" si="22"/>
        <v>0.87146529562982</v>
      </c>
      <c r="FS50" s="77">
        <f t="shared" si="23"/>
        <v>0</v>
      </c>
      <c r="FU50" s="74" t="s">
        <v>53</v>
      </c>
      <c r="FV50" s="74">
        <v>389</v>
      </c>
      <c r="FW50" s="74">
        <v>339</v>
      </c>
      <c r="FX50" s="74">
        <v>49</v>
      </c>
      <c r="FY50" s="74">
        <v>1</v>
      </c>
      <c r="FZ50" s="75">
        <f t="shared" si="24"/>
        <v>0.87146529562982</v>
      </c>
      <c r="GA50" s="77">
        <f t="shared" si="64"/>
        <v>0</v>
      </c>
      <c r="GC50" s="74" t="s">
        <v>53</v>
      </c>
      <c r="GD50" s="74">
        <v>389</v>
      </c>
      <c r="GE50" s="74">
        <v>339</v>
      </c>
      <c r="GF50" s="74">
        <v>49</v>
      </c>
      <c r="GG50" s="74">
        <v>1</v>
      </c>
      <c r="GH50" s="75">
        <f t="shared" si="25"/>
        <v>0.87146529562982</v>
      </c>
      <c r="GI50" s="77">
        <f t="shared" si="26"/>
        <v>0</v>
      </c>
      <c r="GK50" s="74" t="s">
        <v>53</v>
      </c>
      <c r="GL50" s="74">
        <v>389</v>
      </c>
      <c r="GM50" s="74">
        <v>339</v>
      </c>
      <c r="GN50" s="74">
        <v>49</v>
      </c>
      <c r="GO50" s="74">
        <v>1</v>
      </c>
      <c r="GP50" s="75">
        <f t="shared" si="27"/>
        <v>0.87146529562982</v>
      </c>
      <c r="GQ50" s="77">
        <f t="shared" si="28"/>
        <v>0</v>
      </c>
      <c r="GS50" s="74" t="s">
        <v>53</v>
      </c>
      <c r="GT50" s="74">
        <v>389</v>
      </c>
      <c r="GU50" s="74">
        <v>339</v>
      </c>
      <c r="GV50" s="74">
        <v>49</v>
      </c>
      <c r="GW50" s="74">
        <v>1</v>
      </c>
      <c r="GX50" s="75">
        <f t="shared" si="29"/>
        <v>0.87146529562982</v>
      </c>
      <c r="GY50" s="77">
        <f t="shared" si="30"/>
        <v>0</v>
      </c>
      <c r="HA50" s="74" t="s">
        <v>53</v>
      </c>
      <c r="HB50" s="74">
        <v>389</v>
      </c>
      <c r="HC50" s="74">
        <v>339</v>
      </c>
      <c r="HD50" s="74">
        <v>49</v>
      </c>
      <c r="HE50" s="74">
        <v>1</v>
      </c>
      <c r="HF50" s="75">
        <f t="shared" si="31"/>
        <v>0.87146529562982</v>
      </c>
      <c r="HG50" s="77">
        <f t="shared" si="32"/>
        <v>0</v>
      </c>
      <c r="HI50" s="74" t="s">
        <v>53</v>
      </c>
      <c r="HJ50" s="74">
        <v>389</v>
      </c>
      <c r="HK50" s="74">
        <v>339</v>
      </c>
      <c r="HL50" s="74">
        <v>49</v>
      </c>
      <c r="HM50" s="74">
        <v>1</v>
      </c>
      <c r="HN50" s="75">
        <f t="shared" si="33"/>
        <v>0.87146529562982</v>
      </c>
      <c r="HO50" s="77">
        <f t="shared" si="34"/>
        <v>0</v>
      </c>
      <c r="HQ50" s="74" t="s">
        <v>53</v>
      </c>
      <c r="HR50" s="74">
        <v>389</v>
      </c>
      <c r="HS50" s="74">
        <v>339</v>
      </c>
      <c r="HT50" s="74">
        <v>49</v>
      </c>
      <c r="HU50" s="74">
        <v>1</v>
      </c>
      <c r="HV50" s="75">
        <f t="shared" si="35"/>
        <v>0.87146529562982</v>
      </c>
      <c r="HW50" s="77">
        <f t="shared" si="36"/>
        <v>0</v>
      </c>
      <c r="HY50" s="74" t="s">
        <v>53</v>
      </c>
      <c r="HZ50" s="74">
        <v>389</v>
      </c>
      <c r="IA50" s="74">
        <v>339</v>
      </c>
      <c r="IB50" s="74">
        <v>49</v>
      </c>
      <c r="IC50" s="74">
        <v>1</v>
      </c>
      <c r="ID50" s="75">
        <f t="shared" si="37"/>
        <v>0.87146529562982</v>
      </c>
      <c r="IE50" s="77">
        <f t="shared" si="38"/>
        <v>0</v>
      </c>
      <c r="IG50" s="74" t="s">
        <v>53</v>
      </c>
      <c r="IH50" s="74">
        <v>389</v>
      </c>
      <c r="II50" s="74">
        <v>339</v>
      </c>
      <c r="IJ50" s="74">
        <v>49</v>
      </c>
      <c r="IK50" s="74">
        <v>1</v>
      </c>
      <c r="IL50" s="75">
        <f t="shared" si="39"/>
        <v>0.87146529562982</v>
      </c>
      <c r="IM50" s="77">
        <f t="shared" si="40"/>
        <v>0</v>
      </c>
      <c r="IO50" s="74" t="s">
        <v>53</v>
      </c>
      <c r="IP50" s="74">
        <v>389</v>
      </c>
      <c r="IQ50" s="74">
        <v>339</v>
      </c>
      <c r="IR50" s="74">
        <v>49</v>
      </c>
      <c r="IS50" s="74">
        <v>1</v>
      </c>
      <c r="IT50" s="75">
        <f t="shared" si="41"/>
        <v>0.87146529562982</v>
      </c>
      <c r="IU50" s="77">
        <f t="shared" si="42"/>
        <v>0</v>
      </c>
      <c r="IW50" s="74" t="s">
        <v>53</v>
      </c>
      <c r="IX50" s="74">
        <v>389</v>
      </c>
      <c r="IY50" s="74">
        <v>339</v>
      </c>
      <c r="IZ50" s="74">
        <v>49</v>
      </c>
      <c r="JA50" s="74">
        <v>1</v>
      </c>
      <c r="JB50" s="75">
        <f t="shared" si="43"/>
        <v>0.87146529562982</v>
      </c>
      <c r="JC50" s="77">
        <f t="shared" si="44"/>
        <v>0</v>
      </c>
      <c r="JE50" s="74" t="s">
        <v>53</v>
      </c>
      <c r="JF50" s="74">
        <v>389</v>
      </c>
      <c r="JG50" s="74">
        <v>339</v>
      </c>
      <c r="JH50" s="74">
        <v>49</v>
      </c>
      <c r="JI50" s="74">
        <v>1</v>
      </c>
      <c r="JJ50" s="75">
        <f t="shared" si="45"/>
        <v>0.87146529562982</v>
      </c>
      <c r="JK50" s="77">
        <f t="shared" si="46"/>
        <v>0</v>
      </c>
      <c r="JM50" s="74" t="s">
        <v>53</v>
      </c>
      <c r="JN50" s="74">
        <v>389</v>
      </c>
      <c r="JO50" s="74">
        <v>339</v>
      </c>
      <c r="JP50" s="74">
        <v>49</v>
      </c>
      <c r="JQ50" s="74">
        <v>1</v>
      </c>
      <c r="JR50" s="75">
        <f t="shared" si="47"/>
        <v>0.87146529562982</v>
      </c>
      <c r="JS50" s="77">
        <f t="shared" si="48"/>
        <v>0</v>
      </c>
      <c r="JU50" s="74" t="s">
        <v>53</v>
      </c>
      <c r="JV50" s="74">
        <v>389</v>
      </c>
      <c r="JW50" s="74">
        <v>339</v>
      </c>
      <c r="JX50" s="74">
        <v>49</v>
      </c>
      <c r="JY50" s="74">
        <v>1</v>
      </c>
      <c r="JZ50" s="75">
        <f t="shared" si="49"/>
        <v>0.87146529562982</v>
      </c>
      <c r="KA50" s="77">
        <f t="shared" si="50"/>
        <v>0</v>
      </c>
      <c r="KC50" s="74" t="s">
        <v>53</v>
      </c>
      <c r="KD50" s="74">
        <v>389</v>
      </c>
      <c r="KE50" s="74">
        <v>339</v>
      </c>
      <c r="KF50" s="74">
        <v>49</v>
      </c>
      <c r="KG50" s="74">
        <v>1</v>
      </c>
      <c r="KH50" s="75">
        <f t="shared" si="51"/>
        <v>0.87146529562982</v>
      </c>
      <c r="KI50" s="77">
        <f t="shared" si="52"/>
        <v>0</v>
      </c>
      <c r="KK50" s="74" t="s">
        <v>53</v>
      </c>
      <c r="KL50" s="74">
        <v>389</v>
      </c>
      <c r="KM50" s="74">
        <v>339</v>
      </c>
      <c r="KN50" s="74">
        <v>49</v>
      </c>
      <c r="KO50" s="74">
        <v>1</v>
      </c>
      <c r="KP50" s="75">
        <f t="shared" si="53"/>
        <v>0.87146529562982</v>
      </c>
      <c r="KQ50" s="77">
        <f t="shared" si="54"/>
        <v>0</v>
      </c>
      <c r="KS50" s="74" t="s">
        <v>53</v>
      </c>
      <c r="KT50" s="74">
        <v>389</v>
      </c>
      <c r="KU50" s="74">
        <v>339</v>
      </c>
      <c r="KV50" s="74">
        <v>49</v>
      </c>
      <c r="KW50" s="74">
        <v>1</v>
      </c>
      <c r="KX50" s="75">
        <f t="shared" si="55"/>
        <v>0.87146529562982</v>
      </c>
      <c r="KY50" s="77">
        <f t="shared" si="56"/>
        <v>0</v>
      </c>
      <c r="LA50" s="74" t="s">
        <v>53</v>
      </c>
      <c r="LB50" s="74">
        <v>389</v>
      </c>
      <c r="LC50" s="74">
        <v>339</v>
      </c>
      <c r="LD50" s="74">
        <v>49</v>
      </c>
      <c r="LE50" s="74">
        <v>1</v>
      </c>
      <c r="LF50" s="75">
        <f t="shared" si="57"/>
        <v>0.87146529562982</v>
      </c>
      <c r="LG50" s="77">
        <f t="shared" si="58"/>
        <v>0</v>
      </c>
      <c r="LI50" s="74" t="s">
        <v>53</v>
      </c>
      <c r="LJ50" s="74">
        <v>389</v>
      </c>
      <c r="LK50" s="74">
        <v>339</v>
      </c>
      <c r="LL50" s="74">
        <v>49</v>
      </c>
      <c r="LM50" s="74">
        <v>1</v>
      </c>
      <c r="LN50" s="75">
        <f t="shared" si="59"/>
        <v>0.87146529562982</v>
      </c>
      <c r="LO50" s="77">
        <f t="shared" si="60"/>
        <v>0</v>
      </c>
      <c r="LQ50" s="74" t="s">
        <v>53</v>
      </c>
      <c r="LR50" s="74">
        <v>389</v>
      </c>
      <c r="LS50" s="74">
        <v>339</v>
      </c>
      <c r="LT50" s="74">
        <v>49</v>
      </c>
      <c r="LU50" s="74">
        <v>1</v>
      </c>
      <c r="LV50" s="75">
        <v>0.87</v>
      </c>
      <c r="LW50" s="77"/>
    </row>
    <row r="51" spans="1:335">
      <c r="A51" s="2" t="s">
        <v>54</v>
      </c>
      <c r="B51" s="2">
        <v>135</v>
      </c>
      <c r="C51" s="2">
        <v>129</v>
      </c>
      <c r="D51" s="2">
        <v>0</v>
      </c>
      <c r="E51" s="2">
        <v>6</v>
      </c>
      <c r="F51" s="4">
        <v>0.96</v>
      </c>
      <c r="G51" s="4"/>
      <c r="H51" s="2"/>
      <c r="I51" s="2" t="s">
        <v>54</v>
      </c>
      <c r="J51" s="2">
        <v>135</v>
      </c>
      <c r="K51" s="2">
        <v>129</v>
      </c>
      <c r="L51" s="2">
        <v>0</v>
      </c>
      <c r="M51" s="2">
        <v>6</v>
      </c>
      <c r="N51" s="4">
        <f t="shared" si="63"/>
        <v>0.9555555555555556</v>
      </c>
      <c r="O51" s="8">
        <f t="shared" si="1"/>
        <v>-4.444444444444362E-3</v>
      </c>
      <c r="Q51" s="2" t="s">
        <v>54</v>
      </c>
      <c r="R51" s="2">
        <v>135</v>
      </c>
      <c r="S51" s="2">
        <v>129</v>
      </c>
      <c r="T51" s="2">
        <v>0</v>
      </c>
      <c r="U51" s="2">
        <v>6</v>
      </c>
      <c r="V51" s="4">
        <f t="shared" si="61"/>
        <v>0.9555555555555556</v>
      </c>
      <c r="W51" s="38">
        <f t="shared" si="2"/>
        <v>0</v>
      </c>
      <c r="Y51" s="2" t="s">
        <v>54</v>
      </c>
      <c r="Z51" s="2">
        <v>135</v>
      </c>
      <c r="AA51" s="2">
        <v>129</v>
      </c>
      <c r="AB51" s="2">
        <v>0</v>
      </c>
      <c r="AC51" s="2">
        <v>6</v>
      </c>
      <c r="AD51" s="4">
        <v>0.96</v>
      </c>
      <c r="AE51" s="38">
        <f t="shared" si="3"/>
        <v>4.444444444444362E-3</v>
      </c>
      <c r="AG51" s="2" t="s">
        <v>54</v>
      </c>
      <c r="AH51" s="2">
        <v>135</v>
      </c>
      <c r="AI51" s="2">
        <v>129</v>
      </c>
      <c r="AJ51" s="2">
        <v>0</v>
      </c>
      <c r="AK51" s="2">
        <v>6</v>
      </c>
      <c r="AL51" s="4">
        <v>0.96</v>
      </c>
      <c r="AM51" s="38">
        <f t="shared" si="4"/>
        <v>0</v>
      </c>
      <c r="AO51" s="2" t="s">
        <v>54</v>
      </c>
      <c r="AP51" s="2">
        <v>135</v>
      </c>
      <c r="AQ51" s="2">
        <v>129</v>
      </c>
      <c r="AR51" s="2">
        <v>0</v>
      </c>
      <c r="AS51" s="2">
        <v>6</v>
      </c>
      <c r="AT51" s="4">
        <v>0.96</v>
      </c>
      <c r="AU51" s="38">
        <f t="shared" si="5"/>
        <v>0</v>
      </c>
      <c r="AW51" s="2" t="s">
        <v>54</v>
      </c>
      <c r="AX51" s="2">
        <v>135</v>
      </c>
      <c r="AY51" s="2">
        <v>129</v>
      </c>
      <c r="AZ51" s="2">
        <v>0</v>
      </c>
      <c r="BA51" s="2">
        <v>6</v>
      </c>
      <c r="BB51" s="4">
        <v>0.96</v>
      </c>
      <c r="BC51" s="38">
        <f t="shared" si="6"/>
        <v>0</v>
      </c>
      <c r="BE51" s="2" t="s">
        <v>54</v>
      </c>
      <c r="BF51" s="2">
        <v>135</v>
      </c>
      <c r="BG51" s="2">
        <v>129</v>
      </c>
      <c r="BH51" s="2">
        <v>0</v>
      </c>
      <c r="BI51" s="2">
        <v>6</v>
      </c>
      <c r="BJ51" s="4">
        <v>0.96</v>
      </c>
      <c r="BK51" s="38">
        <f t="shared" si="7"/>
        <v>0</v>
      </c>
      <c r="BM51" s="2" t="s">
        <v>54</v>
      </c>
      <c r="BN51" s="2">
        <v>135</v>
      </c>
      <c r="BO51" s="2">
        <v>129</v>
      </c>
      <c r="BP51" s="2">
        <v>0</v>
      </c>
      <c r="BQ51" s="2">
        <v>6</v>
      </c>
      <c r="BR51" s="4">
        <v>0.96</v>
      </c>
      <c r="BS51" s="38">
        <f t="shared" si="8"/>
        <v>0</v>
      </c>
      <c r="BU51" s="2" t="s">
        <v>54</v>
      </c>
      <c r="BV51" s="2">
        <v>135</v>
      </c>
      <c r="BW51" s="2">
        <v>129</v>
      </c>
      <c r="BX51" s="2">
        <v>0</v>
      </c>
      <c r="BY51" s="2">
        <v>6</v>
      </c>
      <c r="BZ51" s="4">
        <v>0.96</v>
      </c>
      <c r="CA51" s="4">
        <f t="shared" si="9"/>
        <v>0</v>
      </c>
      <c r="CC51" s="2" t="s">
        <v>54</v>
      </c>
      <c r="CD51" s="2">
        <v>135</v>
      </c>
      <c r="CE51" s="2">
        <v>129</v>
      </c>
      <c r="CF51" s="2">
        <v>0</v>
      </c>
      <c r="CG51" s="2">
        <v>6</v>
      </c>
      <c r="CH51" s="4">
        <f t="shared" si="62"/>
        <v>0.9555555555555556</v>
      </c>
      <c r="CI51" s="38">
        <f t="shared" si="10"/>
        <v>-4.444444444444362E-3</v>
      </c>
      <c r="CK51" s="73" t="s">
        <v>54</v>
      </c>
      <c r="CL51" s="73">
        <v>135</v>
      </c>
      <c r="CM51" s="73">
        <v>129</v>
      </c>
      <c r="CN51" s="73">
        <v>0</v>
      </c>
      <c r="CO51" s="73">
        <v>6</v>
      </c>
      <c r="CP51" s="77">
        <v>0.96</v>
      </c>
      <c r="CQ51" s="77">
        <f t="shared" si="11"/>
        <v>-5.04</v>
      </c>
      <c r="CR51" s="73"/>
      <c r="CS51" s="73" t="s">
        <v>54</v>
      </c>
      <c r="CT51" s="73">
        <v>135</v>
      </c>
      <c r="CU51" s="73">
        <v>129</v>
      </c>
      <c r="CV51" s="73">
        <v>0</v>
      </c>
      <c r="CW51" s="73">
        <v>6</v>
      </c>
      <c r="CX51" s="77">
        <v>0.96</v>
      </c>
      <c r="CY51" s="77">
        <f t="shared" si="12"/>
        <v>0</v>
      </c>
      <c r="CZ51" s="73"/>
      <c r="DA51" s="73" t="s">
        <v>54</v>
      </c>
      <c r="DB51" s="73">
        <v>135</v>
      </c>
      <c r="DC51" s="73">
        <v>129</v>
      </c>
      <c r="DD51" s="73">
        <v>0</v>
      </c>
      <c r="DE51" s="73">
        <v>6</v>
      </c>
      <c r="DF51" s="77">
        <v>0.96</v>
      </c>
      <c r="DG51" s="77">
        <f t="shared" si="13"/>
        <v>0</v>
      </c>
      <c r="DH51" s="73"/>
      <c r="DI51" s="73" t="s">
        <v>54</v>
      </c>
      <c r="DJ51" s="73">
        <v>135</v>
      </c>
      <c r="DK51" s="73">
        <v>129</v>
      </c>
      <c r="DL51" s="73">
        <v>0</v>
      </c>
      <c r="DM51" s="73">
        <v>6</v>
      </c>
      <c r="DN51" s="77">
        <v>0.96</v>
      </c>
      <c r="DO51" s="77">
        <f t="shared" si="14"/>
        <v>0</v>
      </c>
      <c r="DP51" s="73"/>
      <c r="DQ51" s="73" t="s">
        <v>54</v>
      </c>
      <c r="DR51" s="73">
        <v>135</v>
      </c>
      <c r="DS51" s="73">
        <v>129</v>
      </c>
      <c r="DT51" s="73">
        <v>0</v>
      </c>
      <c r="DU51" s="73">
        <v>6</v>
      </c>
      <c r="DV51" s="77">
        <v>0.96</v>
      </c>
      <c r="DW51" s="77">
        <f t="shared" si="15"/>
        <v>0</v>
      </c>
      <c r="DX51" s="73"/>
      <c r="DY51" s="73" t="s">
        <v>54</v>
      </c>
      <c r="DZ51" s="73">
        <v>135</v>
      </c>
      <c r="EA51" s="73">
        <v>129</v>
      </c>
      <c r="EB51" s="73">
        <v>0</v>
      </c>
      <c r="EC51" s="73">
        <v>6</v>
      </c>
      <c r="ED51" s="77">
        <v>0.96</v>
      </c>
      <c r="EE51" s="77">
        <f t="shared" si="16"/>
        <v>0</v>
      </c>
      <c r="EF51" s="73"/>
      <c r="EG51" s="73" t="s">
        <v>54</v>
      </c>
      <c r="EH51" s="73">
        <v>135</v>
      </c>
      <c r="EI51" s="73">
        <v>129</v>
      </c>
      <c r="EJ51" s="73">
        <v>0</v>
      </c>
      <c r="EK51" s="73">
        <v>6</v>
      </c>
      <c r="EL51" s="77">
        <v>0.96</v>
      </c>
      <c r="EM51" s="77">
        <f t="shared" si="17"/>
        <v>0</v>
      </c>
      <c r="EN51" s="73"/>
      <c r="EO51" s="73" t="s">
        <v>54</v>
      </c>
      <c r="EP51" s="73">
        <v>135</v>
      </c>
      <c r="EQ51" s="73">
        <v>129</v>
      </c>
      <c r="ER51" s="73">
        <v>0</v>
      </c>
      <c r="ES51" s="73">
        <v>6</v>
      </c>
      <c r="ET51" s="77">
        <v>0.96</v>
      </c>
      <c r="EU51" s="77">
        <f t="shared" si="18"/>
        <v>0</v>
      </c>
      <c r="EV51" s="73"/>
      <c r="EW51" s="73" t="s">
        <v>54</v>
      </c>
      <c r="EX51" s="73">
        <v>135</v>
      </c>
      <c r="EY51" s="73">
        <v>129</v>
      </c>
      <c r="EZ51" s="73">
        <v>0</v>
      </c>
      <c r="FA51" s="73">
        <v>6</v>
      </c>
      <c r="FB51" s="77">
        <v>0.96</v>
      </c>
      <c r="FC51" s="77">
        <f t="shared" si="19"/>
        <v>0</v>
      </c>
      <c r="FD51" s="73"/>
      <c r="FE51" s="74" t="s">
        <v>54</v>
      </c>
      <c r="FF51" s="74">
        <v>135</v>
      </c>
      <c r="FG51" s="74">
        <v>129</v>
      </c>
      <c r="FH51" s="74">
        <v>0</v>
      </c>
      <c r="FI51" s="74">
        <v>6</v>
      </c>
      <c r="FJ51" s="75">
        <f t="shared" si="20"/>
        <v>0.9555555555555556</v>
      </c>
      <c r="FK51" s="77">
        <f t="shared" si="21"/>
        <v>-4.444444444444362E-3</v>
      </c>
      <c r="FM51" s="74" t="s">
        <v>54</v>
      </c>
      <c r="FN51" s="74">
        <v>135</v>
      </c>
      <c r="FO51" s="74">
        <v>129</v>
      </c>
      <c r="FP51" s="74">
        <v>0</v>
      </c>
      <c r="FQ51" s="74">
        <v>6</v>
      </c>
      <c r="FR51" s="75">
        <f t="shared" si="22"/>
        <v>0.9555555555555556</v>
      </c>
      <c r="FS51" s="77">
        <f t="shared" si="23"/>
        <v>0</v>
      </c>
      <c r="FU51" s="74" t="s">
        <v>54</v>
      </c>
      <c r="FV51" s="74">
        <v>135</v>
      </c>
      <c r="FW51" s="74">
        <v>129</v>
      </c>
      <c r="FX51" s="74">
        <v>0</v>
      </c>
      <c r="FY51" s="74">
        <v>6</v>
      </c>
      <c r="FZ51" s="75">
        <f t="shared" si="24"/>
        <v>0.9555555555555556</v>
      </c>
      <c r="GA51" s="77">
        <f t="shared" si="64"/>
        <v>0</v>
      </c>
      <c r="GC51" s="74" t="s">
        <v>54</v>
      </c>
      <c r="GD51" s="74">
        <v>135</v>
      </c>
      <c r="GE51" s="74">
        <v>129</v>
      </c>
      <c r="GF51" s="74">
        <v>0</v>
      </c>
      <c r="GG51" s="74">
        <v>6</v>
      </c>
      <c r="GH51" s="75">
        <f t="shared" si="25"/>
        <v>0.9555555555555556</v>
      </c>
      <c r="GI51" s="77">
        <f t="shared" si="26"/>
        <v>0</v>
      </c>
      <c r="GK51" s="74" t="s">
        <v>54</v>
      </c>
      <c r="GL51" s="74">
        <v>135</v>
      </c>
      <c r="GM51" s="74">
        <v>129</v>
      </c>
      <c r="GN51" s="74">
        <v>0</v>
      </c>
      <c r="GO51" s="74">
        <v>6</v>
      </c>
      <c r="GP51" s="75">
        <f t="shared" si="27"/>
        <v>0.9555555555555556</v>
      </c>
      <c r="GQ51" s="77">
        <f t="shared" si="28"/>
        <v>0</v>
      </c>
      <c r="GS51" s="74" t="s">
        <v>54</v>
      </c>
      <c r="GT51" s="74">
        <v>135</v>
      </c>
      <c r="GU51" s="74">
        <v>129</v>
      </c>
      <c r="GV51" s="74">
        <v>0</v>
      </c>
      <c r="GW51" s="74">
        <v>6</v>
      </c>
      <c r="GX51" s="75">
        <f t="shared" si="29"/>
        <v>0.9555555555555556</v>
      </c>
      <c r="GY51" s="77">
        <f t="shared" si="30"/>
        <v>0</v>
      </c>
      <c r="HA51" s="74" t="s">
        <v>54</v>
      </c>
      <c r="HB51" s="74">
        <v>135</v>
      </c>
      <c r="HC51" s="74">
        <v>129</v>
      </c>
      <c r="HD51" s="74">
        <v>0</v>
      </c>
      <c r="HE51" s="74">
        <v>6</v>
      </c>
      <c r="HF51" s="75">
        <f t="shared" si="31"/>
        <v>0.9555555555555556</v>
      </c>
      <c r="HG51" s="77">
        <f t="shared" si="32"/>
        <v>0</v>
      </c>
      <c r="HI51" s="74" t="s">
        <v>54</v>
      </c>
      <c r="HJ51" s="74">
        <v>135</v>
      </c>
      <c r="HK51" s="74">
        <v>129</v>
      </c>
      <c r="HL51" s="74">
        <v>0</v>
      </c>
      <c r="HM51" s="74">
        <v>6</v>
      </c>
      <c r="HN51" s="75">
        <f t="shared" si="33"/>
        <v>0.9555555555555556</v>
      </c>
      <c r="HO51" s="77">
        <f t="shared" si="34"/>
        <v>0</v>
      </c>
      <c r="HQ51" s="74" t="s">
        <v>54</v>
      </c>
      <c r="HR51" s="74">
        <v>135</v>
      </c>
      <c r="HS51" s="74">
        <v>129</v>
      </c>
      <c r="HT51" s="74">
        <v>0</v>
      </c>
      <c r="HU51" s="74">
        <v>6</v>
      </c>
      <c r="HV51" s="75">
        <f t="shared" si="35"/>
        <v>0.9555555555555556</v>
      </c>
      <c r="HW51" s="77">
        <f t="shared" si="36"/>
        <v>0</v>
      </c>
      <c r="HY51" s="74" t="s">
        <v>54</v>
      </c>
      <c r="HZ51" s="74">
        <v>135</v>
      </c>
      <c r="IA51" s="74">
        <v>129</v>
      </c>
      <c r="IB51" s="74">
        <v>0</v>
      </c>
      <c r="IC51" s="74">
        <v>6</v>
      </c>
      <c r="ID51" s="75">
        <f t="shared" si="37"/>
        <v>0.9555555555555556</v>
      </c>
      <c r="IE51" s="77">
        <f t="shared" si="38"/>
        <v>0</v>
      </c>
      <c r="IG51" s="74" t="s">
        <v>54</v>
      </c>
      <c r="IH51" s="74">
        <v>135</v>
      </c>
      <c r="II51" s="74">
        <v>129</v>
      </c>
      <c r="IJ51" s="74">
        <v>0</v>
      </c>
      <c r="IK51" s="74">
        <v>6</v>
      </c>
      <c r="IL51" s="75">
        <f t="shared" si="39"/>
        <v>0.9555555555555556</v>
      </c>
      <c r="IM51" s="77">
        <f t="shared" si="40"/>
        <v>0</v>
      </c>
      <c r="IO51" s="74" t="s">
        <v>54</v>
      </c>
      <c r="IP51" s="74">
        <v>148</v>
      </c>
      <c r="IQ51" s="74">
        <v>129</v>
      </c>
      <c r="IR51" s="74">
        <v>4</v>
      </c>
      <c r="IS51" s="74">
        <v>15</v>
      </c>
      <c r="IT51" s="75">
        <f t="shared" si="41"/>
        <v>0.8716216216216216</v>
      </c>
      <c r="IU51" s="77">
        <f t="shared" si="42"/>
        <v>-8.3933933933934002E-2</v>
      </c>
      <c r="IW51" s="74" t="s">
        <v>54</v>
      </c>
      <c r="IX51" s="74">
        <v>148</v>
      </c>
      <c r="IY51" s="74">
        <v>129</v>
      </c>
      <c r="IZ51" s="74">
        <v>4</v>
      </c>
      <c r="JA51" s="74">
        <v>15</v>
      </c>
      <c r="JB51" s="75">
        <f t="shared" si="43"/>
        <v>0.8716216216216216</v>
      </c>
      <c r="JC51" s="77">
        <f t="shared" si="44"/>
        <v>0</v>
      </c>
      <c r="JE51" s="74" t="s">
        <v>54</v>
      </c>
      <c r="JF51" s="74">
        <v>148</v>
      </c>
      <c r="JG51" s="74">
        <v>129</v>
      </c>
      <c r="JH51" s="74">
        <v>4</v>
      </c>
      <c r="JI51" s="74">
        <v>15</v>
      </c>
      <c r="JJ51" s="75">
        <f t="shared" si="45"/>
        <v>0.8716216216216216</v>
      </c>
      <c r="JK51" s="77">
        <f t="shared" si="46"/>
        <v>0</v>
      </c>
      <c r="JM51" s="74" t="s">
        <v>54</v>
      </c>
      <c r="JN51" s="74">
        <v>148</v>
      </c>
      <c r="JO51" s="74">
        <v>129</v>
      </c>
      <c r="JP51" s="74">
        <v>4</v>
      </c>
      <c r="JQ51" s="74">
        <v>15</v>
      </c>
      <c r="JR51" s="75">
        <f t="shared" si="47"/>
        <v>0.8716216216216216</v>
      </c>
      <c r="JS51" s="77">
        <f t="shared" si="48"/>
        <v>0</v>
      </c>
      <c r="JU51" s="74" t="s">
        <v>54</v>
      </c>
      <c r="JV51" s="74">
        <v>148</v>
      </c>
      <c r="JW51" s="74">
        <v>129</v>
      </c>
      <c r="JX51" s="74">
        <v>4</v>
      </c>
      <c r="JY51" s="74">
        <v>15</v>
      </c>
      <c r="JZ51" s="75">
        <f t="shared" si="49"/>
        <v>0.8716216216216216</v>
      </c>
      <c r="KA51" s="77">
        <f t="shared" si="50"/>
        <v>0</v>
      </c>
      <c r="KC51" s="74" t="s">
        <v>54</v>
      </c>
      <c r="KD51" s="74">
        <v>148</v>
      </c>
      <c r="KE51" s="74">
        <v>129</v>
      </c>
      <c r="KF51" s="74">
        <v>4</v>
      </c>
      <c r="KG51" s="74">
        <v>15</v>
      </c>
      <c r="KH51" s="75">
        <f t="shared" si="51"/>
        <v>0.8716216216216216</v>
      </c>
      <c r="KI51" s="77">
        <f t="shared" si="52"/>
        <v>0</v>
      </c>
      <c r="KK51" s="74" t="s">
        <v>54</v>
      </c>
      <c r="KL51" s="74">
        <v>148</v>
      </c>
      <c r="KM51" s="74">
        <v>129</v>
      </c>
      <c r="KN51" s="74">
        <v>4</v>
      </c>
      <c r="KO51" s="74">
        <v>15</v>
      </c>
      <c r="KP51" s="75">
        <f t="shared" si="53"/>
        <v>0.8716216216216216</v>
      </c>
      <c r="KQ51" s="77">
        <f t="shared" si="54"/>
        <v>0</v>
      </c>
      <c r="KS51" s="74" t="s">
        <v>54</v>
      </c>
      <c r="KT51" s="74">
        <v>148</v>
      </c>
      <c r="KU51" s="74">
        <v>129</v>
      </c>
      <c r="KV51" s="74">
        <v>4</v>
      </c>
      <c r="KW51" s="74">
        <v>15</v>
      </c>
      <c r="KX51" s="75">
        <f t="shared" si="55"/>
        <v>0.8716216216216216</v>
      </c>
      <c r="KY51" s="77">
        <f t="shared" si="56"/>
        <v>0</v>
      </c>
      <c r="LA51" s="74" t="s">
        <v>54</v>
      </c>
      <c r="LB51" s="74">
        <v>148</v>
      </c>
      <c r="LC51" s="74">
        <v>129</v>
      </c>
      <c r="LD51" s="74">
        <v>4</v>
      </c>
      <c r="LE51" s="74">
        <v>15</v>
      </c>
      <c r="LF51" s="75">
        <f t="shared" si="57"/>
        <v>0.8716216216216216</v>
      </c>
      <c r="LG51" s="77">
        <f t="shared" si="58"/>
        <v>0</v>
      </c>
      <c r="LI51" s="74" t="s">
        <v>54</v>
      </c>
      <c r="LJ51" s="74">
        <v>148</v>
      </c>
      <c r="LK51" s="74">
        <v>129</v>
      </c>
      <c r="LL51" s="74">
        <v>4</v>
      </c>
      <c r="LM51" s="74">
        <v>15</v>
      </c>
      <c r="LN51" s="75">
        <f t="shared" si="59"/>
        <v>0.8716216216216216</v>
      </c>
      <c r="LO51" s="77">
        <f t="shared" si="60"/>
        <v>0</v>
      </c>
      <c r="LQ51" s="74" t="s">
        <v>54</v>
      </c>
      <c r="LR51" s="74">
        <v>148</v>
      </c>
      <c r="LS51" s="74">
        <v>129</v>
      </c>
      <c r="LT51" s="74">
        <v>4</v>
      </c>
      <c r="LU51" s="74">
        <v>15</v>
      </c>
      <c r="LV51" s="75">
        <v>0.87</v>
      </c>
      <c r="LW51" s="77"/>
    </row>
    <row r="52" spans="1:33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G52" s="4"/>
      <c r="H52" s="2"/>
      <c r="I52" s="2" t="s">
        <v>55</v>
      </c>
      <c r="J52" s="2">
        <v>1595</v>
      </c>
      <c r="K52" s="2">
        <v>1587</v>
      </c>
      <c r="L52" s="6">
        <v>8</v>
      </c>
      <c r="M52" s="2">
        <v>0</v>
      </c>
      <c r="N52" s="4">
        <f t="shared" si="63"/>
        <v>0.99498432601880882</v>
      </c>
      <c r="O52" s="8">
        <f t="shared" si="1"/>
        <v>-5.0156739811911821E-3</v>
      </c>
      <c r="Q52" s="2" t="s">
        <v>55</v>
      </c>
      <c r="R52" s="2">
        <v>1595</v>
      </c>
      <c r="S52" s="2">
        <v>1587</v>
      </c>
      <c r="T52" s="6">
        <v>8</v>
      </c>
      <c r="U52" s="2">
        <v>0</v>
      </c>
      <c r="V52" s="4">
        <f t="shared" si="61"/>
        <v>0.99498432601880882</v>
      </c>
      <c r="W52" s="38">
        <f t="shared" si="2"/>
        <v>0</v>
      </c>
      <c r="Y52" s="2" t="s">
        <v>55</v>
      </c>
      <c r="Z52" s="2">
        <v>1595</v>
      </c>
      <c r="AA52" s="2">
        <v>1587</v>
      </c>
      <c r="AB52" s="2">
        <v>8</v>
      </c>
      <c r="AC52" s="2">
        <v>0</v>
      </c>
      <c r="AD52" s="4">
        <v>0.99</v>
      </c>
      <c r="AE52" s="38">
        <f t="shared" si="3"/>
        <v>-4.9843260188088268E-3</v>
      </c>
      <c r="AG52" s="2" t="s">
        <v>55</v>
      </c>
      <c r="AH52" s="2">
        <v>1595</v>
      </c>
      <c r="AI52" s="2">
        <v>1587</v>
      </c>
      <c r="AJ52" s="2">
        <v>8</v>
      </c>
      <c r="AK52" s="2">
        <v>0</v>
      </c>
      <c r="AL52" s="4">
        <v>0.99</v>
      </c>
      <c r="AM52" s="38">
        <f t="shared" si="4"/>
        <v>0</v>
      </c>
      <c r="AO52" s="2" t="s">
        <v>55</v>
      </c>
      <c r="AP52" s="2">
        <v>1595</v>
      </c>
      <c r="AQ52" s="2">
        <v>1587</v>
      </c>
      <c r="AR52" s="2">
        <v>8</v>
      </c>
      <c r="AS52" s="2">
        <v>0</v>
      </c>
      <c r="AT52" s="4">
        <v>0.99</v>
      </c>
      <c r="AU52" s="38">
        <f t="shared" si="5"/>
        <v>0</v>
      </c>
      <c r="AW52" s="2" t="s">
        <v>55</v>
      </c>
      <c r="AX52" s="2">
        <v>1595</v>
      </c>
      <c r="AY52" s="2">
        <v>1587</v>
      </c>
      <c r="AZ52" s="2">
        <v>8</v>
      </c>
      <c r="BA52" s="2">
        <v>0</v>
      </c>
      <c r="BB52" s="4">
        <v>0.99</v>
      </c>
      <c r="BC52" s="38">
        <f t="shared" si="6"/>
        <v>0</v>
      </c>
      <c r="BE52" s="2" t="s">
        <v>55</v>
      </c>
      <c r="BF52" s="2">
        <v>1595</v>
      </c>
      <c r="BG52" s="2">
        <v>1588</v>
      </c>
      <c r="BH52" s="2">
        <v>7</v>
      </c>
      <c r="BI52" s="2">
        <v>0</v>
      </c>
      <c r="BJ52" s="4">
        <v>1</v>
      </c>
      <c r="BK52" s="38">
        <f t="shared" si="7"/>
        <v>1.0000000000000009E-2</v>
      </c>
      <c r="BM52" s="2" t="s">
        <v>55</v>
      </c>
      <c r="BN52" s="2">
        <v>1595</v>
      </c>
      <c r="BO52" s="2">
        <v>1587</v>
      </c>
      <c r="BP52" s="2">
        <v>8</v>
      </c>
      <c r="BQ52" s="2">
        <v>0</v>
      </c>
      <c r="BR52" s="4">
        <v>0.99</v>
      </c>
      <c r="BS52" s="38">
        <f t="shared" si="8"/>
        <v>-1.0000000000000009E-2</v>
      </c>
      <c r="BT52" t="s">
        <v>89</v>
      </c>
      <c r="BU52" s="2" t="s">
        <v>55</v>
      </c>
      <c r="BV52" s="2">
        <v>1595</v>
      </c>
      <c r="BW52" s="2">
        <v>1587</v>
      </c>
      <c r="BX52" s="2">
        <v>8</v>
      </c>
      <c r="BY52" s="2">
        <v>0</v>
      </c>
      <c r="BZ52" s="4">
        <v>0.99</v>
      </c>
      <c r="CA52" s="4">
        <f t="shared" si="9"/>
        <v>0</v>
      </c>
      <c r="CC52" s="2" t="s">
        <v>55</v>
      </c>
      <c r="CD52" s="2">
        <v>1595</v>
      </c>
      <c r="CE52" s="2">
        <v>1587</v>
      </c>
      <c r="CF52" s="2">
        <v>8</v>
      </c>
      <c r="CG52" s="2">
        <v>0</v>
      </c>
      <c r="CH52" s="4">
        <f t="shared" si="62"/>
        <v>0.99498432601880882</v>
      </c>
      <c r="CI52" s="38">
        <f t="shared" si="10"/>
        <v>4.9843260188088268E-3</v>
      </c>
      <c r="CK52" s="73" t="s">
        <v>55</v>
      </c>
      <c r="CL52" s="73">
        <v>1595</v>
      </c>
      <c r="CM52" s="73">
        <v>1587</v>
      </c>
      <c r="CN52" s="73">
        <v>8</v>
      </c>
      <c r="CO52" s="73">
        <v>0</v>
      </c>
      <c r="CP52" s="77">
        <v>0.99</v>
      </c>
      <c r="CQ52" s="77">
        <f t="shared" si="11"/>
        <v>0.99</v>
      </c>
      <c r="CR52" s="73"/>
      <c r="CS52" s="73" t="s">
        <v>55</v>
      </c>
      <c r="CT52" s="73">
        <v>1595</v>
      </c>
      <c r="CU52" s="73">
        <v>1587</v>
      </c>
      <c r="CV52" s="73">
        <v>8</v>
      </c>
      <c r="CW52" s="73">
        <v>0</v>
      </c>
      <c r="CX52" s="77">
        <v>0.99</v>
      </c>
      <c r="CY52" s="77">
        <f t="shared" si="12"/>
        <v>0</v>
      </c>
      <c r="CZ52" s="73"/>
      <c r="DA52" s="73" t="s">
        <v>55</v>
      </c>
      <c r="DB52" s="73">
        <v>1595</v>
      </c>
      <c r="DC52" s="73">
        <v>1587</v>
      </c>
      <c r="DD52" s="73">
        <v>8</v>
      </c>
      <c r="DE52" s="73">
        <v>0</v>
      </c>
      <c r="DF52" s="77">
        <v>0.99</v>
      </c>
      <c r="DG52" s="77">
        <f t="shared" si="13"/>
        <v>0</v>
      </c>
      <c r="DH52" s="73"/>
      <c r="DI52" s="73" t="s">
        <v>55</v>
      </c>
      <c r="DJ52" s="73">
        <v>1595</v>
      </c>
      <c r="DK52" s="73">
        <v>1587</v>
      </c>
      <c r="DL52" s="73">
        <v>8</v>
      </c>
      <c r="DM52" s="73">
        <v>0</v>
      </c>
      <c r="DN52" s="77">
        <v>0.99</v>
      </c>
      <c r="DO52" s="77">
        <f t="shared" si="14"/>
        <v>0</v>
      </c>
      <c r="DP52" s="73"/>
      <c r="DQ52" s="73" t="s">
        <v>55</v>
      </c>
      <c r="DR52" s="73">
        <v>1595</v>
      </c>
      <c r="DS52" s="73">
        <v>1587</v>
      </c>
      <c r="DT52" s="73">
        <v>8</v>
      </c>
      <c r="DU52" s="73">
        <v>0</v>
      </c>
      <c r="DV52" s="77">
        <v>0.99</v>
      </c>
      <c r="DW52" s="77">
        <f t="shared" si="15"/>
        <v>0</v>
      </c>
      <c r="DX52" s="91"/>
      <c r="DY52" s="73" t="s">
        <v>55</v>
      </c>
      <c r="DZ52" s="73">
        <v>1595</v>
      </c>
      <c r="EA52" s="73">
        <v>1587</v>
      </c>
      <c r="EB52" s="73">
        <v>8</v>
      </c>
      <c r="EC52" s="73">
        <v>0</v>
      </c>
      <c r="ED52" s="77">
        <v>0.99</v>
      </c>
      <c r="EE52" s="77">
        <f t="shared" si="16"/>
        <v>0</v>
      </c>
      <c r="EF52" s="73"/>
      <c r="EG52" s="73" t="s">
        <v>55</v>
      </c>
      <c r="EH52" s="73">
        <v>1595</v>
      </c>
      <c r="EI52" s="73">
        <v>1587</v>
      </c>
      <c r="EJ52" s="73">
        <v>8</v>
      </c>
      <c r="EK52" s="73">
        <v>0</v>
      </c>
      <c r="EL52" s="77">
        <v>0.99</v>
      </c>
      <c r="EM52" s="77">
        <f t="shared" si="17"/>
        <v>0</v>
      </c>
      <c r="EN52" s="73"/>
      <c r="EO52" s="73" t="s">
        <v>55</v>
      </c>
      <c r="EP52" s="73">
        <v>1595</v>
      </c>
      <c r="EQ52" s="73">
        <v>1587</v>
      </c>
      <c r="ER52" s="73">
        <v>8</v>
      </c>
      <c r="ES52" s="73">
        <v>0</v>
      </c>
      <c r="ET52" s="77">
        <v>0.99</v>
      </c>
      <c r="EU52" s="77">
        <f t="shared" si="18"/>
        <v>0</v>
      </c>
      <c r="EV52" s="73"/>
      <c r="EW52" s="73" t="s">
        <v>55</v>
      </c>
      <c r="EX52" s="73">
        <v>1595</v>
      </c>
      <c r="EY52" s="73">
        <v>1188</v>
      </c>
      <c r="EZ52" s="73">
        <v>11</v>
      </c>
      <c r="FA52" s="73">
        <v>396</v>
      </c>
      <c r="FB52" s="77">
        <v>0.74</v>
      </c>
      <c r="FC52" s="77">
        <f t="shared" si="19"/>
        <v>-0.25</v>
      </c>
      <c r="FD52" s="73" t="s">
        <v>89</v>
      </c>
      <c r="FE52" s="74" t="s">
        <v>55</v>
      </c>
      <c r="FF52" s="74">
        <v>1597</v>
      </c>
      <c r="FG52" s="74">
        <v>1589</v>
      </c>
      <c r="FH52" s="74">
        <v>8</v>
      </c>
      <c r="FI52" s="74">
        <v>0</v>
      </c>
      <c r="FJ52" s="75">
        <f t="shared" si="20"/>
        <v>0.99499060738885414</v>
      </c>
      <c r="FK52" s="77">
        <f t="shared" si="21"/>
        <v>0.25499060738885415</v>
      </c>
      <c r="FM52" s="74" t="s">
        <v>55</v>
      </c>
      <c r="FN52" s="74">
        <v>1597</v>
      </c>
      <c r="FO52" s="74">
        <v>1589</v>
      </c>
      <c r="FP52" s="74">
        <v>8</v>
      </c>
      <c r="FQ52" s="74">
        <v>0</v>
      </c>
      <c r="FR52" s="75">
        <f t="shared" si="22"/>
        <v>0.99499060738885414</v>
      </c>
      <c r="FS52" s="77">
        <f t="shared" si="23"/>
        <v>0</v>
      </c>
      <c r="FU52" s="74" t="s">
        <v>55</v>
      </c>
      <c r="FV52" s="74">
        <v>1597</v>
      </c>
      <c r="FW52" s="74">
        <v>1589</v>
      </c>
      <c r="FX52" s="74">
        <v>8</v>
      </c>
      <c r="FY52" s="74">
        <v>0</v>
      </c>
      <c r="FZ52" s="75">
        <f t="shared" si="24"/>
        <v>0.99499060738885414</v>
      </c>
      <c r="GA52" s="77">
        <f t="shared" si="64"/>
        <v>0</v>
      </c>
      <c r="GC52" s="74" t="s">
        <v>55</v>
      </c>
      <c r="GD52" s="74">
        <v>1597</v>
      </c>
      <c r="GE52" s="74">
        <v>1589</v>
      </c>
      <c r="GF52" s="74">
        <v>8</v>
      </c>
      <c r="GG52" s="74">
        <v>0</v>
      </c>
      <c r="GH52" s="75">
        <f t="shared" si="25"/>
        <v>0.99499060738885414</v>
      </c>
      <c r="GI52" s="77">
        <f t="shared" si="26"/>
        <v>0</v>
      </c>
      <c r="GK52" s="74" t="s">
        <v>55</v>
      </c>
      <c r="GL52" s="74">
        <v>1597</v>
      </c>
      <c r="GM52" s="74">
        <v>1589</v>
      </c>
      <c r="GN52" s="74">
        <v>8</v>
      </c>
      <c r="GO52" s="74">
        <v>0</v>
      </c>
      <c r="GP52" s="75">
        <f t="shared" si="27"/>
        <v>0.99499060738885414</v>
      </c>
      <c r="GQ52" s="77">
        <f t="shared" si="28"/>
        <v>0</v>
      </c>
      <c r="GS52" s="74" t="s">
        <v>55</v>
      </c>
      <c r="GT52" s="74">
        <v>1597</v>
      </c>
      <c r="GU52" s="74">
        <v>1589</v>
      </c>
      <c r="GV52" s="74">
        <v>8</v>
      </c>
      <c r="GW52" s="74">
        <v>0</v>
      </c>
      <c r="GX52" s="75">
        <f t="shared" si="29"/>
        <v>0.99499060738885414</v>
      </c>
      <c r="GY52" s="77">
        <f t="shared" si="30"/>
        <v>0</v>
      </c>
      <c r="HA52" s="74" t="s">
        <v>55</v>
      </c>
      <c r="HB52" s="74">
        <v>1597</v>
      </c>
      <c r="HC52" s="74">
        <v>1589</v>
      </c>
      <c r="HD52" s="74">
        <v>8</v>
      </c>
      <c r="HE52" s="74">
        <v>0</v>
      </c>
      <c r="HF52" s="75">
        <f t="shared" si="31"/>
        <v>0.99499060738885414</v>
      </c>
      <c r="HG52" s="77">
        <f t="shared" si="32"/>
        <v>0</v>
      </c>
      <c r="HI52" s="74" t="s">
        <v>55</v>
      </c>
      <c r="HJ52" s="74">
        <v>1597</v>
      </c>
      <c r="HK52" s="74">
        <v>1589</v>
      </c>
      <c r="HL52" s="74">
        <v>8</v>
      </c>
      <c r="HM52" s="74">
        <v>0</v>
      </c>
      <c r="HN52" s="75">
        <f t="shared" si="33"/>
        <v>0.99499060738885414</v>
      </c>
      <c r="HO52" s="77">
        <f t="shared" si="34"/>
        <v>0</v>
      </c>
      <c r="HQ52" s="74" t="s">
        <v>55</v>
      </c>
      <c r="HR52" s="74">
        <v>1597</v>
      </c>
      <c r="HS52" s="74">
        <v>1589</v>
      </c>
      <c r="HT52" s="74">
        <v>8</v>
      </c>
      <c r="HU52" s="74">
        <v>0</v>
      </c>
      <c r="HV52" s="75">
        <f t="shared" si="35"/>
        <v>0.99499060738885414</v>
      </c>
      <c r="HW52" s="77">
        <f t="shared" si="36"/>
        <v>0</v>
      </c>
      <c r="HY52" s="74" t="s">
        <v>55</v>
      </c>
      <c r="HZ52" s="74">
        <v>1597</v>
      </c>
      <c r="IA52" s="74">
        <v>1589</v>
      </c>
      <c r="IB52" s="74">
        <v>8</v>
      </c>
      <c r="IC52" s="74">
        <v>0</v>
      </c>
      <c r="ID52" s="75">
        <f t="shared" si="37"/>
        <v>0.99499060738885414</v>
      </c>
      <c r="IE52" s="77">
        <f t="shared" si="38"/>
        <v>0</v>
      </c>
      <c r="IG52" s="74" t="s">
        <v>55</v>
      </c>
      <c r="IH52" s="74">
        <v>1597</v>
      </c>
      <c r="II52" s="74">
        <v>1590</v>
      </c>
      <c r="IJ52" s="74">
        <v>7</v>
      </c>
      <c r="IK52" s="74">
        <v>0</v>
      </c>
      <c r="IL52" s="75">
        <f t="shared" si="39"/>
        <v>0.99561678146524735</v>
      </c>
      <c r="IM52" s="77">
        <f t="shared" si="40"/>
        <v>6.2617407639320444E-4</v>
      </c>
      <c r="IO52" s="74" t="s">
        <v>55</v>
      </c>
      <c r="IP52" s="74">
        <v>1597</v>
      </c>
      <c r="IQ52" s="74">
        <v>1590</v>
      </c>
      <c r="IR52" s="74">
        <v>7</v>
      </c>
      <c r="IS52" s="74">
        <v>0</v>
      </c>
      <c r="IT52" s="75">
        <f t="shared" si="41"/>
        <v>0.99561678146524735</v>
      </c>
      <c r="IU52" s="77">
        <f t="shared" si="42"/>
        <v>0</v>
      </c>
      <c r="IW52" s="74" t="s">
        <v>55</v>
      </c>
      <c r="IX52" s="74">
        <v>1597</v>
      </c>
      <c r="IY52" s="74">
        <v>1589</v>
      </c>
      <c r="IZ52" s="74">
        <v>8</v>
      </c>
      <c r="JA52" s="74">
        <v>0</v>
      </c>
      <c r="JB52" s="75">
        <f t="shared" si="43"/>
        <v>0.99499060738885414</v>
      </c>
      <c r="JC52" s="77">
        <f t="shared" si="44"/>
        <v>-6.2617407639320444E-4</v>
      </c>
      <c r="JE52" s="74" t="s">
        <v>55</v>
      </c>
      <c r="JF52" s="74">
        <v>1597</v>
      </c>
      <c r="JG52" s="74">
        <v>1589</v>
      </c>
      <c r="JH52" s="74">
        <v>8</v>
      </c>
      <c r="JI52" s="74">
        <v>0</v>
      </c>
      <c r="JJ52" s="75">
        <f t="shared" si="45"/>
        <v>0.99499060738885414</v>
      </c>
      <c r="JK52" s="77">
        <f t="shared" si="46"/>
        <v>0</v>
      </c>
      <c r="JM52" s="74" t="s">
        <v>55</v>
      </c>
      <c r="JN52" s="74">
        <v>1597</v>
      </c>
      <c r="JO52" s="74">
        <v>1589</v>
      </c>
      <c r="JP52" s="74">
        <v>8</v>
      </c>
      <c r="JQ52" s="74">
        <v>0</v>
      </c>
      <c r="JR52" s="75">
        <f t="shared" si="47"/>
        <v>0.99499060738885414</v>
      </c>
      <c r="JS52" s="77">
        <f t="shared" si="48"/>
        <v>0</v>
      </c>
      <c r="JU52" s="74" t="s">
        <v>55</v>
      </c>
      <c r="JV52" s="74">
        <v>1597</v>
      </c>
      <c r="JW52" s="74">
        <v>1589</v>
      </c>
      <c r="JX52" s="74">
        <v>8</v>
      </c>
      <c r="JY52" s="74">
        <v>0</v>
      </c>
      <c r="JZ52" s="75">
        <f t="shared" si="49"/>
        <v>0.99499060738885414</v>
      </c>
      <c r="KA52" s="77">
        <f t="shared" si="50"/>
        <v>0</v>
      </c>
      <c r="KC52" s="74" t="s">
        <v>55</v>
      </c>
      <c r="KD52" s="74">
        <v>1597</v>
      </c>
      <c r="KE52" s="74">
        <v>1589</v>
      </c>
      <c r="KF52" s="74">
        <v>8</v>
      </c>
      <c r="KG52" s="74">
        <v>0</v>
      </c>
      <c r="KH52" s="75">
        <f t="shared" si="51"/>
        <v>0.99499060738885414</v>
      </c>
      <c r="KI52" s="77">
        <f t="shared" si="52"/>
        <v>0</v>
      </c>
      <c r="KK52" s="74" t="s">
        <v>55</v>
      </c>
      <c r="KL52" s="74">
        <v>1597</v>
      </c>
      <c r="KM52" s="74">
        <v>1589</v>
      </c>
      <c r="KN52" s="74">
        <v>8</v>
      </c>
      <c r="KO52" s="74">
        <v>0</v>
      </c>
      <c r="KP52" s="75">
        <f t="shared" si="53"/>
        <v>0.99499060738885414</v>
      </c>
      <c r="KQ52" s="77">
        <f t="shared" si="54"/>
        <v>0</v>
      </c>
      <c r="KS52" s="74" t="s">
        <v>55</v>
      </c>
      <c r="KT52" s="74">
        <v>1597</v>
      </c>
      <c r="KU52" s="74">
        <v>1589</v>
      </c>
      <c r="KV52" s="74">
        <v>8</v>
      </c>
      <c r="KW52" s="74">
        <v>0</v>
      </c>
      <c r="KX52" s="75">
        <f t="shared" si="55"/>
        <v>0.99499060738885414</v>
      </c>
      <c r="KY52" s="77">
        <f t="shared" si="56"/>
        <v>0</v>
      </c>
      <c r="LA52" s="74" t="s">
        <v>55</v>
      </c>
      <c r="LB52" s="74">
        <v>1597</v>
      </c>
      <c r="LC52" s="74">
        <v>1589</v>
      </c>
      <c r="LD52" s="74">
        <v>8</v>
      </c>
      <c r="LE52" s="74">
        <v>0</v>
      </c>
      <c r="LF52" s="75">
        <f t="shared" si="57"/>
        <v>0.99499060738885414</v>
      </c>
      <c r="LG52" s="77">
        <f t="shared" si="58"/>
        <v>0</v>
      </c>
      <c r="LI52" s="74" t="s">
        <v>55</v>
      </c>
      <c r="LJ52" s="74">
        <v>1597</v>
      </c>
      <c r="LK52" s="74">
        <v>1589</v>
      </c>
      <c r="LL52" s="74">
        <v>8</v>
      </c>
      <c r="LM52" s="74">
        <v>0</v>
      </c>
      <c r="LN52" s="75">
        <f t="shared" si="59"/>
        <v>0.99499060738885414</v>
      </c>
      <c r="LO52" s="77">
        <f t="shared" si="60"/>
        <v>0</v>
      </c>
      <c r="LQ52" s="74" t="s">
        <v>55</v>
      </c>
      <c r="LR52" s="74">
        <v>1597</v>
      </c>
      <c r="LS52" s="74">
        <v>1589</v>
      </c>
      <c r="LT52" s="74">
        <v>8</v>
      </c>
      <c r="LU52" s="74">
        <v>0</v>
      </c>
      <c r="LV52" s="75">
        <v>0.99</v>
      </c>
      <c r="LW52" s="77"/>
    </row>
    <row r="53" spans="1:335">
      <c r="A53" s="2" t="s">
        <v>56</v>
      </c>
      <c r="B53" s="2">
        <v>176</v>
      </c>
      <c r="C53" s="2">
        <v>172</v>
      </c>
      <c r="D53" s="2">
        <v>2</v>
      </c>
      <c r="E53" s="2">
        <v>2</v>
      </c>
      <c r="F53" s="4">
        <v>0.98</v>
      </c>
      <c r="G53" s="4"/>
      <c r="H53" s="2"/>
      <c r="I53" s="2" t="s">
        <v>56</v>
      </c>
      <c r="J53" s="2">
        <v>176</v>
      </c>
      <c r="K53" s="2">
        <v>173</v>
      </c>
      <c r="L53" s="2">
        <v>2</v>
      </c>
      <c r="M53" s="2">
        <v>1</v>
      </c>
      <c r="N53" s="4">
        <f t="shared" si="63"/>
        <v>0.98295454545454541</v>
      </c>
      <c r="O53" s="8">
        <f t="shared" si="1"/>
        <v>2.9545454545454319E-3</v>
      </c>
      <c r="Q53" s="2" t="s">
        <v>56</v>
      </c>
      <c r="R53" s="2">
        <v>176</v>
      </c>
      <c r="S53" s="2">
        <v>173</v>
      </c>
      <c r="T53" s="2">
        <v>3</v>
      </c>
      <c r="U53" s="2">
        <v>0</v>
      </c>
      <c r="V53" s="4">
        <f t="shared" si="61"/>
        <v>0.98295454545454541</v>
      </c>
      <c r="W53" s="38">
        <f t="shared" si="2"/>
        <v>0</v>
      </c>
      <c r="Y53" s="2" t="s">
        <v>56</v>
      </c>
      <c r="Z53" s="2">
        <v>176</v>
      </c>
      <c r="AA53" s="2">
        <v>173</v>
      </c>
      <c r="AB53" s="2">
        <v>2</v>
      </c>
      <c r="AC53" s="2">
        <v>1</v>
      </c>
      <c r="AD53" s="4">
        <v>0.98</v>
      </c>
      <c r="AE53" s="38">
        <f t="shared" si="3"/>
        <v>-2.9545454545454319E-3</v>
      </c>
      <c r="AG53" s="2" t="s">
        <v>56</v>
      </c>
      <c r="AH53" s="2">
        <v>176</v>
      </c>
      <c r="AI53" s="2">
        <v>174</v>
      </c>
      <c r="AJ53" s="2">
        <v>2</v>
      </c>
      <c r="AK53" s="2">
        <v>0</v>
      </c>
      <c r="AL53" s="4">
        <v>0.99</v>
      </c>
      <c r="AM53" s="38">
        <f t="shared" si="4"/>
        <v>1.0000000000000009E-2</v>
      </c>
      <c r="AO53" s="2" t="s">
        <v>56</v>
      </c>
      <c r="AP53" s="2">
        <v>176</v>
      </c>
      <c r="AQ53" s="2">
        <v>172</v>
      </c>
      <c r="AR53" s="2">
        <v>2</v>
      </c>
      <c r="AS53" s="6">
        <v>2</v>
      </c>
      <c r="AT53" s="4">
        <v>0.98</v>
      </c>
      <c r="AU53" s="38">
        <f t="shared" si="5"/>
        <v>-1.0000000000000009E-2</v>
      </c>
      <c r="AV53" t="s">
        <v>139</v>
      </c>
      <c r="AW53" s="2" t="s">
        <v>56</v>
      </c>
      <c r="AX53" s="2">
        <v>176</v>
      </c>
      <c r="AY53" s="2">
        <v>173</v>
      </c>
      <c r="AZ53" s="2">
        <v>2</v>
      </c>
      <c r="BA53" s="2">
        <v>1</v>
      </c>
      <c r="BB53" s="4">
        <v>0.98</v>
      </c>
      <c r="BC53" s="38">
        <f t="shared" si="6"/>
        <v>0</v>
      </c>
      <c r="BE53" s="2" t="s">
        <v>56</v>
      </c>
      <c r="BF53" s="2">
        <v>176</v>
      </c>
      <c r="BG53" s="2">
        <v>174</v>
      </c>
      <c r="BH53" s="2">
        <v>2</v>
      </c>
      <c r="BI53" s="2">
        <v>0</v>
      </c>
      <c r="BJ53" s="4">
        <v>0.99</v>
      </c>
      <c r="BK53" s="38">
        <f t="shared" si="7"/>
        <v>1.0000000000000009E-2</v>
      </c>
      <c r="BM53" s="2" t="s">
        <v>56</v>
      </c>
      <c r="BN53" s="2">
        <v>176</v>
      </c>
      <c r="BO53" s="2">
        <v>174</v>
      </c>
      <c r="BP53" s="2">
        <v>2</v>
      </c>
      <c r="BQ53" s="2">
        <v>0</v>
      </c>
      <c r="BR53" s="4">
        <v>0.99</v>
      </c>
      <c r="BS53" s="38">
        <f t="shared" si="8"/>
        <v>0</v>
      </c>
      <c r="BU53" s="2" t="s">
        <v>56</v>
      </c>
      <c r="BV53" s="2">
        <v>176</v>
      </c>
      <c r="BW53" s="2">
        <v>174</v>
      </c>
      <c r="BX53" s="2">
        <v>2</v>
      </c>
      <c r="BY53" s="2">
        <v>0</v>
      </c>
      <c r="BZ53" s="4">
        <v>0.99</v>
      </c>
      <c r="CA53" s="4">
        <f t="shared" si="9"/>
        <v>0</v>
      </c>
      <c r="CC53" s="2" t="s">
        <v>56</v>
      </c>
      <c r="CD53" s="2">
        <v>176</v>
      </c>
      <c r="CE53" s="2">
        <v>173</v>
      </c>
      <c r="CF53" s="2">
        <v>2</v>
      </c>
      <c r="CG53" s="2">
        <v>1</v>
      </c>
      <c r="CH53" s="4">
        <f t="shared" si="62"/>
        <v>0.98295454545454541</v>
      </c>
      <c r="CI53" s="38">
        <f t="shared" si="10"/>
        <v>-7.0454545454545769E-3</v>
      </c>
      <c r="CJ53" t="s">
        <v>89</v>
      </c>
      <c r="CK53" s="73" t="s">
        <v>56</v>
      </c>
      <c r="CL53" s="73">
        <v>176</v>
      </c>
      <c r="CM53" s="73">
        <v>173</v>
      </c>
      <c r="CN53" s="73">
        <v>2</v>
      </c>
      <c r="CO53" s="73">
        <v>1</v>
      </c>
      <c r="CP53" s="77">
        <v>0.98</v>
      </c>
      <c r="CQ53" s="77">
        <f t="shared" si="11"/>
        <v>-2.0000000000000018E-2</v>
      </c>
      <c r="CR53" s="73" t="s">
        <v>89</v>
      </c>
      <c r="CS53" s="73" t="s">
        <v>56</v>
      </c>
      <c r="CT53" s="73">
        <v>176</v>
      </c>
      <c r="CU53" s="73">
        <v>174</v>
      </c>
      <c r="CV53" s="73">
        <v>2</v>
      </c>
      <c r="CW53" s="73">
        <v>0</v>
      </c>
      <c r="CX53" s="77">
        <v>0.99</v>
      </c>
      <c r="CY53" s="77">
        <f t="shared" si="12"/>
        <v>1.0000000000000009E-2</v>
      </c>
      <c r="CZ53" s="73"/>
      <c r="DA53" s="73" t="s">
        <v>56</v>
      </c>
      <c r="DB53" s="73">
        <v>176</v>
      </c>
      <c r="DC53" s="73">
        <v>174</v>
      </c>
      <c r="DD53" s="73">
        <v>2</v>
      </c>
      <c r="DE53" s="73">
        <v>0</v>
      </c>
      <c r="DF53" s="77">
        <v>0.99</v>
      </c>
      <c r="DG53" s="77">
        <f t="shared" si="13"/>
        <v>0</v>
      </c>
      <c r="DH53" s="73"/>
      <c r="DI53" s="73" t="s">
        <v>56</v>
      </c>
      <c r="DJ53" s="73">
        <v>176</v>
      </c>
      <c r="DK53" s="73">
        <v>174</v>
      </c>
      <c r="DL53" s="73">
        <v>2</v>
      </c>
      <c r="DM53" s="73">
        <v>0</v>
      </c>
      <c r="DN53" s="77">
        <v>0.99</v>
      </c>
      <c r="DO53" s="77">
        <f t="shared" si="14"/>
        <v>0</v>
      </c>
      <c r="DP53" s="73"/>
      <c r="DQ53" s="73" t="s">
        <v>56</v>
      </c>
      <c r="DR53" s="73">
        <v>176</v>
      </c>
      <c r="DS53" s="73">
        <v>172</v>
      </c>
      <c r="DT53" s="73">
        <v>2</v>
      </c>
      <c r="DU53" s="73">
        <v>2</v>
      </c>
      <c r="DV53" s="77">
        <v>0.98</v>
      </c>
      <c r="DW53" s="77">
        <f t="shared" si="15"/>
        <v>-1.0000000000000009E-2</v>
      </c>
      <c r="DX53" s="91" t="s">
        <v>89</v>
      </c>
      <c r="DY53" s="73" t="s">
        <v>56</v>
      </c>
      <c r="DZ53" s="73">
        <v>176</v>
      </c>
      <c r="EA53" s="73">
        <v>173</v>
      </c>
      <c r="EB53" s="73">
        <v>2</v>
      </c>
      <c r="EC53" s="73">
        <v>1</v>
      </c>
      <c r="ED53" s="77">
        <v>0.98</v>
      </c>
      <c r="EE53" s="77">
        <f t="shared" si="16"/>
        <v>0</v>
      </c>
      <c r="EF53" s="73"/>
      <c r="EG53" s="73" t="s">
        <v>56</v>
      </c>
      <c r="EH53" s="73">
        <v>176</v>
      </c>
      <c r="EI53" s="73">
        <v>174</v>
      </c>
      <c r="EJ53" s="73">
        <v>2</v>
      </c>
      <c r="EK53" s="73">
        <v>0</v>
      </c>
      <c r="EL53" s="77">
        <v>0.99</v>
      </c>
      <c r="EM53" s="77">
        <f t="shared" si="17"/>
        <v>1.0000000000000009E-2</v>
      </c>
      <c r="EN53" s="73"/>
      <c r="EO53" s="73" t="s">
        <v>56</v>
      </c>
      <c r="EP53" s="73">
        <v>176</v>
      </c>
      <c r="EQ53" s="73">
        <v>173</v>
      </c>
      <c r="ER53" s="73">
        <v>2</v>
      </c>
      <c r="ES53" s="73">
        <v>1</v>
      </c>
      <c r="ET53" s="77">
        <v>0.98</v>
      </c>
      <c r="EU53" s="77">
        <f t="shared" si="18"/>
        <v>-1.0000000000000009E-2</v>
      </c>
      <c r="EV53" s="73"/>
      <c r="EW53" s="73" t="s">
        <v>56</v>
      </c>
      <c r="EX53" s="73">
        <v>176</v>
      </c>
      <c r="EY53" s="73">
        <v>174</v>
      </c>
      <c r="EZ53" s="73">
        <v>2</v>
      </c>
      <c r="FA53" s="73">
        <v>0</v>
      </c>
      <c r="FB53" s="77">
        <v>0.99</v>
      </c>
      <c r="FC53" s="77">
        <f t="shared" si="19"/>
        <v>1.0000000000000009E-2</v>
      </c>
      <c r="FD53" s="73"/>
      <c r="FE53" s="74" t="s">
        <v>56</v>
      </c>
      <c r="FF53" s="74">
        <v>176</v>
      </c>
      <c r="FG53" s="74">
        <v>162</v>
      </c>
      <c r="FH53" s="74">
        <v>4</v>
      </c>
      <c r="FI53" s="74">
        <v>10</v>
      </c>
      <c r="FJ53" s="75">
        <f t="shared" si="20"/>
        <v>0.92045454545454541</v>
      </c>
      <c r="FK53" s="77">
        <f t="shared" si="21"/>
        <v>-6.9545454545454577E-2</v>
      </c>
      <c r="FM53" s="74" t="s">
        <v>56</v>
      </c>
      <c r="FN53" s="74">
        <v>176</v>
      </c>
      <c r="FO53" s="74">
        <v>163</v>
      </c>
      <c r="FP53" s="74">
        <v>3</v>
      </c>
      <c r="FQ53" s="74">
        <v>10</v>
      </c>
      <c r="FR53" s="75">
        <f t="shared" si="22"/>
        <v>0.92613636363636365</v>
      </c>
      <c r="FS53" s="77">
        <f t="shared" si="23"/>
        <v>5.6818181818182323E-3</v>
      </c>
      <c r="FU53" s="74" t="s">
        <v>56</v>
      </c>
      <c r="FV53" s="74">
        <v>176</v>
      </c>
      <c r="FW53" s="74">
        <v>164</v>
      </c>
      <c r="FX53" s="74">
        <v>2</v>
      </c>
      <c r="FY53" s="74">
        <v>10</v>
      </c>
      <c r="FZ53" s="75">
        <f t="shared" si="24"/>
        <v>0.93181818181818177</v>
      </c>
      <c r="GA53" s="77">
        <f t="shared" si="64"/>
        <v>5.6818181818181213E-3</v>
      </c>
      <c r="GC53" s="74" t="s">
        <v>56</v>
      </c>
      <c r="GD53" s="74">
        <v>176</v>
      </c>
      <c r="GE53" s="74">
        <v>165</v>
      </c>
      <c r="GF53" s="74">
        <v>2</v>
      </c>
      <c r="GG53" s="74">
        <v>9</v>
      </c>
      <c r="GH53" s="75">
        <f t="shared" si="25"/>
        <v>0.9375</v>
      </c>
      <c r="GI53" s="77">
        <f t="shared" si="26"/>
        <v>5.6818181818182323E-3</v>
      </c>
      <c r="GK53" s="74" t="s">
        <v>56</v>
      </c>
      <c r="GL53" s="74">
        <v>176</v>
      </c>
      <c r="GM53" s="74">
        <v>165</v>
      </c>
      <c r="GN53" s="74">
        <v>2</v>
      </c>
      <c r="GO53" s="74">
        <v>9</v>
      </c>
      <c r="GP53" s="75">
        <f t="shared" si="27"/>
        <v>0.9375</v>
      </c>
      <c r="GQ53" s="77">
        <f t="shared" si="28"/>
        <v>0</v>
      </c>
      <c r="GS53" s="74" t="s">
        <v>56</v>
      </c>
      <c r="GT53" s="74">
        <v>176</v>
      </c>
      <c r="GU53" s="74">
        <v>165</v>
      </c>
      <c r="GV53" s="74">
        <v>2</v>
      </c>
      <c r="GW53" s="74">
        <v>9</v>
      </c>
      <c r="GX53" s="75">
        <f t="shared" si="29"/>
        <v>0.9375</v>
      </c>
      <c r="GY53" s="77">
        <f t="shared" si="30"/>
        <v>0</v>
      </c>
      <c r="HA53" s="74" t="s">
        <v>56</v>
      </c>
      <c r="HB53" s="74">
        <v>176</v>
      </c>
      <c r="HC53" s="74">
        <v>165</v>
      </c>
      <c r="HD53" s="74">
        <v>2</v>
      </c>
      <c r="HE53" s="74">
        <v>9</v>
      </c>
      <c r="HF53" s="75">
        <f t="shared" si="31"/>
        <v>0.9375</v>
      </c>
      <c r="HG53" s="77">
        <f t="shared" si="32"/>
        <v>0</v>
      </c>
      <c r="HI53" s="74" t="s">
        <v>56</v>
      </c>
      <c r="HJ53" s="74">
        <v>176</v>
      </c>
      <c r="HK53" s="74">
        <v>165</v>
      </c>
      <c r="HL53" s="74">
        <v>2</v>
      </c>
      <c r="HM53" s="74">
        <v>9</v>
      </c>
      <c r="HN53" s="75">
        <f t="shared" si="33"/>
        <v>0.9375</v>
      </c>
      <c r="HO53" s="77">
        <f t="shared" si="34"/>
        <v>0</v>
      </c>
      <c r="HQ53" s="74" t="s">
        <v>56</v>
      </c>
      <c r="HR53" s="74">
        <v>176</v>
      </c>
      <c r="HS53" s="74">
        <v>165</v>
      </c>
      <c r="HT53" s="74">
        <v>2</v>
      </c>
      <c r="HU53" s="74">
        <v>9</v>
      </c>
      <c r="HV53" s="75">
        <f t="shared" si="35"/>
        <v>0.9375</v>
      </c>
      <c r="HW53" s="77">
        <f t="shared" si="36"/>
        <v>0</v>
      </c>
      <c r="HY53" s="74" t="s">
        <v>56</v>
      </c>
      <c r="HZ53" s="74">
        <v>176</v>
      </c>
      <c r="IA53" s="74">
        <v>165</v>
      </c>
      <c r="IB53" s="74">
        <v>2</v>
      </c>
      <c r="IC53" s="74">
        <v>9</v>
      </c>
      <c r="ID53" s="75">
        <f t="shared" si="37"/>
        <v>0.9375</v>
      </c>
      <c r="IE53" s="77">
        <f t="shared" si="38"/>
        <v>0</v>
      </c>
      <c r="IG53" s="74" t="s">
        <v>56</v>
      </c>
      <c r="IH53" s="74">
        <v>176</v>
      </c>
      <c r="II53" s="74">
        <v>165</v>
      </c>
      <c r="IJ53" s="74">
        <v>2</v>
      </c>
      <c r="IK53" s="74">
        <v>9</v>
      </c>
      <c r="IL53" s="75">
        <f t="shared" si="39"/>
        <v>0.9375</v>
      </c>
      <c r="IM53" s="77">
        <f t="shared" si="40"/>
        <v>0</v>
      </c>
      <c r="IO53" s="74" t="s">
        <v>56</v>
      </c>
      <c r="IP53" s="74">
        <v>176</v>
      </c>
      <c r="IQ53" s="74">
        <v>165</v>
      </c>
      <c r="IR53" s="74">
        <v>2</v>
      </c>
      <c r="IS53" s="74">
        <v>9</v>
      </c>
      <c r="IT53" s="75">
        <f t="shared" si="41"/>
        <v>0.9375</v>
      </c>
      <c r="IU53" s="77">
        <f t="shared" si="42"/>
        <v>0</v>
      </c>
      <c r="IW53" s="74" t="s">
        <v>56</v>
      </c>
      <c r="IX53" s="74">
        <v>176</v>
      </c>
      <c r="IY53" s="74">
        <v>165</v>
      </c>
      <c r="IZ53" s="74">
        <v>2</v>
      </c>
      <c r="JA53" s="74">
        <v>9</v>
      </c>
      <c r="JB53" s="75">
        <f t="shared" si="43"/>
        <v>0.9375</v>
      </c>
      <c r="JC53" s="77">
        <f t="shared" si="44"/>
        <v>0</v>
      </c>
      <c r="JE53" s="74" t="s">
        <v>56</v>
      </c>
      <c r="JF53" s="74">
        <v>176</v>
      </c>
      <c r="JG53" s="74">
        <v>165</v>
      </c>
      <c r="JH53" s="74">
        <v>2</v>
      </c>
      <c r="JI53" s="74">
        <v>9</v>
      </c>
      <c r="JJ53" s="75">
        <f t="shared" si="45"/>
        <v>0.9375</v>
      </c>
      <c r="JK53" s="77">
        <f t="shared" si="46"/>
        <v>0</v>
      </c>
      <c r="JM53" s="74" t="s">
        <v>56</v>
      </c>
      <c r="JN53" s="74">
        <v>176</v>
      </c>
      <c r="JO53" s="74">
        <v>165</v>
      </c>
      <c r="JP53" s="74">
        <v>2</v>
      </c>
      <c r="JQ53" s="74">
        <v>9</v>
      </c>
      <c r="JR53" s="75">
        <f t="shared" si="47"/>
        <v>0.9375</v>
      </c>
      <c r="JS53" s="77">
        <f t="shared" si="48"/>
        <v>0</v>
      </c>
      <c r="JU53" s="74" t="s">
        <v>56</v>
      </c>
      <c r="JV53" s="74">
        <v>176</v>
      </c>
      <c r="JW53" s="74">
        <v>165</v>
      </c>
      <c r="JX53" s="74">
        <v>2</v>
      </c>
      <c r="JY53" s="74">
        <v>9</v>
      </c>
      <c r="JZ53" s="75">
        <f t="shared" si="49"/>
        <v>0.9375</v>
      </c>
      <c r="KA53" s="77">
        <f t="shared" si="50"/>
        <v>0</v>
      </c>
      <c r="KC53" s="74" t="s">
        <v>56</v>
      </c>
      <c r="KD53" s="74">
        <v>176</v>
      </c>
      <c r="KE53" s="74">
        <v>165</v>
      </c>
      <c r="KF53" s="74">
        <v>2</v>
      </c>
      <c r="KG53" s="74">
        <v>9</v>
      </c>
      <c r="KH53" s="75">
        <f t="shared" si="51"/>
        <v>0.9375</v>
      </c>
      <c r="KI53" s="77">
        <f t="shared" si="52"/>
        <v>0</v>
      </c>
      <c r="KK53" s="74" t="s">
        <v>56</v>
      </c>
      <c r="KL53" s="74">
        <v>176</v>
      </c>
      <c r="KM53" s="74">
        <v>165</v>
      </c>
      <c r="KN53" s="74">
        <v>2</v>
      </c>
      <c r="KO53" s="74">
        <v>9</v>
      </c>
      <c r="KP53" s="75">
        <f t="shared" si="53"/>
        <v>0.9375</v>
      </c>
      <c r="KQ53" s="77">
        <f t="shared" si="54"/>
        <v>0</v>
      </c>
      <c r="KS53" s="74" t="s">
        <v>56</v>
      </c>
      <c r="KT53" s="74">
        <v>176</v>
      </c>
      <c r="KU53" s="74">
        <v>165</v>
      </c>
      <c r="KV53" s="74">
        <v>2</v>
      </c>
      <c r="KW53" s="74">
        <v>9</v>
      </c>
      <c r="KX53" s="75">
        <f t="shared" si="55"/>
        <v>0.9375</v>
      </c>
      <c r="KY53" s="77">
        <f t="shared" si="56"/>
        <v>0</v>
      </c>
      <c r="LA53" s="74" t="s">
        <v>56</v>
      </c>
      <c r="LB53" s="74">
        <v>176</v>
      </c>
      <c r="LC53" s="74">
        <v>165</v>
      </c>
      <c r="LD53" s="74">
        <v>2</v>
      </c>
      <c r="LE53" s="74">
        <v>9</v>
      </c>
      <c r="LF53" s="75">
        <f t="shared" si="57"/>
        <v>0.9375</v>
      </c>
      <c r="LG53" s="77">
        <f t="shared" si="58"/>
        <v>0</v>
      </c>
      <c r="LI53" s="74" t="s">
        <v>56</v>
      </c>
      <c r="LJ53" s="74">
        <v>176</v>
      </c>
      <c r="LK53" s="74">
        <v>165</v>
      </c>
      <c r="LL53" s="74">
        <v>2</v>
      </c>
      <c r="LM53" s="74">
        <v>9</v>
      </c>
      <c r="LN53" s="75">
        <f t="shared" si="59"/>
        <v>0.9375</v>
      </c>
      <c r="LO53" s="77">
        <f t="shared" si="60"/>
        <v>0</v>
      </c>
      <c r="LQ53" s="74" t="s">
        <v>56</v>
      </c>
      <c r="LR53" s="74">
        <v>176</v>
      </c>
      <c r="LS53" s="74">
        <v>174</v>
      </c>
      <c r="LT53" s="74">
        <v>2</v>
      </c>
      <c r="LU53" s="74">
        <v>0</v>
      </c>
      <c r="LV53" s="75">
        <v>0.99</v>
      </c>
      <c r="LW53" s="77"/>
    </row>
    <row r="54" spans="1:33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G54" s="4"/>
      <c r="H54" s="2"/>
      <c r="I54" s="2" t="s">
        <v>57</v>
      </c>
      <c r="J54" s="2">
        <v>231</v>
      </c>
      <c r="K54" s="2">
        <v>223</v>
      </c>
      <c r="L54" s="2">
        <v>7</v>
      </c>
      <c r="M54" s="2">
        <v>1</v>
      </c>
      <c r="N54" s="4">
        <f t="shared" si="63"/>
        <v>0.96536796536796532</v>
      </c>
      <c r="O54" s="8">
        <f t="shared" si="1"/>
        <v>-4.6320346320346539E-3</v>
      </c>
      <c r="Q54" s="2" t="s">
        <v>57</v>
      </c>
      <c r="R54" s="2">
        <v>231</v>
      </c>
      <c r="S54" s="2">
        <v>223</v>
      </c>
      <c r="T54" s="2">
        <v>7</v>
      </c>
      <c r="U54" s="2">
        <v>1</v>
      </c>
      <c r="V54" s="4">
        <f t="shared" si="61"/>
        <v>0.96536796536796532</v>
      </c>
      <c r="W54" s="38">
        <f t="shared" si="2"/>
        <v>0</v>
      </c>
      <c r="Y54" s="2" t="s">
        <v>57</v>
      </c>
      <c r="Z54" s="2">
        <v>231</v>
      </c>
      <c r="AA54" s="2">
        <v>223</v>
      </c>
      <c r="AB54" s="2">
        <v>7</v>
      </c>
      <c r="AC54" s="2">
        <v>1</v>
      </c>
      <c r="AD54" s="4">
        <v>0.97</v>
      </c>
      <c r="AE54" s="38">
        <f t="shared" si="3"/>
        <v>4.6320346320346539E-3</v>
      </c>
      <c r="AG54" s="2" t="s">
        <v>57</v>
      </c>
      <c r="AH54" s="2">
        <v>231</v>
      </c>
      <c r="AI54" s="2">
        <v>223</v>
      </c>
      <c r="AJ54" s="2">
        <v>7</v>
      </c>
      <c r="AK54" s="2">
        <v>1</v>
      </c>
      <c r="AL54" s="4">
        <v>0.97</v>
      </c>
      <c r="AM54" s="38">
        <f t="shared" si="4"/>
        <v>0</v>
      </c>
      <c r="AO54" s="2" t="s">
        <v>57</v>
      </c>
      <c r="AP54" s="2">
        <v>231</v>
      </c>
      <c r="AQ54" s="2">
        <v>223</v>
      </c>
      <c r="AR54" s="2">
        <v>7</v>
      </c>
      <c r="AS54" s="2">
        <v>1</v>
      </c>
      <c r="AT54" s="4">
        <v>0.97</v>
      </c>
      <c r="AU54" s="38">
        <f t="shared" si="5"/>
        <v>0</v>
      </c>
      <c r="AW54" s="2" t="s">
        <v>57</v>
      </c>
      <c r="AX54" s="2">
        <v>231</v>
      </c>
      <c r="AY54" s="2">
        <v>223</v>
      </c>
      <c r="AZ54" s="2">
        <v>7</v>
      </c>
      <c r="BA54" s="2">
        <v>1</v>
      </c>
      <c r="BB54" s="4">
        <v>0.97</v>
      </c>
      <c r="BC54" s="38">
        <f t="shared" si="6"/>
        <v>0</v>
      </c>
      <c r="BE54" s="2" t="s">
        <v>57</v>
      </c>
      <c r="BF54" s="2">
        <v>231</v>
      </c>
      <c r="BG54" s="2">
        <v>223</v>
      </c>
      <c r="BH54" s="2">
        <v>7</v>
      </c>
      <c r="BI54" s="2">
        <v>1</v>
      </c>
      <c r="BJ54" s="4">
        <v>0.97</v>
      </c>
      <c r="BK54" s="38">
        <f t="shared" si="7"/>
        <v>0</v>
      </c>
      <c r="BM54" s="2" t="s">
        <v>57</v>
      </c>
      <c r="BN54" s="2">
        <v>231</v>
      </c>
      <c r="BO54" s="2">
        <v>223</v>
      </c>
      <c r="BP54" s="2">
        <v>7</v>
      </c>
      <c r="BQ54" s="2">
        <v>1</v>
      </c>
      <c r="BR54" s="4">
        <v>0.97</v>
      </c>
      <c r="BS54" s="38">
        <f t="shared" si="8"/>
        <v>0</v>
      </c>
      <c r="BU54" s="2" t="s">
        <v>57</v>
      </c>
      <c r="BV54" s="2">
        <v>231</v>
      </c>
      <c r="BW54" s="2">
        <v>223</v>
      </c>
      <c r="BX54" s="2">
        <v>7</v>
      </c>
      <c r="BY54" s="2">
        <v>1</v>
      </c>
      <c r="BZ54" s="4">
        <v>0.97</v>
      </c>
      <c r="CA54" s="4">
        <f t="shared" si="9"/>
        <v>0</v>
      </c>
      <c r="CC54" s="2" t="s">
        <v>57</v>
      </c>
      <c r="CD54" s="2">
        <v>231</v>
      </c>
      <c r="CE54" s="2">
        <v>223</v>
      </c>
      <c r="CF54" s="2">
        <v>7</v>
      </c>
      <c r="CG54" s="2">
        <v>1</v>
      </c>
      <c r="CH54" s="4">
        <f t="shared" si="62"/>
        <v>0.96536796536796532</v>
      </c>
      <c r="CI54" s="38">
        <f t="shared" si="10"/>
        <v>-4.6320346320346539E-3</v>
      </c>
      <c r="CK54" s="73" t="s">
        <v>57</v>
      </c>
      <c r="CL54" s="73">
        <v>231</v>
      </c>
      <c r="CM54" s="73">
        <v>223</v>
      </c>
      <c r="CN54" s="73">
        <v>7</v>
      </c>
      <c r="CO54" s="73">
        <v>1</v>
      </c>
      <c r="CP54" s="77">
        <v>0.97</v>
      </c>
      <c r="CQ54" s="77">
        <f t="shared" si="11"/>
        <v>-3.0000000000000027E-2</v>
      </c>
      <c r="CR54" s="73"/>
      <c r="CS54" s="73" t="s">
        <v>57</v>
      </c>
      <c r="CT54" s="73">
        <v>231</v>
      </c>
      <c r="CU54" s="73">
        <v>223</v>
      </c>
      <c r="CV54" s="73">
        <v>7</v>
      </c>
      <c r="CW54" s="73">
        <v>1</v>
      </c>
      <c r="CX54" s="77">
        <v>0.97</v>
      </c>
      <c r="CY54" s="77">
        <f t="shared" si="12"/>
        <v>0</v>
      </c>
      <c r="CZ54" s="73"/>
      <c r="DA54" s="73" t="s">
        <v>57</v>
      </c>
      <c r="DB54" s="73">
        <v>231</v>
      </c>
      <c r="DC54" s="73">
        <v>223</v>
      </c>
      <c r="DD54" s="73">
        <v>7</v>
      </c>
      <c r="DE54" s="73">
        <v>1</v>
      </c>
      <c r="DF54" s="77">
        <v>0.97</v>
      </c>
      <c r="DG54" s="77">
        <f t="shared" si="13"/>
        <v>0</v>
      </c>
      <c r="DH54" s="73"/>
      <c r="DI54" s="73" t="s">
        <v>57</v>
      </c>
      <c r="DJ54" s="73">
        <v>231</v>
      </c>
      <c r="DK54" s="73">
        <v>223</v>
      </c>
      <c r="DL54" s="73">
        <v>7</v>
      </c>
      <c r="DM54" s="73">
        <v>1</v>
      </c>
      <c r="DN54" s="77">
        <v>0.97</v>
      </c>
      <c r="DO54" s="77">
        <f t="shared" si="14"/>
        <v>0</v>
      </c>
      <c r="DP54" s="73"/>
      <c r="DQ54" s="73" t="s">
        <v>57</v>
      </c>
      <c r="DR54" s="73">
        <v>231</v>
      </c>
      <c r="DS54" s="73">
        <v>223</v>
      </c>
      <c r="DT54" s="73">
        <v>7</v>
      </c>
      <c r="DU54" s="73">
        <v>1</v>
      </c>
      <c r="DV54" s="77">
        <v>0.97</v>
      </c>
      <c r="DW54" s="77">
        <f t="shared" si="15"/>
        <v>0</v>
      </c>
      <c r="DX54" s="91"/>
      <c r="DY54" s="73" t="s">
        <v>57</v>
      </c>
      <c r="DZ54" s="73">
        <v>231</v>
      </c>
      <c r="EA54" s="73">
        <v>223</v>
      </c>
      <c r="EB54" s="73">
        <v>7</v>
      </c>
      <c r="EC54" s="73">
        <v>1</v>
      </c>
      <c r="ED54" s="77">
        <v>0.97</v>
      </c>
      <c r="EE54" s="77">
        <f t="shared" si="16"/>
        <v>0</v>
      </c>
      <c r="EF54" s="73"/>
      <c r="EG54" s="73" t="s">
        <v>57</v>
      </c>
      <c r="EH54" s="73">
        <v>231</v>
      </c>
      <c r="EI54" s="73">
        <v>223</v>
      </c>
      <c r="EJ54" s="73">
        <v>7</v>
      </c>
      <c r="EK54" s="73">
        <v>1</v>
      </c>
      <c r="EL54" s="77">
        <v>0.97</v>
      </c>
      <c r="EM54" s="77">
        <f t="shared" si="17"/>
        <v>0</v>
      </c>
      <c r="EN54" s="73"/>
      <c r="EO54" s="73" t="s">
        <v>57</v>
      </c>
      <c r="EP54" s="73">
        <v>231</v>
      </c>
      <c r="EQ54" s="73">
        <v>223</v>
      </c>
      <c r="ER54" s="73">
        <v>7</v>
      </c>
      <c r="ES54" s="73">
        <v>1</v>
      </c>
      <c r="ET54" s="77">
        <v>0.97</v>
      </c>
      <c r="EU54" s="77">
        <f t="shared" si="18"/>
        <v>0</v>
      </c>
      <c r="EV54" s="73"/>
      <c r="EW54" s="73" t="s">
        <v>57</v>
      </c>
      <c r="EX54" s="73">
        <v>231</v>
      </c>
      <c r="EY54" s="73">
        <v>223</v>
      </c>
      <c r="EZ54" s="73">
        <v>7</v>
      </c>
      <c r="FA54" s="73">
        <v>1</v>
      </c>
      <c r="FB54" s="77">
        <v>0.97</v>
      </c>
      <c r="FC54" s="77">
        <f t="shared" si="19"/>
        <v>0</v>
      </c>
      <c r="FD54" s="73"/>
      <c r="FE54" s="74" t="s">
        <v>57</v>
      </c>
      <c r="FF54" s="74">
        <v>231</v>
      </c>
      <c r="FG54" s="74">
        <v>223</v>
      </c>
      <c r="FH54" s="74">
        <v>7</v>
      </c>
      <c r="FI54" s="74">
        <v>1</v>
      </c>
      <c r="FJ54" s="75">
        <f t="shared" si="20"/>
        <v>0.96536796536796532</v>
      </c>
      <c r="FK54" s="77">
        <f t="shared" si="21"/>
        <v>-4.6320346320346539E-3</v>
      </c>
      <c r="FM54" s="74" t="s">
        <v>57</v>
      </c>
      <c r="FN54" s="74">
        <v>231</v>
      </c>
      <c r="FO54" s="74">
        <v>223</v>
      </c>
      <c r="FP54" s="74">
        <v>7</v>
      </c>
      <c r="FQ54" s="74">
        <v>1</v>
      </c>
      <c r="FR54" s="75">
        <f t="shared" si="22"/>
        <v>0.96536796536796532</v>
      </c>
      <c r="FS54" s="77">
        <f t="shared" si="23"/>
        <v>0</v>
      </c>
      <c r="FU54" s="74" t="s">
        <v>57</v>
      </c>
      <c r="FV54" s="74">
        <v>231</v>
      </c>
      <c r="FW54" s="74">
        <v>223</v>
      </c>
      <c r="FX54" s="74">
        <v>7</v>
      </c>
      <c r="FY54" s="74">
        <v>1</v>
      </c>
      <c r="FZ54" s="75">
        <f t="shared" si="24"/>
        <v>0.96536796536796532</v>
      </c>
      <c r="GA54" s="77">
        <f t="shared" si="64"/>
        <v>0</v>
      </c>
      <c r="GC54" s="74" t="s">
        <v>57</v>
      </c>
      <c r="GD54" s="74">
        <v>231</v>
      </c>
      <c r="GE54" s="74">
        <v>223</v>
      </c>
      <c r="GF54" s="74">
        <v>7</v>
      </c>
      <c r="GG54" s="74">
        <v>1</v>
      </c>
      <c r="GH54" s="75">
        <f t="shared" si="25"/>
        <v>0.96536796536796532</v>
      </c>
      <c r="GI54" s="77">
        <f t="shared" si="26"/>
        <v>0</v>
      </c>
      <c r="GK54" s="74" t="s">
        <v>57</v>
      </c>
      <c r="GL54" s="74">
        <v>231</v>
      </c>
      <c r="GM54" s="74">
        <v>223</v>
      </c>
      <c r="GN54" s="74">
        <v>7</v>
      </c>
      <c r="GO54" s="74">
        <v>1</v>
      </c>
      <c r="GP54" s="75">
        <f t="shared" si="27"/>
        <v>0.96536796536796532</v>
      </c>
      <c r="GQ54" s="77">
        <f t="shared" si="28"/>
        <v>0</v>
      </c>
      <c r="GS54" s="74" t="s">
        <v>57</v>
      </c>
      <c r="GT54" s="74">
        <v>231</v>
      </c>
      <c r="GU54" s="74">
        <v>223</v>
      </c>
      <c r="GV54" s="74">
        <v>7</v>
      </c>
      <c r="GW54" s="74">
        <v>1</v>
      </c>
      <c r="GX54" s="75">
        <f t="shared" si="29"/>
        <v>0.96536796536796532</v>
      </c>
      <c r="GY54" s="77">
        <f t="shared" si="30"/>
        <v>0</v>
      </c>
      <c r="HA54" s="74" t="s">
        <v>57</v>
      </c>
      <c r="HB54" s="74">
        <v>231</v>
      </c>
      <c r="HC54" s="74">
        <v>223</v>
      </c>
      <c r="HD54" s="74">
        <v>7</v>
      </c>
      <c r="HE54" s="74">
        <v>1</v>
      </c>
      <c r="HF54" s="75">
        <f t="shared" si="31"/>
        <v>0.96536796536796532</v>
      </c>
      <c r="HG54" s="77">
        <f t="shared" si="32"/>
        <v>0</v>
      </c>
      <c r="HI54" s="74" t="s">
        <v>57</v>
      </c>
      <c r="HJ54" s="74">
        <v>231</v>
      </c>
      <c r="HK54" s="74">
        <v>223</v>
      </c>
      <c r="HL54" s="74">
        <v>7</v>
      </c>
      <c r="HM54" s="74">
        <v>1</v>
      </c>
      <c r="HN54" s="75">
        <f t="shared" si="33"/>
        <v>0.96536796536796532</v>
      </c>
      <c r="HO54" s="77">
        <f t="shared" si="34"/>
        <v>0</v>
      </c>
      <c r="HQ54" s="74" t="s">
        <v>57</v>
      </c>
      <c r="HR54" s="74">
        <v>231</v>
      </c>
      <c r="HS54" s="74">
        <v>223</v>
      </c>
      <c r="HT54" s="74">
        <v>7</v>
      </c>
      <c r="HU54" s="74">
        <v>1</v>
      </c>
      <c r="HV54" s="75">
        <f t="shared" si="35"/>
        <v>0.96536796536796532</v>
      </c>
      <c r="HW54" s="77">
        <f t="shared" si="36"/>
        <v>0</v>
      </c>
      <c r="HY54" s="74" t="s">
        <v>57</v>
      </c>
      <c r="HZ54" s="74">
        <v>231</v>
      </c>
      <c r="IA54" s="74">
        <v>223</v>
      </c>
      <c r="IB54" s="74">
        <v>7</v>
      </c>
      <c r="IC54" s="74">
        <v>1</v>
      </c>
      <c r="ID54" s="75">
        <f t="shared" si="37"/>
        <v>0.96536796536796532</v>
      </c>
      <c r="IE54" s="77">
        <f t="shared" si="38"/>
        <v>0</v>
      </c>
      <c r="IG54" s="74" t="s">
        <v>57</v>
      </c>
      <c r="IH54" s="74">
        <v>231</v>
      </c>
      <c r="II54" s="74">
        <v>223</v>
      </c>
      <c r="IJ54" s="74">
        <v>7</v>
      </c>
      <c r="IK54" s="74">
        <v>1</v>
      </c>
      <c r="IL54" s="75">
        <f t="shared" si="39"/>
        <v>0.96536796536796532</v>
      </c>
      <c r="IM54" s="77">
        <f t="shared" si="40"/>
        <v>0</v>
      </c>
      <c r="IO54" s="74" t="s">
        <v>57</v>
      </c>
      <c r="IP54" s="74">
        <v>231</v>
      </c>
      <c r="IQ54" s="74">
        <v>223</v>
      </c>
      <c r="IR54" s="74">
        <v>7</v>
      </c>
      <c r="IS54" s="74">
        <v>1</v>
      </c>
      <c r="IT54" s="75">
        <f t="shared" si="41"/>
        <v>0.96536796536796532</v>
      </c>
      <c r="IU54" s="77">
        <f t="shared" si="42"/>
        <v>0</v>
      </c>
      <c r="IW54" s="74" t="s">
        <v>57</v>
      </c>
      <c r="IX54" s="74">
        <v>231</v>
      </c>
      <c r="IY54" s="74">
        <v>223</v>
      </c>
      <c r="IZ54" s="74">
        <v>7</v>
      </c>
      <c r="JA54" s="74">
        <v>1</v>
      </c>
      <c r="JB54" s="75">
        <f t="shared" si="43"/>
        <v>0.96536796536796532</v>
      </c>
      <c r="JC54" s="77">
        <f t="shared" si="44"/>
        <v>0</v>
      </c>
      <c r="JE54" s="74" t="s">
        <v>57</v>
      </c>
      <c r="JF54" s="74">
        <v>231</v>
      </c>
      <c r="JG54" s="74">
        <v>223</v>
      </c>
      <c r="JH54" s="74">
        <v>7</v>
      </c>
      <c r="JI54" s="74">
        <v>1</v>
      </c>
      <c r="JJ54" s="75">
        <f t="shared" si="45"/>
        <v>0.96536796536796532</v>
      </c>
      <c r="JK54" s="77">
        <f t="shared" si="46"/>
        <v>0</v>
      </c>
      <c r="JM54" s="74" t="s">
        <v>57</v>
      </c>
      <c r="JN54" s="74">
        <v>231</v>
      </c>
      <c r="JO54" s="74">
        <v>223</v>
      </c>
      <c r="JP54" s="74">
        <v>7</v>
      </c>
      <c r="JQ54" s="74">
        <v>1</v>
      </c>
      <c r="JR54" s="75">
        <f t="shared" si="47"/>
        <v>0.96536796536796532</v>
      </c>
      <c r="JS54" s="77">
        <f t="shared" si="48"/>
        <v>0</v>
      </c>
      <c r="JU54" s="74" t="s">
        <v>57</v>
      </c>
      <c r="JV54" s="74">
        <v>270</v>
      </c>
      <c r="JW54" s="74">
        <v>260</v>
      </c>
      <c r="JX54" s="74">
        <v>8</v>
      </c>
      <c r="JY54" s="74">
        <v>2</v>
      </c>
      <c r="JZ54" s="75">
        <f t="shared" si="49"/>
        <v>0.96296296296296291</v>
      </c>
      <c r="KA54" s="77">
        <f t="shared" si="50"/>
        <v>-2.4050024050024099E-3</v>
      </c>
      <c r="KC54" s="74" t="s">
        <v>57</v>
      </c>
      <c r="KD54" s="74">
        <v>270</v>
      </c>
      <c r="KE54" s="74">
        <v>260</v>
      </c>
      <c r="KF54" s="74">
        <v>8</v>
      </c>
      <c r="KG54" s="74">
        <v>2</v>
      </c>
      <c r="KH54" s="75">
        <f t="shared" si="51"/>
        <v>0.96296296296296291</v>
      </c>
      <c r="KI54" s="77">
        <f t="shared" si="52"/>
        <v>0</v>
      </c>
      <c r="KK54" s="74" t="s">
        <v>57</v>
      </c>
      <c r="KL54" s="74">
        <v>270</v>
      </c>
      <c r="KM54" s="74">
        <v>260</v>
      </c>
      <c r="KN54" s="74">
        <v>8</v>
      </c>
      <c r="KO54" s="74">
        <v>2</v>
      </c>
      <c r="KP54" s="75">
        <f t="shared" si="53"/>
        <v>0.96296296296296291</v>
      </c>
      <c r="KQ54" s="77">
        <f t="shared" si="54"/>
        <v>0</v>
      </c>
      <c r="KS54" s="74" t="s">
        <v>57</v>
      </c>
      <c r="KT54" s="74">
        <v>270</v>
      </c>
      <c r="KU54" s="74">
        <v>260</v>
      </c>
      <c r="KV54" s="74">
        <v>8</v>
      </c>
      <c r="KW54" s="74">
        <v>2</v>
      </c>
      <c r="KX54" s="75">
        <f t="shared" si="55"/>
        <v>0.96296296296296291</v>
      </c>
      <c r="KY54" s="77">
        <f t="shared" si="56"/>
        <v>0</v>
      </c>
      <c r="LA54" s="74" t="s">
        <v>57</v>
      </c>
      <c r="LB54" s="74">
        <v>270</v>
      </c>
      <c r="LC54" s="74">
        <v>260</v>
      </c>
      <c r="LD54" s="74">
        <v>8</v>
      </c>
      <c r="LE54" s="74">
        <v>2</v>
      </c>
      <c r="LF54" s="75">
        <f t="shared" si="57"/>
        <v>0.96296296296296291</v>
      </c>
      <c r="LG54" s="77">
        <f t="shared" si="58"/>
        <v>0</v>
      </c>
      <c r="LI54" s="74" t="s">
        <v>57</v>
      </c>
      <c r="LJ54" s="74">
        <v>270</v>
      </c>
      <c r="LK54" s="74">
        <v>260</v>
      </c>
      <c r="LL54" s="74">
        <v>8</v>
      </c>
      <c r="LM54" s="74">
        <v>2</v>
      </c>
      <c r="LN54" s="75">
        <f t="shared" si="59"/>
        <v>0.96296296296296291</v>
      </c>
      <c r="LO54" s="77">
        <f t="shared" si="60"/>
        <v>0</v>
      </c>
      <c r="LQ54" s="74" t="s">
        <v>57</v>
      </c>
      <c r="LR54" s="74">
        <v>270</v>
      </c>
      <c r="LS54" s="74">
        <v>260</v>
      </c>
      <c r="LT54" s="74">
        <v>8</v>
      </c>
      <c r="LU54" s="74">
        <v>2</v>
      </c>
      <c r="LV54" s="75">
        <v>0.96</v>
      </c>
      <c r="LW54" s="77"/>
    </row>
    <row r="55" spans="1:335">
      <c r="A55" s="37" t="s">
        <v>58</v>
      </c>
      <c r="B55" s="2">
        <v>192</v>
      </c>
      <c r="C55" s="2">
        <v>185</v>
      </c>
      <c r="D55" s="2">
        <v>7</v>
      </c>
      <c r="E55" s="6">
        <v>0</v>
      </c>
      <c r="F55" s="4">
        <f>C55/B55</f>
        <v>0.96354166666666663</v>
      </c>
      <c r="G55" s="4"/>
      <c r="H55" s="2" t="s">
        <v>89</v>
      </c>
      <c r="I55" s="37" t="s">
        <v>58</v>
      </c>
      <c r="J55" s="2">
        <v>192</v>
      </c>
      <c r="K55" s="2">
        <v>184</v>
      </c>
      <c r="L55" s="2">
        <v>7</v>
      </c>
      <c r="M55" s="6">
        <v>1</v>
      </c>
      <c r="N55" s="4">
        <f t="shared" si="63"/>
        <v>0.95833333333333337</v>
      </c>
      <c r="O55" s="8">
        <f t="shared" si="1"/>
        <v>-5.2083333333332593E-3</v>
      </c>
      <c r="Q55" s="37" t="s">
        <v>58</v>
      </c>
      <c r="R55" s="2">
        <v>192</v>
      </c>
      <c r="S55" s="2">
        <v>185</v>
      </c>
      <c r="T55" s="2">
        <v>6</v>
      </c>
      <c r="U55" s="6">
        <v>1</v>
      </c>
      <c r="V55" s="4">
        <f t="shared" si="61"/>
        <v>0.96354166666666663</v>
      </c>
      <c r="W55" s="38">
        <f t="shared" si="2"/>
        <v>5.2083333333332593E-3</v>
      </c>
      <c r="Y55" s="37" t="s">
        <v>58</v>
      </c>
      <c r="Z55" s="2">
        <v>192</v>
      </c>
      <c r="AA55" s="2">
        <v>184</v>
      </c>
      <c r="AB55" s="2">
        <v>7</v>
      </c>
      <c r="AC55" s="6">
        <v>1</v>
      </c>
      <c r="AD55" s="4">
        <v>0.96</v>
      </c>
      <c r="AE55" s="38">
        <f t="shared" si="3"/>
        <v>-3.5416666666666652E-3</v>
      </c>
      <c r="AF55" t="s">
        <v>126</v>
      </c>
      <c r="AG55" s="37" t="s">
        <v>58</v>
      </c>
      <c r="AH55" s="2">
        <v>192</v>
      </c>
      <c r="AI55" s="2">
        <v>183</v>
      </c>
      <c r="AJ55" s="2">
        <v>7</v>
      </c>
      <c r="AK55" s="2">
        <v>2</v>
      </c>
      <c r="AL55" s="4">
        <v>0.95</v>
      </c>
      <c r="AM55" s="38">
        <f t="shared" si="4"/>
        <v>-1.0000000000000009E-2</v>
      </c>
      <c r="AN55" t="s">
        <v>133</v>
      </c>
      <c r="AO55" s="2" t="s">
        <v>58</v>
      </c>
      <c r="AP55" s="2">
        <v>194</v>
      </c>
      <c r="AQ55" s="2">
        <v>185</v>
      </c>
      <c r="AR55" s="2">
        <v>7</v>
      </c>
      <c r="AS55" s="2">
        <v>2</v>
      </c>
      <c r="AT55" s="4">
        <v>0.95</v>
      </c>
      <c r="AU55" s="38">
        <f t="shared" si="5"/>
        <v>0</v>
      </c>
      <c r="AW55" s="2" t="s">
        <v>58</v>
      </c>
      <c r="AX55" s="2">
        <v>194</v>
      </c>
      <c r="AY55" s="2">
        <v>185</v>
      </c>
      <c r="AZ55" s="2">
        <v>6</v>
      </c>
      <c r="BA55" s="2">
        <v>3</v>
      </c>
      <c r="BB55" s="4">
        <v>0.95</v>
      </c>
      <c r="BC55" s="38">
        <f t="shared" si="6"/>
        <v>0</v>
      </c>
      <c r="BE55" s="2" t="s">
        <v>58</v>
      </c>
      <c r="BF55" s="2">
        <v>194</v>
      </c>
      <c r="BG55" s="2">
        <v>185</v>
      </c>
      <c r="BH55" s="2">
        <v>7</v>
      </c>
      <c r="BI55" s="2">
        <v>2</v>
      </c>
      <c r="BJ55" s="4">
        <v>0.95</v>
      </c>
      <c r="BK55" s="38">
        <f t="shared" si="7"/>
        <v>0</v>
      </c>
      <c r="BM55" s="2" t="s">
        <v>58</v>
      </c>
      <c r="BN55" s="2">
        <v>194</v>
      </c>
      <c r="BO55" s="2">
        <v>184</v>
      </c>
      <c r="BP55" s="2">
        <v>7</v>
      </c>
      <c r="BQ55" s="2">
        <v>3</v>
      </c>
      <c r="BR55" s="4">
        <v>0.95</v>
      </c>
      <c r="BS55" s="38">
        <f t="shared" si="8"/>
        <v>0</v>
      </c>
      <c r="BU55" s="37" t="s">
        <v>58</v>
      </c>
      <c r="BV55" s="2">
        <v>192</v>
      </c>
      <c r="BW55" s="2">
        <v>0</v>
      </c>
      <c r="BX55" s="2">
        <v>0</v>
      </c>
      <c r="BY55" s="32">
        <v>192</v>
      </c>
      <c r="BZ55" s="4">
        <v>0</v>
      </c>
      <c r="CA55" s="4">
        <f t="shared" si="9"/>
        <v>-0.95</v>
      </c>
      <c r="CB55" t="s">
        <v>89</v>
      </c>
      <c r="CC55" s="37" t="s">
        <v>58</v>
      </c>
      <c r="CD55" s="2">
        <v>192</v>
      </c>
      <c r="CE55" s="2">
        <v>184</v>
      </c>
      <c r="CF55" s="2">
        <v>7</v>
      </c>
      <c r="CG55" s="2">
        <v>1</v>
      </c>
      <c r="CH55" s="4">
        <f t="shared" si="62"/>
        <v>0.95833333333333337</v>
      </c>
      <c r="CI55" s="38">
        <f t="shared" si="10"/>
        <v>0.95833333333333337</v>
      </c>
      <c r="CK55" s="73" t="s">
        <v>58</v>
      </c>
      <c r="CL55" s="73">
        <v>194</v>
      </c>
      <c r="CM55" s="73">
        <v>0</v>
      </c>
      <c r="CN55" s="73">
        <v>0</v>
      </c>
      <c r="CO55" s="73">
        <v>194</v>
      </c>
      <c r="CP55" s="77">
        <v>0</v>
      </c>
      <c r="CQ55" s="77">
        <f t="shared" si="11"/>
        <v>-1</v>
      </c>
      <c r="CR55" s="73"/>
      <c r="CS55" s="73" t="s">
        <v>58</v>
      </c>
      <c r="CT55" s="73">
        <v>194</v>
      </c>
      <c r="CU55" s="73">
        <v>184</v>
      </c>
      <c r="CV55" s="73">
        <v>6</v>
      </c>
      <c r="CW55" s="73">
        <v>4</v>
      </c>
      <c r="CX55" s="77">
        <v>0.95</v>
      </c>
      <c r="CY55" s="77">
        <f t="shared" si="12"/>
        <v>0.95</v>
      </c>
      <c r="CZ55" s="73"/>
      <c r="DA55" s="73" t="s">
        <v>58</v>
      </c>
      <c r="DB55" s="73">
        <v>194</v>
      </c>
      <c r="DC55" s="73">
        <v>184</v>
      </c>
      <c r="DD55" s="73">
        <v>6</v>
      </c>
      <c r="DE55" s="73">
        <v>4</v>
      </c>
      <c r="DF55" s="77">
        <v>0.95</v>
      </c>
      <c r="DG55" s="77">
        <f t="shared" si="13"/>
        <v>0</v>
      </c>
      <c r="DH55" s="73"/>
      <c r="DI55" s="73" t="s">
        <v>58</v>
      </c>
      <c r="DJ55" s="73">
        <v>194</v>
      </c>
      <c r="DK55" s="73">
        <v>185</v>
      </c>
      <c r="DL55" s="73">
        <v>6</v>
      </c>
      <c r="DM55" s="73">
        <v>3</v>
      </c>
      <c r="DN55" s="77">
        <v>0.95</v>
      </c>
      <c r="DO55" s="77">
        <f t="shared" si="14"/>
        <v>0</v>
      </c>
      <c r="DP55" s="73"/>
      <c r="DQ55" s="78" t="s">
        <v>58</v>
      </c>
      <c r="DR55" s="73">
        <v>192</v>
      </c>
      <c r="DS55" s="73">
        <v>184</v>
      </c>
      <c r="DT55" s="73">
        <v>7</v>
      </c>
      <c r="DU55" s="73">
        <v>1</v>
      </c>
      <c r="DV55" s="77">
        <v>0.95</v>
      </c>
      <c r="DW55" s="77">
        <f t="shared" si="15"/>
        <v>0</v>
      </c>
      <c r="DX55" s="73"/>
      <c r="DY55" s="78" t="s">
        <v>58</v>
      </c>
      <c r="DZ55" s="73">
        <v>192</v>
      </c>
      <c r="EA55" s="73">
        <v>184</v>
      </c>
      <c r="EB55" s="73">
        <v>7</v>
      </c>
      <c r="EC55" s="73">
        <v>1</v>
      </c>
      <c r="ED55" s="77">
        <v>0.95</v>
      </c>
      <c r="EE55" s="77">
        <f t="shared" si="16"/>
        <v>0</v>
      </c>
      <c r="EF55" s="73"/>
      <c r="EG55" s="78" t="s">
        <v>58</v>
      </c>
      <c r="EH55" s="73">
        <v>192</v>
      </c>
      <c r="EI55" s="73">
        <v>185</v>
      </c>
      <c r="EJ55" s="73">
        <v>7</v>
      </c>
      <c r="EK55" s="73">
        <v>0</v>
      </c>
      <c r="EL55" s="77">
        <v>0.96</v>
      </c>
      <c r="EM55" s="77">
        <f t="shared" si="17"/>
        <v>1.0000000000000009E-2</v>
      </c>
      <c r="EN55" s="73"/>
      <c r="EO55" s="73" t="s">
        <v>58</v>
      </c>
      <c r="EP55" s="73">
        <v>194</v>
      </c>
      <c r="EQ55" s="73">
        <v>0</v>
      </c>
      <c r="ER55" s="73">
        <v>0</v>
      </c>
      <c r="ES55" s="73">
        <v>194</v>
      </c>
      <c r="ET55" s="77">
        <v>0</v>
      </c>
      <c r="EU55" s="77">
        <f t="shared" si="18"/>
        <v>-0.96</v>
      </c>
      <c r="EV55" s="73"/>
      <c r="EW55" s="78" t="s">
        <v>58</v>
      </c>
      <c r="EX55" s="73">
        <v>192</v>
      </c>
      <c r="EY55" s="73">
        <v>183</v>
      </c>
      <c r="EZ55" s="73">
        <v>7</v>
      </c>
      <c r="FA55" s="73">
        <v>2</v>
      </c>
      <c r="FB55" s="77">
        <v>0.94</v>
      </c>
      <c r="FC55" s="77">
        <f t="shared" si="19"/>
        <v>0.94</v>
      </c>
      <c r="FD55" s="73"/>
      <c r="FE55" s="37" t="s">
        <v>58</v>
      </c>
      <c r="FF55" s="74">
        <v>192</v>
      </c>
      <c r="FG55" s="74">
        <v>185</v>
      </c>
      <c r="FH55" s="74">
        <v>6</v>
      </c>
      <c r="FI55" s="74">
        <v>1</v>
      </c>
      <c r="FJ55" s="75">
        <f t="shared" si="20"/>
        <v>0.96354166666666663</v>
      </c>
      <c r="FK55" s="77">
        <f t="shared" si="21"/>
        <v>2.3541666666666683E-2</v>
      </c>
      <c r="FM55" s="37" t="s">
        <v>58</v>
      </c>
      <c r="FN55" s="74">
        <v>192</v>
      </c>
      <c r="FO55" s="74">
        <v>185</v>
      </c>
      <c r="FP55" s="74">
        <v>6</v>
      </c>
      <c r="FQ55" s="74">
        <v>1</v>
      </c>
      <c r="FR55" s="75">
        <f t="shared" si="22"/>
        <v>0.96354166666666663</v>
      </c>
      <c r="FS55" s="77">
        <f t="shared" si="23"/>
        <v>0</v>
      </c>
      <c r="FU55" s="37" t="s">
        <v>58</v>
      </c>
      <c r="FV55" s="74">
        <v>192</v>
      </c>
      <c r="FW55" s="74">
        <v>185</v>
      </c>
      <c r="FX55" s="74">
        <v>7</v>
      </c>
      <c r="FY55" s="74">
        <v>0</v>
      </c>
      <c r="FZ55" s="75">
        <f t="shared" si="24"/>
        <v>0.96354166666666663</v>
      </c>
      <c r="GA55" s="77">
        <f t="shared" si="64"/>
        <v>0</v>
      </c>
      <c r="GC55" s="37" t="s">
        <v>58</v>
      </c>
      <c r="GD55" s="74">
        <v>192</v>
      </c>
      <c r="GE55" s="74">
        <v>185</v>
      </c>
      <c r="GF55" s="74">
        <v>7</v>
      </c>
      <c r="GG55" s="74">
        <v>0</v>
      </c>
      <c r="GH55" s="75">
        <f t="shared" si="25"/>
        <v>0.96354166666666663</v>
      </c>
      <c r="GI55" s="77">
        <f t="shared" si="26"/>
        <v>0</v>
      </c>
      <c r="GK55" s="37" t="s">
        <v>58</v>
      </c>
      <c r="GL55" s="74">
        <v>192</v>
      </c>
      <c r="GM55" s="74">
        <v>185</v>
      </c>
      <c r="GN55" s="74">
        <v>7</v>
      </c>
      <c r="GO55" s="74">
        <v>0</v>
      </c>
      <c r="GP55" s="75">
        <f t="shared" si="27"/>
        <v>0.96354166666666663</v>
      </c>
      <c r="GQ55" s="77">
        <f t="shared" si="28"/>
        <v>0</v>
      </c>
      <c r="GS55" s="37" t="s">
        <v>58</v>
      </c>
      <c r="GT55" s="74">
        <v>192</v>
      </c>
      <c r="GU55" s="74">
        <v>185</v>
      </c>
      <c r="GV55" s="74">
        <v>7</v>
      </c>
      <c r="GW55" s="74">
        <v>0</v>
      </c>
      <c r="GX55" s="75">
        <f t="shared" si="29"/>
        <v>0.96354166666666663</v>
      </c>
      <c r="GY55" s="77">
        <f t="shared" si="30"/>
        <v>0</v>
      </c>
      <c r="HA55" s="37" t="s">
        <v>58</v>
      </c>
      <c r="HB55" s="74">
        <v>192</v>
      </c>
      <c r="HC55" s="74">
        <v>185</v>
      </c>
      <c r="HD55" s="74">
        <v>7</v>
      </c>
      <c r="HE55" s="74">
        <v>0</v>
      </c>
      <c r="HF55" s="75">
        <f t="shared" si="31"/>
        <v>0.96354166666666663</v>
      </c>
      <c r="HG55" s="77">
        <f t="shared" si="32"/>
        <v>0</v>
      </c>
      <c r="HI55" s="37" t="s">
        <v>58</v>
      </c>
      <c r="HJ55" s="74">
        <v>192</v>
      </c>
      <c r="HK55" s="74">
        <v>185</v>
      </c>
      <c r="HL55" s="74">
        <v>7</v>
      </c>
      <c r="HM55" s="74">
        <v>0</v>
      </c>
      <c r="HN55" s="75">
        <f t="shared" si="33"/>
        <v>0.96354166666666663</v>
      </c>
      <c r="HO55" s="77">
        <f t="shared" si="34"/>
        <v>0</v>
      </c>
      <c r="HQ55" s="37" t="s">
        <v>58</v>
      </c>
      <c r="HR55" s="73">
        <v>192</v>
      </c>
      <c r="HS55" s="73">
        <v>185</v>
      </c>
      <c r="HT55" s="74">
        <v>7</v>
      </c>
      <c r="HU55" s="74">
        <v>0</v>
      </c>
      <c r="HV55" s="75">
        <f t="shared" si="35"/>
        <v>0.96354166666666663</v>
      </c>
      <c r="HW55" s="77">
        <f t="shared" si="36"/>
        <v>0</v>
      </c>
      <c r="HY55" s="37" t="s">
        <v>58</v>
      </c>
      <c r="HZ55" s="73">
        <v>192</v>
      </c>
      <c r="IA55" s="73">
        <v>185</v>
      </c>
      <c r="IB55" s="74">
        <v>7</v>
      </c>
      <c r="IC55" s="74">
        <v>0</v>
      </c>
      <c r="ID55" s="75">
        <f t="shared" si="37"/>
        <v>0.96354166666666663</v>
      </c>
      <c r="IE55" s="77">
        <f t="shared" si="38"/>
        <v>0</v>
      </c>
      <c r="IG55" s="37" t="s">
        <v>58</v>
      </c>
      <c r="IH55" s="73">
        <v>192</v>
      </c>
      <c r="II55" s="73">
        <v>185</v>
      </c>
      <c r="IJ55" s="74">
        <v>7</v>
      </c>
      <c r="IK55" s="74">
        <v>0</v>
      </c>
      <c r="IL55" s="75">
        <f t="shared" si="39"/>
        <v>0.96354166666666663</v>
      </c>
      <c r="IM55" s="77">
        <f t="shared" si="40"/>
        <v>0</v>
      </c>
      <c r="IO55" s="37" t="s">
        <v>58</v>
      </c>
      <c r="IP55" s="73">
        <v>192</v>
      </c>
      <c r="IQ55" s="73">
        <v>185</v>
      </c>
      <c r="IR55" s="74">
        <v>7</v>
      </c>
      <c r="IS55" s="74">
        <v>0</v>
      </c>
      <c r="IT55" s="75">
        <f t="shared" si="41"/>
        <v>0.96354166666666663</v>
      </c>
      <c r="IU55" s="77">
        <f t="shared" si="42"/>
        <v>0</v>
      </c>
      <c r="IW55" s="37" t="s">
        <v>58</v>
      </c>
      <c r="IX55" s="73">
        <v>192</v>
      </c>
      <c r="IY55" s="73">
        <v>185</v>
      </c>
      <c r="IZ55" s="74">
        <v>7</v>
      </c>
      <c r="JA55" s="74">
        <v>0</v>
      </c>
      <c r="JB55" s="75">
        <f t="shared" si="43"/>
        <v>0.96354166666666663</v>
      </c>
      <c r="JC55" s="77">
        <f t="shared" si="44"/>
        <v>0</v>
      </c>
      <c r="JE55" s="37" t="s">
        <v>58</v>
      </c>
      <c r="JF55" s="73">
        <v>192</v>
      </c>
      <c r="JG55" s="73">
        <v>185</v>
      </c>
      <c r="JH55" s="74">
        <v>7</v>
      </c>
      <c r="JI55" s="74">
        <v>0</v>
      </c>
      <c r="JJ55" s="75">
        <f t="shared" si="45"/>
        <v>0.96354166666666663</v>
      </c>
      <c r="JK55" s="77">
        <f t="shared" si="46"/>
        <v>0</v>
      </c>
      <c r="JM55" s="37" t="s">
        <v>58</v>
      </c>
      <c r="JN55" s="73">
        <v>192</v>
      </c>
      <c r="JO55" s="73">
        <v>185</v>
      </c>
      <c r="JP55" s="74">
        <v>7</v>
      </c>
      <c r="JQ55" s="74">
        <v>0</v>
      </c>
      <c r="JR55" s="75">
        <f t="shared" si="47"/>
        <v>0.96354166666666663</v>
      </c>
      <c r="JS55" s="77">
        <f t="shared" si="48"/>
        <v>0</v>
      </c>
      <c r="JU55" s="37" t="s">
        <v>58</v>
      </c>
      <c r="JV55" s="73">
        <v>194</v>
      </c>
      <c r="JW55" s="73">
        <v>187</v>
      </c>
      <c r="JX55" s="74">
        <v>7</v>
      </c>
      <c r="JY55" s="74">
        <v>0</v>
      </c>
      <c r="JZ55" s="75">
        <f t="shared" si="49"/>
        <v>0.96391752577319589</v>
      </c>
      <c r="KA55" s="77">
        <f t="shared" si="50"/>
        <v>3.758591065292638E-4</v>
      </c>
      <c r="KC55" s="37" t="s">
        <v>58</v>
      </c>
      <c r="KD55" s="73">
        <v>194</v>
      </c>
      <c r="KE55" s="73">
        <v>187</v>
      </c>
      <c r="KF55" s="74">
        <v>7</v>
      </c>
      <c r="KG55" s="74">
        <v>0</v>
      </c>
      <c r="KH55" s="75">
        <f t="shared" si="51"/>
        <v>0.96391752577319589</v>
      </c>
      <c r="KI55" s="77">
        <f t="shared" si="52"/>
        <v>0</v>
      </c>
      <c r="KK55" s="37" t="s">
        <v>58</v>
      </c>
      <c r="KL55" s="73">
        <v>194</v>
      </c>
      <c r="KM55" s="73">
        <v>187</v>
      </c>
      <c r="KN55" s="74">
        <v>7</v>
      </c>
      <c r="KO55" s="74">
        <v>0</v>
      </c>
      <c r="KP55" s="75">
        <f t="shared" si="53"/>
        <v>0.96391752577319589</v>
      </c>
      <c r="KQ55" s="77">
        <f t="shared" si="54"/>
        <v>0</v>
      </c>
      <c r="KS55" s="37" t="s">
        <v>58</v>
      </c>
      <c r="KT55" s="73">
        <v>194</v>
      </c>
      <c r="KU55" s="73">
        <v>187</v>
      </c>
      <c r="KV55" s="74">
        <v>7</v>
      </c>
      <c r="KW55" s="74">
        <v>0</v>
      </c>
      <c r="KX55" s="75">
        <f t="shared" si="55"/>
        <v>0.96391752577319589</v>
      </c>
      <c r="KY55" s="77">
        <f t="shared" si="56"/>
        <v>0</v>
      </c>
      <c r="LA55" s="37" t="s">
        <v>58</v>
      </c>
      <c r="LB55" s="73">
        <v>194</v>
      </c>
      <c r="LC55" s="73">
        <v>187</v>
      </c>
      <c r="LD55" s="74">
        <v>7</v>
      </c>
      <c r="LE55" s="74">
        <v>0</v>
      </c>
      <c r="LF55" s="75">
        <f t="shared" si="57"/>
        <v>0.96391752577319589</v>
      </c>
      <c r="LG55" s="77">
        <f t="shared" si="58"/>
        <v>0</v>
      </c>
      <c r="LI55" s="37" t="s">
        <v>58</v>
      </c>
      <c r="LJ55" s="73">
        <v>194</v>
      </c>
      <c r="LK55" s="73">
        <v>187</v>
      </c>
      <c r="LL55" s="74">
        <v>7</v>
      </c>
      <c r="LM55" s="74">
        <v>0</v>
      </c>
      <c r="LN55" s="75">
        <f t="shared" si="59"/>
        <v>0.96391752577319589</v>
      </c>
      <c r="LO55" s="77">
        <f t="shared" si="60"/>
        <v>0</v>
      </c>
      <c r="LQ55" s="37" t="s">
        <v>58</v>
      </c>
      <c r="LR55" s="73">
        <v>196</v>
      </c>
      <c r="LS55" s="73">
        <v>181</v>
      </c>
      <c r="LT55" s="74">
        <v>11</v>
      </c>
      <c r="LU55" s="74">
        <v>4</v>
      </c>
      <c r="LV55" s="75">
        <v>0.92</v>
      </c>
      <c r="LW55" s="77"/>
    </row>
    <row r="56" spans="1:33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G56" s="4"/>
      <c r="H56" s="2"/>
      <c r="I56" s="2" t="s">
        <v>59</v>
      </c>
      <c r="J56" s="2">
        <v>85</v>
      </c>
      <c r="K56" s="2">
        <v>54</v>
      </c>
      <c r="L56" s="2">
        <v>2</v>
      </c>
      <c r="M56" s="2">
        <v>29</v>
      </c>
      <c r="N56" s="4">
        <f t="shared" si="63"/>
        <v>0.63529411764705879</v>
      </c>
      <c r="O56" s="8">
        <f t="shared" si="1"/>
        <v>-4.7058823529412264E-3</v>
      </c>
      <c r="Q56" s="2" t="s">
        <v>59</v>
      </c>
      <c r="R56" s="2">
        <v>85</v>
      </c>
      <c r="S56" s="2">
        <v>54</v>
      </c>
      <c r="T56" s="2">
        <v>2</v>
      </c>
      <c r="U56" s="2">
        <v>29</v>
      </c>
      <c r="V56" s="4">
        <f t="shared" si="61"/>
        <v>0.63529411764705879</v>
      </c>
      <c r="W56" s="38">
        <f t="shared" si="2"/>
        <v>0</v>
      </c>
      <c r="Y56" s="2" t="s">
        <v>59</v>
      </c>
      <c r="Z56" s="2">
        <v>85</v>
      </c>
      <c r="AA56" s="2">
        <v>54</v>
      </c>
      <c r="AB56" s="2">
        <v>2</v>
      </c>
      <c r="AC56" s="2">
        <v>29</v>
      </c>
      <c r="AD56" s="4">
        <v>0.64</v>
      </c>
      <c r="AE56" s="38">
        <f t="shared" si="3"/>
        <v>4.7058823529412264E-3</v>
      </c>
      <c r="AG56" s="2" t="s">
        <v>59</v>
      </c>
      <c r="AH56" s="2">
        <v>85</v>
      </c>
      <c r="AI56" s="2">
        <v>54</v>
      </c>
      <c r="AJ56" s="2">
        <v>2</v>
      </c>
      <c r="AK56" s="2">
        <v>29</v>
      </c>
      <c r="AL56" s="4">
        <v>0.64</v>
      </c>
      <c r="AM56" s="38">
        <f t="shared" si="4"/>
        <v>0</v>
      </c>
      <c r="AO56" s="2" t="s">
        <v>59</v>
      </c>
      <c r="AP56" s="2">
        <v>85</v>
      </c>
      <c r="AQ56" s="2">
        <v>54</v>
      </c>
      <c r="AR56" s="2">
        <v>2</v>
      </c>
      <c r="AS56" s="2">
        <v>29</v>
      </c>
      <c r="AT56" s="4">
        <v>0.64</v>
      </c>
      <c r="AU56" s="38">
        <f t="shared" si="5"/>
        <v>0</v>
      </c>
      <c r="AW56" s="2" t="s">
        <v>59</v>
      </c>
      <c r="AX56" s="2">
        <v>85</v>
      </c>
      <c r="AY56" s="2">
        <v>54</v>
      </c>
      <c r="AZ56" s="2">
        <v>2</v>
      </c>
      <c r="BA56" s="2">
        <v>29</v>
      </c>
      <c r="BB56" s="4">
        <v>0.64</v>
      </c>
      <c r="BC56" s="38">
        <f t="shared" si="6"/>
        <v>0</v>
      </c>
      <c r="BE56" s="2" t="s">
        <v>59</v>
      </c>
      <c r="BF56" s="2">
        <v>85</v>
      </c>
      <c r="BG56" s="2">
        <v>54</v>
      </c>
      <c r="BH56" s="2">
        <v>2</v>
      </c>
      <c r="BI56" s="2">
        <v>29</v>
      </c>
      <c r="BJ56" s="4">
        <v>0.64</v>
      </c>
      <c r="BK56" s="38">
        <f t="shared" si="7"/>
        <v>0</v>
      </c>
      <c r="BM56" s="2" t="s">
        <v>59</v>
      </c>
      <c r="BN56" s="2">
        <v>85</v>
      </c>
      <c r="BO56" s="2">
        <v>54</v>
      </c>
      <c r="BP56" s="2">
        <v>2</v>
      </c>
      <c r="BQ56" s="2">
        <v>29</v>
      </c>
      <c r="BR56" s="4">
        <v>0.64</v>
      </c>
      <c r="BS56" s="38">
        <f t="shared" si="8"/>
        <v>0</v>
      </c>
      <c r="BU56" s="2" t="s">
        <v>59</v>
      </c>
      <c r="BV56" s="2">
        <v>85</v>
      </c>
      <c r="BW56" s="2">
        <v>54</v>
      </c>
      <c r="BX56" s="2">
        <v>2</v>
      </c>
      <c r="BY56" s="2">
        <v>29</v>
      </c>
      <c r="BZ56" s="4">
        <v>0.64</v>
      </c>
      <c r="CA56" s="4">
        <f t="shared" si="9"/>
        <v>0</v>
      </c>
      <c r="CC56" s="2" t="s">
        <v>59</v>
      </c>
      <c r="CD56" s="2">
        <v>85</v>
      </c>
      <c r="CE56" s="2">
        <v>54</v>
      </c>
      <c r="CF56" s="2">
        <v>2</v>
      </c>
      <c r="CG56" s="2">
        <v>29</v>
      </c>
      <c r="CH56" s="4">
        <f t="shared" si="62"/>
        <v>0.63529411764705879</v>
      </c>
      <c r="CI56" s="38">
        <f t="shared" si="10"/>
        <v>-4.7058823529412264E-3</v>
      </c>
      <c r="CK56" s="73" t="s">
        <v>59</v>
      </c>
      <c r="CL56" s="73">
        <v>85</v>
      </c>
      <c r="CM56" s="73">
        <v>54</v>
      </c>
      <c r="CN56" s="73">
        <v>2</v>
      </c>
      <c r="CO56" s="73">
        <v>29</v>
      </c>
      <c r="CP56" s="77">
        <v>0.64</v>
      </c>
      <c r="CQ56" s="77">
        <f t="shared" si="11"/>
        <v>-28.36</v>
      </c>
      <c r="CR56" s="73"/>
      <c r="CS56" s="73" t="s">
        <v>59</v>
      </c>
      <c r="CT56" s="73">
        <v>85</v>
      </c>
      <c r="CU56" s="73">
        <v>54</v>
      </c>
      <c r="CV56" s="73">
        <v>2</v>
      </c>
      <c r="CW56" s="73">
        <v>29</v>
      </c>
      <c r="CX56" s="77">
        <v>0.64</v>
      </c>
      <c r="CY56" s="77">
        <f t="shared" si="12"/>
        <v>0</v>
      </c>
      <c r="CZ56" s="73"/>
      <c r="DA56" s="73" t="s">
        <v>59</v>
      </c>
      <c r="DB56" s="73">
        <v>85</v>
      </c>
      <c r="DC56" s="73">
        <v>54</v>
      </c>
      <c r="DD56" s="73">
        <v>2</v>
      </c>
      <c r="DE56" s="73">
        <v>29</v>
      </c>
      <c r="DF56" s="77">
        <v>0.64</v>
      </c>
      <c r="DG56" s="77">
        <f t="shared" si="13"/>
        <v>0</v>
      </c>
      <c r="DH56" s="73"/>
      <c r="DI56" s="73" t="s">
        <v>59</v>
      </c>
      <c r="DJ56" s="73">
        <v>85</v>
      </c>
      <c r="DK56" s="73">
        <v>54</v>
      </c>
      <c r="DL56" s="73">
        <v>2</v>
      </c>
      <c r="DM56" s="73">
        <v>29</v>
      </c>
      <c r="DN56" s="77">
        <v>0.64</v>
      </c>
      <c r="DO56" s="77">
        <f t="shared" si="14"/>
        <v>0</v>
      </c>
      <c r="DP56" s="73"/>
      <c r="DQ56" s="73" t="s">
        <v>59</v>
      </c>
      <c r="DR56" s="73">
        <v>85</v>
      </c>
      <c r="DS56" s="73">
        <v>54</v>
      </c>
      <c r="DT56" s="73">
        <v>2</v>
      </c>
      <c r="DU56" s="73">
        <v>29</v>
      </c>
      <c r="DV56" s="77">
        <v>0.64</v>
      </c>
      <c r="DW56" s="77">
        <f t="shared" si="15"/>
        <v>0</v>
      </c>
      <c r="DX56" s="73"/>
      <c r="DY56" s="73" t="s">
        <v>59</v>
      </c>
      <c r="DZ56" s="73">
        <v>85</v>
      </c>
      <c r="EA56" s="73">
        <v>54</v>
      </c>
      <c r="EB56" s="73">
        <v>2</v>
      </c>
      <c r="EC56" s="73">
        <v>29</v>
      </c>
      <c r="ED56" s="77">
        <v>0.64</v>
      </c>
      <c r="EE56" s="77">
        <f t="shared" si="16"/>
        <v>0</v>
      </c>
      <c r="EF56" s="73"/>
      <c r="EG56" s="73" t="s">
        <v>59</v>
      </c>
      <c r="EH56" s="73">
        <v>85</v>
      </c>
      <c r="EI56" s="73">
        <v>54</v>
      </c>
      <c r="EJ56" s="73">
        <v>2</v>
      </c>
      <c r="EK56" s="73">
        <v>29</v>
      </c>
      <c r="EL56" s="77">
        <v>0.64</v>
      </c>
      <c r="EM56" s="77">
        <f t="shared" si="17"/>
        <v>0</v>
      </c>
      <c r="EN56" s="73"/>
      <c r="EO56" s="73" t="s">
        <v>59</v>
      </c>
      <c r="EP56" s="73">
        <v>85</v>
      </c>
      <c r="EQ56" s="73">
        <v>54</v>
      </c>
      <c r="ER56" s="73">
        <v>2</v>
      </c>
      <c r="ES56" s="73">
        <v>29</v>
      </c>
      <c r="ET56" s="77">
        <v>0.64</v>
      </c>
      <c r="EU56" s="77">
        <f t="shared" si="18"/>
        <v>0</v>
      </c>
      <c r="EV56" s="73"/>
      <c r="EW56" s="73" t="s">
        <v>59</v>
      </c>
      <c r="EX56" s="73">
        <v>85</v>
      </c>
      <c r="EY56" s="73">
        <v>54</v>
      </c>
      <c r="EZ56" s="73">
        <v>2</v>
      </c>
      <c r="FA56" s="73">
        <v>29</v>
      </c>
      <c r="FB56" s="77">
        <v>0.64</v>
      </c>
      <c r="FC56" s="77">
        <f t="shared" si="19"/>
        <v>0</v>
      </c>
      <c r="FD56" s="73"/>
      <c r="FE56" s="74" t="s">
        <v>59</v>
      </c>
      <c r="FF56" s="74">
        <v>85</v>
      </c>
      <c r="FG56" s="74">
        <v>53</v>
      </c>
      <c r="FH56" s="74">
        <v>2</v>
      </c>
      <c r="FI56" s="74">
        <v>30</v>
      </c>
      <c r="FJ56" s="75">
        <f t="shared" si="20"/>
        <v>0.62352941176470589</v>
      </c>
      <c r="FK56" s="77">
        <f t="shared" si="21"/>
        <v>-1.6470588235294126E-2</v>
      </c>
      <c r="FM56" s="74" t="s">
        <v>59</v>
      </c>
      <c r="FN56" s="74">
        <v>85</v>
      </c>
      <c r="FO56" s="74">
        <v>53</v>
      </c>
      <c r="FP56" s="74">
        <v>3</v>
      </c>
      <c r="FQ56" s="74">
        <v>29</v>
      </c>
      <c r="FR56" s="75">
        <f t="shared" si="22"/>
        <v>0.62352941176470589</v>
      </c>
      <c r="FS56" s="77">
        <f t="shared" si="23"/>
        <v>0</v>
      </c>
      <c r="FU56" s="74" t="s">
        <v>59</v>
      </c>
      <c r="FV56" s="74">
        <v>85</v>
      </c>
      <c r="FW56" s="74">
        <v>53</v>
      </c>
      <c r="FX56" s="74">
        <v>2</v>
      </c>
      <c r="FY56" s="74">
        <v>30</v>
      </c>
      <c r="FZ56" s="75">
        <f t="shared" si="24"/>
        <v>0.62352941176470589</v>
      </c>
      <c r="GA56" s="77">
        <f t="shared" si="64"/>
        <v>0</v>
      </c>
      <c r="GC56" s="74" t="s">
        <v>59</v>
      </c>
      <c r="GD56" s="74">
        <v>85</v>
      </c>
      <c r="GE56" s="74">
        <v>53</v>
      </c>
      <c r="GF56" s="74">
        <v>2</v>
      </c>
      <c r="GG56" s="74">
        <v>30</v>
      </c>
      <c r="GH56" s="75">
        <f t="shared" si="25"/>
        <v>0.62352941176470589</v>
      </c>
      <c r="GI56" s="77">
        <f t="shared" si="26"/>
        <v>0</v>
      </c>
      <c r="GK56" s="74" t="s">
        <v>59</v>
      </c>
      <c r="GL56" s="74">
        <v>85</v>
      </c>
      <c r="GM56" s="74">
        <v>54</v>
      </c>
      <c r="GN56" s="74">
        <v>2</v>
      </c>
      <c r="GO56" s="74">
        <v>29</v>
      </c>
      <c r="GP56" s="75">
        <f t="shared" si="27"/>
        <v>0.63529411764705879</v>
      </c>
      <c r="GQ56" s="77">
        <f t="shared" si="28"/>
        <v>1.1764705882352899E-2</v>
      </c>
      <c r="GS56" s="74" t="s">
        <v>59</v>
      </c>
      <c r="GT56" s="74">
        <v>85</v>
      </c>
      <c r="GU56" s="74">
        <v>54</v>
      </c>
      <c r="GV56" s="74">
        <v>2</v>
      </c>
      <c r="GW56" s="74">
        <v>29</v>
      </c>
      <c r="GX56" s="75">
        <f t="shared" si="29"/>
        <v>0.63529411764705879</v>
      </c>
      <c r="GY56" s="77">
        <f t="shared" si="30"/>
        <v>0</v>
      </c>
      <c r="HA56" s="74" t="s">
        <v>59</v>
      </c>
      <c r="HB56" s="74">
        <v>85</v>
      </c>
      <c r="HC56" s="74">
        <v>54</v>
      </c>
      <c r="HD56" s="74">
        <v>2</v>
      </c>
      <c r="HE56" s="74">
        <v>29</v>
      </c>
      <c r="HF56" s="75">
        <f t="shared" si="31"/>
        <v>0.63529411764705879</v>
      </c>
      <c r="HG56" s="77">
        <f t="shared" si="32"/>
        <v>0</v>
      </c>
      <c r="HI56" s="74" t="s">
        <v>59</v>
      </c>
      <c r="HJ56" s="74">
        <v>85</v>
      </c>
      <c r="HK56" s="74">
        <v>54</v>
      </c>
      <c r="HL56" s="74">
        <v>2</v>
      </c>
      <c r="HM56" s="74">
        <v>29</v>
      </c>
      <c r="HN56" s="75">
        <f t="shared" si="33"/>
        <v>0.63529411764705879</v>
      </c>
      <c r="HO56" s="77">
        <f t="shared" si="34"/>
        <v>0</v>
      </c>
      <c r="HQ56" s="74" t="s">
        <v>59</v>
      </c>
      <c r="HR56" s="74">
        <v>85</v>
      </c>
      <c r="HS56" s="74">
        <v>54</v>
      </c>
      <c r="HT56" s="74">
        <v>2</v>
      </c>
      <c r="HU56" s="74">
        <v>29</v>
      </c>
      <c r="HV56" s="75">
        <f t="shared" si="35"/>
        <v>0.63529411764705879</v>
      </c>
      <c r="HW56" s="77">
        <f t="shared" si="36"/>
        <v>0</v>
      </c>
      <c r="HY56" s="74" t="s">
        <v>59</v>
      </c>
      <c r="HZ56" s="74">
        <v>85</v>
      </c>
      <c r="IA56" s="74">
        <v>54</v>
      </c>
      <c r="IB56" s="74">
        <v>2</v>
      </c>
      <c r="IC56" s="74">
        <v>29</v>
      </c>
      <c r="ID56" s="75">
        <f t="shared" si="37"/>
        <v>0.63529411764705879</v>
      </c>
      <c r="IE56" s="77">
        <f t="shared" si="38"/>
        <v>0</v>
      </c>
      <c r="IG56" s="74" t="s">
        <v>59</v>
      </c>
      <c r="IH56" s="74">
        <v>85</v>
      </c>
      <c r="II56" s="74">
        <v>54</v>
      </c>
      <c r="IJ56" s="74">
        <v>2</v>
      </c>
      <c r="IK56" s="74">
        <v>29</v>
      </c>
      <c r="IL56" s="75">
        <f t="shared" si="39"/>
        <v>0.63529411764705879</v>
      </c>
      <c r="IM56" s="77">
        <f t="shared" si="40"/>
        <v>0</v>
      </c>
      <c r="IO56" s="74" t="s">
        <v>59</v>
      </c>
      <c r="IP56" s="74">
        <v>85</v>
      </c>
      <c r="IQ56" s="74">
        <v>54</v>
      </c>
      <c r="IR56" s="74">
        <v>2</v>
      </c>
      <c r="IS56" s="74">
        <v>29</v>
      </c>
      <c r="IT56" s="75">
        <f t="shared" si="41"/>
        <v>0.63529411764705879</v>
      </c>
      <c r="IU56" s="77">
        <f t="shared" si="42"/>
        <v>0</v>
      </c>
      <c r="IW56" s="74" t="s">
        <v>59</v>
      </c>
      <c r="IX56" s="74">
        <v>85</v>
      </c>
      <c r="IY56" s="74">
        <v>54</v>
      </c>
      <c r="IZ56" s="74">
        <v>2</v>
      </c>
      <c r="JA56" s="74">
        <v>29</v>
      </c>
      <c r="JB56" s="75">
        <f t="shared" si="43"/>
        <v>0.63529411764705879</v>
      </c>
      <c r="JC56" s="77">
        <f t="shared" si="44"/>
        <v>0</v>
      </c>
      <c r="JE56" s="74" t="s">
        <v>59</v>
      </c>
      <c r="JF56" s="74">
        <v>85</v>
      </c>
      <c r="JG56" s="74">
        <v>54</v>
      </c>
      <c r="JH56" s="74">
        <v>2</v>
      </c>
      <c r="JI56" s="74">
        <v>29</v>
      </c>
      <c r="JJ56" s="75">
        <f t="shared" si="45"/>
        <v>0.63529411764705879</v>
      </c>
      <c r="JK56" s="77">
        <f t="shared" si="46"/>
        <v>0</v>
      </c>
      <c r="JM56" s="74" t="s">
        <v>59</v>
      </c>
      <c r="JN56" s="74">
        <v>85</v>
      </c>
      <c r="JO56" s="74">
        <v>54</v>
      </c>
      <c r="JP56" s="74">
        <v>2</v>
      </c>
      <c r="JQ56" s="74">
        <v>29</v>
      </c>
      <c r="JR56" s="75">
        <f t="shared" si="47"/>
        <v>0.63529411764705879</v>
      </c>
      <c r="JS56" s="77">
        <f t="shared" si="48"/>
        <v>0</v>
      </c>
      <c r="JU56" s="74" t="s">
        <v>59</v>
      </c>
      <c r="JV56" s="74">
        <v>85</v>
      </c>
      <c r="JW56" s="74">
        <v>54</v>
      </c>
      <c r="JX56" s="74">
        <v>2</v>
      </c>
      <c r="JY56" s="74">
        <v>29</v>
      </c>
      <c r="JZ56" s="75">
        <f t="shared" si="49"/>
        <v>0.63529411764705879</v>
      </c>
      <c r="KA56" s="77">
        <f t="shared" si="50"/>
        <v>0</v>
      </c>
      <c r="KC56" s="74" t="s">
        <v>59</v>
      </c>
      <c r="KD56" s="74">
        <v>85</v>
      </c>
      <c r="KE56" s="74">
        <v>54</v>
      </c>
      <c r="KF56" s="74">
        <v>2</v>
      </c>
      <c r="KG56" s="74">
        <v>29</v>
      </c>
      <c r="KH56" s="75">
        <f t="shared" si="51"/>
        <v>0.63529411764705879</v>
      </c>
      <c r="KI56" s="77">
        <f t="shared" si="52"/>
        <v>0</v>
      </c>
      <c r="KK56" s="74" t="s">
        <v>59</v>
      </c>
      <c r="KL56" s="74">
        <v>85</v>
      </c>
      <c r="KM56" s="74">
        <v>54</v>
      </c>
      <c r="KN56" s="74">
        <v>2</v>
      </c>
      <c r="KO56" s="74">
        <v>29</v>
      </c>
      <c r="KP56" s="75">
        <f t="shared" si="53"/>
        <v>0.63529411764705879</v>
      </c>
      <c r="KQ56" s="77">
        <f t="shared" si="54"/>
        <v>0</v>
      </c>
      <c r="KS56" s="74" t="s">
        <v>59</v>
      </c>
      <c r="KT56" s="74">
        <v>85</v>
      </c>
      <c r="KU56" s="74">
        <v>54</v>
      </c>
      <c r="KV56" s="74">
        <v>2</v>
      </c>
      <c r="KW56" s="74">
        <v>29</v>
      </c>
      <c r="KX56" s="75">
        <f t="shared" si="55"/>
        <v>0.63529411764705879</v>
      </c>
      <c r="KY56" s="77">
        <f t="shared" si="56"/>
        <v>0</v>
      </c>
      <c r="LA56" s="74" t="s">
        <v>59</v>
      </c>
      <c r="LB56" s="74">
        <v>85</v>
      </c>
      <c r="LC56" s="74">
        <v>54</v>
      </c>
      <c r="LD56" s="74">
        <v>2</v>
      </c>
      <c r="LE56" s="74">
        <v>29</v>
      </c>
      <c r="LF56" s="75">
        <f t="shared" si="57"/>
        <v>0.63529411764705879</v>
      </c>
      <c r="LG56" s="77">
        <f t="shared" si="58"/>
        <v>0</v>
      </c>
      <c r="LI56" s="74" t="s">
        <v>59</v>
      </c>
      <c r="LJ56" s="74">
        <v>85</v>
      </c>
      <c r="LK56" s="74">
        <v>54</v>
      </c>
      <c r="LL56" s="74">
        <v>2</v>
      </c>
      <c r="LM56" s="74">
        <v>29</v>
      </c>
      <c r="LN56" s="75">
        <f t="shared" si="59"/>
        <v>0.63529411764705879</v>
      </c>
      <c r="LO56" s="77">
        <f t="shared" si="60"/>
        <v>0</v>
      </c>
      <c r="LQ56" s="74" t="s">
        <v>59</v>
      </c>
      <c r="LR56" s="74">
        <v>85</v>
      </c>
      <c r="LS56" s="74">
        <v>53</v>
      </c>
      <c r="LT56" s="74">
        <v>2</v>
      </c>
      <c r="LU56" s="74">
        <v>30</v>
      </c>
      <c r="LV56" s="75">
        <v>0.62</v>
      </c>
      <c r="LW56" s="77"/>
    </row>
    <row r="57" spans="1:335">
      <c r="A57" s="2" t="s">
        <v>60</v>
      </c>
      <c r="B57" s="2">
        <v>281</v>
      </c>
      <c r="C57" s="2">
        <v>261</v>
      </c>
      <c r="D57" s="2">
        <v>18</v>
      </c>
      <c r="E57" s="2">
        <v>2</v>
      </c>
      <c r="F57" s="4">
        <v>0.93</v>
      </c>
      <c r="G57" s="4"/>
      <c r="H57" s="2"/>
      <c r="I57" s="2" t="s">
        <v>60</v>
      </c>
      <c r="J57" s="2">
        <v>281</v>
      </c>
      <c r="K57" s="2">
        <v>261</v>
      </c>
      <c r="L57" s="2">
        <v>18</v>
      </c>
      <c r="M57" s="2">
        <v>2</v>
      </c>
      <c r="N57" s="4">
        <f t="shared" si="63"/>
        <v>0.92882562277580072</v>
      </c>
      <c r="O57" s="8">
        <f t="shared" si="1"/>
        <v>-1.17437722419933E-3</v>
      </c>
      <c r="Q57" s="2" t="s">
        <v>60</v>
      </c>
      <c r="R57" s="2">
        <v>281</v>
      </c>
      <c r="S57" s="2">
        <v>261</v>
      </c>
      <c r="T57" s="2">
        <v>18</v>
      </c>
      <c r="U57" s="2">
        <v>2</v>
      </c>
      <c r="V57" s="4">
        <f t="shared" si="61"/>
        <v>0.92882562277580072</v>
      </c>
      <c r="W57" s="38">
        <f t="shared" si="2"/>
        <v>0</v>
      </c>
      <c r="Y57" s="2" t="s">
        <v>60</v>
      </c>
      <c r="Z57" s="2">
        <v>281</v>
      </c>
      <c r="AA57" s="2">
        <v>261</v>
      </c>
      <c r="AB57" s="2">
        <v>18</v>
      </c>
      <c r="AC57" s="2">
        <v>2</v>
      </c>
      <c r="AD57" s="4">
        <v>0.93</v>
      </c>
      <c r="AE57" s="38">
        <f t="shared" si="3"/>
        <v>1.17437722419933E-3</v>
      </c>
      <c r="AG57" s="2" t="s">
        <v>60</v>
      </c>
      <c r="AH57" s="2">
        <v>281</v>
      </c>
      <c r="AI57" s="2">
        <v>261</v>
      </c>
      <c r="AJ57" s="2">
        <v>18</v>
      </c>
      <c r="AK57" s="2">
        <v>2</v>
      </c>
      <c r="AL57" s="4">
        <v>0.93</v>
      </c>
      <c r="AM57" s="38">
        <f t="shared" si="4"/>
        <v>0</v>
      </c>
      <c r="AO57" s="2" t="s">
        <v>60</v>
      </c>
      <c r="AP57" s="2">
        <v>281</v>
      </c>
      <c r="AQ57" s="2">
        <v>261</v>
      </c>
      <c r="AR57" s="2">
        <v>18</v>
      </c>
      <c r="AS57" s="2">
        <v>2</v>
      </c>
      <c r="AT57" s="4">
        <v>0.93</v>
      </c>
      <c r="AU57" s="38">
        <f t="shared" si="5"/>
        <v>0</v>
      </c>
      <c r="AW57" s="2" t="s">
        <v>60</v>
      </c>
      <c r="AX57" s="2">
        <v>281</v>
      </c>
      <c r="AY57" s="2">
        <v>260</v>
      </c>
      <c r="AZ57" s="2">
        <v>18</v>
      </c>
      <c r="BA57" s="2">
        <v>3</v>
      </c>
      <c r="BB57" s="4">
        <v>0.93</v>
      </c>
      <c r="BC57" s="38">
        <f t="shared" si="6"/>
        <v>0</v>
      </c>
      <c r="BE57" s="2" t="s">
        <v>60</v>
      </c>
      <c r="BF57" s="2">
        <v>291</v>
      </c>
      <c r="BG57" s="2">
        <v>263</v>
      </c>
      <c r="BH57" s="2">
        <v>26</v>
      </c>
      <c r="BI57" s="2">
        <v>2</v>
      </c>
      <c r="BJ57" s="4">
        <v>0.9</v>
      </c>
      <c r="BK57" s="38">
        <f t="shared" si="7"/>
        <v>-3.0000000000000027E-2</v>
      </c>
      <c r="BL57" t="s">
        <v>89</v>
      </c>
      <c r="BM57" s="2" t="s">
        <v>60</v>
      </c>
      <c r="BN57" s="2">
        <v>291</v>
      </c>
      <c r="BO57" s="2">
        <v>263</v>
      </c>
      <c r="BP57" s="2">
        <v>26</v>
      </c>
      <c r="BQ57" s="2">
        <v>2</v>
      </c>
      <c r="BR57" s="4">
        <v>0.9</v>
      </c>
      <c r="BS57" s="38">
        <f t="shared" si="8"/>
        <v>0</v>
      </c>
      <c r="BU57" s="2" t="s">
        <v>60</v>
      </c>
      <c r="BV57" s="2">
        <v>291</v>
      </c>
      <c r="BW57" s="2">
        <v>263</v>
      </c>
      <c r="BX57" s="2">
        <v>26</v>
      </c>
      <c r="BY57" s="2">
        <v>2</v>
      </c>
      <c r="BZ57" s="4">
        <v>0.9</v>
      </c>
      <c r="CA57" s="4">
        <f t="shared" si="9"/>
        <v>0</v>
      </c>
      <c r="CC57" s="2" t="s">
        <v>60</v>
      </c>
      <c r="CD57" s="2">
        <v>291</v>
      </c>
      <c r="CE57" s="2">
        <v>263</v>
      </c>
      <c r="CF57" s="2">
        <v>26</v>
      </c>
      <c r="CG57" s="2">
        <v>2</v>
      </c>
      <c r="CH57" s="4">
        <f t="shared" si="62"/>
        <v>0.90378006872852235</v>
      </c>
      <c r="CI57" s="38">
        <f t="shared" si="10"/>
        <v>3.7800687285223233E-3</v>
      </c>
      <c r="CK57" s="73" t="s">
        <v>60</v>
      </c>
      <c r="CL57" s="73">
        <v>291</v>
      </c>
      <c r="CM57" s="73">
        <v>263</v>
      </c>
      <c r="CN57" s="73">
        <v>26</v>
      </c>
      <c r="CO57" s="73">
        <v>2</v>
      </c>
      <c r="CP57" s="77">
        <v>0.9</v>
      </c>
      <c r="CQ57" s="77">
        <f t="shared" si="11"/>
        <v>-1.1000000000000001</v>
      </c>
      <c r="CR57" s="73"/>
      <c r="CS57" s="73" t="s">
        <v>60</v>
      </c>
      <c r="CT57" s="73">
        <v>291</v>
      </c>
      <c r="CU57" s="73">
        <v>263</v>
      </c>
      <c r="CV57" s="73">
        <v>26</v>
      </c>
      <c r="CW57" s="73">
        <v>2</v>
      </c>
      <c r="CX57" s="77">
        <v>0.9</v>
      </c>
      <c r="CY57" s="77">
        <f t="shared" si="12"/>
        <v>0</v>
      </c>
      <c r="CZ57" s="73"/>
      <c r="DA57" s="73" t="s">
        <v>60</v>
      </c>
      <c r="DB57" s="73">
        <v>291</v>
      </c>
      <c r="DC57" s="73">
        <v>263</v>
      </c>
      <c r="DD57" s="73">
        <v>26</v>
      </c>
      <c r="DE57" s="73">
        <v>2</v>
      </c>
      <c r="DF57" s="77">
        <v>0.9</v>
      </c>
      <c r="DG57" s="77">
        <f t="shared" si="13"/>
        <v>0</v>
      </c>
      <c r="DH57" s="73"/>
      <c r="DI57" s="73" t="s">
        <v>60</v>
      </c>
      <c r="DJ57" s="73">
        <v>291</v>
      </c>
      <c r="DK57" s="73">
        <v>263</v>
      </c>
      <c r="DL57" s="73">
        <v>26</v>
      </c>
      <c r="DM57" s="73">
        <v>2</v>
      </c>
      <c r="DN57" s="77">
        <v>0.9</v>
      </c>
      <c r="DO57" s="77">
        <f t="shared" si="14"/>
        <v>0</v>
      </c>
      <c r="DP57" s="73"/>
      <c r="DQ57" s="73" t="s">
        <v>60</v>
      </c>
      <c r="DR57" s="73">
        <v>291</v>
      </c>
      <c r="DS57" s="73">
        <v>263</v>
      </c>
      <c r="DT57" s="73">
        <v>26</v>
      </c>
      <c r="DU57" s="73">
        <v>2</v>
      </c>
      <c r="DV57" s="77">
        <v>0.9</v>
      </c>
      <c r="DW57" s="77">
        <f t="shared" si="15"/>
        <v>0</v>
      </c>
      <c r="DX57" s="73"/>
      <c r="DY57" s="73" t="s">
        <v>60</v>
      </c>
      <c r="DZ57" s="73">
        <v>291</v>
      </c>
      <c r="EA57" s="73">
        <v>263</v>
      </c>
      <c r="EB57" s="73">
        <v>26</v>
      </c>
      <c r="EC57" s="73">
        <v>2</v>
      </c>
      <c r="ED57" s="77">
        <v>0.9</v>
      </c>
      <c r="EE57" s="77">
        <f t="shared" si="16"/>
        <v>0</v>
      </c>
      <c r="EF57" s="73"/>
      <c r="EG57" s="73" t="s">
        <v>60</v>
      </c>
      <c r="EH57" s="73">
        <v>291</v>
      </c>
      <c r="EI57" s="73">
        <v>263</v>
      </c>
      <c r="EJ57" s="73">
        <v>26</v>
      </c>
      <c r="EK57" s="73">
        <v>2</v>
      </c>
      <c r="EL57" s="77">
        <v>0.9</v>
      </c>
      <c r="EM57" s="77">
        <f t="shared" si="17"/>
        <v>0</v>
      </c>
      <c r="EN57" s="73"/>
      <c r="EO57" s="73" t="s">
        <v>60</v>
      </c>
      <c r="EP57" s="73">
        <v>291</v>
      </c>
      <c r="EQ57" s="73">
        <v>263</v>
      </c>
      <c r="ER57" s="73">
        <v>26</v>
      </c>
      <c r="ES57" s="73">
        <v>2</v>
      </c>
      <c r="ET57" s="77">
        <v>0.9</v>
      </c>
      <c r="EU57" s="77">
        <f t="shared" si="18"/>
        <v>0</v>
      </c>
      <c r="EV57" s="73"/>
      <c r="EW57" s="73" t="s">
        <v>60</v>
      </c>
      <c r="EX57" s="73">
        <v>291</v>
      </c>
      <c r="EY57" s="73">
        <v>263</v>
      </c>
      <c r="EZ57" s="73">
        <v>26</v>
      </c>
      <c r="FA57" s="73">
        <v>2</v>
      </c>
      <c r="FB57" s="77">
        <v>0.9</v>
      </c>
      <c r="FC57" s="77">
        <f t="shared" si="19"/>
        <v>0</v>
      </c>
      <c r="FD57" s="73"/>
      <c r="FE57" s="74" t="s">
        <v>60</v>
      </c>
      <c r="FF57" s="74">
        <v>291</v>
      </c>
      <c r="FG57" s="74">
        <v>261</v>
      </c>
      <c r="FH57" s="74">
        <v>27</v>
      </c>
      <c r="FI57" s="74">
        <v>3</v>
      </c>
      <c r="FJ57" s="75">
        <f t="shared" si="20"/>
        <v>0.89690721649484539</v>
      </c>
      <c r="FK57" s="77">
        <f t="shared" si="21"/>
        <v>-3.0927835051546282E-3</v>
      </c>
      <c r="FM57" s="74" t="s">
        <v>60</v>
      </c>
      <c r="FN57" s="74">
        <v>291</v>
      </c>
      <c r="FO57" s="74">
        <v>261</v>
      </c>
      <c r="FP57" s="74">
        <v>27</v>
      </c>
      <c r="FQ57" s="74">
        <v>3</v>
      </c>
      <c r="FR57" s="75">
        <f t="shared" si="22"/>
        <v>0.89690721649484539</v>
      </c>
      <c r="FS57" s="77">
        <f t="shared" si="23"/>
        <v>0</v>
      </c>
      <c r="FU57" s="74" t="s">
        <v>60</v>
      </c>
      <c r="FV57" s="74">
        <v>291</v>
      </c>
      <c r="FW57" s="74">
        <v>261</v>
      </c>
      <c r="FX57" s="74">
        <v>27</v>
      </c>
      <c r="FY57" s="74">
        <v>3</v>
      </c>
      <c r="FZ57" s="75">
        <f t="shared" si="24"/>
        <v>0.89690721649484539</v>
      </c>
      <c r="GA57" s="77">
        <f t="shared" si="64"/>
        <v>0</v>
      </c>
      <c r="GC57" s="74" t="s">
        <v>60</v>
      </c>
      <c r="GD57" s="74">
        <v>291</v>
      </c>
      <c r="GE57" s="74">
        <v>261</v>
      </c>
      <c r="GF57" s="74">
        <v>27</v>
      </c>
      <c r="GG57" s="74">
        <v>3</v>
      </c>
      <c r="GH57" s="75">
        <f t="shared" si="25"/>
        <v>0.89690721649484539</v>
      </c>
      <c r="GI57" s="77">
        <f t="shared" si="26"/>
        <v>0</v>
      </c>
      <c r="GK57" s="74" t="s">
        <v>60</v>
      </c>
      <c r="GL57" s="74">
        <v>291</v>
      </c>
      <c r="GM57" s="74">
        <v>261</v>
      </c>
      <c r="GN57" s="74">
        <v>27</v>
      </c>
      <c r="GO57" s="74">
        <v>3</v>
      </c>
      <c r="GP57" s="75">
        <f t="shared" si="27"/>
        <v>0.89690721649484539</v>
      </c>
      <c r="GQ57" s="77">
        <f t="shared" si="28"/>
        <v>0</v>
      </c>
      <c r="GS57" s="74" t="s">
        <v>60</v>
      </c>
      <c r="GT57" s="74">
        <v>291</v>
      </c>
      <c r="GU57" s="74">
        <v>261</v>
      </c>
      <c r="GV57" s="74">
        <v>27</v>
      </c>
      <c r="GW57" s="74">
        <v>3</v>
      </c>
      <c r="GX57" s="75">
        <f t="shared" si="29"/>
        <v>0.89690721649484539</v>
      </c>
      <c r="GY57" s="77">
        <f t="shared" si="30"/>
        <v>0</v>
      </c>
      <c r="HA57" s="74" t="s">
        <v>60</v>
      </c>
      <c r="HB57" s="74">
        <v>291</v>
      </c>
      <c r="HC57" s="74">
        <v>261</v>
      </c>
      <c r="HD57" s="74">
        <v>27</v>
      </c>
      <c r="HE57" s="74">
        <v>3</v>
      </c>
      <c r="HF57" s="75">
        <f t="shared" si="31"/>
        <v>0.89690721649484539</v>
      </c>
      <c r="HG57" s="77">
        <f t="shared" si="32"/>
        <v>0</v>
      </c>
      <c r="HI57" s="74" t="s">
        <v>60</v>
      </c>
      <c r="HJ57" s="74">
        <v>291</v>
      </c>
      <c r="HK57" s="74">
        <v>261</v>
      </c>
      <c r="HL57" s="74">
        <v>27</v>
      </c>
      <c r="HM57" s="74">
        <v>3</v>
      </c>
      <c r="HN57" s="75">
        <f t="shared" si="33"/>
        <v>0.89690721649484539</v>
      </c>
      <c r="HO57" s="77">
        <f t="shared" si="34"/>
        <v>0</v>
      </c>
      <c r="HQ57" s="74" t="s">
        <v>60</v>
      </c>
      <c r="HR57" s="74">
        <v>291</v>
      </c>
      <c r="HS57" s="74">
        <v>261</v>
      </c>
      <c r="HT57" s="74">
        <v>27</v>
      </c>
      <c r="HU57" s="74">
        <v>3</v>
      </c>
      <c r="HV57" s="75">
        <f t="shared" si="35"/>
        <v>0.89690721649484539</v>
      </c>
      <c r="HW57" s="77">
        <f t="shared" si="36"/>
        <v>0</v>
      </c>
      <c r="HY57" s="74" t="s">
        <v>60</v>
      </c>
      <c r="HZ57" s="74">
        <v>291</v>
      </c>
      <c r="IA57" s="74">
        <v>261</v>
      </c>
      <c r="IB57" s="74">
        <v>27</v>
      </c>
      <c r="IC57" s="74">
        <v>3</v>
      </c>
      <c r="ID57" s="75">
        <f t="shared" si="37"/>
        <v>0.89690721649484539</v>
      </c>
      <c r="IE57" s="77">
        <f t="shared" si="38"/>
        <v>0</v>
      </c>
      <c r="IG57" s="74" t="s">
        <v>60</v>
      </c>
      <c r="IH57" s="74">
        <v>291</v>
      </c>
      <c r="II57" s="74">
        <v>261</v>
      </c>
      <c r="IJ57" s="74">
        <v>27</v>
      </c>
      <c r="IK57" s="74">
        <v>3</v>
      </c>
      <c r="IL57" s="75">
        <f t="shared" si="39"/>
        <v>0.89690721649484539</v>
      </c>
      <c r="IM57" s="77">
        <f t="shared" si="40"/>
        <v>0</v>
      </c>
      <c r="IO57" s="74" t="s">
        <v>60</v>
      </c>
      <c r="IP57" s="74">
        <v>291</v>
      </c>
      <c r="IQ57" s="74">
        <v>261</v>
      </c>
      <c r="IR57" s="74">
        <v>27</v>
      </c>
      <c r="IS57" s="74">
        <v>3</v>
      </c>
      <c r="IT57" s="75">
        <f t="shared" si="41"/>
        <v>0.89690721649484539</v>
      </c>
      <c r="IU57" s="77">
        <f t="shared" si="42"/>
        <v>0</v>
      </c>
      <c r="IW57" s="74" t="s">
        <v>60</v>
      </c>
      <c r="IX57" s="74">
        <v>291</v>
      </c>
      <c r="IY57" s="74">
        <v>261</v>
      </c>
      <c r="IZ57" s="74">
        <v>27</v>
      </c>
      <c r="JA57" s="74">
        <v>3</v>
      </c>
      <c r="JB57" s="75">
        <f t="shared" si="43"/>
        <v>0.89690721649484539</v>
      </c>
      <c r="JC57" s="77">
        <f t="shared" si="44"/>
        <v>0</v>
      </c>
      <c r="JE57" s="74" t="s">
        <v>60</v>
      </c>
      <c r="JF57" s="74">
        <v>291</v>
      </c>
      <c r="JG57" s="74">
        <v>261</v>
      </c>
      <c r="JH57" s="74">
        <v>27</v>
      </c>
      <c r="JI57" s="74">
        <v>3</v>
      </c>
      <c r="JJ57" s="75">
        <f t="shared" si="45"/>
        <v>0.89690721649484539</v>
      </c>
      <c r="JK57" s="77">
        <f t="shared" si="46"/>
        <v>0</v>
      </c>
      <c r="JM57" s="74" t="s">
        <v>60</v>
      </c>
      <c r="JN57" s="74">
        <v>291</v>
      </c>
      <c r="JO57" s="74">
        <v>261</v>
      </c>
      <c r="JP57" s="74">
        <v>27</v>
      </c>
      <c r="JQ57" s="74">
        <v>3</v>
      </c>
      <c r="JR57" s="75">
        <f t="shared" si="47"/>
        <v>0.89690721649484539</v>
      </c>
      <c r="JS57" s="77">
        <f t="shared" si="48"/>
        <v>0</v>
      </c>
      <c r="JU57" s="74" t="s">
        <v>60</v>
      </c>
      <c r="JV57" s="74">
        <v>291</v>
      </c>
      <c r="JW57" s="74">
        <v>261</v>
      </c>
      <c r="JX57" s="74">
        <v>27</v>
      </c>
      <c r="JY57" s="74">
        <v>3</v>
      </c>
      <c r="JZ57" s="75">
        <f t="shared" si="49"/>
        <v>0.89690721649484539</v>
      </c>
      <c r="KA57" s="77">
        <f t="shared" si="50"/>
        <v>0</v>
      </c>
      <c r="KC57" s="74" t="s">
        <v>60</v>
      </c>
      <c r="KD57" s="74">
        <v>291</v>
      </c>
      <c r="KE57" s="74">
        <v>261</v>
      </c>
      <c r="KF57" s="74">
        <v>27</v>
      </c>
      <c r="KG57" s="74">
        <v>3</v>
      </c>
      <c r="KH57" s="75">
        <f t="shared" si="51"/>
        <v>0.89690721649484539</v>
      </c>
      <c r="KI57" s="77">
        <f t="shared" si="52"/>
        <v>0</v>
      </c>
      <c r="KK57" s="74" t="s">
        <v>60</v>
      </c>
      <c r="KL57" s="74">
        <v>291</v>
      </c>
      <c r="KM57" s="74">
        <v>261</v>
      </c>
      <c r="KN57" s="74">
        <v>27</v>
      </c>
      <c r="KO57" s="74">
        <v>3</v>
      </c>
      <c r="KP57" s="75">
        <f t="shared" si="53"/>
        <v>0.89690721649484539</v>
      </c>
      <c r="KQ57" s="77">
        <f t="shared" si="54"/>
        <v>0</v>
      </c>
      <c r="KS57" s="74" t="s">
        <v>60</v>
      </c>
      <c r="KT57" s="74">
        <v>291</v>
      </c>
      <c r="KU57" s="74">
        <v>261</v>
      </c>
      <c r="KV57" s="74">
        <v>27</v>
      </c>
      <c r="KW57" s="74">
        <v>3</v>
      </c>
      <c r="KX57" s="75">
        <f t="shared" si="55"/>
        <v>0.89690721649484539</v>
      </c>
      <c r="KY57" s="77">
        <f t="shared" si="56"/>
        <v>0</v>
      </c>
      <c r="LA57" s="74" t="s">
        <v>60</v>
      </c>
      <c r="LB57" s="74">
        <v>291</v>
      </c>
      <c r="LC57" s="74">
        <v>261</v>
      </c>
      <c r="LD57" s="74">
        <v>27</v>
      </c>
      <c r="LE57" s="74">
        <v>3</v>
      </c>
      <c r="LF57" s="75">
        <f t="shared" si="57"/>
        <v>0.89690721649484539</v>
      </c>
      <c r="LG57" s="77">
        <f t="shared" si="58"/>
        <v>0</v>
      </c>
      <c r="LI57" s="74" t="s">
        <v>60</v>
      </c>
      <c r="LJ57" s="74">
        <v>291</v>
      </c>
      <c r="LK57" s="74">
        <v>261</v>
      </c>
      <c r="LL57" s="74">
        <v>27</v>
      </c>
      <c r="LM57" s="74">
        <v>3</v>
      </c>
      <c r="LN57" s="75">
        <f t="shared" si="59"/>
        <v>0.89690721649484539</v>
      </c>
      <c r="LO57" s="77">
        <f t="shared" si="60"/>
        <v>0</v>
      </c>
      <c r="LQ57" s="74" t="s">
        <v>60</v>
      </c>
      <c r="LR57" s="74">
        <v>291</v>
      </c>
      <c r="LS57" s="74">
        <v>263</v>
      </c>
      <c r="LT57" s="74">
        <v>26</v>
      </c>
      <c r="LU57" s="74">
        <v>2</v>
      </c>
      <c r="LV57" s="75">
        <v>0.9</v>
      </c>
      <c r="LW57" s="77"/>
    </row>
    <row r="58" spans="1:335">
      <c r="A58" s="2" t="s">
        <v>61</v>
      </c>
      <c r="B58" s="2">
        <v>7</v>
      </c>
      <c r="C58" s="2">
        <v>2</v>
      </c>
      <c r="D58" s="2">
        <v>5</v>
      </c>
      <c r="E58" s="2">
        <v>0</v>
      </c>
      <c r="F58" s="4">
        <v>0.28999999999999998</v>
      </c>
      <c r="G58" s="4"/>
      <c r="H58" s="2"/>
      <c r="I58" s="2" t="s">
        <v>61</v>
      </c>
      <c r="J58" s="2">
        <v>7</v>
      </c>
      <c r="K58" s="2">
        <v>2</v>
      </c>
      <c r="L58" s="2">
        <v>5</v>
      </c>
      <c r="M58" s="2">
        <v>0</v>
      </c>
      <c r="N58" s="4">
        <f t="shared" si="63"/>
        <v>0.2857142857142857</v>
      </c>
      <c r="O58" s="8">
        <f t="shared" si="1"/>
        <v>-4.2857142857142816E-3</v>
      </c>
      <c r="Q58" s="2" t="s">
        <v>61</v>
      </c>
      <c r="R58" s="2">
        <v>7</v>
      </c>
      <c r="S58" s="2">
        <v>2</v>
      </c>
      <c r="T58" s="2">
        <v>5</v>
      </c>
      <c r="U58" s="2">
        <v>0</v>
      </c>
      <c r="V58" s="4">
        <f t="shared" si="61"/>
        <v>0.2857142857142857</v>
      </c>
      <c r="W58" s="38">
        <f t="shared" si="2"/>
        <v>0</v>
      </c>
      <c r="Y58" s="2" t="s">
        <v>61</v>
      </c>
      <c r="Z58" s="2">
        <v>7</v>
      </c>
      <c r="AA58" s="2">
        <v>2</v>
      </c>
      <c r="AB58" s="2">
        <v>5</v>
      </c>
      <c r="AC58" s="2">
        <v>0</v>
      </c>
      <c r="AD58" s="4">
        <v>0.28999999999999998</v>
      </c>
      <c r="AE58" s="38">
        <f t="shared" si="3"/>
        <v>4.2857142857142816E-3</v>
      </c>
      <c r="AG58" s="2" t="s">
        <v>61</v>
      </c>
      <c r="AH58" s="2">
        <v>7</v>
      </c>
      <c r="AI58" s="2">
        <v>2</v>
      </c>
      <c r="AJ58" s="2">
        <v>5</v>
      </c>
      <c r="AK58" s="2">
        <v>0</v>
      </c>
      <c r="AL58" s="4">
        <v>0.28999999999999998</v>
      </c>
      <c r="AM58" s="38">
        <f t="shared" si="4"/>
        <v>0</v>
      </c>
      <c r="AO58" s="2" t="s">
        <v>61</v>
      </c>
      <c r="AP58" s="2">
        <v>7</v>
      </c>
      <c r="AQ58" s="2">
        <v>2</v>
      </c>
      <c r="AR58" s="2">
        <v>5</v>
      </c>
      <c r="AS58" s="2">
        <v>0</v>
      </c>
      <c r="AT58" s="4">
        <v>0.28999999999999998</v>
      </c>
      <c r="AU58" s="38">
        <f t="shared" si="5"/>
        <v>0</v>
      </c>
      <c r="AW58" s="2" t="s">
        <v>61</v>
      </c>
      <c r="AX58" s="2">
        <v>7</v>
      </c>
      <c r="AY58" s="2">
        <v>2</v>
      </c>
      <c r="AZ58" s="2">
        <v>5</v>
      </c>
      <c r="BA58" s="2">
        <v>0</v>
      </c>
      <c r="BB58" s="4">
        <v>0.28999999999999998</v>
      </c>
      <c r="BC58" s="38">
        <f t="shared" si="6"/>
        <v>0</v>
      </c>
      <c r="BE58" s="2" t="s">
        <v>61</v>
      </c>
      <c r="BF58" s="2">
        <v>7</v>
      </c>
      <c r="BG58" s="2">
        <v>2</v>
      </c>
      <c r="BH58" s="2">
        <v>5</v>
      </c>
      <c r="BI58" s="2">
        <v>0</v>
      </c>
      <c r="BJ58" s="4">
        <v>0.28999999999999998</v>
      </c>
      <c r="BK58" s="38">
        <f t="shared" si="7"/>
        <v>0</v>
      </c>
      <c r="BM58" s="2" t="s">
        <v>61</v>
      </c>
      <c r="BN58" s="2">
        <v>7</v>
      </c>
      <c r="BO58" s="2">
        <v>2</v>
      </c>
      <c r="BP58" s="2">
        <v>5</v>
      </c>
      <c r="BQ58" s="2">
        <v>0</v>
      </c>
      <c r="BR58" s="4">
        <v>0.28999999999999998</v>
      </c>
      <c r="BS58" s="38">
        <f t="shared" si="8"/>
        <v>0</v>
      </c>
      <c r="BU58" s="2" t="s">
        <v>61</v>
      </c>
      <c r="BV58" s="2">
        <v>7</v>
      </c>
      <c r="BW58" s="2">
        <v>2</v>
      </c>
      <c r="BX58" s="2">
        <v>5</v>
      </c>
      <c r="BY58" s="2">
        <v>0</v>
      </c>
      <c r="BZ58" s="4">
        <v>0.28999999999999998</v>
      </c>
      <c r="CA58" s="4">
        <f t="shared" si="9"/>
        <v>0</v>
      </c>
      <c r="CC58" s="2" t="s">
        <v>61</v>
      </c>
      <c r="CD58" s="2">
        <v>7</v>
      </c>
      <c r="CE58" s="2">
        <v>2</v>
      </c>
      <c r="CF58" s="2">
        <v>5</v>
      </c>
      <c r="CG58" s="2">
        <v>0</v>
      </c>
      <c r="CH58" s="4">
        <f t="shared" si="62"/>
        <v>0.2857142857142857</v>
      </c>
      <c r="CI58" s="38">
        <f t="shared" si="10"/>
        <v>-4.2857142857142816E-3</v>
      </c>
      <c r="CK58" s="73" t="s">
        <v>61</v>
      </c>
      <c r="CL58" s="73">
        <v>7</v>
      </c>
      <c r="CM58" s="73">
        <v>2</v>
      </c>
      <c r="CN58" s="73">
        <v>5</v>
      </c>
      <c r="CO58" s="73">
        <v>0</v>
      </c>
      <c r="CP58" s="77">
        <v>0.28999999999999998</v>
      </c>
      <c r="CQ58" s="77">
        <f t="shared" si="11"/>
        <v>0.28999999999999998</v>
      </c>
      <c r="CR58" s="73"/>
      <c r="CS58" s="73" t="s">
        <v>61</v>
      </c>
      <c r="CT58" s="73">
        <v>7</v>
      </c>
      <c r="CU58" s="73">
        <v>2</v>
      </c>
      <c r="CV58" s="73">
        <v>5</v>
      </c>
      <c r="CW58" s="73">
        <v>0</v>
      </c>
      <c r="CX58" s="77">
        <v>0.28999999999999998</v>
      </c>
      <c r="CY58" s="77">
        <f t="shared" si="12"/>
        <v>0</v>
      </c>
      <c r="CZ58" s="73"/>
      <c r="DA58" s="73" t="s">
        <v>61</v>
      </c>
      <c r="DB58" s="73">
        <v>7</v>
      </c>
      <c r="DC58" s="73">
        <v>2</v>
      </c>
      <c r="DD58" s="73">
        <v>5</v>
      </c>
      <c r="DE58" s="73">
        <v>0</v>
      </c>
      <c r="DF58" s="77">
        <v>0.28999999999999998</v>
      </c>
      <c r="DG58" s="77">
        <f t="shared" si="13"/>
        <v>0</v>
      </c>
      <c r="DH58" s="73"/>
      <c r="DI58" s="73" t="s">
        <v>156</v>
      </c>
      <c r="DJ58" s="73">
        <v>7</v>
      </c>
      <c r="DK58" s="73">
        <v>2</v>
      </c>
      <c r="DL58" s="73">
        <v>5</v>
      </c>
      <c r="DM58" s="73">
        <v>0</v>
      </c>
      <c r="DN58" s="77">
        <v>0.28999999999999998</v>
      </c>
      <c r="DO58" s="77">
        <f t="shared" si="14"/>
        <v>0</v>
      </c>
      <c r="DP58" s="73"/>
      <c r="DQ58" s="73" t="s">
        <v>156</v>
      </c>
      <c r="DR58" s="73">
        <v>7</v>
      </c>
      <c r="DS58" s="73">
        <v>2</v>
      </c>
      <c r="DT58" s="73">
        <v>5</v>
      </c>
      <c r="DU58" s="73">
        <v>0</v>
      </c>
      <c r="DV58" s="77">
        <v>0.28999999999999998</v>
      </c>
      <c r="DW58" s="77">
        <f t="shared" si="15"/>
        <v>0</v>
      </c>
      <c r="DX58" s="73"/>
      <c r="DY58" s="73" t="s">
        <v>156</v>
      </c>
      <c r="DZ58" s="73">
        <v>7</v>
      </c>
      <c r="EA58" s="73">
        <v>2</v>
      </c>
      <c r="EB58" s="73">
        <v>5</v>
      </c>
      <c r="EC58" s="73">
        <v>0</v>
      </c>
      <c r="ED58" s="77">
        <v>0.28999999999999998</v>
      </c>
      <c r="EE58" s="77">
        <f t="shared" si="16"/>
        <v>0</v>
      </c>
      <c r="EF58" s="73"/>
      <c r="EG58" s="73" t="s">
        <v>156</v>
      </c>
      <c r="EH58" s="73">
        <v>7</v>
      </c>
      <c r="EI58" s="73">
        <v>2</v>
      </c>
      <c r="EJ58" s="73">
        <v>5</v>
      </c>
      <c r="EK58" s="73">
        <v>0</v>
      </c>
      <c r="EL58" s="77">
        <v>0.28999999999999998</v>
      </c>
      <c r="EM58" s="77">
        <f t="shared" si="17"/>
        <v>0</v>
      </c>
      <c r="EN58" s="73"/>
      <c r="EO58" s="73" t="s">
        <v>156</v>
      </c>
      <c r="EP58" s="73">
        <v>7</v>
      </c>
      <c r="EQ58" s="73">
        <v>2</v>
      </c>
      <c r="ER58" s="73">
        <v>5</v>
      </c>
      <c r="ES58" s="73">
        <v>0</v>
      </c>
      <c r="ET58" s="77">
        <v>0.28999999999999998</v>
      </c>
      <c r="EU58" s="77">
        <f t="shared" si="18"/>
        <v>0</v>
      </c>
      <c r="EV58" s="73"/>
      <c r="EW58" s="73" t="s">
        <v>156</v>
      </c>
      <c r="EX58" s="73">
        <v>7</v>
      </c>
      <c r="EY58" s="73">
        <v>2</v>
      </c>
      <c r="EZ58" s="73">
        <v>5</v>
      </c>
      <c r="FA58" s="73">
        <v>0</v>
      </c>
      <c r="FB58" s="77">
        <v>0.28999999999999998</v>
      </c>
      <c r="FC58" s="77">
        <f t="shared" si="19"/>
        <v>0</v>
      </c>
      <c r="FD58" s="73"/>
      <c r="FE58" s="74" t="s">
        <v>156</v>
      </c>
      <c r="FF58" s="74">
        <v>7</v>
      </c>
      <c r="FG58" s="74">
        <v>2</v>
      </c>
      <c r="FH58" s="74">
        <v>5</v>
      </c>
      <c r="FI58" s="74">
        <v>0</v>
      </c>
      <c r="FJ58" s="75">
        <f t="shared" si="20"/>
        <v>0.2857142857142857</v>
      </c>
      <c r="FK58" s="77">
        <f t="shared" si="21"/>
        <v>-4.2857142857142816E-3</v>
      </c>
      <c r="FM58" s="74" t="s">
        <v>156</v>
      </c>
      <c r="FN58" s="74">
        <v>7</v>
      </c>
      <c r="FO58" s="74">
        <v>2</v>
      </c>
      <c r="FP58" s="74">
        <v>5</v>
      </c>
      <c r="FQ58" s="74">
        <v>0</v>
      </c>
      <c r="FR58" s="75">
        <f t="shared" si="22"/>
        <v>0.2857142857142857</v>
      </c>
      <c r="FS58" s="77">
        <f t="shared" si="23"/>
        <v>0</v>
      </c>
      <c r="FU58" s="74" t="s">
        <v>156</v>
      </c>
      <c r="FV58" s="74">
        <v>7</v>
      </c>
      <c r="FW58" s="74">
        <v>2</v>
      </c>
      <c r="FX58" s="74">
        <v>5</v>
      </c>
      <c r="FY58" s="74">
        <v>0</v>
      </c>
      <c r="FZ58" s="75">
        <f t="shared" si="24"/>
        <v>0.2857142857142857</v>
      </c>
      <c r="GA58" s="77">
        <f t="shared" si="64"/>
        <v>0</v>
      </c>
      <c r="GC58" s="74" t="s">
        <v>156</v>
      </c>
      <c r="GD58" s="74">
        <v>7</v>
      </c>
      <c r="GE58" s="74">
        <v>2</v>
      </c>
      <c r="GF58" s="74">
        <v>5</v>
      </c>
      <c r="GG58" s="74">
        <v>0</v>
      </c>
      <c r="GH58" s="75">
        <f t="shared" si="25"/>
        <v>0.2857142857142857</v>
      </c>
      <c r="GI58" s="77">
        <f t="shared" si="26"/>
        <v>0</v>
      </c>
      <c r="GK58" s="74" t="s">
        <v>156</v>
      </c>
      <c r="GL58" s="74">
        <v>7</v>
      </c>
      <c r="GM58" s="74">
        <v>2</v>
      </c>
      <c r="GN58" s="74">
        <v>5</v>
      </c>
      <c r="GO58" s="74">
        <v>0</v>
      </c>
      <c r="GP58" s="75">
        <f t="shared" si="27"/>
        <v>0.2857142857142857</v>
      </c>
      <c r="GQ58" s="77">
        <f t="shared" si="28"/>
        <v>0</v>
      </c>
      <c r="GS58" s="74" t="s">
        <v>156</v>
      </c>
      <c r="GT58" s="74">
        <v>7</v>
      </c>
      <c r="GU58" s="74">
        <v>2</v>
      </c>
      <c r="GV58" s="74">
        <v>5</v>
      </c>
      <c r="GW58" s="74">
        <v>0</v>
      </c>
      <c r="GX58" s="75">
        <f t="shared" si="29"/>
        <v>0.2857142857142857</v>
      </c>
      <c r="GY58" s="77">
        <f t="shared" si="30"/>
        <v>0</v>
      </c>
      <c r="HA58" s="74" t="s">
        <v>156</v>
      </c>
      <c r="HB58" s="74">
        <v>7</v>
      </c>
      <c r="HC58" s="74">
        <v>2</v>
      </c>
      <c r="HD58" s="74">
        <v>5</v>
      </c>
      <c r="HE58" s="74">
        <v>0</v>
      </c>
      <c r="HF58" s="75">
        <f t="shared" si="31"/>
        <v>0.2857142857142857</v>
      </c>
      <c r="HG58" s="77">
        <f t="shared" si="32"/>
        <v>0</v>
      </c>
      <c r="HI58" s="74" t="s">
        <v>156</v>
      </c>
      <c r="HJ58" s="74">
        <v>7</v>
      </c>
      <c r="HK58" s="74">
        <v>2</v>
      </c>
      <c r="HL58" s="74">
        <v>5</v>
      </c>
      <c r="HM58" s="74">
        <v>0</v>
      </c>
      <c r="HN58" s="75">
        <f t="shared" si="33"/>
        <v>0.2857142857142857</v>
      </c>
      <c r="HO58" s="77">
        <f t="shared" si="34"/>
        <v>0</v>
      </c>
      <c r="HQ58" s="74" t="s">
        <v>156</v>
      </c>
      <c r="HR58" s="74">
        <v>7</v>
      </c>
      <c r="HS58" s="74">
        <v>2</v>
      </c>
      <c r="HT58" s="74">
        <v>5</v>
      </c>
      <c r="HU58" s="74">
        <v>0</v>
      </c>
      <c r="HV58" s="75">
        <f t="shared" si="35"/>
        <v>0.2857142857142857</v>
      </c>
      <c r="HW58" s="77">
        <f t="shared" si="36"/>
        <v>0</v>
      </c>
      <c r="HY58" s="74" t="s">
        <v>156</v>
      </c>
      <c r="HZ58" s="74">
        <v>7</v>
      </c>
      <c r="IA58" s="74">
        <v>2</v>
      </c>
      <c r="IB58" s="74">
        <v>5</v>
      </c>
      <c r="IC58" s="74">
        <v>0</v>
      </c>
      <c r="ID58" s="75">
        <f t="shared" si="37"/>
        <v>0.2857142857142857</v>
      </c>
      <c r="IE58" s="77">
        <f t="shared" si="38"/>
        <v>0</v>
      </c>
      <c r="IG58" s="74" t="s">
        <v>156</v>
      </c>
      <c r="IH58" s="74">
        <v>7</v>
      </c>
      <c r="II58" s="74">
        <v>2</v>
      </c>
      <c r="IJ58" s="74">
        <v>5</v>
      </c>
      <c r="IK58" s="74">
        <v>0</v>
      </c>
      <c r="IL58" s="75">
        <f t="shared" si="39"/>
        <v>0.2857142857142857</v>
      </c>
      <c r="IM58" s="77">
        <f t="shared" si="40"/>
        <v>0</v>
      </c>
      <c r="IO58" s="74" t="s">
        <v>156</v>
      </c>
      <c r="IP58" s="74">
        <v>7</v>
      </c>
      <c r="IQ58" s="74">
        <v>2</v>
      </c>
      <c r="IR58" s="74">
        <v>5</v>
      </c>
      <c r="IS58" s="74">
        <v>0</v>
      </c>
      <c r="IT58" s="75">
        <f t="shared" si="41"/>
        <v>0.2857142857142857</v>
      </c>
      <c r="IU58" s="77">
        <f t="shared" si="42"/>
        <v>0</v>
      </c>
      <c r="IW58" s="74" t="s">
        <v>156</v>
      </c>
      <c r="IX58" s="74">
        <v>7</v>
      </c>
      <c r="IY58" s="74">
        <v>2</v>
      </c>
      <c r="IZ58" s="74">
        <v>5</v>
      </c>
      <c r="JA58" s="74">
        <v>0</v>
      </c>
      <c r="JB58" s="75">
        <f t="shared" si="43"/>
        <v>0.2857142857142857</v>
      </c>
      <c r="JC58" s="77">
        <f t="shared" si="44"/>
        <v>0</v>
      </c>
      <c r="JE58" s="74" t="s">
        <v>156</v>
      </c>
      <c r="JF58" s="74">
        <v>7</v>
      </c>
      <c r="JG58" s="74">
        <v>2</v>
      </c>
      <c r="JH58" s="74">
        <v>5</v>
      </c>
      <c r="JI58" s="74">
        <v>0</v>
      </c>
      <c r="JJ58" s="75">
        <f t="shared" si="45"/>
        <v>0.2857142857142857</v>
      </c>
      <c r="JK58" s="77">
        <f t="shared" si="46"/>
        <v>0</v>
      </c>
      <c r="JM58" s="74" t="s">
        <v>156</v>
      </c>
      <c r="JN58" s="74">
        <v>7</v>
      </c>
      <c r="JO58" s="74">
        <v>2</v>
      </c>
      <c r="JP58" s="74">
        <v>5</v>
      </c>
      <c r="JQ58" s="74">
        <v>0</v>
      </c>
      <c r="JR58" s="75">
        <f t="shared" si="47"/>
        <v>0.2857142857142857</v>
      </c>
      <c r="JS58" s="77">
        <f t="shared" si="48"/>
        <v>0</v>
      </c>
      <c r="JU58" s="74" t="s">
        <v>156</v>
      </c>
      <c r="JV58" s="74">
        <v>7</v>
      </c>
      <c r="JW58" s="74">
        <v>2</v>
      </c>
      <c r="JX58" s="74">
        <v>5</v>
      </c>
      <c r="JY58" s="74">
        <v>0</v>
      </c>
      <c r="JZ58" s="75">
        <f t="shared" si="49"/>
        <v>0.2857142857142857</v>
      </c>
      <c r="KA58" s="77">
        <f t="shared" si="50"/>
        <v>0</v>
      </c>
      <c r="KC58" s="74" t="s">
        <v>156</v>
      </c>
      <c r="KD58" s="74">
        <v>7</v>
      </c>
      <c r="KE58" s="74">
        <v>2</v>
      </c>
      <c r="KF58" s="74">
        <v>5</v>
      </c>
      <c r="KG58" s="74">
        <v>0</v>
      </c>
      <c r="KH58" s="75">
        <f t="shared" si="51"/>
        <v>0.2857142857142857</v>
      </c>
      <c r="KI58" s="77">
        <f t="shared" si="52"/>
        <v>0</v>
      </c>
      <c r="KK58" s="74" t="s">
        <v>156</v>
      </c>
      <c r="KL58" s="74">
        <v>7</v>
      </c>
      <c r="KM58" s="74">
        <v>2</v>
      </c>
      <c r="KN58" s="74">
        <v>5</v>
      </c>
      <c r="KO58" s="74">
        <v>0</v>
      </c>
      <c r="KP58" s="75">
        <f t="shared" si="53"/>
        <v>0.2857142857142857</v>
      </c>
      <c r="KQ58" s="77">
        <f t="shared" si="54"/>
        <v>0</v>
      </c>
      <c r="KS58" s="74" t="s">
        <v>156</v>
      </c>
      <c r="KT58" s="74">
        <v>7</v>
      </c>
      <c r="KU58" s="74">
        <v>2</v>
      </c>
      <c r="KV58" s="74">
        <v>5</v>
      </c>
      <c r="KW58" s="74">
        <v>0</v>
      </c>
      <c r="KX58" s="75">
        <f t="shared" si="55"/>
        <v>0.2857142857142857</v>
      </c>
      <c r="KY58" s="77">
        <f t="shared" si="56"/>
        <v>0</v>
      </c>
      <c r="LA58" s="74" t="s">
        <v>156</v>
      </c>
      <c r="LB58" s="74">
        <v>7</v>
      </c>
      <c r="LC58" s="74">
        <v>2</v>
      </c>
      <c r="LD58" s="74">
        <v>5</v>
      </c>
      <c r="LE58" s="74">
        <v>0</v>
      </c>
      <c r="LF58" s="75">
        <f t="shared" si="57"/>
        <v>0.2857142857142857</v>
      </c>
      <c r="LG58" s="77">
        <f t="shared" si="58"/>
        <v>0</v>
      </c>
      <c r="LI58" s="74" t="s">
        <v>156</v>
      </c>
      <c r="LJ58" s="74">
        <v>7</v>
      </c>
      <c r="LK58" s="74">
        <v>2</v>
      </c>
      <c r="LL58" s="74">
        <v>5</v>
      </c>
      <c r="LM58" s="74">
        <v>0</v>
      </c>
      <c r="LN58" s="75">
        <f t="shared" si="59"/>
        <v>0.2857142857142857</v>
      </c>
      <c r="LO58" s="77">
        <f t="shared" si="60"/>
        <v>0</v>
      </c>
      <c r="LQ58" s="74" t="s">
        <v>156</v>
      </c>
      <c r="LR58" s="74">
        <v>7</v>
      </c>
      <c r="LS58" s="74">
        <v>2</v>
      </c>
      <c r="LT58" s="74">
        <v>5</v>
      </c>
      <c r="LU58" s="74">
        <v>0</v>
      </c>
      <c r="LV58" s="75">
        <v>0.28999999999999998</v>
      </c>
      <c r="LW58" s="77"/>
    </row>
    <row r="59" spans="1:335">
      <c r="A59" s="2" t="s">
        <v>94</v>
      </c>
      <c r="B59" s="2">
        <v>144</v>
      </c>
      <c r="C59" s="2">
        <v>134</v>
      </c>
      <c r="D59" s="2">
        <v>8</v>
      </c>
      <c r="E59" s="2">
        <v>2</v>
      </c>
      <c r="F59" s="4">
        <v>0.93</v>
      </c>
      <c r="G59" s="4"/>
      <c r="H59" s="2"/>
      <c r="I59" s="2" t="s">
        <v>94</v>
      </c>
      <c r="J59" s="2">
        <v>144</v>
      </c>
      <c r="K59" s="2">
        <v>134</v>
      </c>
      <c r="L59" s="2">
        <v>8</v>
      </c>
      <c r="M59" s="2">
        <v>2</v>
      </c>
      <c r="N59" s="4">
        <f t="shared" si="63"/>
        <v>0.93055555555555558</v>
      </c>
      <c r="O59" s="8">
        <f t="shared" si="1"/>
        <v>5.5555555555553138E-4</v>
      </c>
      <c r="Q59" s="2" t="s">
        <v>94</v>
      </c>
      <c r="R59" s="2">
        <v>144</v>
      </c>
      <c r="S59" s="2">
        <v>134</v>
      </c>
      <c r="T59" s="2">
        <v>8</v>
      </c>
      <c r="U59" s="2">
        <v>2</v>
      </c>
      <c r="V59" s="4">
        <f t="shared" si="61"/>
        <v>0.93055555555555558</v>
      </c>
      <c r="W59" s="38">
        <f t="shared" si="2"/>
        <v>0</v>
      </c>
      <c r="Y59" s="2" t="s">
        <v>94</v>
      </c>
      <c r="Z59" s="2">
        <v>144</v>
      </c>
      <c r="AA59" s="2">
        <v>134</v>
      </c>
      <c r="AB59" s="2">
        <v>8</v>
      </c>
      <c r="AC59" s="2">
        <v>2</v>
      </c>
      <c r="AD59" s="4">
        <v>0.93</v>
      </c>
      <c r="AE59" s="38">
        <f t="shared" si="3"/>
        <v>-5.5555555555553138E-4</v>
      </c>
      <c r="AG59" s="2" t="s">
        <v>94</v>
      </c>
      <c r="AH59" s="2">
        <v>144</v>
      </c>
      <c r="AI59" s="2">
        <v>134</v>
      </c>
      <c r="AJ59" s="2">
        <v>8</v>
      </c>
      <c r="AK59" s="2">
        <v>2</v>
      </c>
      <c r="AL59" s="4">
        <v>0.93</v>
      </c>
      <c r="AM59" s="38">
        <f t="shared" si="4"/>
        <v>0</v>
      </c>
      <c r="AO59" s="2" t="s">
        <v>94</v>
      </c>
      <c r="AP59" s="2">
        <v>144</v>
      </c>
      <c r="AQ59" s="2">
        <v>134</v>
      </c>
      <c r="AR59" s="2">
        <v>8</v>
      </c>
      <c r="AS59" s="2">
        <v>2</v>
      </c>
      <c r="AT59" s="4">
        <v>0.93</v>
      </c>
      <c r="AU59" s="38">
        <f t="shared" si="5"/>
        <v>0</v>
      </c>
      <c r="AW59" s="2" t="s">
        <v>94</v>
      </c>
      <c r="AX59" s="2">
        <v>144</v>
      </c>
      <c r="AY59" s="2">
        <v>132</v>
      </c>
      <c r="AZ59" s="2">
        <v>8</v>
      </c>
      <c r="BA59" s="6">
        <v>4</v>
      </c>
      <c r="BB59" s="4">
        <v>0.92</v>
      </c>
      <c r="BC59" s="38">
        <f t="shared" si="6"/>
        <v>-1.0000000000000009E-2</v>
      </c>
      <c r="BD59" t="s">
        <v>116</v>
      </c>
      <c r="BE59" s="2" t="s">
        <v>94</v>
      </c>
      <c r="BF59" s="2">
        <v>144</v>
      </c>
      <c r="BG59" s="2">
        <v>134</v>
      </c>
      <c r="BH59" s="2">
        <v>8</v>
      </c>
      <c r="BI59" s="2">
        <v>2</v>
      </c>
      <c r="BJ59" s="4">
        <v>0.93</v>
      </c>
      <c r="BK59" s="38">
        <f t="shared" si="7"/>
        <v>1.0000000000000009E-2</v>
      </c>
      <c r="BM59" s="2" t="s">
        <v>94</v>
      </c>
      <c r="BN59" s="2">
        <v>144</v>
      </c>
      <c r="BO59" s="2">
        <v>132</v>
      </c>
      <c r="BP59" s="2">
        <v>8</v>
      </c>
      <c r="BQ59" s="2">
        <v>4</v>
      </c>
      <c r="BR59" s="4">
        <v>0.92</v>
      </c>
      <c r="BS59" s="38">
        <f t="shared" si="8"/>
        <v>-1.0000000000000009E-2</v>
      </c>
      <c r="BT59" t="s">
        <v>89</v>
      </c>
      <c r="BU59" s="2" t="s">
        <v>94</v>
      </c>
      <c r="BV59" s="2">
        <v>144</v>
      </c>
      <c r="BW59" s="2">
        <v>132</v>
      </c>
      <c r="BX59" s="2">
        <v>8</v>
      </c>
      <c r="BY59" s="2">
        <v>4</v>
      </c>
      <c r="BZ59" s="4">
        <v>0.92</v>
      </c>
      <c r="CA59" s="4">
        <f t="shared" si="9"/>
        <v>0</v>
      </c>
      <c r="CC59" s="2" t="s">
        <v>94</v>
      </c>
      <c r="CD59" s="2">
        <v>144</v>
      </c>
      <c r="CE59" s="2">
        <v>133</v>
      </c>
      <c r="CF59" s="2">
        <v>8</v>
      </c>
      <c r="CG59" s="2">
        <v>3</v>
      </c>
      <c r="CH59" s="4">
        <f t="shared" si="62"/>
        <v>0.92361111111111116</v>
      </c>
      <c r="CI59" s="38">
        <f t="shared" si="10"/>
        <v>3.6111111111111205E-3</v>
      </c>
      <c r="CK59" s="73" t="s">
        <v>94</v>
      </c>
      <c r="CL59" s="73">
        <v>144</v>
      </c>
      <c r="CM59" s="73">
        <v>132</v>
      </c>
      <c r="CN59" s="73">
        <v>8</v>
      </c>
      <c r="CO59" s="73">
        <v>4</v>
      </c>
      <c r="CP59" s="77">
        <v>0.92</v>
      </c>
      <c r="CQ59" s="77">
        <f t="shared" si="11"/>
        <v>-2.08</v>
      </c>
      <c r="CR59" s="73"/>
      <c r="CS59" s="73" t="s">
        <v>94</v>
      </c>
      <c r="CT59" s="73">
        <v>144</v>
      </c>
      <c r="CU59" s="73">
        <v>132</v>
      </c>
      <c r="CV59" s="73">
        <v>8</v>
      </c>
      <c r="CW59" s="73">
        <v>4</v>
      </c>
      <c r="CX59" s="77">
        <v>0.92</v>
      </c>
      <c r="CY59" s="77">
        <f t="shared" si="12"/>
        <v>0</v>
      </c>
      <c r="CZ59" s="73"/>
      <c r="DA59" s="73" t="s">
        <v>94</v>
      </c>
      <c r="DB59" s="73">
        <v>144</v>
      </c>
      <c r="DC59" s="73">
        <v>132</v>
      </c>
      <c r="DD59" s="73">
        <v>8</v>
      </c>
      <c r="DE59" s="73">
        <v>4</v>
      </c>
      <c r="DF59" s="77">
        <v>0.92</v>
      </c>
      <c r="DG59" s="77">
        <f t="shared" si="13"/>
        <v>0</v>
      </c>
      <c r="DH59" s="73"/>
      <c r="DI59" s="73" t="s">
        <v>157</v>
      </c>
      <c r="DJ59" s="73">
        <v>144</v>
      </c>
      <c r="DK59" s="73">
        <v>131</v>
      </c>
      <c r="DL59" s="73">
        <v>8</v>
      </c>
      <c r="DM59" s="73">
        <v>5</v>
      </c>
      <c r="DN59" s="77">
        <v>0.91</v>
      </c>
      <c r="DO59" s="77">
        <f t="shared" si="14"/>
        <v>-1.0000000000000009E-2</v>
      </c>
      <c r="DP59" s="73" t="s">
        <v>89</v>
      </c>
      <c r="DQ59" s="73" t="s">
        <v>157</v>
      </c>
      <c r="DR59" s="73">
        <v>144</v>
      </c>
      <c r="DS59" s="73">
        <v>132</v>
      </c>
      <c r="DT59" s="73">
        <v>8</v>
      </c>
      <c r="DU59" s="73">
        <v>4</v>
      </c>
      <c r="DV59" s="77">
        <v>0.92</v>
      </c>
      <c r="DW59" s="77">
        <f t="shared" si="15"/>
        <v>1.0000000000000009E-2</v>
      </c>
      <c r="DX59" s="73"/>
      <c r="DY59" s="73" t="s">
        <v>157</v>
      </c>
      <c r="DZ59" s="73">
        <v>144</v>
      </c>
      <c r="EA59" s="73">
        <v>132</v>
      </c>
      <c r="EB59" s="73">
        <v>8</v>
      </c>
      <c r="EC59" s="73">
        <v>4</v>
      </c>
      <c r="ED59" s="77">
        <v>0.92</v>
      </c>
      <c r="EE59" s="77">
        <f t="shared" si="16"/>
        <v>0</v>
      </c>
      <c r="EF59" s="73"/>
      <c r="EG59" s="73" t="s">
        <v>157</v>
      </c>
      <c r="EH59" s="73">
        <v>144</v>
      </c>
      <c r="EI59" s="73">
        <v>132</v>
      </c>
      <c r="EJ59" s="73">
        <v>8</v>
      </c>
      <c r="EK59" s="73">
        <v>4</v>
      </c>
      <c r="EL59" s="77">
        <v>0.92</v>
      </c>
      <c r="EM59" s="77">
        <f t="shared" si="17"/>
        <v>0</v>
      </c>
      <c r="EN59" s="73"/>
      <c r="EO59" s="73" t="s">
        <v>157</v>
      </c>
      <c r="EP59" s="73">
        <v>144</v>
      </c>
      <c r="EQ59" s="73">
        <v>133</v>
      </c>
      <c r="ER59" s="73">
        <v>8</v>
      </c>
      <c r="ES59" s="73">
        <v>3</v>
      </c>
      <c r="ET59" s="77">
        <v>0.92</v>
      </c>
      <c r="EU59" s="77">
        <f t="shared" si="18"/>
        <v>0</v>
      </c>
      <c r="EV59" s="73"/>
      <c r="EW59" s="73" t="s">
        <v>157</v>
      </c>
      <c r="EX59" s="73">
        <v>144</v>
      </c>
      <c r="EY59" s="73">
        <v>130</v>
      </c>
      <c r="EZ59" s="73">
        <v>9</v>
      </c>
      <c r="FA59" s="73">
        <v>5</v>
      </c>
      <c r="FB59" s="77">
        <v>0.9</v>
      </c>
      <c r="FC59" s="77">
        <f t="shared" si="19"/>
        <v>-2.0000000000000018E-2</v>
      </c>
      <c r="FD59" s="73" t="s">
        <v>89</v>
      </c>
      <c r="FE59" s="74" t="s">
        <v>157</v>
      </c>
      <c r="FF59" s="74">
        <v>144</v>
      </c>
      <c r="FG59" s="74">
        <v>132</v>
      </c>
      <c r="FH59" s="74">
        <v>8</v>
      </c>
      <c r="FI59" s="74">
        <v>4</v>
      </c>
      <c r="FJ59" s="75">
        <f t="shared" si="20"/>
        <v>0.91666666666666663</v>
      </c>
      <c r="FK59" s="77">
        <f t="shared" si="21"/>
        <v>1.6666666666666607E-2</v>
      </c>
      <c r="FM59" s="74" t="s">
        <v>157</v>
      </c>
      <c r="FN59" s="74">
        <v>144</v>
      </c>
      <c r="FO59" s="74">
        <v>131</v>
      </c>
      <c r="FP59" s="74">
        <v>8</v>
      </c>
      <c r="FQ59" s="74">
        <v>5</v>
      </c>
      <c r="FR59" s="75">
        <f t="shared" si="22"/>
        <v>0.90972222222222221</v>
      </c>
      <c r="FS59" s="77">
        <f t="shared" si="23"/>
        <v>-6.9444444444444198E-3</v>
      </c>
      <c r="FU59" s="74" t="s">
        <v>157</v>
      </c>
      <c r="FV59" s="74">
        <v>144</v>
      </c>
      <c r="FW59" s="74">
        <v>131</v>
      </c>
      <c r="FX59" s="74">
        <v>8</v>
      </c>
      <c r="FY59" s="74">
        <v>5</v>
      </c>
      <c r="FZ59" s="75">
        <f t="shared" si="24"/>
        <v>0.90972222222222221</v>
      </c>
      <c r="GA59" s="77">
        <f t="shared" si="64"/>
        <v>0</v>
      </c>
      <c r="GC59" s="74" t="s">
        <v>157</v>
      </c>
      <c r="GD59" s="74">
        <v>144</v>
      </c>
      <c r="GE59" s="74">
        <v>131</v>
      </c>
      <c r="GF59" s="74">
        <v>8</v>
      </c>
      <c r="GG59" s="74">
        <v>5</v>
      </c>
      <c r="GH59" s="75">
        <f t="shared" si="25"/>
        <v>0.90972222222222221</v>
      </c>
      <c r="GI59" s="77">
        <f t="shared" si="26"/>
        <v>0</v>
      </c>
      <c r="GK59" s="74" t="s">
        <v>157</v>
      </c>
      <c r="GL59" s="74">
        <v>144</v>
      </c>
      <c r="GM59" s="74">
        <v>133</v>
      </c>
      <c r="GN59" s="74">
        <v>8</v>
      </c>
      <c r="GO59" s="74">
        <v>3</v>
      </c>
      <c r="GP59" s="75">
        <f t="shared" si="27"/>
        <v>0.92361111111111116</v>
      </c>
      <c r="GQ59" s="77">
        <f t="shared" si="28"/>
        <v>1.3888888888888951E-2</v>
      </c>
      <c r="GS59" s="74" t="s">
        <v>157</v>
      </c>
      <c r="GT59" s="74">
        <v>144</v>
      </c>
      <c r="GU59" s="74">
        <v>133</v>
      </c>
      <c r="GV59" s="74">
        <v>8</v>
      </c>
      <c r="GW59" s="74">
        <v>3</v>
      </c>
      <c r="GX59" s="75">
        <f t="shared" si="29"/>
        <v>0.92361111111111116</v>
      </c>
      <c r="GY59" s="77">
        <f t="shared" si="30"/>
        <v>0</v>
      </c>
      <c r="HA59" s="74" t="s">
        <v>157</v>
      </c>
      <c r="HB59" s="74">
        <v>144</v>
      </c>
      <c r="HC59" s="74">
        <v>133</v>
      </c>
      <c r="HD59" s="74">
        <v>8</v>
      </c>
      <c r="HE59" s="74">
        <v>3</v>
      </c>
      <c r="HF59" s="75">
        <f t="shared" si="31"/>
        <v>0.92361111111111116</v>
      </c>
      <c r="HG59" s="77">
        <f t="shared" si="32"/>
        <v>0</v>
      </c>
      <c r="HI59" s="74" t="s">
        <v>157</v>
      </c>
      <c r="HJ59" s="74">
        <v>144</v>
      </c>
      <c r="HK59" s="74">
        <v>134</v>
      </c>
      <c r="HL59" s="74">
        <v>8</v>
      </c>
      <c r="HM59" s="74">
        <v>2</v>
      </c>
      <c r="HN59" s="75">
        <f t="shared" si="33"/>
        <v>0.93055555555555558</v>
      </c>
      <c r="HO59" s="77">
        <f t="shared" si="34"/>
        <v>6.9444444444444198E-3</v>
      </c>
      <c r="HQ59" s="74" t="s">
        <v>157</v>
      </c>
      <c r="HR59" s="74">
        <v>144</v>
      </c>
      <c r="HS59" s="74">
        <v>134</v>
      </c>
      <c r="HT59" s="74">
        <v>8</v>
      </c>
      <c r="HU59" s="74">
        <v>2</v>
      </c>
      <c r="HV59" s="75">
        <f t="shared" si="35"/>
        <v>0.93055555555555558</v>
      </c>
      <c r="HW59" s="77">
        <f t="shared" si="36"/>
        <v>0</v>
      </c>
      <c r="HY59" s="74" t="s">
        <v>157</v>
      </c>
      <c r="HZ59" s="74">
        <v>144</v>
      </c>
      <c r="IA59" s="74">
        <v>134</v>
      </c>
      <c r="IB59" s="74">
        <v>8</v>
      </c>
      <c r="IC59" s="74">
        <v>2</v>
      </c>
      <c r="ID59" s="75">
        <f t="shared" si="37"/>
        <v>0.93055555555555558</v>
      </c>
      <c r="IE59" s="77">
        <f t="shared" si="38"/>
        <v>0</v>
      </c>
      <c r="IG59" s="74" t="s">
        <v>157</v>
      </c>
      <c r="IH59" s="74">
        <v>144</v>
      </c>
      <c r="II59" s="74">
        <v>134</v>
      </c>
      <c r="IJ59" s="74">
        <v>8</v>
      </c>
      <c r="IK59" s="74">
        <v>2</v>
      </c>
      <c r="IL59" s="75">
        <f t="shared" si="39"/>
        <v>0.93055555555555558</v>
      </c>
      <c r="IM59" s="77">
        <f t="shared" si="40"/>
        <v>0</v>
      </c>
      <c r="IO59" s="74" t="s">
        <v>157</v>
      </c>
      <c r="IP59" s="74">
        <v>144</v>
      </c>
      <c r="IQ59" s="74">
        <v>134</v>
      </c>
      <c r="IR59" s="74">
        <v>8</v>
      </c>
      <c r="IS59" s="74">
        <v>2</v>
      </c>
      <c r="IT59" s="75">
        <f t="shared" si="41"/>
        <v>0.93055555555555558</v>
      </c>
      <c r="IU59" s="77">
        <f t="shared" si="42"/>
        <v>0</v>
      </c>
      <c r="IW59" s="74" t="s">
        <v>157</v>
      </c>
      <c r="IX59" s="74">
        <v>144</v>
      </c>
      <c r="IY59" s="74">
        <v>134</v>
      </c>
      <c r="IZ59" s="74">
        <v>8</v>
      </c>
      <c r="JA59" s="74">
        <v>2</v>
      </c>
      <c r="JB59" s="75">
        <f t="shared" si="43"/>
        <v>0.93055555555555558</v>
      </c>
      <c r="JC59" s="77">
        <f t="shared" si="44"/>
        <v>0</v>
      </c>
      <c r="JE59" s="74" t="s">
        <v>157</v>
      </c>
      <c r="JF59" s="74">
        <v>144</v>
      </c>
      <c r="JG59" s="74">
        <v>134</v>
      </c>
      <c r="JH59" s="74">
        <v>8</v>
      </c>
      <c r="JI59" s="74">
        <v>2</v>
      </c>
      <c r="JJ59" s="75">
        <f t="shared" si="45"/>
        <v>0.93055555555555558</v>
      </c>
      <c r="JK59" s="77">
        <f t="shared" si="46"/>
        <v>0</v>
      </c>
      <c r="JM59" s="74" t="s">
        <v>157</v>
      </c>
      <c r="JN59" s="74">
        <v>144</v>
      </c>
      <c r="JO59" s="74">
        <v>134</v>
      </c>
      <c r="JP59" s="74">
        <v>8</v>
      </c>
      <c r="JQ59" s="74">
        <v>2</v>
      </c>
      <c r="JR59" s="75">
        <f t="shared" si="47"/>
        <v>0.93055555555555558</v>
      </c>
      <c r="JS59" s="77">
        <f t="shared" si="48"/>
        <v>0</v>
      </c>
      <c r="JU59" s="74" t="s">
        <v>157</v>
      </c>
      <c r="JV59" s="74">
        <v>144</v>
      </c>
      <c r="JW59" s="74">
        <v>134</v>
      </c>
      <c r="JX59" s="74">
        <v>8</v>
      </c>
      <c r="JY59" s="74">
        <v>2</v>
      </c>
      <c r="JZ59" s="75">
        <f t="shared" si="49"/>
        <v>0.93055555555555558</v>
      </c>
      <c r="KA59" s="77">
        <f t="shared" si="50"/>
        <v>0</v>
      </c>
      <c r="KC59" s="74" t="s">
        <v>157</v>
      </c>
      <c r="KD59" s="74">
        <v>144</v>
      </c>
      <c r="KE59" s="74">
        <v>134</v>
      </c>
      <c r="KF59" s="74">
        <v>8</v>
      </c>
      <c r="KG59" s="74">
        <v>2</v>
      </c>
      <c r="KH59" s="75">
        <f t="shared" si="51"/>
        <v>0.93055555555555558</v>
      </c>
      <c r="KI59" s="77">
        <f t="shared" si="52"/>
        <v>0</v>
      </c>
      <c r="KK59" s="74" t="s">
        <v>157</v>
      </c>
      <c r="KL59" s="74">
        <v>144</v>
      </c>
      <c r="KM59" s="74">
        <v>134</v>
      </c>
      <c r="KN59" s="74">
        <v>8</v>
      </c>
      <c r="KO59" s="74">
        <v>2</v>
      </c>
      <c r="KP59" s="75">
        <f t="shared" si="53"/>
        <v>0.93055555555555558</v>
      </c>
      <c r="KQ59" s="77">
        <f t="shared" si="54"/>
        <v>0</v>
      </c>
      <c r="KS59" s="74" t="s">
        <v>157</v>
      </c>
      <c r="KT59" s="74">
        <v>144</v>
      </c>
      <c r="KU59" s="74">
        <v>134</v>
      </c>
      <c r="KV59" s="74">
        <v>8</v>
      </c>
      <c r="KW59" s="74">
        <v>2</v>
      </c>
      <c r="KX59" s="75">
        <f t="shared" si="55"/>
        <v>0.93055555555555558</v>
      </c>
      <c r="KY59" s="77">
        <f t="shared" si="56"/>
        <v>0</v>
      </c>
      <c r="LA59" s="74" t="s">
        <v>157</v>
      </c>
      <c r="LB59" s="74">
        <v>144</v>
      </c>
      <c r="LC59" s="74">
        <v>134</v>
      </c>
      <c r="LD59" s="74">
        <v>8</v>
      </c>
      <c r="LE59" s="74">
        <v>2</v>
      </c>
      <c r="LF59" s="75">
        <f t="shared" si="57"/>
        <v>0.93055555555555558</v>
      </c>
      <c r="LG59" s="77">
        <f t="shared" si="58"/>
        <v>0</v>
      </c>
      <c r="LI59" s="74" t="s">
        <v>157</v>
      </c>
      <c r="LJ59" s="74">
        <v>144</v>
      </c>
      <c r="LK59" s="74">
        <v>134</v>
      </c>
      <c r="LL59" s="74">
        <v>8</v>
      </c>
      <c r="LM59" s="74">
        <v>2</v>
      </c>
      <c r="LN59" s="75">
        <f t="shared" si="59"/>
        <v>0.93055555555555558</v>
      </c>
      <c r="LO59" s="77">
        <f t="shared" si="60"/>
        <v>0</v>
      </c>
      <c r="LQ59" s="74" t="s">
        <v>157</v>
      </c>
      <c r="LR59" s="74">
        <v>144</v>
      </c>
      <c r="LS59" s="74">
        <v>130</v>
      </c>
      <c r="LT59" s="74">
        <v>8</v>
      </c>
      <c r="LU59" s="74">
        <v>6</v>
      </c>
      <c r="LV59" s="75">
        <v>0.9</v>
      </c>
      <c r="LW59" s="77"/>
    </row>
    <row r="60" spans="1:335">
      <c r="A60" s="2" t="s">
        <v>62</v>
      </c>
      <c r="B60" s="2">
        <v>68</v>
      </c>
      <c r="C60" s="2">
        <v>68</v>
      </c>
      <c r="D60" s="2">
        <v>0</v>
      </c>
      <c r="E60" s="2">
        <v>0</v>
      </c>
      <c r="F60" s="4">
        <v>1</v>
      </c>
      <c r="G60" s="4"/>
      <c r="H60" s="2"/>
      <c r="I60" s="2" t="s">
        <v>62</v>
      </c>
      <c r="J60" s="2">
        <v>68</v>
      </c>
      <c r="K60" s="2">
        <v>68</v>
      </c>
      <c r="L60" s="2">
        <v>0</v>
      </c>
      <c r="M60" s="2">
        <v>0</v>
      </c>
      <c r="N60" s="4">
        <f t="shared" si="63"/>
        <v>1</v>
      </c>
      <c r="O60" s="8">
        <f t="shared" si="1"/>
        <v>0</v>
      </c>
      <c r="Q60" s="2" t="s">
        <v>62</v>
      </c>
      <c r="R60" s="2">
        <v>68</v>
      </c>
      <c r="S60" s="2">
        <v>68</v>
      </c>
      <c r="T60" s="2">
        <v>0</v>
      </c>
      <c r="U60" s="2">
        <v>0</v>
      </c>
      <c r="V60" s="4">
        <f t="shared" si="61"/>
        <v>1</v>
      </c>
      <c r="W60" s="38">
        <f t="shared" si="2"/>
        <v>0</v>
      </c>
      <c r="Y60" s="2" t="s">
        <v>62</v>
      </c>
      <c r="Z60" s="2">
        <v>68</v>
      </c>
      <c r="AA60" s="2">
        <v>68</v>
      </c>
      <c r="AB60" s="2">
        <v>0</v>
      </c>
      <c r="AC60" s="2">
        <v>0</v>
      </c>
      <c r="AD60" s="4">
        <v>1</v>
      </c>
      <c r="AE60" s="38">
        <f t="shared" si="3"/>
        <v>0</v>
      </c>
      <c r="AG60" s="2" t="s">
        <v>62</v>
      </c>
      <c r="AH60" s="2">
        <v>68</v>
      </c>
      <c r="AI60" s="2">
        <v>68</v>
      </c>
      <c r="AJ60" s="2">
        <v>0</v>
      </c>
      <c r="AK60" s="2">
        <v>0</v>
      </c>
      <c r="AL60" s="4">
        <v>1</v>
      </c>
      <c r="AM60" s="38">
        <f t="shared" si="4"/>
        <v>0</v>
      </c>
      <c r="AO60" s="2" t="s">
        <v>62</v>
      </c>
      <c r="AP60" s="2">
        <v>68</v>
      </c>
      <c r="AQ60" s="2">
        <v>68</v>
      </c>
      <c r="AR60" s="2">
        <v>0</v>
      </c>
      <c r="AS60" s="2">
        <v>0</v>
      </c>
      <c r="AT60" s="4">
        <v>1</v>
      </c>
      <c r="AU60" s="38">
        <f t="shared" si="5"/>
        <v>0</v>
      </c>
      <c r="AW60" s="2" t="s">
        <v>62</v>
      </c>
      <c r="AX60" s="2">
        <v>68</v>
      </c>
      <c r="AY60" s="2">
        <v>68</v>
      </c>
      <c r="AZ60" s="2">
        <v>0</v>
      </c>
      <c r="BA60" s="2">
        <v>0</v>
      </c>
      <c r="BB60" s="4">
        <v>1</v>
      </c>
      <c r="BC60" s="38">
        <f t="shared" si="6"/>
        <v>0</v>
      </c>
      <c r="BE60" s="2" t="s">
        <v>62</v>
      </c>
      <c r="BF60" s="2">
        <v>68</v>
      </c>
      <c r="BG60" s="2">
        <v>68</v>
      </c>
      <c r="BH60" s="2">
        <v>0</v>
      </c>
      <c r="BI60" s="2">
        <v>0</v>
      </c>
      <c r="BJ60" s="4">
        <v>1</v>
      </c>
      <c r="BK60" s="38">
        <f t="shared" si="7"/>
        <v>0</v>
      </c>
      <c r="BM60" s="2" t="s">
        <v>62</v>
      </c>
      <c r="BN60" s="2">
        <v>68</v>
      </c>
      <c r="BO60" s="2">
        <v>68</v>
      </c>
      <c r="BP60" s="2">
        <v>0</v>
      </c>
      <c r="BQ60" s="2">
        <v>0</v>
      </c>
      <c r="BR60" s="4">
        <v>1</v>
      </c>
      <c r="BS60" s="38">
        <f t="shared" si="8"/>
        <v>0</v>
      </c>
      <c r="BU60" s="2" t="s">
        <v>62</v>
      </c>
      <c r="BV60" s="2">
        <v>68</v>
      </c>
      <c r="BW60" s="2">
        <v>68</v>
      </c>
      <c r="BX60" s="2">
        <v>0</v>
      </c>
      <c r="BY60" s="2">
        <v>0</v>
      </c>
      <c r="BZ60" s="4">
        <v>1</v>
      </c>
      <c r="CA60" s="4">
        <f t="shared" si="9"/>
        <v>0</v>
      </c>
      <c r="CC60" s="2" t="s">
        <v>62</v>
      </c>
      <c r="CD60" s="2">
        <v>68</v>
      </c>
      <c r="CE60" s="2">
        <v>68</v>
      </c>
      <c r="CF60" s="2">
        <v>0</v>
      </c>
      <c r="CG60" s="2">
        <v>0</v>
      </c>
      <c r="CH60" s="4">
        <f t="shared" si="62"/>
        <v>1</v>
      </c>
      <c r="CI60" s="38">
        <f t="shared" si="10"/>
        <v>0</v>
      </c>
      <c r="CK60" s="73" t="s">
        <v>62</v>
      </c>
      <c r="CL60" s="73">
        <v>68</v>
      </c>
      <c r="CM60" s="73">
        <v>68</v>
      </c>
      <c r="CN60" s="73">
        <v>0</v>
      </c>
      <c r="CO60" s="73">
        <v>0</v>
      </c>
      <c r="CP60" s="77">
        <v>1</v>
      </c>
      <c r="CQ60" s="77">
        <f t="shared" si="11"/>
        <v>1</v>
      </c>
      <c r="CR60" s="73"/>
      <c r="CS60" s="73" t="s">
        <v>62</v>
      </c>
      <c r="CT60" s="73">
        <v>68</v>
      </c>
      <c r="CU60" s="73">
        <v>68</v>
      </c>
      <c r="CV60" s="73">
        <v>0</v>
      </c>
      <c r="CW60" s="73">
        <v>0</v>
      </c>
      <c r="CX60" s="77">
        <v>1</v>
      </c>
      <c r="CY60" s="77">
        <f t="shared" si="12"/>
        <v>0</v>
      </c>
      <c r="CZ60" s="73"/>
      <c r="DA60" s="73" t="s">
        <v>62</v>
      </c>
      <c r="DB60" s="73">
        <v>68</v>
      </c>
      <c r="DC60" s="73">
        <v>68</v>
      </c>
      <c r="DD60" s="73">
        <v>0</v>
      </c>
      <c r="DE60" s="73">
        <v>0</v>
      </c>
      <c r="DF60" s="77">
        <v>1</v>
      </c>
      <c r="DG60" s="77">
        <f t="shared" si="13"/>
        <v>0</v>
      </c>
      <c r="DH60" s="73"/>
      <c r="DI60" s="73" t="s">
        <v>158</v>
      </c>
      <c r="DJ60" s="73">
        <v>68</v>
      </c>
      <c r="DK60" s="73">
        <v>68</v>
      </c>
      <c r="DL60" s="73">
        <v>0</v>
      </c>
      <c r="DM60" s="73">
        <v>0</v>
      </c>
      <c r="DN60" s="77">
        <v>1</v>
      </c>
      <c r="DO60" s="77">
        <f t="shared" si="14"/>
        <v>0</v>
      </c>
      <c r="DP60" s="73"/>
      <c r="DQ60" s="73" t="s">
        <v>158</v>
      </c>
      <c r="DR60" s="73">
        <v>68</v>
      </c>
      <c r="DS60" s="73">
        <v>68</v>
      </c>
      <c r="DT60" s="73">
        <v>0</v>
      </c>
      <c r="DU60" s="73">
        <v>0</v>
      </c>
      <c r="DV60" s="77">
        <v>1</v>
      </c>
      <c r="DW60" s="77">
        <f t="shared" si="15"/>
        <v>0</v>
      </c>
      <c r="DX60" s="73"/>
      <c r="DY60" s="73" t="s">
        <v>158</v>
      </c>
      <c r="DZ60" s="73">
        <v>68</v>
      </c>
      <c r="EA60" s="73">
        <v>68</v>
      </c>
      <c r="EB60" s="73">
        <v>0</v>
      </c>
      <c r="EC60" s="73">
        <v>0</v>
      </c>
      <c r="ED60" s="77">
        <v>1</v>
      </c>
      <c r="EE60" s="77">
        <f t="shared" si="16"/>
        <v>0</v>
      </c>
      <c r="EF60" s="73"/>
      <c r="EG60" s="73" t="s">
        <v>158</v>
      </c>
      <c r="EH60" s="73">
        <v>68</v>
      </c>
      <c r="EI60" s="73">
        <v>68</v>
      </c>
      <c r="EJ60" s="73">
        <v>0</v>
      </c>
      <c r="EK60" s="73">
        <v>0</v>
      </c>
      <c r="EL60" s="77">
        <v>1</v>
      </c>
      <c r="EM60" s="77">
        <f t="shared" si="17"/>
        <v>0</v>
      </c>
      <c r="EN60" s="73"/>
      <c r="EO60" s="73" t="s">
        <v>158</v>
      </c>
      <c r="EP60" s="73">
        <v>68</v>
      </c>
      <c r="EQ60" s="73">
        <v>68</v>
      </c>
      <c r="ER60" s="73">
        <v>0</v>
      </c>
      <c r="ES60" s="73">
        <v>0</v>
      </c>
      <c r="ET60" s="77">
        <v>1</v>
      </c>
      <c r="EU60" s="77">
        <f t="shared" si="18"/>
        <v>0</v>
      </c>
      <c r="EV60" s="73"/>
      <c r="EW60" s="73" t="s">
        <v>158</v>
      </c>
      <c r="EX60" s="73">
        <v>68</v>
      </c>
      <c r="EY60" s="73">
        <v>68</v>
      </c>
      <c r="EZ60" s="73">
        <v>0</v>
      </c>
      <c r="FA60" s="73">
        <v>0</v>
      </c>
      <c r="FB60" s="77">
        <v>1</v>
      </c>
      <c r="FC60" s="77">
        <f t="shared" si="19"/>
        <v>0</v>
      </c>
      <c r="FD60" s="73"/>
      <c r="FE60" s="74" t="s">
        <v>158</v>
      </c>
      <c r="FF60" s="74">
        <v>68</v>
      </c>
      <c r="FG60" s="74">
        <v>68</v>
      </c>
      <c r="FH60" s="74">
        <v>0</v>
      </c>
      <c r="FI60" s="74">
        <v>0</v>
      </c>
      <c r="FJ60" s="75">
        <f t="shared" si="20"/>
        <v>1</v>
      </c>
      <c r="FK60" s="77">
        <f t="shared" si="21"/>
        <v>0</v>
      </c>
      <c r="FM60" s="74" t="s">
        <v>158</v>
      </c>
      <c r="FN60" s="74">
        <v>68</v>
      </c>
      <c r="FO60" s="74">
        <v>68</v>
      </c>
      <c r="FP60" s="74">
        <v>0</v>
      </c>
      <c r="FQ60" s="74">
        <v>0</v>
      </c>
      <c r="FR60" s="75">
        <f t="shared" si="22"/>
        <v>1</v>
      </c>
      <c r="FS60" s="77">
        <f t="shared" si="23"/>
        <v>0</v>
      </c>
      <c r="FU60" s="74" t="s">
        <v>158</v>
      </c>
      <c r="FV60" s="74">
        <v>68</v>
      </c>
      <c r="FW60" s="74">
        <v>68</v>
      </c>
      <c r="FX60" s="74">
        <v>0</v>
      </c>
      <c r="FY60" s="74">
        <v>0</v>
      </c>
      <c r="FZ60" s="75">
        <f t="shared" si="24"/>
        <v>1</v>
      </c>
      <c r="GA60" s="77">
        <f t="shared" si="64"/>
        <v>0</v>
      </c>
      <c r="GC60" s="74" t="s">
        <v>158</v>
      </c>
      <c r="GD60" s="74">
        <v>68</v>
      </c>
      <c r="GE60" s="74">
        <v>68</v>
      </c>
      <c r="GF60" s="74">
        <v>0</v>
      </c>
      <c r="GG60" s="74">
        <v>0</v>
      </c>
      <c r="GH60" s="75">
        <f t="shared" si="25"/>
        <v>1</v>
      </c>
      <c r="GI60" s="77">
        <f t="shared" si="26"/>
        <v>0</v>
      </c>
      <c r="GK60" s="74" t="s">
        <v>158</v>
      </c>
      <c r="GL60" s="74">
        <v>68</v>
      </c>
      <c r="GM60" s="74">
        <v>68</v>
      </c>
      <c r="GN60" s="74">
        <v>0</v>
      </c>
      <c r="GO60" s="74">
        <v>0</v>
      </c>
      <c r="GP60" s="75">
        <f t="shared" si="27"/>
        <v>1</v>
      </c>
      <c r="GQ60" s="77">
        <f t="shared" si="28"/>
        <v>0</v>
      </c>
      <c r="GS60" s="74" t="s">
        <v>158</v>
      </c>
      <c r="GT60" s="74">
        <v>68</v>
      </c>
      <c r="GU60" s="74">
        <v>68</v>
      </c>
      <c r="GV60" s="74">
        <v>0</v>
      </c>
      <c r="GW60" s="74">
        <v>0</v>
      </c>
      <c r="GX60" s="75">
        <f t="shared" si="29"/>
        <v>1</v>
      </c>
      <c r="GY60" s="77">
        <f t="shared" si="30"/>
        <v>0</v>
      </c>
      <c r="HA60" s="74" t="s">
        <v>158</v>
      </c>
      <c r="HB60" s="74">
        <v>68</v>
      </c>
      <c r="HC60" s="74">
        <v>68</v>
      </c>
      <c r="HD60" s="74">
        <v>0</v>
      </c>
      <c r="HE60" s="74">
        <v>0</v>
      </c>
      <c r="HF60" s="75">
        <f t="shared" si="31"/>
        <v>1</v>
      </c>
      <c r="HG60" s="77">
        <f t="shared" si="32"/>
        <v>0</v>
      </c>
      <c r="HI60" s="74" t="s">
        <v>158</v>
      </c>
      <c r="HJ60" s="74">
        <v>68</v>
      </c>
      <c r="HK60" s="74">
        <v>68</v>
      </c>
      <c r="HL60" s="74">
        <v>0</v>
      </c>
      <c r="HM60" s="74">
        <v>0</v>
      </c>
      <c r="HN60" s="75">
        <f t="shared" si="33"/>
        <v>1</v>
      </c>
      <c r="HO60" s="77">
        <f t="shared" si="34"/>
        <v>0</v>
      </c>
      <c r="HQ60" s="74" t="s">
        <v>158</v>
      </c>
      <c r="HR60" s="74">
        <v>68</v>
      </c>
      <c r="HS60" s="74">
        <v>68</v>
      </c>
      <c r="HT60" s="74">
        <v>0</v>
      </c>
      <c r="HU60" s="74">
        <v>0</v>
      </c>
      <c r="HV60" s="75">
        <f t="shared" si="35"/>
        <v>1</v>
      </c>
      <c r="HW60" s="77">
        <f t="shared" si="36"/>
        <v>0</v>
      </c>
      <c r="HY60" s="74" t="s">
        <v>158</v>
      </c>
      <c r="HZ60" s="74">
        <v>68</v>
      </c>
      <c r="IA60" s="74">
        <v>68</v>
      </c>
      <c r="IB60" s="74">
        <v>0</v>
      </c>
      <c r="IC60" s="74">
        <v>0</v>
      </c>
      <c r="ID60" s="75">
        <f t="shared" si="37"/>
        <v>1</v>
      </c>
      <c r="IE60" s="77">
        <f t="shared" si="38"/>
        <v>0</v>
      </c>
      <c r="IG60" s="74" t="s">
        <v>158</v>
      </c>
      <c r="IH60" s="74">
        <v>68</v>
      </c>
      <c r="II60" s="74">
        <v>68</v>
      </c>
      <c r="IJ60" s="74">
        <v>0</v>
      </c>
      <c r="IK60" s="74">
        <v>0</v>
      </c>
      <c r="IL60" s="75">
        <f t="shared" si="39"/>
        <v>1</v>
      </c>
      <c r="IM60" s="77">
        <f t="shared" si="40"/>
        <v>0</v>
      </c>
      <c r="IO60" s="74" t="s">
        <v>158</v>
      </c>
      <c r="IP60" s="74">
        <v>68</v>
      </c>
      <c r="IQ60" s="74">
        <v>68</v>
      </c>
      <c r="IR60" s="74">
        <v>0</v>
      </c>
      <c r="IS60" s="74">
        <v>0</v>
      </c>
      <c r="IT60" s="75">
        <f t="shared" si="41"/>
        <v>1</v>
      </c>
      <c r="IU60" s="77">
        <f t="shared" si="42"/>
        <v>0</v>
      </c>
      <c r="IW60" s="74" t="s">
        <v>158</v>
      </c>
      <c r="IX60" s="74">
        <v>68</v>
      </c>
      <c r="IY60" s="74">
        <v>68</v>
      </c>
      <c r="IZ60" s="74">
        <v>0</v>
      </c>
      <c r="JA60" s="74">
        <v>0</v>
      </c>
      <c r="JB60" s="75">
        <f t="shared" si="43"/>
        <v>1</v>
      </c>
      <c r="JC60" s="77">
        <f t="shared" si="44"/>
        <v>0</v>
      </c>
      <c r="JE60" s="74" t="s">
        <v>158</v>
      </c>
      <c r="JF60" s="74">
        <v>68</v>
      </c>
      <c r="JG60" s="74">
        <v>68</v>
      </c>
      <c r="JH60" s="74">
        <v>0</v>
      </c>
      <c r="JI60" s="74">
        <v>0</v>
      </c>
      <c r="JJ60" s="75">
        <f t="shared" si="45"/>
        <v>1</v>
      </c>
      <c r="JK60" s="77">
        <f t="shared" si="46"/>
        <v>0</v>
      </c>
      <c r="JM60" s="74" t="s">
        <v>158</v>
      </c>
      <c r="JN60" s="74">
        <v>68</v>
      </c>
      <c r="JO60" s="74">
        <v>68</v>
      </c>
      <c r="JP60" s="74">
        <v>0</v>
      </c>
      <c r="JQ60" s="74">
        <v>0</v>
      </c>
      <c r="JR60" s="75">
        <f t="shared" si="47"/>
        <v>1</v>
      </c>
      <c r="JS60" s="77">
        <f t="shared" si="48"/>
        <v>0</v>
      </c>
      <c r="JU60" s="74" t="s">
        <v>158</v>
      </c>
      <c r="JV60" s="74">
        <v>68</v>
      </c>
      <c r="JW60" s="74">
        <v>68</v>
      </c>
      <c r="JX60" s="74">
        <v>0</v>
      </c>
      <c r="JY60" s="74">
        <v>0</v>
      </c>
      <c r="JZ60" s="75">
        <f t="shared" si="49"/>
        <v>1</v>
      </c>
      <c r="KA60" s="77">
        <f t="shared" si="50"/>
        <v>0</v>
      </c>
      <c r="KC60" s="74" t="s">
        <v>158</v>
      </c>
      <c r="KD60" s="74">
        <v>68</v>
      </c>
      <c r="KE60" s="74">
        <v>68</v>
      </c>
      <c r="KF60" s="74">
        <v>0</v>
      </c>
      <c r="KG60" s="74">
        <v>0</v>
      </c>
      <c r="KH60" s="75">
        <f t="shared" si="51"/>
        <v>1</v>
      </c>
      <c r="KI60" s="77">
        <f t="shared" si="52"/>
        <v>0</v>
      </c>
      <c r="KK60" s="74" t="s">
        <v>158</v>
      </c>
      <c r="KL60" s="74">
        <v>68</v>
      </c>
      <c r="KM60" s="74">
        <v>68</v>
      </c>
      <c r="KN60" s="74">
        <v>0</v>
      </c>
      <c r="KO60" s="74">
        <v>0</v>
      </c>
      <c r="KP60" s="75">
        <f t="shared" si="53"/>
        <v>1</v>
      </c>
      <c r="KQ60" s="77">
        <f t="shared" si="54"/>
        <v>0</v>
      </c>
      <c r="KS60" s="74" t="s">
        <v>158</v>
      </c>
      <c r="KT60" s="74">
        <v>68</v>
      </c>
      <c r="KU60" s="74">
        <v>68</v>
      </c>
      <c r="KV60" s="74">
        <v>0</v>
      </c>
      <c r="KW60" s="74">
        <v>0</v>
      </c>
      <c r="KX60" s="75">
        <f t="shared" si="55"/>
        <v>1</v>
      </c>
      <c r="KY60" s="77">
        <f t="shared" si="56"/>
        <v>0</v>
      </c>
      <c r="LA60" s="74" t="s">
        <v>158</v>
      </c>
      <c r="LB60" s="74">
        <v>68</v>
      </c>
      <c r="LC60" s="74">
        <v>68</v>
      </c>
      <c r="LD60" s="74">
        <v>0</v>
      </c>
      <c r="LE60" s="74">
        <v>0</v>
      </c>
      <c r="LF60" s="75">
        <f t="shared" si="57"/>
        <v>1</v>
      </c>
      <c r="LG60" s="77">
        <f t="shared" si="58"/>
        <v>0</v>
      </c>
      <c r="LI60" s="74" t="s">
        <v>158</v>
      </c>
      <c r="LJ60" s="74">
        <v>68</v>
      </c>
      <c r="LK60" s="74">
        <v>68</v>
      </c>
      <c r="LL60" s="74">
        <v>0</v>
      </c>
      <c r="LM60" s="74">
        <v>0</v>
      </c>
      <c r="LN60" s="75">
        <f t="shared" si="59"/>
        <v>1</v>
      </c>
      <c r="LO60" s="77">
        <f t="shared" si="60"/>
        <v>0</v>
      </c>
      <c r="LQ60" s="74" t="s">
        <v>158</v>
      </c>
      <c r="LR60" s="74">
        <v>68</v>
      </c>
      <c r="LS60" s="74">
        <v>68</v>
      </c>
      <c r="LT60" s="74">
        <v>0</v>
      </c>
      <c r="LU60" s="74">
        <v>0</v>
      </c>
      <c r="LV60" s="75">
        <v>1</v>
      </c>
      <c r="LW60" s="77"/>
    </row>
    <row r="61" spans="1:335">
      <c r="A61" s="2" t="s">
        <v>95</v>
      </c>
      <c r="B61" s="2">
        <v>3</v>
      </c>
      <c r="C61" s="2">
        <v>3</v>
      </c>
      <c r="D61" s="2">
        <v>0</v>
      </c>
      <c r="E61" s="2">
        <v>0</v>
      </c>
      <c r="F61" s="4">
        <v>1</v>
      </c>
      <c r="G61" s="4"/>
      <c r="H61" s="2"/>
      <c r="I61" s="2" t="s">
        <v>95</v>
      </c>
      <c r="J61" s="2">
        <v>3</v>
      </c>
      <c r="K61" s="2">
        <v>3</v>
      </c>
      <c r="L61" s="2">
        <v>0</v>
      </c>
      <c r="M61" s="2">
        <v>0</v>
      </c>
      <c r="N61" s="4">
        <f t="shared" si="63"/>
        <v>1</v>
      </c>
      <c r="O61" s="8">
        <f t="shared" si="1"/>
        <v>0</v>
      </c>
      <c r="Q61" s="2" t="s">
        <v>95</v>
      </c>
      <c r="R61" s="2">
        <v>3</v>
      </c>
      <c r="S61" s="2">
        <v>3</v>
      </c>
      <c r="T61" s="2">
        <v>0</v>
      </c>
      <c r="U61" s="2">
        <v>0</v>
      </c>
      <c r="V61" s="4">
        <f t="shared" si="61"/>
        <v>1</v>
      </c>
      <c r="W61" s="38">
        <f t="shared" si="2"/>
        <v>0</v>
      </c>
      <c r="Y61" s="2" t="s">
        <v>95</v>
      </c>
      <c r="Z61" s="2">
        <v>3</v>
      </c>
      <c r="AA61" s="2">
        <v>3</v>
      </c>
      <c r="AB61" s="2">
        <v>0</v>
      </c>
      <c r="AC61" s="2">
        <v>0</v>
      </c>
      <c r="AD61" s="4">
        <v>1</v>
      </c>
      <c r="AE61" s="38">
        <f t="shared" si="3"/>
        <v>0</v>
      </c>
      <c r="AG61" s="2" t="s">
        <v>95</v>
      </c>
      <c r="AH61" s="2">
        <v>3</v>
      </c>
      <c r="AI61" s="2">
        <v>3</v>
      </c>
      <c r="AJ61" s="2">
        <v>0</v>
      </c>
      <c r="AK61" s="2">
        <v>0</v>
      </c>
      <c r="AL61" s="4">
        <v>1</v>
      </c>
      <c r="AM61" s="38">
        <f t="shared" si="4"/>
        <v>0</v>
      </c>
      <c r="AO61" s="2" t="s">
        <v>95</v>
      </c>
      <c r="AP61" s="2">
        <v>3</v>
      </c>
      <c r="AQ61" s="2">
        <v>3</v>
      </c>
      <c r="AR61" s="2">
        <v>0</v>
      </c>
      <c r="AS61" s="2">
        <v>0</v>
      </c>
      <c r="AT61" s="4">
        <v>1</v>
      </c>
      <c r="AU61" s="38">
        <f t="shared" si="5"/>
        <v>0</v>
      </c>
      <c r="AW61" s="2" t="s">
        <v>95</v>
      </c>
      <c r="AX61" s="2">
        <v>3</v>
      </c>
      <c r="AY61" s="2">
        <v>3</v>
      </c>
      <c r="AZ61" s="2">
        <v>0</v>
      </c>
      <c r="BA61" s="2">
        <v>0</v>
      </c>
      <c r="BB61" s="4">
        <v>1</v>
      </c>
      <c r="BC61" s="38">
        <f t="shared" si="6"/>
        <v>0</v>
      </c>
      <c r="BE61" s="2" t="s">
        <v>95</v>
      </c>
      <c r="BF61" s="2">
        <v>3</v>
      </c>
      <c r="BG61" s="2">
        <v>3</v>
      </c>
      <c r="BH61" s="2">
        <v>0</v>
      </c>
      <c r="BI61" s="2">
        <v>0</v>
      </c>
      <c r="BJ61" s="4">
        <v>1</v>
      </c>
      <c r="BK61" s="38">
        <f t="shared" si="7"/>
        <v>0</v>
      </c>
      <c r="BM61" s="2" t="s">
        <v>95</v>
      </c>
      <c r="BN61" s="2">
        <v>3</v>
      </c>
      <c r="BO61" s="2">
        <v>3</v>
      </c>
      <c r="BP61" s="2">
        <v>0</v>
      </c>
      <c r="BQ61" s="2">
        <v>0</v>
      </c>
      <c r="BR61" s="4">
        <v>1</v>
      </c>
      <c r="BS61" s="38">
        <f t="shared" si="8"/>
        <v>0</v>
      </c>
      <c r="BU61" s="2" t="s">
        <v>95</v>
      </c>
      <c r="BV61" s="2">
        <v>3</v>
      </c>
      <c r="BW61" s="2">
        <v>3</v>
      </c>
      <c r="BX61" s="2">
        <v>0</v>
      </c>
      <c r="BY61" s="2">
        <v>0</v>
      </c>
      <c r="BZ61" s="4">
        <v>1</v>
      </c>
      <c r="CA61" s="4">
        <f t="shared" si="9"/>
        <v>0</v>
      </c>
      <c r="CC61" s="2" t="s">
        <v>95</v>
      </c>
      <c r="CD61" s="2">
        <v>3</v>
      </c>
      <c r="CE61" s="2">
        <v>3</v>
      </c>
      <c r="CF61" s="2">
        <v>0</v>
      </c>
      <c r="CG61" s="2">
        <v>0</v>
      </c>
      <c r="CH61" s="4">
        <f t="shared" si="62"/>
        <v>1</v>
      </c>
      <c r="CI61" s="38">
        <f t="shared" si="10"/>
        <v>0</v>
      </c>
      <c r="CK61" s="73" t="s">
        <v>95</v>
      </c>
      <c r="CL61" s="73">
        <v>3</v>
      </c>
      <c r="CM61" s="73">
        <v>3</v>
      </c>
      <c r="CN61" s="73">
        <v>0</v>
      </c>
      <c r="CO61" s="73">
        <v>0</v>
      </c>
      <c r="CP61" s="77">
        <v>1</v>
      </c>
      <c r="CQ61" s="77">
        <f t="shared" si="11"/>
        <v>1</v>
      </c>
      <c r="CR61" s="73"/>
      <c r="CS61" s="73" t="s">
        <v>95</v>
      </c>
      <c r="CT61" s="73">
        <v>3</v>
      </c>
      <c r="CU61" s="73">
        <v>3</v>
      </c>
      <c r="CV61" s="73">
        <v>0</v>
      </c>
      <c r="CW61" s="73">
        <v>0</v>
      </c>
      <c r="CX61" s="77">
        <v>1</v>
      </c>
      <c r="CY61" s="77">
        <f t="shared" si="12"/>
        <v>0</v>
      </c>
      <c r="CZ61" s="73"/>
      <c r="DA61" s="73" t="s">
        <v>95</v>
      </c>
      <c r="DB61" s="73">
        <v>3</v>
      </c>
      <c r="DC61" s="73">
        <v>3</v>
      </c>
      <c r="DD61" s="73">
        <v>0</v>
      </c>
      <c r="DE61" s="73">
        <v>0</v>
      </c>
      <c r="DF61" s="77">
        <v>1</v>
      </c>
      <c r="DG61" s="77">
        <f t="shared" si="13"/>
        <v>0</v>
      </c>
      <c r="DH61" s="73"/>
      <c r="DI61" s="73" t="s">
        <v>95</v>
      </c>
      <c r="DJ61" s="73">
        <v>3</v>
      </c>
      <c r="DK61" s="73">
        <v>3</v>
      </c>
      <c r="DL61" s="73">
        <v>0</v>
      </c>
      <c r="DM61" s="73">
        <v>0</v>
      </c>
      <c r="DN61" s="77">
        <v>1</v>
      </c>
      <c r="DO61" s="77">
        <f t="shared" si="14"/>
        <v>0</v>
      </c>
      <c r="DP61" s="73"/>
      <c r="DQ61" s="73" t="s">
        <v>95</v>
      </c>
      <c r="DR61" s="73">
        <v>3</v>
      </c>
      <c r="DS61" s="73">
        <v>3</v>
      </c>
      <c r="DT61" s="73">
        <v>0</v>
      </c>
      <c r="DU61" s="73">
        <v>0</v>
      </c>
      <c r="DV61" s="77">
        <v>1</v>
      </c>
      <c r="DW61" s="77">
        <f t="shared" si="15"/>
        <v>0</v>
      </c>
      <c r="DX61" s="73"/>
      <c r="DY61" s="73" t="s">
        <v>95</v>
      </c>
      <c r="DZ61" s="73">
        <v>3</v>
      </c>
      <c r="EA61" s="73">
        <v>3</v>
      </c>
      <c r="EB61" s="73">
        <v>0</v>
      </c>
      <c r="EC61" s="73">
        <v>0</v>
      </c>
      <c r="ED61" s="77">
        <v>1</v>
      </c>
      <c r="EE61" s="77">
        <f t="shared" si="16"/>
        <v>0</v>
      </c>
      <c r="EF61" s="73"/>
      <c r="EG61" s="73" t="s">
        <v>95</v>
      </c>
      <c r="EH61" s="73">
        <v>3</v>
      </c>
      <c r="EI61" s="73">
        <v>3</v>
      </c>
      <c r="EJ61" s="73">
        <v>0</v>
      </c>
      <c r="EK61" s="73">
        <v>0</v>
      </c>
      <c r="EL61" s="77">
        <v>1</v>
      </c>
      <c r="EM61" s="77">
        <f t="shared" si="17"/>
        <v>0</v>
      </c>
      <c r="EN61" s="73"/>
      <c r="EO61" s="73" t="s">
        <v>95</v>
      </c>
      <c r="EP61" s="73">
        <v>3</v>
      </c>
      <c r="EQ61" s="73">
        <v>3</v>
      </c>
      <c r="ER61" s="73">
        <v>0</v>
      </c>
      <c r="ES61" s="73">
        <v>0</v>
      </c>
      <c r="ET61" s="77">
        <v>1</v>
      </c>
      <c r="EU61" s="77">
        <f t="shared" si="18"/>
        <v>0</v>
      </c>
      <c r="EV61" s="73"/>
      <c r="EW61" s="73" t="s">
        <v>95</v>
      </c>
      <c r="EX61" s="73">
        <v>3</v>
      </c>
      <c r="EY61" s="73">
        <v>3</v>
      </c>
      <c r="EZ61" s="73">
        <v>0</v>
      </c>
      <c r="FA61" s="73">
        <v>0</v>
      </c>
      <c r="FB61" s="77">
        <v>1</v>
      </c>
      <c r="FC61" s="77">
        <f t="shared" si="19"/>
        <v>0</v>
      </c>
      <c r="FD61" s="73"/>
      <c r="FE61" s="74" t="s">
        <v>95</v>
      </c>
      <c r="FF61" s="74">
        <v>3</v>
      </c>
      <c r="FG61" s="74">
        <v>3</v>
      </c>
      <c r="FH61" s="74">
        <v>0</v>
      </c>
      <c r="FI61" s="74">
        <v>0</v>
      </c>
      <c r="FJ61" s="75">
        <f t="shared" si="20"/>
        <v>1</v>
      </c>
      <c r="FK61" s="77">
        <f t="shared" si="21"/>
        <v>0</v>
      </c>
      <c r="FM61" s="74" t="s">
        <v>95</v>
      </c>
      <c r="FN61" s="74">
        <v>3</v>
      </c>
      <c r="FO61" s="74">
        <v>3</v>
      </c>
      <c r="FP61" s="74">
        <v>0</v>
      </c>
      <c r="FQ61" s="74">
        <v>0</v>
      </c>
      <c r="FR61" s="75">
        <f t="shared" si="22"/>
        <v>1</v>
      </c>
      <c r="FS61" s="77">
        <f t="shared" si="23"/>
        <v>0</v>
      </c>
      <c r="FU61" s="74" t="s">
        <v>95</v>
      </c>
      <c r="FV61" s="74">
        <v>3</v>
      </c>
      <c r="FW61" s="74">
        <v>3</v>
      </c>
      <c r="FX61" s="74">
        <v>0</v>
      </c>
      <c r="FY61" s="74">
        <v>0</v>
      </c>
      <c r="FZ61" s="75">
        <f t="shared" si="24"/>
        <v>1</v>
      </c>
      <c r="GA61" s="77">
        <f t="shared" si="64"/>
        <v>0</v>
      </c>
      <c r="GC61" s="74" t="s">
        <v>95</v>
      </c>
      <c r="GD61" s="74">
        <v>3</v>
      </c>
      <c r="GE61" s="74">
        <v>3</v>
      </c>
      <c r="GF61" s="74">
        <v>0</v>
      </c>
      <c r="GG61" s="74">
        <v>0</v>
      </c>
      <c r="GH61" s="75">
        <f t="shared" si="25"/>
        <v>1</v>
      </c>
      <c r="GI61" s="77">
        <f t="shared" si="26"/>
        <v>0</v>
      </c>
      <c r="GK61" s="74" t="s">
        <v>95</v>
      </c>
      <c r="GL61" s="74">
        <v>3</v>
      </c>
      <c r="GM61" s="74">
        <v>3</v>
      </c>
      <c r="GN61" s="74">
        <v>0</v>
      </c>
      <c r="GO61" s="74">
        <v>0</v>
      </c>
      <c r="GP61" s="75">
        <f t="shared" si="27"/>
        <v>1</v>
      </c>
      <c r="GQ61" s="77">
        <f t="shared" si="28"/>
        <v>0</v>
      </c>
      <c r="GS61" s="74" t="s">
        <v>95</v>
      </c>
      <c r="GT61" s="74">
        <v>3</v>
      </c>
      <c r="GU61" s="74">
        <v>3</v>
      </c>
      <c r="GV61" s="74">
        <v>0</v>
      </c>
      <c r="GW61" s="74">
        <v>0</v>
      </c>
      <c r="GX61" s="75">
        <f t="shared" si="29"/>
        <v>1</v>
      </c>
      <c r="GY61" s="77">
        <f t="shared" si="30"/>
        <v>0</v>
      </c>
      <c r="HA61" s="74" t="s">
        <v>95</v>
      </c>
      <c r="HB61" s="74">
        <v>3</v>
      </c>
      <c r="HC61" s="74">
        <v>3</v>
      </c>
      <c r="HD61" s="74">
        <v>0</v>
      </c>
      <c r="HE61" s="74">
        <v>0</v>
      </c>
      <c r="HF61" s="75">
        <f t="shared" si="31"/>
        <v>1</v>
      </c>
      <c r="HG61" s="77">
        <f t="shared" si="32"/>
        <v>0</v>
      </c>
      <c r="HI61" s="74" t="s">
        <v>95</v>
      </c>
      <c r="HJ61" s="74">
        <v>3</v>
      </c>
      <c r="HK61" s="74">
        <v>3</v>
      </c>
      <c r="HL61" s="74">
        <v>0</v>
      </c>
      <c r="HM61" s="74">
        <v>0</v>
      </c>
      <c r="HN61" s="75">
        <f t="shared" si="33"/>
        <v>1</v>
      </c>
      <c r="HO61" s="77">
        <f t="shared" si="34"/>
        <v>0</v>
      </c>
      <c r="HQ61" s="74" t="s">
        <v>95</v>
      </c>
      <c r="HR61" s="74">
        <v>3</v>
      </c>
      <c r="HS61" s="74">
        <v>3</v>
      </c>
      <c r="HT61" s="74">
        <v>0</v>
      </c>
      <c r="HU61" s="74">
        <v>0</v>
      </c>
      <c r="HV61" s="75">
        <f t="shared" si="35"/>
        <v>1</v>
      </c>
      <c r="HW61" s="77">
        <f t="shared" si="36"/>
        <v>0</v>
      </c>
      <c r="HY61" s="74" t="s">
        <v>95</v>
      </c>
      <c r="HZ61" s="74">
        <v>3</v>
      </c>
      <c r="IA61" s="74">
        <v>3</v>
      </c>
      <c r="IB61" s="74">
        <v>0</v>
      </c>
      <c r="IC61" s="74">
        <v>0</v>
      </c>
      <c r="ID61" s="75">
        <f t="shared" si="37"/>
        <v>1</v>
      </c>
      <c r="IE61" s="77">
        <f t="shared" si="38"/>
        <v>0</v>
      </c>
      <c r="IG61" s="74" t="s">
        <v>95</v>
      </c>
      <c r="IH61" s="74">
        <v>3</v>
      </c>
      <c r="II61" s="74">
        <v>3</v>
      </c>
      <c r="IJ61" s="74">
        <v>0</v>
      </c>
      <c r="IK61" s="74">
        <v>0</v>
      </c>
      <c r="IL61" s="75">
        <f t="shared" si="39"/>
        <v>1</v>
      </c>
      <c r="IM61" s="77">
        <f t="shared" si="40"/>
        <v>0</v>
      </c>
      <c r="IO61" s="74" t="s">
        <v>95</v>
      </c>
      <c r="IP61" s="74">
        <v>3</v>
      </c>
      <c r="IQ61" s="74">
        <v>3</v>
      </c>
      <c r="IR61" s="74">
        <v>0</v>
      </c>
      <c r="IS61" s="74">
        <v>0</v>
      </c>
      <c r="IT61" s="75">
        <f t="shared" si="41"/>
        <v>1</v>
      </c>
      <c r="IU61" s="77">
        <f t="shared" si="42"/>
        <v>0</v>
      </c>
      <c r="IW61" s="74" t="s">
        <v>95</v>
      </c>
      <c r="IX61" s="74">
        <v>3</v>
      </c>
      <c r="IY61" s="74">
        <v>3</v>
      </c>
      <c r="IZ61" s="74">
        <v>0</v>
      </c>
      <c r="JA61" s="74">
        <v>0</v>
      </c>
      <c r="JB61" s="75">
        <f t="shared" si="43"/>
        <v>1</v>
      </c>
      <c r="JC61" s="77">
        <f t="shared" si="44"/>
        <v>0</v>
      </c>
      <c r="JE61" s="74" t="s">
        <v>95</v>
      </c>
      <c r="JF61" s="74">
        <v>3</v>
      </c>
      <c r="JG61" s="74">
        <v>3</v>
      </c>
      <c r="JH61" s="74">
        <v>0</v>
      </c>
      <c r="JI61" s="74">
        <v>0</v>
      </c>
      <c r="JJ61" s="75">
        <f t="shared" si="45"/>
        <v>1</v>
      </c>
      <c r="JK61" s="77">
        <f t="shared" si="46"/>
        <v>0</v>
      </c>
      <c r="JM61" s="74" t="s">
        <v>95</v>
      </c>
      <c r="JN61" s="74">
        <v>3</v>
      </c>
      <c r="JO61" s="74">
        <v>3</v>
      </c>
      <c r="JP61" s="74">
        <v>0</v>
      </c>
      <c r="JQ61" s="74">
        <v>0</v>
      </c>
      <c r="JR61" s="75">
        <f t="shared" si="47"/>
        <v>1</v>
      </c>
      <c r="JS61" s="77">
        <f t="shared" si="48"/>
        <v>0</v>
      </c>
      <c r="JU61" s="74" t="s">
        <v>95</v>
      </c>
      <c r="JV61" s="74">
        <v>3</v>
      </c>
      <c r="JW61" s="74">
        <v>3</v>
      </c>
      <c r="JX61" s="74">
        <v>0</v>
      </c>
      <c r="JY61" s="74">
        <v>0</v>
      </c>
      <c r="JZ61" s="75">
        <f t="shared" si="49"/>
        <v>1</v>
      </c>
      <c r="KA61" s="77">
        <f t="shared" si="50"/>
        <v>0</v>
      </c>
      <c r="KC61" s="74" t="s">
        <v>95</v>
      </c>
      <c r="KD61" s="74">
        <v>3</v>
      </c>
      <c r="KE61" s="74">
        <v>3</v>
      </c>
      <c r="KF61" s="74">
        <v>0</v>
      </c>
      <c r="KG61" s="74">
        <v>0</v>
      </c>
      <c r="KH61" s="75">
        <f t="shared" si="51"/>
        <v>1</v>
      </c>
      <c r="KI61" s="77">
        <f t="shared" si="52"/>
        <v>0</v>
      </c>
      <c r="KK61" s="74" t="s">
        <v>95</v>
      </c>
      <c r="KL61" s="74">
        <v>3</v>
      </c>
      <c r="KM61" s="74">
        <v>3</v>
      </c>
      <c r="KN61" s="74">
        <v>0</v>
      </c>
      <c r="KO61" s="74">
        <v>0</v>
      </c>
      <c r="KP61" s="75">
        <f t="shared" si="53"/>
        <v>1</v>
      </c>
      <c r="KQ61" s="77">
        <f t="shared" si="54"/>
        <v>0</v>
      </c>
      <c r="KS61" s="74" t="s">
        <v>95</v>
      </c>
      <c r="KT61" s="74">
        <v>3</v>
      </c>
      <c r="KU61" s="74">
        <v>3</v>
      </c>
      <c r="KV61" s="74">
        <v>0</v>
      </c>
      <c r="KW61" s="74">
        <v>0</v>
      </c>
      <c r="KX61" s="75">
        <f t="shared" si="55"/>
        <v>1</v>
      </c>
      <c r="KY61" s="77">
        <f t="shared" si="56"/>
        <v>0</v>
      </c>
      <c r="LA61" s="74" t="s">
        <v>95</v>
      </c>
      <c r="LB61" s="74">
        <v>3</v>
      </c>
      <c r="LC61" s="74">
        <v>3</v>
      </c>
      <c r="LD61" s="74">
        <v>0</v>
      </c>
      <c r="LE61" s="74">
        <v>0</v>
      </c>
      <c r="LF61" s="75">
        <f t="shared" si="57"/>
        <v>1</v>
      </c>
      <c r="LG61" s="77">
        <f t="shared" si="58"/>
        <v>0</v>
      </c>
      <c r="LI61" s="74" t="s">
        <v>95</v>
      </c>
      <c r="LJ61" s="74">
        <v>3</v>
      </c>
      <c r="LK61" s="74">
        <v>3</v>
      </c>
      <c r="LL61" s="74">
        <v>0</v>
      </c>
      <c r="LM61" s="74">
        <v>0</v>
      </c>
      <c r="LN61" s="75">
        <f t="shared" si="59"/>
        <v>1</v>
      </c>
      <c r="LO61" s="77">
        <f t="shared" si="60"/>
        <v>0</v>
      </c>
      <c r="LQ61" s="74" t="s">
        <v>95</v>
      </c>
      <c r="LR61" s="74">
        <v>3</v>
      </c>
      <c r="LS61" s="74">
        <v>3</v>
      </c>
      <c r="LT61" s="74">
        <v>0</v>
      </c>
      <c r="LU61" s="74">
        <v>0</v>
      </c>
      <c r="LV61" s="75">
        <v>1</v>
      </c>
      <c r="LW61" s="77"/>
    </row>
    <row r="62" spans="1:335">
      <c r="A62" s="2" t="s">
        <v>63</v>
      </c>
      <c r="B62" s="2">
        <v>7</v>
      </c>
      <c r="C62" s="2">
        <v>6</v>
      </c>
      <c r="D62" s="2">
        <v>1</v>
      </c>
      <c r="E62" s="2">
        <v>0</v>
      </c>
      <c r="F62" s="4">
        <v>0.86</v>
      </c>
      <c r="G62" s="4"/>
      <c r="H62" s="2"/>
      <c r="I62" s="2" t="s">
        <v>63</v>
      </c>
      <c r="J62" s="2">
        <v>7</v>
      </c>
      <c r="K62" s="2">
        <v>6</v>
      </c>
      <c r="L62" s="2">
        <v>1</v>
      </c>
      <c r="M62" s="2">
        <v>0</v>
      </c>
      <c r="N62" s="4">
        <f t="shared" si="63"/>
        <v>0.8571428571428571</v>
      </c>
      <c r="O62" s="8">
        <f t="shared" si="1"/>
        <v>-2.8571428571428914E-3</v>
      </c>
      <c r="Q62" s="2" t="s">
        <v>63</v>
      </c>
      <c r="R62" s="2">
        <v>7</v>
      </c>
      <c r="S62" s="2">
        <v>6</v>
      </c>
      <c r="T62" s="2">
        <v>1</v>
      </c>
      <c r="U62" s="2">
        <v>0</v>
      </c>
      <c r="V62" s="4">
        <f t="shared" si="61"/>
        <v>0.8571428571428571</v>
      </c>
      <c r="W62" s="38">
        <f t="shared" si="2"/>
        <v>0</v>
      </c>
      <c r="Y62" s="2" t="s">
        <v>63</v>
      </c>
      <c r="Z62" s="2">
        <v>7</v>
      </c>
      <c r="AA62" s="2">
        <v>6</v>
      </c>
      <c r="AB62" s="2">
        <v>1</v>
      </c>
      <c r="AC62" s="2">
        <v>0</v>
      </c>
      <c r="AD62" s="4">
        <v>0.86</v>
      </c>
      <c r="AE62" s="38">
        <f t="shared" si="3"/>
        <v>2.8571428571428914E-3</v>
      </c>
      <c r="AG62" s="2" t="s">
        <v>63</v>
      </c>
      <c r="AH62" s="2">
        <v>7</v>
      </c>
      <c r="AI62" s="2">
        <v>6</v>
      </c>
      <c r="AJ62" s="2">
        <v>1</v>
      </c>
      <c r="AK62" s="2">
        <v>0</v>
      </c>
      <c r="AL62" s="4">
        <v>0.86</v>
      </c>
      <c r="AM62" s="38">
        <f t="shared" si="4"/>
        <v>0</v>
      </c>
      <c r="AO62" s="2" t="s">
        <v>63</v>
      </c>
      <c r="AP62" s="2">
        <v>7</v>
      </c>
      <c r="AQ62" s="2">
        <v>6</v>
      </c>
      <c r="AR62" s="2">
        <v>1</v>
      </c>
      <c r="AS62" s="2">
        <v>0</v>
      </c>
      <c r="AT62" s="4">
        <v>0.86</v>
      </c>
      <c r="AU62" s="38">
        <f t="shared" si="5"/>
        <v>0</v>
      </c>
      <c r="AW62" s="2" t="s">
        <v>63</v>
      </c>
      <c r="AX62" s="2">
        <v>7</v>
      </c>
      <c r="AY62" s="2">
        <v>6</v>
      </c>
      <c r="AZ62" s="2">
        <v>1</v>
      </c>
      <c r="BA62" s="2">
        <v>0</v>
      </c>
      <c r="BB62" s="4">
        <v>0.86</v>
      </c>
      <c r="BC62" s="38">
        <f t="shared" si="6"/>
        <v>0</v>
      </c>
      <c r="BE62" s="2" t="s">
        <v>63</v>
      </c>
      <c r="BF62" s="2">
        <v>7</v>
      </c>
      <c r="BG62" s="2">
        <v>6</v>
      </c>
      <c r="BH62" s="2">
        <v>1</v>
      </c>
      <c r="BI62" s="2">
        <v>0</v>
      </c>
      <c r="BJ62" s="4">
        <v>0.86</v>
      </c>
      <c r="BK62" s="38">
        <f t="shared" si="7"/>
        <v>0</v>
      </c>
      <c r="BM62" s="2" t="s">
        <v>63</v>
      </c>
      <c r="BN62" s="2">
        <v>7</v>
      </c>
      <c r="BO62" s="2">
        <v>6</v>
      </c>
      <c r="BP62" s="2">
        <v>1</v>
      </c>
      <c r="BQ62" s="2">
        <v>0</v>
      </c>
      <c r="BR62" s="4">
        <v>0.86</v>
      </c>
      <c r="BS62" s="38">
        <f t="shared" si="8"/>
        <v>0</v>
      </c>
      <c r="BU62" s="2" t="s">
        <v>63</v>
      </c>
      <c r="BV62" s="2">
        <v>7</v>
      </c>
      <c r="BW62" s="2">
        <v>6</v>
      </c>
      <c r="BX62" s="2">
        <v>1</v>
      </c>
      <c r="BY62" s="2">
        <v>0</v>
      </c>
      <c r="BZ62" s="4">
        <v>0.86</v>
      </c>
      <c r="CA62" s="4">
        <f t="shared" si="9"/>
        <v>0</v>
      </c>
      <c r="CC62" s="2" t="s">
        <v>63</v>
      </c>
      <c r="CD62" s="2">
        <v>7</v>
      </c>
      <c r="CE62" s="2">
        <v>6</v>
      </c>
      <c r="CF62" s="2">
        <v>1</v>
      </c>
      <c r="CG62" s="2">
        <v>0</v>
      </c>
      <c r="CH62" s="4">
        <f t="shared" si="62"/>
        <v>0.8571428571428571</v>
      </c>
      <c r="CI62" s="38">
        <f t="shared" si="10"/>
        <v>-2.8571428571428914E-3</v>
      </c>
      <c r="CK62" s="73" t="s">
        <v>63</v>
      </c>
      <c r="CL62" s="73">
        <v>7</v>
      </c>
      <c r="CM62" s="73">
        <v>6</v>
      </c>
      <c r="CN62" s="73">
        <v>1</v>
      </c>
      <c r="CO62" s="73">
        <v>0</v>
      </c>
      <c r="CP62" s="77">
        <v>0.86</v>
      </c>
      <c r="CQ62" s="77">
        <f t="shared" si="11"/>
        <v>0.86</v>
      </c>
      <c r="CR62" s="73"/>
      <c r="CS62" s="73" t="s">
        <v>63</v>
      </c>
      <c r="CT62" s="73">
        <v>7</v>
      </c>
      <c r="CU62" s="73">
        <v>6</v>
      </c>
      <c r="CV62" s="73">
        <v>1</v>
      </c>
      <c r="CW62" s="73">
        <v>0</v>
      </c>
      <c r="CX62" s="77">
        <v>0.86</v>
      </c>
      <c r="CY62" s="77">
        <f t="shared" si="12"/>
        <v>0</v>
      </c>
      <c r="CZ62" s="73"/>
      <c r="DA62" s="73" t="s">
        <v>63</v>
      </c>
      <c r="DB62" s="73">
        <v>7</v>
      </c>
      <c r="DC62" s="73">
        <v>6</v>
      </c>
      <c r="DD62" s="73">
        <v>1</v>
      </c>
      <c r="DE62" s="73">
        <v>0</v>
      </c>
      <c r="DF62" s="77">
        <v>0.86</v>
      </c>
      <c r="DG62" s="77">
        <f t="shared" si="13"/>
        <v>0</v>
      </c>
      <c r="DH62" s="73"/>
      <c r="DI62" s="73" t="s">
        <v>63</v>
      </c>
      <c r="DJ62" s="73">
        <v>7</v>
      </c>
      <c r="DK62" s="73">
        <v>6</v>
      </c>
      <c r="DL62" s="73">
        <v>1</v>
      </c>
      <c r="DM62" s="73">
        <v>0</v>
      </c>
      <c r="DN62" s="77">
        <v>0.86</v>
      </c>
      <c r="DO62" s="77">
        <f t="shared" si="14"/>
        <v>0</v>
      </c>
      <c r="DP62" s="73"/>
      <c r="DQ62" s="73" t="s">
        <v>63</v>
      </c>
      <c r="DR62" s="73">
        <v>7</v>
      </c>
      <c r="DS62" s="73">
        <v>6</v>
      </c>
      <c r="DT62" s="73">
        <v>1</v>
      </c>
      <c r="DU62" s="73">
        <v>0</v>
      </c>
      <c r="DV62" s="77">
        <v>0.86</v>
      </c>
      <c r="DW62" s="77">
        <f t="shared" si="15"/>
        <v>0</v>
      </c>
      <c r="DX62" s="73"/>
      <c r="DY62" s="73" t="s">
        <v>63</v>
      </c>
      <c r="DZ62" s="73">
        <v>7</v>
      </c>
      <c r="EA62" s="73">
        <v>6</v>
      </c>
      <c r="EB62" s="73">
        <v>1</v>
      </c>
      <c r="EC62" s="73">
        <v>0</v>
      </c>
      <c r="ED62" s="77">
        <v>0.86</v>
      </c>
      <c r="EE62" s="77">
        <f t="shared" si="16"/>
        <v>0</v>
      </c>
      <c r="EF62" s="73"/>
      <c r="EG62" s="73" t="s">
        <v>63</v>
      </c>
      <c r="EH62" s="73">
        <v>7</v>
      </c>
      <c r="EI62" s="73">
        <v>6</v>
      </c>
      <c r="EJ62" s="73">
        <v>1</v>
      </c>
      <c r="EK62" s="73">
        <v>0</v>
      </c>
      <c r="EL62" s="77">
        <v>0.86</v>
      </c>
      <c r="EM62" s="77">
        <f t="shared" si="17"/>
        <v>0</v>
      </c>
      <c r="EN62" s="73"/>
      <c r="EO62" s="73" t="s">
        <v>63</v>
      </c>
      <c r="EP62" s="73">
        <v>7</v>
      </c>
      <c r="EQ62" s="73">
        <v>6</v>
      </c>
      <c r="ER62" s="73">
        <v>1</v>
      </c>
      <c r="ES62" s="73">
        <v>0</v>
      </c>
      <c r="ET62" s="77">
        <v>0.86</v>
      </c>
      <c r="EU62" s="77">
        <f t="shared" si="18"/>
        <v>0</v>
      </c>
      <c r="EV62" s="73"/>
      <c r="EW62" s="73" t="s">
        <v>63</v>
      </c>
      <c r="EX62" s="73">
        <v>7</v>
      </c>
      <c r="EY62" s="73">
        <v>6</v>
      </c>
      <c r="EZ62" s="73">
        <v>1</v>
      </c>
      <c r="FA62" s="73">
        <v>0</v>
      </c>
      <c r="FB62" s="77">
        <v>0.86</v>
      </c>
      <c r="FC62" s="77">
        <f t="shared" si="19"/>
        <v>0</v>
      </c>
      <c r="FD62" s="73"/>
      <c r="FE62" s="74" t="s">
        <v>63</v>
      </c>
      <c r="FF62" s="74">
        <v>7</v>
      </c>
      <c r="FG62" s="74">
        <v>6</v>
      </c>
      <c r="FH62" s="74">
        <v>1</v>
      </c>
      <c r="FI62" s="74">
        <v>0</v>
      </c>
      <c r="FJ62" s="75">
        <f t="shared" si="20"/>
        <v>0.8571428571428571</v>
      </c>
      <c r="FK62" s="77">
        <f t="shared" si="21"/>
        <v>-2.8571428571428914E-3</v>
      </c>
      <c r="FM62" s="74" t="s">
        <v>63</v>
      </c>
      <c r="FN62" s="74">
        <v>7</v>
      </c>
      <c r="FO62" s="74">
        <v>6</v>
      </c>
      <c r="FP62" s="74">
        <v>1</v>
      </c>
      <c r="FQ62" s="74">
        <v>0</v>
      </c>
      <c r="FR62" s="75">
        <f t="shared" si="22"/>
        <v>0.8571428571428571</v>
      </c>
      <c r="FS62" s="77">
        <f t="shared" si="23"/>
        <v>0</v>
      </c>
      <c r="FU62" s="74" t="s">
        <v>63</v>
      </c>
      <c r="FV62" s="74">
        <v>7</v>
      </c>
      <c r="FW62" s="74">
        <v>6</v>
      </c>
      <c r="FX62" s="74">
        <v>1</v>
      </c>
      <c r="FY62" s="74">
        <v>0</v>
      </c>
      <c r="FZ62" s="75">
        <f t="shared" si="24"/>
        <v>0.8571428571428571</v>
      </c>
      <c r="GA62" s="77">
        <f t="shared" si="64"/>
        <v>0</v>
      </c>
      <c r="GC62" s="74" t="s">
        <v>63</v>
      </c>
      <c r="GD62" s="74">
        <v>7</v>
      </c>
      <c r="GE62" s="74">
        <v>6</v>
      </c>
      <c r="GF62" s="74">
        <v>1</v>
      </c>
      <c r="GG62" s="74">
        <v>0</v>
      </c>
      <c r="GH62" s="75">
        <f t="shared" si="25"/>
        <v>0.8571428571428571</v>
      </c>
      <c r="GI62" s="77">
        <f t="shared" si="26"/>
        <v>0</v>
      </c>
      <c r="GK62" s="74" t="s">
        <v>63</v>
      </c>
      <c r="GL62" s="74">
        <v>7</v>
      </c>
      <c r="GM62" s="74">
        <v>6</v>
      </c>
      <c r="GN62" s="74">
        <v>1</v>
      </c>
      <c r="GO62" s="74">
        <v>0</v>
      </c>
      <c r="GP62" s="75">
        <f t="shared" si="27"/>
        <v>0.8571428571428571</v>
      </c>
      <c r="GQ62" s="77">
        <f t="shared" si="28"/>
        <v>0</v>
      </c>
      <c r="GS62" s="74" t="s">
        <v>63</v>
      </c>
      <c r="GT62" s="74">
        <v>7</v>
      </c>
      <c r="GU62" s="74">
        <v>6</v>
      </c>
      <c r="GV62" s="74">
        <v>1</v>
      </c>
      <c r="GW62" s="74">
        <v>0</v>
      </c>
      <c r="GX62" s="75">
        <f t="shared" si="29"/>
        <v>0.8571428571428571</v>
      </c>
      <c r="GY62" s="77">
        <f t="shared" si="30"/>
        <v>0</v>
      </c>
      <c r="HA62" s="74" t="s">
        <v>63</v>
      </c>
      <c r="HB62" s="74">
        <v>7</v>
      </c>
      <c r="HC62" s="74">
        <v>6</v>
      </c>
      <c r="HD62" s="74">
        <v>1</v>
      </c>
      <c r="HE62" s="74">
        <v>0</v>
      </c>
      <c r="HF62" s="75">
        <f t="shared" si="31"/>
        <v>0.8571428571428571</v>
      </c>
      <c r="HG62" s="77">
        <f t="shared" si="32"/>
        <v>0</v>
      </c>
      <c r="HI62" s="74" t="s">
        <v>63</v>
      </c>
      <c r="HJ62" s="74">
        <v>7</v>
      </c>
      <c r="HK62" s="74">
        <v>6</v>
      </c>
      <c r="HL62" s="74">
        <v>1</v>
      </c>
      <c r="HM62" s="74">
        <v>0</v>
      </c>
      <c r="HN62" s="75">
        <f t="shared" si="33"/>
        <v>0.8571428571428571</v>
      </c>
      <c r="HO62" s="77">
        <f t="shared" si="34"/>
        <v>0</v>
      </c>
      <c r="HQ62" s="74" t="s">
        <v>63</v>
      </c>
      <c r="HR62" s="74">
        <v>7</v>
      </c>
      <c r="HS62" s="74">
        <v>6</v>
      </c>
      <c r="HT62" s="74">
        <v>1</v>
      </c>
      <c r="HU62" s="74">
        <v>0</v>
      </c>
      <c r="HV62" s="75">
        <f t="shared" si="35"/>
        <v>0.8571428571428571</v>
      </c>
      <c r="HW62" s="77">
        <f t="shared" si="36"/>
        <v>0</v>
      </c>
      <c r="HY62" s="74" t="s">
        <v>63</v>
      </c>
      <c r="HZ62" s="74">
        <v>7</v>
      </c>
      <c r="IA62" s="74">
        <v>6</v>
      </c>
      <c r="IB62" s="74">
        <v>1</v>
      </c>
      <c r="IC62" s="74">
        <v>0</v>
      </c>
      <c r="ID62" s="75">
        <f t="shared" si="37"/>
        <v>0.8571428571428571</v>
      </c>
      <c r="IE62" s="77">
        <f t="shared" si="38"/>
        <v>0</v>
      </c>
      <c r="IG62" s="74" t="s">
        <v>63</v>
      </c>
      <c r="IH62" s="74">
        <v>7</v>
      </c>
      <c r="II62" s="74">
        <v>6</v>
      </c>
      <c r="IJ62" s="74">
        <v>1</v>
      </c>
      <c r="IK62" s="74">
        <v>0</v>
      </c>
      <c r="IL62" s="75">
        <f t="shared" si="39"/>
        <v>0.8571428571428571</v>
      </c>
      <c r="IM62" s="77">
        <f t="shared" si="40"/>
        <v>0</v>
      </c>
      <c r="IO62" s="74" t="s">
        <v>63</v>
      </c>
      <c r="IP62" s="74">
        <v>7</v>
      </c>
      <c r="IQ62" s="74">
        <v>6</v>
      </c>
      <c r="IR62" s="74">
        <v>1</v>
      </c>
      <c r="IS62" s="74">
        <v>0</v>
      </c>
      <c r="IT62" s="75">
        <f t="shared" si="41"/>
        <v>0.8571428571428571</v>
      </c>
      <c r="IU62" s="77">
        <f t="shared" si="42"/>
        <v>0</v>
      </c>
      <c r="IW62" s="74" t="s">
        <v>63</v>
      </c>
      <c r="IX62" s="74">
        <v>7</v>
      </c>
      <c r="IY62" s="74">
        <v>6</v>
      </c>
      <c r="IZ62" s="74">
        <v>1</v>
      </c>
      <c r="JA62" s="74">
        <v>0</v>
      </c>
      <c r="JB62" s="75">
        <f t="shared" si="43"/>
        <v>0.8571428571428571</v>
      </c>
      <c r="JC62" s="77">
        <f t="shared" si="44"/>
        <v>0</v>
      </c>
      <c r="JE62" s="74" t="s">
        <v>63</v>
      </c>
      <c r="JF62" s="74">
        <v>7</v>
      </c>
      <c r="JG62" s="74">
        <v>6</v>
      </c>
      <c r="JH62" s="74">
        <v>1</v>
      </c>
      <c r="JI62" s="74">
        <v>0</v>
      </c>
      <c r="JJ62" s="75">
        <f t="shared" si="45"/>
        <v>0.8571428571428571</v>
      </c>
      <c r="JK62" s="77">
        <f t="shared" si="46"/>
        <v>0</v>
      </c>
      <c r="JM62" s="74" t="s">
        <v>63</v>
      </c>
      <c r="JN62" s="74">
        <v>7</v>
      </c>
      <c r="JO62" s="74">
        <v>6</v>
      </c>
      <c r="JP62" s="74">
        <v>1</v>
      </c>
      <c r="JQ62" s="74">
        <v>0</v>
      </c>
      <c r="JR62" s="75">
        <f t="shared" si="47"/>
        <v>0.8571428571428571</v>
      </c>
      <c r="JS62" s="77">
        <f t="shared" si="48"/>
        <v>0</v>
      </c>
      <c r="JU62" s="74" t="s">
        <v>63</v>
      </c>
      <c r="JV62" s="74">
        <v>7</v>
      </c>
      <c r="JW62" s="74">
        <v>6</v>
      </c>
      <c r="JX62" s="74">
        <v>1</v>
      </c>
      <c r="JY62" s="74">
        <v>0</v>
      </c>
      <c r="JZ62" s="75">
        <f t="shared" si="49"/>
        <v>0.8571428571428571</v>
      </c>
      <c r="KA62" s="77">
        <f t="shared" si="50"/>
        <v>0</v>
      </c>
      <c r="KC62" s="74" t="s">
        <v>63</v>
      </c>
      <c r="KD62" s="74">
        <v>7</v>
      </c>
      <c r="KE62" s="74">
        <v>6</v>
      </c>
      <c r="KF62" s="74">
        <v>1</v>
      </c>
      <c r="KG62" s="74">
        <v>0</v>
      </c>
      <c r="KH62" s="75">
        <f t="shared" si="51"/>
        <v>0.8571428571428571</v>
      </c>
      <c r="KI62" s="77">
        <f t="shared" si="52"/>
        <v>0</v>
      </c>
      <c r="KK62" s="74" t="s">
        <v>63</v>
      </c>
      <c r="KL62" s="74">
        <v>7</v>
      </c>
      <c r="KM62" s="74">
        <v>6</v>
      </c>
      <c r="KN62" s="74">
        <v>1</v>
      </c>
      <c r="KO62" s="74">
        <v>0</v>
      </c>
      <c r="KP62" s="75">
        <f t="shared" si="53"/>
        <v>0.8571428571428571</v>
      </c>
      <c r="KQ62" s="77">
        <f t="shared" si="54"/>
        <v>0</v>
      </c>
      <c r="KS62" s="74" t="s">
        <v>63</v>
      </c>
      <c r="KT62" s="74">
        <v>7</v>
      </c>
      <c r="KU62" s="74">
        <v>6</v>
      </c>
      <c r="KV62" s="74">
        <v>1</v>
      </c>
      <c r="KW62" s="74">
        <v>0</v>
      </c>
      <c r="KX62" s="75">
        <f t="shared" si="55"/>
        <v>0.8571428571428571</v>
      </c>
      <c r="KY62" s="77">
        <f t="shared" si="56"/>
        <v>0</v>
      </c>
      <c r="LA62" s="74" t="s">
        <v>63</v>
      </c>
      <c r="LB62" s="74">
        <v>7</v>
      </c>
      <c r="LC62" s="74">
        <v>6</v>
      </c>
      <c r="LD62" s="74">
        <v>1</v>
      </c>
      <c r="LE62" s="74">
        <v>0</v>
      </c>
      <c r="LF62" s="75">
        <f t="shared" si="57"/>
        <v>0.8571428571428571</v>
      </c>
      <c r="LG62" s="77">
        <f t="shared" si="58"/>
        <v>0</v>
      </c>
      <c r="LI62" s="74" t="s">
        <v>63</v>
      </c>
      <c r="LJ62" s="74">
        <v>7</v>
      </c>
      <c r="LK62" s="74">
        <v>6</v>
      </c>
      <c r="LL62" s="74">
        <v>1</v>
      </c>
      <c r="LM62" s="74">
        <v>0</v>
      </c>
      <c r="LN62" s="75">
        <f t="shared" si="59"/>
        <v>0.8571428571428571</v>
      </c>
      <c r="LO62" s="77">
        <f t="shared" si="60"/>
        <v>0</v>
      </c>
      <c r="LQ62" s="74" t="s">
        <v>63</v>
      </c>
      <c r="LR62" s="74">
        <v>7</v>
      </c>
      <c r="LS62" s="74">
        <v>6</v>
      </c>
      <c r="LT62" s="74">
        <v>1</v>
      </c>
      <c r="LU62" s="74">
        <v>0</v>
      </c>
      <c r="LV62" s="75">
        <v>0.86</v>
      </c>
      <c r="LW62" s="77"/>
    </row>
    <row r="63" spans="1:335">
      <c r="A63" s="2" t="s">
        <v>64</v>
      </c>
      <c r="B63" s="2">
        <v>32</v>
      </c>
      <c r="C63" s="2">
        <v>31</v>
      </c>
      <c r="D63" s="2">
        <v>1</v>
      </c>
      <c r="E63" s="2">
        <v>0</v>
      </c>
      <c r="F63" s="4">
        <v>0.97</v>
      </c>
      <c r="G63" s="4"/>
      <c r="H63" s="2"/>
      <c r="I63" s="2" t="s">
        <v>64</v>
      </c>
      <c r="J63" s="2">
        <v>32</v>
      </c>
      <c r="K63" s="2">
        <v>31</v>
      </c>
      <c r="L63" s="2">
        <v>1</v>
      </c>
      <c r="M63" s="2">
        <v>0</v>
      </c>
      <c r="N63" s="4">
        <f t="shared" si="63"/>
        <v>0.96875</v>
      </c>
      <c r="O63" s="8">
        <f t="shared" si="1"/>
        <v>-1.2499999999999734E-3</v>
      </c>
      <c r="Q63" s="2" t="s">
        <v>64</v>
      </c>
      <c r="R63" s="2">
        <v>32</v>
      </c>
      <c r="S63" s="2">
        <v>31</v>
      </c>
      <c r="T63" s="2">
        <v>1</v>
      </c>
      <c r="U63" s="2">
        <v>0</v>
      </c>
      <c r="V63" s="4">
        <f t="shared" si="61"/>
        <v>0.96875</v>
      </c>
      <c r="W63" s="38">
        <f t="shared" si="2"/>
        <v>0</v>
      </c>
      <c r="Y63" s="2" t="s">
        <v>64</v>
      </c>
      <c r="Z63" s="2">
        <v>32</v>
      </c>
      <c r="AA63" s="2">
        <v>31</v>
      </c>
      <c r="AB63" s="2">
        <v>1</v>
      </c>
      <c r="AC63" s="2">
        <v>0</v>
      </c>
      <c r="AD63" s="4">
        <v>0.97</v>
      </c>
      <c r="AE63" s="38">
        <f t="shared" si="3"/>
        <v>1.2499999999999734E-3</v>
      </c>
      <c r="AG63" s="2" t="s">
        <v>64</v>
      </c>
      <c r="AH63" s="2">
        <v>32</v>
      </c>
      <c r="AI63" s="2">
        <v>31</v>
      </c>
      <c r="AJ63" s="2">
        <v>1</v>
      </c>
      <c r="AK63" s="2">
        <v>0</v>
      </c>
      <c r="AL63" s="4">
        <v>0.97</v>
      </c>
      <c r="AM63" s="38">
        <f t="shared" si="4"/>
        <v>0</v>
      </c>
      <c r="AO63" s="2" t="s">
        <v>64</v>
      </c>
      <c r="AP63" s="2">
        <v>32</v>
      </c>
      <c r="AQ63" s="2">
        <v>31</v>
      </c>
      <c r="AR63" s="2">
        <v>1</v>
      </c>
      <c r="AS63" s="2">
        <v>0</v>
      </c>
      <c r="AT63" s="4">
        <v>0.97</v>
      </c>
      <c r="AU63" s="38">
        <f t="shared" si="5"/>
        <v>0</v>
      </c>
      <c r="AW63" s="2" t="s">
        <v>64</v>
      </c>
      <c r="AX63" s="2">
        <v>32</v>
      </c>
      <c r="AY63" s="2">
        <v>31</v>
      </c>
      <c r="AZ63" s="2">
        <v>1</v>
      </c>
      <c r="BA63" s="2">
        <v>0</v>
      </c>
      <c r="BB63" s="4">
        <v>0.97</v>
      </c>
      <c r="BC63" s="38">
        <f t="shared" si="6"/>
        <v>0</v>
      </c>
      <c r="BE63" s="2" t="s">
        <v>64</v>
      </c>
      <c r="BF63" s="2">
        <v>32</v>
      </c>
      <c r="BG63" s="2">
        <v>31</v>
      </c>
      <c r="BH63" s="2">
        <v>1</v>
      </c>
      <c r="BI63" s="2">
        <v>0</v>
      </c>
      <c r="BJ63" s="4">
        <v>0.97</v>
      </c>
      <c r="BK63" s="38">
        <f t="shared" si="7"/>
        <v>0</v>
      </c>
      <c r="BM63" s="2" t="s">
        <v>64</v>
      </c>
      <c r="BN63" s="2">
        <v>32</v>
      </c>
      <c r="BO63" s="2">
        <v>31</v>
      </c>
      <c r="BP63" s="2">
        <v>1</v>
      </c>
      <c r="BQ63" s="2">
        <v>0</v>
      </c>
      <c r="BR63" s="4">
        <v>0.97</v>
      </c>
      <c r="BS63" s="38">
        <f t="shared" si="8"/>
        <v>0</v>
      </c>
      <c r="BU63" s="2" t="s">
        <v>64</v>
      </c>
      <c r="BV63" s="2">
        <v>32</v>
      </c>
      <c r="BW63" s="2">
        <v>31</v>
      </c>
      <c r="BX63" s="2">
        <v>1</v>
      </c>
      <c r="BY63" s="2">
        <v>0</v>
      </c>
      <c r="BZ63" s="4">
        <v>0.97</v>
      </c>
      <c r="CA63" s="4">
        <f t="shared" si="9"/>
        <v>0</v>
      </c>
      <c r="CC63" s="2" t="s">
        <v>64</v>
      </c>
      <c r="CD63" s="2">
        <v>32</v>
      </c>
      <c r="CE63" s="2">
        <v>31</v>
      </c>
      <c r="CF63" s="2">
        <v>1</v>
      </c>
      <c r="CG63" s="2">
        <v>0</v>
      </c>
      <c r="CH63" s="4">
        <f t="shared" si="62"/>
        <v>0.96875</v>
      </c>
      <c r="CI63" s="38">
        <f t="shared" si="10"/>
        <v>-1.2499999999999734E-3</v>
      </c>
      <c r="CK63" s="73" t="s">
        <v>64</v>
      </c>
      <c r="CL63" s="73">
        <v>32</v>
      </c>
      <c r="CM63" s="73">
        <v>31</v>
      </c>
      <c r="CN63" s="73">
        <v>1</v>
      </c>
      <c r="CO63" s="73">
        <v>0</v>
      </c>
      <c r="CP63" s="77">
        <v>0.97</v>
      </c>
      <c r="CQ63" s="77">
        <f t="shared" si="11"/>
        <v>0.97</v>
      </c>
      <c r="CR63" s="73"/>
      <c r="CS63" s="73" t="s">
        <v>64</v>
      </c>
      <c r="CT63" s="73">
        <v>32</v>
      </c>
      <c r="CU63" s="73">
        <v>31</v>
      </c>
      <c r="CV63" s="73">
        <v>1</v>
      </c>
      <c r="CW63" s="73">
        <v>0</v>
      </c>
      <c r="CX63" s="77">
        <v>0.97</v>
      </c>
      <c r="CY63" s="77">
        <f t="shared" si="12"/>
        <v>0</v>
      </c>
      <c r="CZ63" s="73"/>
      <c r="DA63" s="73" t="s">
        <v>64</v>
      </c>
      <c r="DB63" s="73">
        <v>32</v>
      </c>
      <c r="DC63" s="73">
        <v>31</v>
      </c>
      <c r="DD63" s="73">
        <v>1</v>
      </c>
      <c r="DE63" s="73">
        <v>0</v>
      </c>
      <c r="DF63" s="77">
        <v>0.97</v>
      </c>
      <c r="DG63" s="77">
        <f t="shared" si="13"/>
        <v>0</v>
      </c>
      <c r="DH63" s="73"/>
      <c r="DI63" s="73" t="s">
        <v>64</v>
      </c>
      <c r="DJ63" s="73">
        <v>32</v>
      </c>
      <c r="DK63" s="73">
        <v>31</v>
      </c>
      <c r="DL63" s="73">
        <v>1</v>
      </c>
      <c r="DM63" s="73">
        <v>0</v>
      </c>
      <c r="DN63" s="77">
        <v>0.97</v>
      </c>
      <c r="DO63" s="77">
        <f t="shared" si="14"/>
        <v>0</v>
      </c>
      <c r="DP63" s="73"/>
      <c r="DQ63" s="73" t="s">
        <v>64</v>
      </c>
      <c r="DR63" s="73">
        <v>32</v>
      </c>
      <c r="DS63" s="73">
        <v>31</v>
      </c>
      <c r="DT63" s="73">
        <v>1</v>
      </c>
      <c r="DU63" s="73">
        <v>0</v>
      </c>
      <c r="DV63" s="77">
        <v>0.97</v>
      </c>
      <c r="DW63" s="77">
        <f t="shared" si="15"/>
        <v>0</v>
      </c>
      <c r="DX63" s="73"/>
      <c r="DY63" s="73" t="s">
        <v>64</v>
      </c>
      <c r="DZ63" s="73">
        <v>32</v>
      </c>
      <c r="EA63" s="73">
        <v>31</v>
      </c>
      <c r="EB63" s="73">
        <v>1</v>
      </c>
      <c r="EC63" s="73">
        <v>0</v>
      </c>
      <c r="ED63" s="77">
        <v>0.97</v>
      </c>
      <c r="EE63" s="77">
        <f t="shared" si="16"/>
        <v>0</v>
      </c>
      <c r="EF63" s="73"/>
      <c r="EG63" s="73" t="s">
        <v>64</v>
      </c>
      <c r="EH63" s="73">
        <v>32</v>
      </c>
      <c r="EI63" s="73">
        <v>31</v>
      </c>
      <c r="EJ63" s="73">
        <v>1</v>
      </c>
      <c r="EK63" s="73">
        <v>0</v>
      </c>
      <c r="EL63" s="77">
        <v>0.97</v>
      </c>
      <c r="EM63" s="77">
        <f t="shared" si="17"/>
        <v>0</v>
      </c>
      <c r="EN63" s="73"/>
      <c r="EO63" s="73" t="s">
        <v>64</v>
      </c>
      <c r="EP63" s="73">
        <v>32</v>
      </c>
      <c r="EQ63" s="73">
        <v>31</v>
      </c>
      <c r="ER63" s="73">
        <v>1</v>
      </c>
      <c r="ES63" s="73">
        <v>0</v>
      </c>
      <c r="ET63" s="77">
        <v>0.97</v>
      </c>
      <c r="EU63" s="77">
        <f t="shared" si="18"/>
        <v>0</v>
      </c>
      <c r="EV63" s="73"/>
      <c r="EW63" s="73" t="s">
        <v>64</v>
      </c>
      <c r="EX63" s="73">
        <v>32</v>
      </c>
      <c r="EY63" s="73">
        <v>31</v>
      </c>
      <c r="EZ63" s="73">
        <v>1</v>
      </c>
      <c r="FA63" s="73">
        <v>0</v>
      </c>
      <c r="FB63" s="77">
        <v>0.97</v>
      </c>
      <c r="FC63" s="77">
        <f t="shared" si="19"/>
        <v>0</v>
      </c>
      <c r="FD63" s="73"/>
      <c r="FE63" s="74" t="s">
        <v>64</v>
      </c>
      <c r="FF63" s="74">
        <v>32</v>
      </c>
      <c r="FG63" s="74">
        <v>31</v>
      </c>
      <c r="FH63" s="74">
        <v>1</v>
      </c>
      <c r="FI63" s="74">
        <v>0</v>
      </c>
      <c r="FJ63" s="75">
        <f t="shared" si="20"/>
        <v>0.96875</v>
      </c>
      <c r="FK63" s="77">
        <f t="shared" si="21"/>
        <v>-1.2499999999999734E-3</v>
      </c>
      <c r="FM63" s="74" t="s">
        <v>64</v>
      </c>
      <c r="FN63" s="74">
        <v>32</v>
      </c>
      <c r="FO63" s="74">
        <v>31</v>
      </c>
      <c r="FP63" s="74">
        <v>1</v>
      </c>
      <c r="FQ63" s="74">
        <v>0</v>
      </c>
      <c r="FR63" s="75">
        <f t="shared" si="22"/>
        <v>0.96875</v>
      </c>
      <c r="FS63" s="77">
        <f t="shared" si="23"/>
        <v>0</v>
      </c>
      <c r="FU63" s="74" t="s">
        <v>64</v>
      </c>
      <c r="FV63" s="74">
        <v>32</v>
      </c>
      <c r="FW63" s="74">
        <v>31</v>
      </c>
      <c r="FX63" s="74">
        <v>1</v>
      </c>
      <c r="FY63" s="74">
        <v>0</v>
      </c>
      <c r="FZ63" s="75">
        <f t="shared" si="24"/>
        <v>0.96875</v>
      </c>
      <c r="GA63" s="77">
        <f t="shared" si="64"/>
        <v>0</v>
      </c>
      <c r="GC63" s="74" t="s">
        <v>64</v>
      </c>
      <c r="GD63" s="74">
        <v>32</v>
      </c>
      <c r="GE63" s="74">
        <v>31</v>
      </c>
      <c r="GF63" s="74">
        <v>1</v>
      </c>
      <c r="GG63" s="74">
        <v>0</v>
      </c>
      <c r="GH63" s="75">
        <f t="shared" si="25"/>
        <v>0.96875</v>
      </c>
      <c r="GI63" s="77">
        <f t="shared" si="26"/>
        <v>0</v>
      </c>
      <c r="GK63" s="74" t="s">
        <v>64</v>
      </c>
      <c r="GL63" s="74">
        <v>32</v>
      </c>
      <c r="GM63" s="74">
        <v>31</v>
      </c>
      <c r="GN63" s="74">
        <v>1</v>
      </c>
      <c r="GO63" s="74">
        <v>0</v>
      </c>
      <c r="GP63" s="75">
        <f t="shared" si="27"/>
        <v>0.96875</v>
      </c>
      <c r="GQ63" s="77">
        <f t="shared" si="28"/>
        <v>0</v>
      </c>
      <c r="GS63" s="74" t="s">
        <v>64</v>
      </c>
      <c r="GT63" s="74">
        <v>32</v>
      </c>
      <c r="GU63" s="74">
        <v>31</v>
      </c>
      <c r="GV63" s="74">
        <v>1</v>
      </c>
      <c r="GW63" s="74">
        <v>0</v>
      </c>
      <c r="GX63" s="75">
        <f t="shared" si="29"/>
        <v>0.96875</v>
      </c>
      <c r="GY63" s="77">
        <f t="shared" si="30"/>
        <v>0</v>
      </c>
      <c r="HA63" s="74" t="s">
        <v>64</v>
      </c>
      <c r="HB63" s="74">
        <v>32</v>
      </c>
      <c r="HC63" s="74">
        <v>31</v>
      </c>
      <c r="HD63" s="74">
        <v>1</v>
      </c>
      <c r="HE63" s="74">
        <v>0</v>
      </c>
      <c r="HF63" s="75">
        <f t="shared" si="31"/>
        <v>0.96875</v>
      </c>
      <c r="HG63" s="77">
        <f t="shared" si="32"/>
        <v>0</v>
      </c>
      <c r="HI63" s="74" t="s">
        <v>64</v>
      </c>
      <c r="HJ63" s="74">
        <v>32</v>
      </c>
      <c r="HK63" s="74">
        <v>31</v>
      </c>
      <c r="HL63" s="74">
        <v>1</v>
      </c>
      <c r="HM63" s="74">
        <v>0</v>
      </c>
      <c r="HN63" s="75">
        <f t="shared" si="33"/>
        <v>0.96875</v>
      </c>
      <c r="HO63" s="77">
        <f t="shared" si="34"/>
        <v>0</v>
      </c>
      <c r="HQ63" s="74" t="s">
        <v>64</v>
      </c>
      <c r="HR63" s="74">
        <v>32</v>
      </c>
      <c r="HS63" s="74">
        <v>31</v>
      </c>
      <c r="HT63" s="74">
        <v>1</v>
      </c>
      <c r="HU63" s="74">
        <v>0</v>
      </c>
      <c r="HV63" s="75">
        <f t="shared" si="35"/>
        <v>0.96875</v>
      </c>
      <c r="HW63" s="77">
        <f t="shared" si="36"/>
        <v>0</v>
      </c>
      <c r="HY63" s="74" t="s">
        <v>64</v>
      </c>
      <c r="HZ63" s="74">
        <v>32</v>
      </c>
      <c r="IA63" s="74">
        <v>31</v>
      </c>
      <c r="IB63" s="74">
        <v>1</v>
      </c>
      <c r="IC63" s="74">
        <v>0</v>
      </c>
      <c r="ID63" s="75">
        <f t="shared" si="37"/>
        <v>0.96875</v>
      </c>
      <c r="IE63" s="77">
        <f t="shared" si="38"/>
        <v>0</v>
      </c>
      <c r="IG63" s="74" t="s">
        <v>64</v>
      </c>
      <c r="IH63" s="74">
        <v>32</v>
      </c>
      <c r="II63" s="74">
        <v>31</v>
      </c>
      <c r="IJ63" s="74">
        <v>1</v>
      </c>
      <c r="IK63" s="74">
        <v>0</v>
      </c>
      <c r="IL63" s="75">
        <f t="shared" si="39"/>
        <v>0.96875</v>
      </c>
      <c r="IM63" s="77">
        <f t="shared" si="40"/>
        <v>0</v>
      </c>
      <c r="IO63" s="74" t="s">
        <v>64</v>
      </c>
      <c r="IP63" s="74">
        <v>32</v>
      </c>
      <c r="IQ63" s="74">
        <v>31</v>
      </c>
      <c r="IR63" s="74">
        <v>1</v>
      </c>
      <c r="IS63" s="74">
        <v>0</v>
      </c>
      <c r="IT63" s="75">
        <f t="shared" si="41"/>
        <v>0.96875</v>
      </c>
      <c r="IU63" s="77">
        <f t="shared" si="42"/>
        <v>0</v>
      </c>
      <c r="IW63" s="74" t="s">
        <v>64</v>
      </c>
      <c r="IX63" s="74">
        <v>32</v>
      </c>
      <c r="IY63" s="74">
        <v>31</v>
      </c>
      <c r="IZ63" s="74">
        <v>1</v>
      </c>
      <c r="JA63" s="74">
        <v>0</v>
      </c>
      <c r="JB63" s="75">
        <f t="shared" si="43"/>
        <v>0.96875</v>
      </c>
      <c r="JC63" s="77">
        <f t="shared" si="44"/>
        <v>0</v>
      </c>
      <c r="JE63" s="74" t="s">
        <v>64</v>
      </c>
      <c r="JF63" s="74">
        <v>32</v>
      </c>
      <c r="JG63" s="74">
        <v>31</v>
      </c>
      <c r="JH63" s="74">
        <v>1</v>
      </c>
      <c r="JI63" s="74">
        <v>0</v>
      </c>
      <c r="JJ63" s="75">
        <f t="shared" si="45"/>
        <v>0.96875</v>
      </c>
      <c r="JK63" s="77">
        <f t="shared" si="46"/>
        <v>0</v>
      </c>
      <c r="JM63" s="74" t="s">
        <v>64</v>
      </c>
      <c r="JN63" s="74">
        <v>32</v>
      </c>
      <c r="JO63" s="74">
        <v>31</v>
      </c>
      <c r="JP63" s="74">
        <v>1</v>
      </c>
      <c r="JQ63" s="74">
        <v>0</v>
      </c>
      <c r="JR63" s="75">
        <f t="shared" si="47"/>
        <v>0.96875</v>
      </c>
      <c r="JS63" s="77">
        <f t="shared" si="48"/>
        <v>0</v>
      </c>
      <c r="JU63" s="74" t="s">
        <v>64</v>
      </c>
      <c r="JV63" s="74">
        <v>32</v>
      </c>
      <c r="JW63" s="74">
        <v>31</v>
      </c>
      <c r="JX63" s="74">
        <v>1</v>
      </c>
      <c r="JY63" s="74">
        <v>0</v>
      </c>
      <c r="JZ63" s="75">
        <f t="shared" si="49"/>
        <v>0.96875</v>
      </c>
      <c r="KA63" s="77">
        <f t="shared" si="50"/>
        <v>0</v>
      </c>
      <c r="KC63" s="74" t="s">
        <v>64</v>
      </c>
      <c r="KD63" s="74">
        <v>32</v>
      </c>
      <c r="KE63" s="74">
        <v>31</v>
      </c>
      <c r="KF63" s="74">
        <v>1</v>
      </c>
      <c r="KG63" s="74">
        <v>0</v>
      </c>
      <c r="KH63" s="75">
        <f t="shared" si="51"/>
        <v>0.96875</v>
      </c>
      <c r="KI63" s="77">
        <f t="shared" si="52"/>
        <v>0</v>
      </c>
      <c r="KK63" s="74" t="s">
        <v>64</v>
      </c>
      <c r="KL63" s="74">
        <v>32</v>
      </c>
      <c r="KM63" s="74">
        <v>31</v>
      </c>
      <c r="KN63" s="74">
        <v>1</v>
      </c>
      <c r="KO63" s="74">
        <v>0</v>
      </c>
      <c r="KP63" s="75">
        <f t="shared" si="53"/>
        <v>0.96875</v>
      </c>
      <c r="KQ63" s="77">
        <f t="shared" si="54"/>
        <v>0</v>
      </c>
      <c r="KS63" s="74" t="s">
        <v>64</v>
      </c>
      <c r="KT63" s="74">
        <v>32</v>
      </c>
      <c r="KU63" s="74">
        <v>31</v>
      </c>
      <c r="KV63" s="74">
        <v>1</v>
      </c>
      <c r="KW63" s="74">
        <v>0</v>
      </c>
      <c r="KX63" s="75">
        <f t="shared" si="55"/>
        <v>0.96875</v>
      </c>
      <c r="KY63" s="77">
        <f t="shared" si="56"/>
        <v>0</v>
      </c>
      <c r="LA63" s="74" t="s">
        <v>64</v>
      </c>
      <c r="LB63" s="74">
        <v>32</v>
      </c>
      <c r="LC63" s="74">
        <v>31</v>
      </c>
      <c r="LD63" s="74">
        <v>1</v>
      </c>
      <c r="LE63" s="74">
        <v>0</v>
      </c>
      <c r="LF63" s="75">
        <f t="shared" si="57"/>
        <v>0.96875</v>
      </c>
      <c r="LG63" s="77">
        <f t="shared" si="58"/>
        <v>0</v>
      </c>
      <c r="LI63" s="74" t="s">
        <v>64</v>
      </c>
      <c r="LJ63" s="74">
        <v>32</v>
      </c>
      <c r="LK63" s="74">
        <v>31</v>
      </c>
      <c r="LL63" s="74">
        <v>1</v>
      </c>
      <c r="LM63" s="74">
        <v>0</v>
      </c>
      <c r="LN63" s="75">
        <f t="shared" si="59"/>
        <v>0.96875</v>
      </c>
      <c r="LO63" s="77">
        <f t="shared" si="60"/>
        <v>0</v>
      </c>
      <c r="LQ63" s="74" t="s">
        <v>64</v>
      </c>
      <c r="LR63" s="74">
        <v>32</v>
      </c>
      <c r="LS63" s="74">
        <v>32</v>
      </c>
      <c r="LT63" s="74">
        <v>0</v>
      </c>
      <c r="LU63" s="74">
        <v>0</v>
      </c>
      <c r="LV63" s="75">
        <v>1</v>
      </c>
      <c r="LW63" s="77"/>
    </row>
    <row r="64" spans="1:335">
      <c r="A64" s="2" t="s">
        <v>65</v>
      </c>
      <c r="B64" s="2">
        <v>160</v>
      </c>
      <c r="C64" s="2">
        <v>32</v>
      </c>
      <c r="D64" s="2">
        <v>47</v>
      </c>
      <c r="E64" s="2">
        <v>81</v>
      </c>
      <c r="F64" s="4">
        <v>0.2</v>
      </c>
      <c r="G64" s="4"/>
      <c r="H64" s="2"/>
      <c r="I64" s="2" t="s">
        <v>65</v>
      </c>
      <c r="J64" s="2">
        <v>160</v>
      </c>
      <c r="K64" s="2">
        <v>32</v>
      </c>
      <c r="L64" s="2">
        <v>47</v>
      </c>
      <c r="M64" s="2">
        <v>81</v>
      </c>
      <c r="N64" s="4">
        <f t="shared" si="63"/>
        <v>0.2</v>
      </c>
      <c r="O64" s="8">
        <f t="shared" si="1"/>
        <v>0</v>
      </c>
      <c r="Q64" s="2" t="s">
        <v>65</v>
      </c>
      <c r="R64" s="2">
        <v>160</v>
      </c>
      <c r="S64" s="2">
        <v>32</v>
      </c>
      <c r="T64" s="2">
        <v>47</v>
      </c>
      <c r="U64" s="2">
        <v>81</v>
      </c>
      <c r="V64" s="4">
        <f t="shared" si="61"/>
        <v>0.2</v>
      </c>
      <c r="W64" s="38">
        <f t="shared" si="2"/>
        <v>0</v>
      </c>
      <c r="Y64" s="2" t="s">
        <v>65</v>
      </c>
      <c r="Z64" s="2">
        <v>160</v>
      </c>
      <c r="AA64" s="2">
        <v>32</v>
      </c>
      <c r="AB64" s="2">
        <v>47</v>
      </c>
      <c r="AC64" s="2">
        <v>81</v>
      </c>
      <c r="AD64" s="4">
        <v>0.2</v>
      </c>
      <c r="AE64" s="38">
        <f t="shared" si="3"/>
        <v>0</v>
      </c>
      <c r="AG64" s="2" t="s">
        <v>65</v>
      </c>
      <c r="AH64" s="2">
        <v>160</v>
      </c>
      <c r="AI64" s="2">
        <v>32</v>
      </c>
      <c r="AJ64" s="2">
        <v>47</v>
      </c>
      <c r="AK64" s="2">
        <v>81</v>
      </c>
      <c r="AL64" s="4">
        <v>0.2</v>
      </c>
      <c r="AM64" s="38">
        <f t="shared" si="4"/>
        <v>0</v>
      </c>
      <c r="AO64" s="2" t="s">
        <v>65</v>
      </c>
      <c r="AP64" s="2">
        <v>160</v>
      </c>
      <c r="AQ64" s="2">
        <v>32</v>
      </c>
      <c r="AR64" s="2">
        <v>47</v>
      </c>
      <c r="AS64" s="2">
        <v>81</v>
      </c>
      <c r="AT64" s="4">
        <v>0.2</v>
      </c>
      <c r="AU64" s="38">
        <f t="shared" si="5"/>
        <v>0</v>
      </c>
      <c r="AW64" s="2" t="s">
        <v>65</v>
      </c>
      <c r="AX64" s="2">
        <v>160</v>
      </c>
      <c r="AY64" s="2">
        <v>32</v>
      </c>
      <c r="AZ64" s="2">
        <v>47</v>
      </c>
      <c r="BA64" s="2">
        <v>81</v>
      </c>
      <c r="BB64" s="4">
        <v>0.2</v>
      </c>
      <c r="BC64" s="38">
        <f t="shared" si="6"/>
        <v>0</v>
      </c>
      <c r="BE64" s="2" t="s">
        <v>65</v>
      </c>
      <c r="BF64" s="2">
        <v>160</v>
      </c>
      <c r="BG64" s="2">
        <v>32</v>
      </c>
      <c r="BH64" s="2">
        <v>47</v>
      </c>
      <c r="BI64" s="2">
        <v>81</v>
      </c>
      <c r="BJ64" s="4">
        <v>0.2</v>
      </c>
      <c r="BK64" s="38">
        <f t="shared" si="7"/>
        <v>0</v>
      </c>
      <c r="BM64" s="2" t="s">
        <v>65</v>
      </c>
      <c r="BN64" s="2">
        <v>160</v>
      </c>
      <c r="BO64" s="2">
        <v>32</v>
      </c>
      <c r="BP64" s="2">
        <v>47</v>
      </c>
      <c r="BQ64" s="2">
        <v>81</v>
      </c>
      <c r="BR64" s="4">
        <v>0.2</v>
      </c>
      <c r="BS64" s="38">
        <f t="shared" si="8"/>
        <v>0</v>
      </c>
      <c r="BU64" s="2" t="s">
        <v>65</v>
      </c>
      <c r="BV64" s="2">
        <v>160</v>
      </c>
      <c r="BW64" s="2">
        <v>32</v>
      </c>
      <c r="BX64" s="2">
        <v>47</v>
      </c>
      <c r="BY64" s="2">
        <v>81</v>
      </c>
      <c r="BZ64" s="4">
        <v>0.2</v>
      </c>
      <c r="CA64" s="4">
        <f t="shared" si="9"/>
        <v>0</v>
      </c>
      <c r="CC64" s="2" t="s">
        <v>65</v>
      </c>
      <c r="CD64" s="2">
        <v>160</v>
      </c>
      <c r="CE64" s="2">
        <v>32</v>
      </c>
      <c r="CF64" s="2">
        <v>47</v>
      </c>
      <c r="CG64" s="2">
        <v>81</v>
      </c>
      <c r="CH64" s="4">
        <f t="shared" si="62"/>
        <v>0.2</v>
      </c>
      <c r="CI64" s="38">
        <f t="shared" si="10"/>
        <v>0</v>
      </c>
      <c r="CK64" s="73" t="s">
        <v>65</v>
      </c>
      <c r="CL64" s="73">
        <v>160</v>
      </c>
      <c r="CM64" s="73">
        <v>32</v>
      </c>
      <c r="CN64" s="73">
        <v>47</v>
      </c>
      <c r="CO64" s="73">
        <v>81</v>
      </c>
      <c r="CP64" s="77">
        <v>0.2</v>
      </c>
      <c r="CQ64" s="77">
        <f t="shared" si="11"/>
        <v>-80.8</v>
      </c>
      <c r="CR64" s="73"/>
      <c r="CS64" s="73" t="s">
        <v>65</v>
      </c>
      <c r="CT64" s="73">
        <v>160</v>
      </c>
      <c r="CU64" s="73">
        <v>32</v>
      </c>
      <c r="CV64" s="73">
        <v>47</v>
      </c>
      <c r="CW64" s="73">
        <v>81</v>
      </c>
      <c r="CX64" s="77">
        <v>0.2</v>
      </c>
      <c r="CY64" s="77">
        <f t="shared" si="12"/>
        <v>0</v>
      </c>
      <c r="CZ64" s="73"/>
      <c r="DA64" s="73" t="s">
        <v>65</v>
      </c>
      <c r="DB64" s="73">
        <v>160</v>
      </c>
      <c r="DC64" s="73">
        <v>32</v>
      </c>
      <c r="DD64" s="73">
        <v>47</v>
      </c>
      <c r="DE64" s="73">
        <v>81</v>
      </c>
      <c r="DF64" s="77">
        <v>0.2</v>
      </c>
      <c r="DG64" s="77">
        <f t="shared" si="13"/>
        <v>0</v>
      </c>
      <c r="DH64" s="73"/>
      <c r="DI64" s="73" t="s">
        <v>159</v>
      </c>
      <c r="DJ64" s="73">
        <v>160</v>
      </c>
      <c r="DK64" s="73">
        <v>32</v>
      </c>
      <c r="DL64" s="73">
        <v>47</v>
      </c>
      <c r="DM64" s="73">
        <v>81</v>
      </c>
      <c r="DN64" s="77">
        <v>0.2</v>
      </c>
      <c r="DO64" s="77">
        <f t="shared" si="14"/>
        <v>0</v>
      </c>
      <c r="DP64" s="73"/>
      <c r="DQ64" s="73" t="s">
        <v>159</v>
      </c>
      <c r="DR64" s="73">
        <v>160</v>
      </c>
      <c r="DS64" s="73">
        <v>32</v>
      </c>
      <c r="DT64" s="73">
        <v>47</v>
      </c>
      <c r="DU64" s="73">
        <v>81</v>
      </c>
      <c r="DV64" s="77">
        <v>0.2</v>
      </c>
      <c r="DW64" s="77">
        <f t="shared" si="15"/>
        <v>0</v>
      </c>
      <c r="DX64" s="73"/>
      <c r="DY64" s="73" t="s">
        <v>159</v>
      </c>
      <c r="DZ64" s="73">
        <v>160</v>
      </c>
      <c r="EA64" s="73">
        <v>32</v>
      </c>
      <c r="EB64" s="73">
        <v>47</v>
      </c>
      <c r="EC64" s="73">
        <v>81</v>
      </c>
      <c r="ED64" s="77">
        <v>0.2</v>
      </c>
      <c r="EE64" s="77">
        <f t="shared" si="16"/>
        <v>0</v>
      </c>
      <c r="EF64" s="73"/>
      <c r="EG64" s="73" t="s">
        <v>159</v>
      </c>
      <c r="EH64" s="73">
        <v>160</v>
      </c>
      <c r="EI64" s="73">
        <v>32</v>
      </c>
      <c r="EJ64" s="73">
        <v>47</v>
      </c>
      <c r="EK64" s="73">
        <v>81</v>
      </c>
      <c r="EL64" s="77">
        <v>0.2</v>
      </c>
      <c r="EM64" s="77">
        <f t="shared" si="17"/>
        <v>0</v>
      </c>
      <c r="EN64" s="73"/>
      <c r="EO64" s="73" t="s">
        <v>159</v>
      </c>
      <c r="EP64" s="73">
        <v>160</v>
      </c>
      <c r="EQ64" s="73">
        <v>32</v>
      </c>
      <c r="ER64" s="73">
        <v>47</v>
      </c>
      <c r="ES64" s="73">
        <v>81</v>
      </c>
      <c r="ET64" s="77">
        <v>0.2</v>
      </c>
      <c r="EU64" s="77">
        <f t="shared" si="18"/>
        <v>0</v>
      </c>
      <c r="EV64" s="73"/>
      <c r="EW64" s="73" t="s">
        <v>159</v>
      </c>
      <c r="EX64" s="73">
        <v>160</v>
      </c>
      <c r="EY64" s="73">
        <v>32</v>
      </c>
      <c r="EZ64" s="73">
        <v>47</v>
      </c>
      <c r="FA64" s="73">
        <v>81</v>
      </c>
      <c r="FB64" s="77">
        <v>0.2</v>
      </c>
      <c r="FC64" s="77">
        <f t="shared" si="19"/>
        <v>0</v>
      </c>
      <c r="FD64" s="73"/>
      <c r="FE64" s="74" t="s">
        <v>159</v>
      </c>
      <c r="FF64" s="74">
        <v>160</v>
      </c>
      <c r="FG64" s="74">
        <v>32</v>
      </c>
      <c r="FH64" s="74">
        <v>47</v>
      </c>
      <c r="FI64" s="74">
        <v>81</v>
      </c>
      <c r="FJ64" s="75">
        <f t="shared" si="20"/>
        <v>0.2</v>
      </c>
      <c r="FK64" s="77">
        <f t="shared" si="21"/>
        <v>0</v>
      </c>
      <c r="FM64" s="74" t="s">
        <v>159</v>
      </c>
      <c r="FN64" s="74">
        <v>160</v>
      </c>
      <c r="FO64" s="74">
        <v>32</v>
      </c>
      <c r="FP64" s="74">
        <v>47</v>
      </c>
      <c r="FQ64" s="74">
        <v>81</v>
      </c>
      <c r="FR64" s="75">
        <f t="shared" si="22"/>
        <v>0.2</v>
      </c>
      <c r="FS64" s="77">
        <f t="shared" si="23"/>
        <v>0</v>
      </c>
      <c r="FU64" s="74" t="s">
        <v>159</v>
      </c>
      <c r="FV64" s="74">
        <v>160</v>
      </c>
      <c r="FW64" s="74">
        <v>32</v>
      </c>
      <c r="FX64" s="74">
        <v>47</v>
      </c>
      <c r="FY64" s="74">
        <v>81</v>
      </c>
      <c r="FZ64" s="75">
        <f t="shared" si="24"/>
        <v>0.2</v>
      </c>
      <c r="GA64" s="77">
        <f t="shared" si="64"/>
        <v>0</v>
      </c>
      <c r="GC64" s="74" t="s">
        <v>159</v>
      </c>
      <c r="GD64" s="74">
        <v>160</v>
      </c>
      <c r="GE64" s="74">
        <v>32</v>
      </c>
      <c r="GF64" s="74">
        <v>47</v>
      </c>
      <c r="GG64" s="74">
        <v>81</v>
      </c>
      <c r="GH64" s="75">
        <f t="shared" si="25"/>
        <v>0.2</v>
      </c>
      <c r="GI64" s="77">
        <f t="shared" si="26"/>
        <v>0</v>
      </c>
      <c r="GK64" s="74" t="s">
        <v>159</v>
      </c>
      <c r="GL64" s="74">
        <v>160</v>
      </c>
      <c r="GM64" s="74">
        <v>32</v>
      </c>
      <c r="GN64" s="74">
        <v>47</v>
      </c>
      <c r="GO64" s="74">
        <v>81</v>
      </c>
      <c r="GP64" s="75">
        <f t="shared" si="27"/>
        <v>0.2</v>
      </c>
      <c r="GQ64" s="77">
        <f t="shared" si="28"/>
        <v>0</v>
      </c>
      <c r="GS64" s="74" t="s">
        <v>159</v>
      </c>
      <c r="GT64" s="74">
        <v>160</v>
      </c>
      <c r="GU64" s="74">
        <v>32</v>
      </c>
      <c r="GV64" s="74">
        <v>47</v>
      </c>
      <c r="GW64" s="74">
        <v>81</v>
      </c>
      <c r="GX64" s="75">
        <f t="shared" si="29"/>
        <v>0.2</v>
      </c>
      <c r="GY64" s="77">
        <f t="shared" si="30"/>
        <v>0</v>
      </c>
      <c r="HA64" s="74" t="s">
        <v>159</v>
      </c>
      <c r="HB64" s="74">
        <v>160</v>
      </c>
      <c r="HC64" s="74">
        <v>32</v>
      </c>
      <c r="HD64" s="74">
        <v>47</v>
      </c>
      <c r="HE64" s="74">
        <v>81</v>
      </c>
      <c r="HF64" s="75">
        <f t="shared" si="31"/>
        <v>0.2</v>
      </c>
      <c r="HG64" s="77">
        <f t="shared" si="32"/>
        <v>0</v>
      </c>
      <c r="HI64" s="74" t="s">
        <v>159</v>
      </c>
      <c r="HJ64" s="74">
        <v>160</v>
      </c>
      <c r="HK64" s="74">
        <v>32</v>
      </c>
      <c r="HL64" s="74">
        <v>47</v>
      </c>
      <c r="HM64" s="74">
        <v>81</v>
      </c>
      <c r="HN64" s="75">
        <f t="shared" si="33"/>
        <v>0.2</v>
      </c>
      <c r="HO64" s="77">
        <f t="shared" si="34"/>
        <v>0</v>
      </c>
      <c r="HQ64" s="74" t="s">
        <v>159</v>
      </c>
      <c r="HR64" s="74">
        <v>160</v>
      </c>
      <c r="HS64" s="74">
        <v>32</v>
      </c>
      <c r="HT64" s="74">
        <v>47</v>
      </c>
      <c r="HU64" s="74">
        <v>81</v>
      </c>
      <c r="HV64" s="75">
        <f t="shared" si="35"/>
        <v>0.2</v>
      </c>
      <c r="HW64" s="77">
        <f t="shared" si="36"/>
        <v>0</v>
      </c>
      <c r="HY64" s="74" t="s">
        <v>159</v>
      </c>
      <c r="HZ64" s="74">
        <v>160</v>
      </c>
      <c r="IA64" s="74">
        <v>32</v>
      </c>
      <c r="IB64" s="74">
        <v>47</v>
      </c>
      <c r="IC64" s="74">
        <v>81</v>
      </c>
      <c r="ID64" s="75">
        <f t="shared" si="37"/>
        <v>0.2</v>
      </c>
      <c r="IE64" s="77">
        <f t="shared" si="38"/>
        <v>0</v>
      </c>
      <c r="IG64" s="74" t="s">
        <v>159</v>
      </c>
      <c r="IH64" s="74">
        <v>160</v>
      </c>
      <c r="II64" s="74">
        <v>32</v>
      </c>
      <c r="IJ64" s="74">
        <v>47</v>
      </c>
      <c r="IK64" s="74">
        <v>81</v>
      </c>
      <c r="IL64" s="75">
        <f t="shared" si="39"/>
        <v>0.2</v>
      </c>
      <c r="IM64" s="77">
        <f t="shared" si="40"/>
        <v>0</v>
      </c>
      <c r="IO64" s="74" t="s">
        <v>159</v>
      </c>
      <c r="IP64" s="74">
        <v>160</v>
      </c>
      <c r="IQ64" s="74">
        <v>32</v>
      </c>
      <c r="IR64" s="74">
        <v>47</v>
      </c>
      <c r="IS64" s="74">
        <v>81</v>
      </c>
      <c r="IT64" s="75">
        <f t="shared" si="41"/>
        <v>0.2</v>
      </c>
      <c r="IU64" s="77">
        <f t="shared" si="42"/>
        <v>0</v>
      </c>
      <c r="IW64" s="74" t="s">
        <v>159</v>
      </c>
      <c r="IX64" s="74">
        <v>160</v>
      </c>
      <c r="IY64" s="74">
        <v>32</v>
      </c>
      <c r="IZ64" s="74">
        <v>47</v>
      </c>
      <c r="JA64" s="74">
        <v>81</v>
      </c>
      <c r="JB64" s="75">
        <f t="shared" si="43"/>
        <v>0.2</v>
      </c>
      <c r="JC64" s="77">
        <f t="shared" si="44"/>
        <v>0</v>
      </c>
      <c r="JE64" s="74" t="s">
        <v>159</v>
      </c>
      <c r="JF64" s="74">
        <v>160</v>
      </c>
      <c r="JG64" s="74">
        <v>32</v>
      </c>
      <c r="JH64" s="74">
        <v>47</v>
      </c>
      <c r="JI64" s="74">
        <v>81</v>
      </c>
      <c r="JJ64" s="75">
        <f t="shared" si="45"/>
        <v>0.2</v>
      </c>
      <c r="JK64" s="77">
        <f t="shared" si="46"/>
        <v>0</v>
      </c>
      <c r="JM64" s="74" t="s">
        <v>159</v>
      </c>
      <c r="JN64" s="74">
        <v>160</v>
      </c>
      <c r="JO64" s="74">
        <v>32</v>
      </c>
      <c r="JP64" s="74">
        <v>47</v>
      </c>
      <c r="JQ64" s="74">
        <v>81</v>
      </c>
      <c r="JR64" s="75">
        <f t="shared" si="47"/>
        <v>0.2</v>
      </c>
      <c r="JS64" s="77">
        <f t="shared" si="48"/>
        <v>0</v>
      </c>
      <c r="JU64" s="74" t="s">
        <v>159</v>
      </c>
      <c r="JV64" s="74">
        <v>160</v>
      </c>
      <c r="JW64" s="74">
        <v>32</v>
      </c>
      <c r="JX64" s="74">
        <v>47</v>
      </c>
      <c r="JY64" s="74">
        <v>81</v>
      </c>
      <c r="JZ64" s="75">
        <f t="shared" si="49"/>
        <v>0.2</v>
      </c>
      <c r="KA64" s="77">
        <f t="shared" si="50"/>
        <v>0</v>
      </c>
      <c r="KC64" s="74" t="s">
        <v>159</v>
      </c>
      <c r="KD64" s="74">
        <v>160</v>
      </c>
      <c r="KE64" s="74">
        <v>32</v>
      </c>
      <c r="KF64" s="74">
        <v>47</v>
      </c>
      <c r="KG64" s="74">
        <v>81</v>
      </c>
      <c r="KH64" s="75">
        <f t="shared" si="51"/>
        <v>0.2</v>
      </c>
      <c r="KI64" s="77">
        <f t="shared" si="52"/>
        <v>0</v>
      </c>
      <c r="KK64" s="74" t="s">
        <v>159</v>
      </c>
      <c r="KL64" s="74">
        <v>160</v>
      </c>
      <c r="KM64" s="74">
        <v>32</v>
      </c>
      <c r="KN64" s="74">
        <v>47</v>
      </c>
      <c r="KO64" s="74">
        <v>81</v>
      </c>
      <c r="KP64" s="75">
        <f t="shared" si="53"/>
        <v>0.2</v>
      </c>
      <c r="KQ64" s="77">
        <f t="shared" si="54"/>
        <v>0</v>
      </c>
      <c r="KS64" s="74" t="s">
        <v>159</v>
      </c>
      <c r="KT64" s="74">
        <v>160</v>
      </c>
      <c r="KU64" s="74">
        <v>32</v>
      </c>
      <c r="KV64" s="74">
        <v>47</v>
      </c>
      <c r="KW64" s="74">
        <v>81</v>
      </c>
      <c r="KX64" s="75">
        <f t="shared" si="55"/>
        <v>0.2</v>
      </c>
      <c r="KY64" s="77">
        <f t="shared" si="56"/>
        <v>0</v>
      </c>
      <c r="LA64" s="74" t="s">
        <v>159</v>
      </c>
      <c r="LB64" s="74">
        <v>160</v>
      </c>
      <c r="LC64" s="74">
        <v>32</v>
      </c>
      <c r="LD64" s="74">
        <v>47</v>
      </c>
      <c r="LE64" s="74">
        <v>81</v>
      </c>
      <c r="LF64" s="75">
        <f t="shared" si="57"/>
        <v>0.2</v>
      </c>
      <c r="LG64" s="77">
        <f t="shared" si="58"/>
        <v>0</v>
      </c>
      <c r="LI64" s="74" t="s">
        <v>159</v>
      </c>
      <c r="LJ64" s="74">
        <v>160</v>
      </c>
      <c r="LK64" s="74">
        <v>32</v>
      </c>
      <c r="LL64" s="74">
        <v>47</v>
      </c>
      <c r="LM64" s="74">
        <v>81</v>
      </c>
      <c r="LN64" s="75">
        <f t="shared" si="59"/>
        <v>0.2</v>
      </c>
      <c r="LO64" s="77">
        <f t="shared" si="60"/>
        <v>0</v>
      </c>
      <c r="LQ64" s="74" t="s">
        <v>159</v>
      </c>
      <c r="LR64" s="74">
        <v>160</v>
      </c>
      <c r="LS64" s="74">
        <v>32</v>
      </c>
      <c r="LT64" s="74">
        <v>47</v>
      </c>
      <c r="LU64" s="74">
        <v>81</v>
      </c>
      <c r="LV64" s="75">
        <v>0.2</v>
      </c>
      <c r="LW64" s="77"/>
    </row>
    <row r="65" spans="1:335">
      <c r="A65" s="2" t="s">
        <v>96</v>
      </c>
      <c r="B65" s="2">
        <v>52</v>
      </c>
      <c r="C65" s="2">
        <v>52</v>
      </c>
      <c r="D65" s="2">
        <v>0</v>
      </c>
      <c r="E65" s="2">
        <v>0</v>
      </c>
      <c r="F65" s="4">
        <v>1</v>
      </c>
      <c r="G65" s="4"/>
      <c r="H65" s="2"/>
      <c r="I65" s="2" t="s">
        <v>96</v>
      </c>
      <c r="J65" s="2">
        <v>52</v>
      </c>
      <c r="K65" s="2">
        <v>52</v>
      </c>
      <c r="L65" s="2">
        <v>0</v>
      </c>
      <c r="M65" s="2">
        <v>0</v>
      </c>
      <c r="N65" s="4">
        <f t="shared" si="63"/>
        <v>1</v>
      </c>
      <c r="O65" s="8">
        <f t="shared" si="1"/>
        <v>0</v>
      </c>
      <c r="Q65" s="2" t="s">
        <v>96</v>
      </c>
      <c r="R65" s="2">
        <v>52</v>
      </c>
      <c r="S65" s="2">
        <v>52</v>
      </c>
      <c r="T65" s="2">
        <v>0</v>
      </c>
      <c r="U65" s="2">
        <v>0</v>
      </c>
      <c r="V65" s="4">
        <f t="shared" si="61"/>
        <v>1</v>
      </c>
      <c r="W65" s="38">
        <f t="shared" si="2"/>
        <v>0</v>
      </c>
      <c r="Y65" s="2" t="s">
        <v>96</v>
      </c>
      <c r="Z65" s="2">
        <v>52</v>
      </c>
      <c r="AA65" s="2">
        <v>52</v>
      </c>
      <c r="AB65" s="2">
        <v>0</v>
      </c>
      <c r="AC65" s="2">
        <v>0</v>
      </c>
      <c r="AD65" s="4">
        <v>1</v>
      </c>
      <c r="AE65" s="38">
        <f t="shared" si="3"/>
        <v>0</v>
      </c>
      <c r="AG65" s="2" t="s">
        <v>96</v>
      </c>
      <c r="AH65" s="2">
        <v>52</v>
      </c>
      <c r="AI65" s="2">
        <v>52</v>
      </c>
      <c r="AJ65" s="2">
        <v>0</v>
      </c>
      <c r="AK65" s="2">
        <v>0</v>
      </c>
      <c r="AL65" s="4">
        <v>1</v>
      </c>
      <c r="AM65" s="38">
        <f t="shared" si="4"/>
        <v>0</v>
      </c>
      <c r="AO65" s="2" t="s">
        <v>96</v>
      </c>
      <c r="AP65" s="2">
        <v>52</v>
      </c>
      <c r="AQ65" s="2">
        <v>52</v>
      </c>
      <c r="AR65" s="2">
        <v>0</v>
      </c>
      <c r="AS65" s="2">
        <v>0</v>
      </c>
      <c r="AT65" s="4">
        <v>1</v>
      </c>
      <c r="AU65" s="38">
        <f t="shared" si="5"/>
        <v>0</v>
      </c>
      <c r="AW65" s="2" t="s">
        <v>96</v>
      </c>
      <c r="AX65" s="2">
        <v>52</v>
      </c>
      <c r="AY65" s="2">
        <v>52</v>
      </c>
      <c r="AZ65" s="2">
        <v>0</v>
      </c>
      <c r="BA65" s="2">
        <v>0</v>
      </c>
      <c r="BB65" s="4">
        <v>1</v>
      </c>
      <c r="BC65" s="38">
        <f t="shared" si="6"/>
        <v>0</v>
      </c>
      <c r="BE65" s="2" t="s">
        <v>96</v>
      </c>
      <c r="BF65" s="2">
        <v>52</v>
      </c>
      <c r="BG65" s="2">
        <v>52</v>
      </c>
      <c r="BH65" s="2">
        <v>0</v>
      </c>
      <c r="BI65" s="2">
        <v>0</v>
      </c>
      <c r="BJ65" s="4">
        <v>1</v>
      </c>
      <c r="BK65" s="38">
        <f t="shared" si="7"/>
        <v>0</v>
      </c>
      <c r="BM65" s="2" t="s">
        <v>96</v>
      </c>
      <c r="BN65" s="2">
        <v>52</v>
      </c>
      <c r="BO65" s="2">
        <v>52</v>
      </c>
      <c r="BP65" s="2">
        <v>0</v>
      </c>
      <c r="BQ65" s="2">
        <v>0</v>
      </c>
      <c r="BR65" s="4">
        <v>1</v>
      </c>
      <c r="BS65" s="38">
        <f t="shared" si="8"/>
        <v>0</v>
      </c>
      <c r="BU65" s="2" t="s">
        <v>96</v>
      </c>
      <c r="BV65" s="2">
        <v>52</v>
      </c>
      <c r="BW65" s="2">
        <v>52</v>
      </c>
      <c r="BX65" s="2">
        <v>0</v>
      </c>
      <c r="BY65" s="2">
        <v>0</v>
      </c>
      <c r="BZ65" s="4">
        <v>1</v>
      </c>
      <c r="CA65" s="4">
        <f t="shared" si="9"/>
        <v>0</v>
      </c>
      <c r="CC65" s="2" t="s">
        <v>96</v>
      </c>
      <c r="CD65" s="2">
        <v>52</v>
      </c>
      <c r="CE65" s="2">
        <v>52</v>
      </c>
      <c r="CF65" s="2">
        <v>0</v>
      </c>
      <c r="CG65" s="2">
        <v>0</v>
      </c>
      <c r="CH65" s="4">
        <f t="shared" si="62"/>
        <v>1</v>
      </c>
      <c r="CI65" s="38">
        <f t="shared" si="10"/>
        <v>0</v>
      </c>
      <c r="CK65" s="73" t="s">
        <v>96</v>
      </c>
      <c r="CL65" s="73">
        <v>52</v>
      </c>
      <c r="CM65" s="73">
        <v>52</v>
      </c>
      <c r="CN65" s="73">
        <v>0</v>
      </c>
      <c r="CO65" s="73">
        <v>0</v>
      </c>
      <c r="CP65" s="77">
        <v>1</v>
      </c>
      <c r="CQ65" s="77">
        <f t="shared" si="11"/>
        <v>1</v>
      </c>
      <c r="CR65" s="73"/>
      <c r="CS65" s="73" t="s">
        <v>96</v>
      </c>
      <c r="CT65" s="73">
        <v>52</v>
      </c>
      <c r="CU65" s="73">
        <v>52</v>
      </c>
      <c r="CV65" s="73">
        <v>0</v>
      </c>
      <c r="CW65" s="73">
        <v>0</v>
      </c>
      <c r="CX65" s="77">
        <v>1</v>
      </c>
      <c r="CY65" s="77">
        <f t="shared" si="12"/>
        <v>0</v>
      </c>
      <c r="CZ65" s="73"/>
      <c r="DA65" s="73" t="s">
        <v>96</v>
      </c>
      <c r="DB65" s="73">
        <v>52</v>
      </c>
      <c r="DC65" s="73">
        <v>52</v>
      </c>
      <c r="DD65" s="73">
        <v>0</v>
      </c>
      <c r="DE65" s="73">
        <v>0</v>
      </c>
      <c r="DF65" s="77">
        <v>1</v>
      </c>
      <c r="DG65" s="77">
        <f t="shared" si="13"/>
        <v>0</v>
      </c>
      <c r="DH65" s="73"/>
      <c r="DI65" s="73" t="s">
        <v>96</v>
      </c>
      <c r="DJ65" s="73">
        <v>52</v>
      </c>
      <c r="DK65" s="73">
        <v>52</v>
      </c>
      <c r="DL65" s="73">
        <v>0</v>
      </c>
      <c r="DM65" s="73">
        <v>0</v>
      </c>
      <c r="DN65" s="77">
        <v>1</v>
      </c>
      <c r="DO65" s="77">
        <f t="shared" si="14"/>
        <v>0</v>
      </c>
      <c r="DP65" s="73"/>
      <c r="DQ65" s="73" t="s">
        <v>96</v>
      </c>
      <c r="DR65" s="73">
        <v>52</v>
      </c>
      <c r="DS65" s="73">
        <v>52</v>
      </c>
      <c r="DT65" s="73">
        <v>0</v>
      </c>
      <c r="DU65" s="73">
        <v>0</v>
      </c>
      <c r="DV65" s="77">
        <v>1</v>
      </c>
      <c r="DW65" s="77">
        <f t="shared" si="15"/>
        <v>0</v>
      </c>
      <c r="DX65" s="73"/>
      <c r="DY65" s="73" t="s">
        <v>96</v>
      </c>
      <c r="DZ65" s="73">
        <v>52</v>
      </c>
      <c r="EA65" s="73">
        <v>52</v>
      </c>
      <c r="EB65" s="73">
        <v>0</v>
      </c>
      <c r="EC65" s="73">
        <v>0</v>
      </c>
      <c r="ED65" s="77">
        <v>1</v>
      </c>
      <c r="EE65" s="77">
        <f t="shared" si="16"/>
        <v>0</v>
      </c>
      <c r="EF65" s="73"/>
      <c r="EG65" s="73" t="s">
        <v>96</v>
      </c>
      <c r="EH65" s="73">
        <v>52</v>
      </c>
      <c r="EI65" s="73">
        <v>52</v>
      </c>
      <c r="EJ65" s="73">
        <v>0</v>
      </c>
      <c r="EK65" s="73">
        <v>0</v>
      </c>
      <c r="EL65" s="77">
        <v>1</v>
      </c>
      <c r="EM65" s="77">
        <f t="shared" si="17"/>
        <v>0</v>
      </c>
      <c r="EN65" s="73"/>
      <c r="EO65" s="73" t="s">
        <v>96</v>
      </c>
      <c r="EP65" s="73">
        <v>52</v>
      </c>
      <c r="EQ65" s="73">
        <v>52</v>
      </c>
      <c r="ER65" s="73">
        <v>0</v>
      </c>
      <c r="ES65" s="73">
        <v>0</v>
      </c>
      <c r="ET65" s="77">
        <v>1</v>
      </c>
      <c r="EU65" s="77">
        <f t="shared" si="18"/>
        <v>0</v>
      </c>
      <c r="EV65" s="73"/>
      <c r="EW65" s="73" t="s">
        <v>96</v>
      </c>
      <c r="EX65" s="73">
        <v>52</v>
      </c>
      <c r="EY65" s="73">
        <v>52</v>
      </c>
      <c r="EZ65" s="73">
        <v>0</v>
      </c>
      <c r="FA65" s="73">
        <v>0</v>
      </c>
      <c r="FB65" s="77">
        <v>1</v>
      </c>
      <c r="FC65" s="77">
        <f t="shared" si="19"/>
        <v>0</v>
      </c>
      <c r="FD65" s="73"/>
      <c r="FE65" s="74" t="s">
        <v>96</v>
      </c>
      <c r="FF65" s="74">
        <v>52</v>
      </c>
      <c r="FG65" s="74">
        <v>52</v>
      </c>
      <c r="FH65" s="74">
        <v>0</v>
      </c>
      <c r="FI65" s="74">
        <v>0</v>
      </c>
      <c r="FJ65" s="75">
        <f t="shared" si="20"/>
        <v>1</v>
      </c>
      <c r="FK65" s="77">
        <f t="shared" si="21"/>
        <v>0</v>
      </c>
      <c r="FM65" s="74" t="s">
        <v>96</v>
      </c>
      <c r="FN65" s="74">
        <v>52</v>
      </c>
      <c r="FO65" s="74">
        <v>52</v>
      </c>
      <c r="FP65" s="74">
        <v>0</v>
      </c>
      <c r="FQ65" s="74">
        <v>0</v>
      </c>
      <c r="FR65" s="75">
        <f t="shared" si="22"/>
        <v>1</v>
      </c>
      <c r="FS65" s="77">
        <f t="shared" si="23"/>
        <v>0</v>
      </c>
      <c r="FU65" s="74" t="s">
        <v>96</v>
      </c>
      <c r="FV65" s="74">
        <v>52</v>
      </c>
      <c r="FW65" s="74">
        <v>52</v>
      </c>
      <c r="FX65" s="74">
        <v>0</v>
      </c>
      <c r="FY65" s="74">
        <v>0</v>
      </c>
      <c r="FZ65" s="75">
        <f t="shared" si="24"/>
        <v>1</v>
      </c>
      <c r="GA65" s="77">
        <f t="shared" si="64"/>
        <v>0</v>
      </c>
      <c r="GC65" s="74" t="s">
        <v>96</v>
      </c>
      <c r="GD65" s="74">
        <v>52</v>
      </c>
      <c r="GE65" s="74">
        <v>52</v>
      </c>
      <c r="GF65" s="74">
        <v>0</v>
      </c>
      <c r="GG65" s="74">
        <v>0</v>
      </c>
      <c r="GH65" s="75">
        <f t="shared" si="25"/>
        <v>1</v>
      </c>
      <c r="GI65" s="77">
        <f t="shared" si="26"/>
        <v>0</v>
      </c>
      <c r="GK65" s="74" t="s">
        <v>96</v>
      </c>
      <c r="GL65" s="74">
        <v>52</v>
      </c>
      <c r="GM65" s="74">
        <v>52</v>
      </c>
      <c r="GN65" s="74">
        <v>0</v>
      </c>
      <c r="GO65" s="74">
        <v>0</v>
      </c>
      <c r="GP65" s="75">
        <f t="shared" si="27"/>
        <v>1</v>
      </c>
      <c r="GQ65" s="77">
        <f t="shared" si="28"/>
        <v>0</v>
      </c>
      <c r="GS65" s="74" t="s">
        <v>96</v>
      </c>
      <c r="GT65" s="74">
        <v>52</v>
      </c>
      <c r="GU65" s="74">
        <v>52</v>
      </c>
      <c r="GV65" s="74">
        <v>0</v>
      </c>
      <c r="GW65" s="74">
        <v>0</v>
      </c>
      <c r="GX65" s="75">
        <f t="shared" si="29"/>
        <v>1</v>
      </c>
      <c r="GY65" s="77">
        <f t="shared" si="30"/>
        <v>0</v>
      </c>
      <c r="HA65" s="74" t="s">
        <v>96</v>
      </c>
      <c r="HB65" s="74">
        <v>52</v>
      </c>
      <c r="HC65" s="74">
        <v>52</v>
      </c>
      <c r="HD65" s="74">
        <v>0</v>
      </c>
      <c r="HE65" s="74">
        <v>0</v>
      </c>
      <c r="HF65" s="75">
        <f t="shared" si="31"/>
        <v>1</v>
      </c>
      <c r="HG65" s="77">
        <f t="shared" si="32"/>
        <v>0</v>
      </c>
      <c r="HI65" s="74" t="s">
        <v>96</v>
      </c>
      <c r="HJ65" s="74">
        <v>52</v>
      </c>
      <c r="HK65" s="74">
        <v>52</v>
      </c>
      <c r="HL65" s="74">
        <v>0</v>
      </c>
      <c r="HM65" s="74">
        <v>0</v>
      </c>
      <c r="HN65" s="75">
        <f t="shared" si="33"/>
        <v>1</v>
      </c>
      <c r="HO65" s="77">
        <f t="shared" si="34"/>
        <v>0</v>
      </c>
      <c r="HQ65" s="74" t="s">
        <v>96</v>
      </c>
      <c r="HR65" s="74">
        <v>52</v>
      </c>
      <c r="HS65" s="74">
        <v>52</v>
      </c>
      <c r="HT65" s="74">
        <v>0</v>
      </c>
      <c r="HU65" s="74">
        <v>0</v>
      </c>
      <c r="HV65" s="75">
        <f t="shared" si="35"/>
        <v>1</v>
      </c>
      <c r="HW65" s="77">
        <f t="shared" si="36"/>
        <v>0</v>
      </c>
      <c r="HY65" s="74" t="s">
        <v>96</v>
      </c>
      <c r="HZ65" s="74">
        <v>52</v>
      </c>
      <c r="IA65" s="74">
        <v>52</v>
      </c>
      <c r="IB65" s="74">
        <v>0</v>
      </c>
      <c r="IC65" s="74">
        <v>0</v>
      </c>
      <c r="ID65" s="75">
        <f t="shared" si="37"/>
        <v>1</v>
      </c>
      <c r="IE65" s="77">
        <f t="shared" si="38"/>
        <v>0</v>
      </c>
      <c r="IG65" s="74" t="s">
        <v>96</v>
      </c>
      <c r="IH65" s="74">
        <v>52</v>
      </c>
      <c r="II65" s="74">
        <v>52</v>
      </c>
      <c r="IJ65" s="74">
        <v>0</v>
      </c>
      <c r="IK65" s="74">
        <v>0</v>
      </c>
      <c r="IL65" s="75">
        <f t="shared" si="39"/>
        <v>1</v>
      </c>
      <c r="IM65" s="77">
        <f t="shared" si="40"/>
        <v>0</v>
      </c>
      <c r="IO65" s="74" t="s">
        <v>96</v>
      </c>
      <c r="IP65" s="74">
        <v>52</v>
      </c>
      <c r="IQ65" s="74">
        <v>52</v>
      </c>
      <c r="IR65" s="74">
        <v>0</v>
      </c>
      <c r="IS65" s="74">
        <v>0</v>
      </c>
      <c r="IT65" s="75">
        <f t="shared" si="41"/>
        <v>1</v>
      </c>
      <c r="IU65" s="77">
        <f t="shared" si="42"/>
        <v>0</v>
      </c>
      <c r="IW65" s="74" t="s">
        <v>96</v>
      </c>
      <c r="IX65" s="74">
        <v>52</v>
      </c>
      <c r="IY65" s="74">
        <v>52</v>
      </c>
      <c r="IZ65" s="74">
        <v>0</v>
      </c>
      <c r="JA65" s="74">
        <v>0</v>
      </c>
      <c r="JB65" s="75">
        <f t="shared" si="43"/>
        <v>1</v>
      </c>
      <c r="JC65" s="77">
        <f t="shared" si="44"/>
        <v>0</v>
      </c>
      <c r="JE65" s="74" t="s">
        <v>96</v>
      </c>
      <c r="JF65" s="74">
        <v>52</v>
      </c>
      <c r="JG65" s="74">
        <v>52</v>
      </c>
      <c r="JH65" s="74">
        <v>0</v>
      </c>
      <c r="JI65" s="74">
        <v>0</v>
      </c>
      <c r="JJ65" s="75">
        <f t="shared" si="45"/>
        <v>1</v>
      </c>
      <c r="JK65" s="77">
        <f t="shared" si="46"/>
        <v>0</v>
      </c>
      <c r="JM65" s="74" t="s">
        <v>96</v>
      </c>
      <c r="JN65" s="74">
        <v>52</v>
      </c>
      <c r="JO65" s="74">
        <v>52</v>
      </c>
      <c r="JP65" s="74">
        <v>0</v>
      </c>
      <c r="JQ65" s="74">
        <v>0</v>
      </c>
      <c r="JR65" s="75">
        <f t="shared" si="47"/>
        <v>1</v>
      </c>
      <c r="JS65" s="77">
        <f t="shared" si="48"/>
        <v>0</v>
      </c>
      <c r="JU65" s="74" t="s">
        <v>96</v>
      </c>
      <c r="JV65" s="74">
        <v>52</v>
      </c>
      <c r="JW65" s="74">
        <v>52</v>
      </c>
      <c r="JX65" s="74">
        <v>0</v>
      </c>
      <c r="JY65" s="74">
        <v>0</v>
      </c>
      <c r="JZ65" s="75">
        <f t="shared" si="49"/>
        <v>1</v>
      </c>
      <c r="KA65" s="77">
        <f t="shared" si="50"/>
        <v>0</v>
      </c>
      <c r="KC65" s="74" t="s">
        <v>96</v>
      </c>
      <c r="KD65" s="74">
        <v>52</v>
      </c>
      <c r="KE65" s="74">
        <v>52</v>
      </c>
      <c r="KF65" s="74">
        <v>0</v>
      </c>
      <c r="KG65" s="74">
        <v>0</v>
      </c>
      <c r="KH65" s="75">
        <f t="shared" si="51"/>
        <v>1</v>
      </c>
      <c r="KI65" s="77">
        <f t="shared" si="52"/>
        <v>0</v>
      </c>
      <c r="KK65" s="74" t="s">
        <v>96</v>
      </c>
      <c r="KL65" s="74">
        <v>52</v>
      </c>
      <c r="KM65" s="74">
        <v>52</v>
      </c>
      <c r="KN65" s="74">
        <v>0</v>
      </c>
      <c r="KO65" s="74">
        <v>0</v>
      </c>
      <c r="KP65" s="75">
        <f t="shared" si="53"/>
        <v>1</v>
      </c>
      <c r="KQ65" s="77">
        <f t="shared" si="54"/>
        <v>0</v>
      </c>
      <c r="KS65" s="74" t="s">
        <v>96</v>
      </c>
      <c r="KT65" s="74">
        <v>52</v>
      </c>
      <c r="KU65" s="74">
        <v>52</v>
      </c>
      <c r="KV65" s="74">
        <v>0</v>
      </c>
      <c r="KW65" s="74">
        <v>0</v>
      </c>
      <c r="KX65" s="75">
        <f t="shared" si="55"/>
        <v>1</v>
      </c>
      <c r="KY65" s="77">
        <f t="shared" si="56"/>
        <v>0</v>
      </c>
      <c r="LA65" s="74" t="s">
        <v>96</v>
      </c>
      <c r="LB65" s="74">
        <v>52</v>
      </c>
      <c r="LC65" s="74">
        <v>52</v>
      </c>
      <c r="LD65" s="74">
        <v>0</v>
      </c>
      <c r="LE65" s="74">
        <v>0</v>
      </c>
      <c r="LF65" s="75">
        <f t="shared" si="57"/>
        <v>1</v>
      </c>
      <c r="LG65" s="77">
        <f t="shared" si="58"/>
        <v>0</v>
      </c>
      <c r="LI65" s="74" t="s">
        <v>96</v>
      </c>
      <c r="LJ65" s="74">
        <v>52</v>
      </c>
      <c r="LK65" s="74">
        <v>52</v>
      </c>
      <c r="LL65" s="74">
        <v>0</v>
      </c>
      <c r="LM65" s="74">
        <v>0</v>
      </c>
      <c r="LN65" s="75">
        <f t="shared" si="59"/>
        <v>1</v>
      </c>
      <c r="LO65" s="77">
        <f t="shared" si="60"/>
        <v>0</v>
      </c>
      <c r="LQ65" s="74" t="s">
        <v>96</v>
      </c>
      <c r="LR65" s="74">
        <v>52</v>
      </c>
      <c r="LS65" s="74">
        <v>52</v>
      </c>
      <c r="LT65" s="74">
        <v>0</v>
      </c>
      <c r="LU65" s="74">
        <v>0</v>
      </c>
      <c r="LV65" s="75">
        <v>1</v>
      </c>
      <c r="LW65" s="77"/>
    </row>
    <row r="66" spans="1:335">
      <c r="A66" s="2" t="s">
        <v>66</v>
      </c>
      <c r="B66" s="2">
        <v>20</v>
      </c>
      <c r="C66" s="2">
        <v>20</v>
      </c>
      <c r="D66" s="2">
        <v>0</v>
      </c>
      <c r="E66" s="2">
        <v>0</v>
      </c>
      <c r="F66" s="4">
        <v>1</v>
      </c>
      <c r="G66" s="4"/>
      <c r="H66" s="2"/>
      <c r="I66" s="2" t="s">
        <v>66</v>
      </c>
      <c r="J66" s="2">
        <v>20</v>
      </c>
      <c r="K66" s="2">
        <v>20</v>
      </c>
      <c r="L66" s="2">
        <v>0</v>
      </c>
      <c r="M66" s="2">
        <v>0</v>
      </c>
      <c r="N66" s="4">
        <f t="shared" si="63"/>
        <v>1</v>
      </c>
      <c r="O66" s="8">
        <f t="shared" si="1"/>
        <v>0</v>
      </c>
      <c r="Q66" s="2" t="s">
        <v>66</v>
      </c>
      <c r="R66" s="2">
        <v>20</v>
      </c>
      <c r="S66" s="2">
        <v>20</v>
      </c>
      <c r="T66" s="2">
        <v>0</v>
      </c>
      <c r="U66" s="2">
        <v>0</v>
      </c>
      <c r="V66" s="4">
        <f t="shared" si="61"/>
        <v>1</v>
      </c>
      <c r="W66" s="38">
        <f t="shared" si="2"/>
        <v>0</v>
      </c>
      <c r="Y66" s="2" t="s">
        <v>66</v>
      </c>
      <c r="Z66" s="2">
        <v>20</v>
      </c>
      <c r="AA66" s="2">
        <v>20</v>
      </c>
      <c r="AB66" s="2">
        <v>0</v>
      </c>
      <c r="AC66" s="2">
        <v>0</v>
      </c>
      <c r="AD66" s="4">
        <v>1</v>
      </c>
      <c r="AE66" s="38">
        <f t="shared" si="3"/>
        <v>0</v>
      </c>
      <c r="AG66" s="2" t="s">
        <v>66</v>
      </c>
      <c r="AH66" s="2">
        <v>20</v>
      </c>
      <c r="AI66" s="2">
        <v>20</v>
      </c>
      <c r="AJ66" s="2">
        <v>0</v>
      </c>
      <c r="AK66" s="2">
        <v>0</v>
      </c>
      <c r="AL66" s="4">
        <v>1</v>
      </c>
      <c r="AM66" s="38">
        <f t="shared" si="4"/>
        <v>0</v>
      </c>
      <c r="AO66" s="2" t="s">
        <v>66</v>
      </c>
      <c r="AP66" s="2">
        <v>20</v>
      </c>
      <c r="AQ66" s="2">
        <v>20</v>
      </c>
      <c r="AR66" s="2">
        <v>0</v>
      </c>
      <c r="AS66" s="2">
        <v>0</v>
      </c>
      <c r="AT66" s="4">
        <v>1</v>
      </c>
      <c r="AU66" s="38">
        <f t="shared" si="5"/>
        <v>0</v>
      </c>
      <c r="AW66" s="2" t="s">
        <v>66</v>
      </c>
      <c r="AX66" s="2">
        <v>20</v>
      </c>
      <c r="AY66" s="2">
        <v>20</v>
      </c>
      <c r="AZ66" s="2">
        <v>0</v>
      </c>
      <c r="BA66" s="2">
        <v>0</v>
      </c>
      <c r="BB66" s="4">
        <v>1</v>
      </c>
      <c r="BC66" s="38">
        <f t="shared" si="6"/>
        <v>0</v>
      </c>
      <c r="BE66" s="2" t="s">
        <v>66</v>
      </c>
      <c r="BF66" s="2">
        <v>20</v>
      </c>
      <c r="BG66" s="2">
        <v>20</v>
      </c>
      <c r="BH66" s="2">
        <v>0</v>
      </c>
      <c r="BI66" s="2">
        <v>0</v>
      </c>
      <c r="BJ66" s="4">
        <v>1</v>
      </c>
      <c r="BK66" s="38">
        <f t="shared" si="7"/>
        <v>0</v>
      </c>
      <c r="BM66" s="2" t="s">
        <v>66</v>
      </c>
      <c r="BN66" s="2">
        <v>20</v>
      </c>
      <c r="BO66" s="2">
        <v>20</v>
      </c>
      <c r="BP66" s="2">
        <v>0</v>
      </c>
      <c r="BQ66" s="2">
        <v>0</v>
      </c>
      <c r="BR66" s="4">
        <v>1</v>
      </c>
      <c r="BS66" s="38">
        <f t="shared" si="8"/>
        <v>0</v>
      </c>
      <c r="BU66" s="2" t="s">
        <v>66</v>
      </c>
      <c r="BV66" s="2">
        <v>20</v>
      </c>
      <c r="BW66" s="2">
        <v>20</v>
      </c>
      <c r="BX66" s="2">
        <v>0</v>
      </c>
      <c r="BY66" s="2">
        <v>0</v>
      </c>
      <c r="BZ66" s="4">
        <v>1</v>
      </c>
      <c r="CA66" s="4">
        <f t="shared" si="9"/>
        <v>0</v>
      </c>
      <c r="CC66" s="2" t="s">
        <v>66</v>
      </c>
      <c r="CD66" s="2">
        <v>20</v>
      </c>
      <c r="CE66" s="2">
        <v>20</v>
      </c>
      <c r="CF66" s="2">
        <v>0</v>
      </c>
      <c r="CG66" s="2">
        <v>0</v>
      </c>
      <c r="CH66" s="4">
        <f t="shared" si="62"/>
        <v>1</v>
      </c>
      <c r="CI66" s="38">
        <f t="shared" si="10"/>
        <v>0</v>
      </c>
      <c r="CK66" s="73" t="s">
        <v>66</v>
      </c>
      <c r="CL66" s="73">
        <v>20</v>
      </c>
      <c r="CM66" s="73">
        <v>20</v>
      </c>
      <c r="CN66" s="73">
        <v>0</v>
      </c>
      <c r="CO66" s="73">
        <v>0</v>
      </c>
      <c r="CP66" s="77">
        <v>1</v>
      </c>
      <c r="CQ66" s="77">
        <f t="shared" si="11"/>
        <v>1</v>
      </c>
      <c r="CR66" s="73"/>
      <c r="CS66" s="73" t="s">
        <v>66</v>
      </c>
      <c r="CT66" s="73">
        <v>20</v>
      </c>
      <c r="CU66" s="73">
        <v>20</v>
      </c>
      <c r="CV66" s="73">
        <v>0</v>
      </c>
      <c r="CW66" s="73">
        <v>0</v>
      </c>
      <c r="CX66" s="77">
        <v>1</v>
      </c>
      <c r="CY66" s="77">
        <f t="shared" si="12"/>
        <v>0</v>
      </c>
      <c r="CZ66" s="73"/>
      <c r="DA66" s="73" t="s">
        <v>66</v>
      </c>
      <c r="DB66" s="73">
        <v>20</v>
      </c>
      <c r="DC66" s="73">
        <v>20</v>
      </c>
      <c r="DD66" s="73">
        <v>0</v>
      </c>
      <c r="DE66" s="73">
        <v>0</v>
      </c>
      <c r="DF66" s="77">
        <v>1</v>
      </c>
      <c r="DG66" s="77">
        <f t="shared" si="13"/>
        <v>0</v>
      </c>
      <c r="DH66" s="73"/>
      <c r="DI66" s="73" t="s">
        <v>66</v>
      </c>
      <c r="DJ66" s="73">
        <v>20</v>
      </c>
      <c r="DK66" s="73">
        <v>20</v>
      </c>
      <c r="DL66" s="73">
        <v>0</v>
      </c>
      <c r="DM66" s="73">
        <v>0</v>
      </c>
      <c r="DN66" s="77">
        <v>1</v>
      </c>
      <c r="DO66" s="77">
        <f t="shared" si="14"/>
        <v>0</v>
      </c>
      <c r="DP66" s="73"/>
      <c r="DQ66" s="73" t="s">
        <v>66</v>
      </c>
      <c r="DR66" s="73">
        <v>20</v>
      </c>
      <c r="DS66" s="73">
        <v>20</v>
      </c>
      <c r="DT66" s="73">
        <v>0</v>
      </c>
      <c r="DU66" s="73">
        <v>0</v>
      </c>
      <c r="DV66" s="77">
        <v>1</v>
      </c>
      <c r="DW66" s="77">
        <f t="shared" si="15"/>
        <v>0</v>
      </c>
      <c r="DX66" s="73"/>
      <c r="DY66" s="73" t="s">
        <v>66</v>
      </c>
      <c r="DZ66" s="73">
        <v>20</v>
      </c>
      <c r="EA66" s="73">
        <v>20</v>
      </c>
      <c r="EB66" s="73">
        <v>0</v>
      </c>
      <c r="EC66" s="73">
        <v>0</v>
      </c>
      <c r="ED66" s="77">
        <v>1</v>
      </c>
      <c r="EE66" s="77">
        <f t="shared" si="16"/>
        <v>0</v>
      </c>
      <c r="EF66" s="73"/>
      <c r="EG66" s="73" t="s">
        <v>66</v>
      </c>
      <c r="EH66" s="73">
        <v>20</v>
      </c>
      <c r="EI66" s="73">
        <v>20</v>
      </c>
      <c r="EJ66" s="73">
        <v>0</v>
      </c>
      <c r="EK66" s="73">
        <v>0</v>
      </c>
      <c r="EL66" s="77">
        <v>1</v>
      </c>
      <c r="EM66" s="77">
        <f t="shared" si="17"/>
        <v>0</v>
      </c>
      <c r="EN66" s="73"/>
      <c r="EO66" s="73" t="s">
        <v>66</v>
      </c>
      <c r="EP66" s="73">
        <v>20</v>
      </c>
      <c r="EQ66" s="73">
        <v>20</v>
      </c>
      <c r="ER66" s="73">
        <v>0</v>
      </c>
      <c r="ES66" s="73">
        <v>0</v>
      </c>
      <c r="ET66" s="77">
        <v>1</v>
      </c>
      <c r="EU66" s="77">
        <f t="shared" si="18"/>
        <v>0</v>
      </c>
      <c r="EV66" s="73"/>
      <c r="EW66" s="73" t="s">
        <v>66</v>
      </c>
      <c r="EX66" s="73">
        <v>20</v>
      </c>
      <c r="EY66" s="73">
        <v>20</v>
      </c>
      <c r="EZ66" s="73">
        <v>0</v>
      </c>
      <c r="FA66" s="73">
        <v>0</v>
      </c>
      <c r="FB66" s="77">
        <v>1</v>
      </c>
      <c r="FC66" s="77">
        <f t="shared" si="19"/>
        <v>0</v>
      </c>
      <c r="FD66" s="73"/>
      <c r="FE66" s="74" t="s">
        <v>66</v>
      </c>
      <c r="FF66" s="74">
        <v>20</v>
      </c>
      <c r="FG66" s="74">
        <v>20</v>
      </c>
      <c r="FH66" s="74">
        <v>0</v>
      </c>
      <c r="FI66" s="74">
        <v>0</v>
      </c>
      <c r="FJ66" s="75">
        <f t="shared" si="20"/>
        <v>1</v>
      </c>
      <c r="FK66" s="77">
        <f t="shared" si="21"/>
        <v>0</v>
      </c>
      <c r="FM66" s="74" t="s">
        <v>66</v>
      </c>
      <c r="FN66" s="74">
        <v>20</v>
      </c>
      <c r="FO66" s="74">
        <v>20</v>
      </c>
      <c r="FP66" s="74">
        <v>0</v>
      </c>
      <c r="FQ66" s="74">
        <v>0</v>
      </c>
      <c r="FR66" s="75">
        <f t="shared" si="22"/>
        <v>1</v>
      </c>
      <c r="FS66" s="77">
        <f t="shared" si="23"/>
        <v>0</v>
      </c>
      <c r="FU66" s="74" t="s">
        <v>66</v>
      </c>
      <c r="FV66" s="74">
        <v>20</v>
      </c>
      <c r="FW66" s="74">
        <v>20</v>
      </c>
      <c r="FX66" s="74">
        <v>0</v>
      </c>
      <c r="FY66" s="74">
        <v>0</v>
      </c>
      <c r="FZ66" s="75">
        <f t="shared" si="24"/>
        <v>1</v>
      </c>
      <c r="GA66" s="77">
        <f t="shared" si="64"/>
        <v>0</v>
      </c>
      <c r="GC66" s="74" t="s">
        <v>66</v>
      </c>
      <c r="GD66" s="74">
        <v>20</v>
      </c>
      <c r="GE66" s="74">
        <v>20</v>
      </c>
      <c r="GF66" s="74">
        <v>0</v>
      </c>
      <c r="GG66" s="74">
        <v>0</v>
      </c>
      <c r="GH66" s="75">
        <f t="shared" si="25"/>
        <v>1</v>
      </c>
      <c r="GI66" s="77">
        <f t="shared" si="26"/>
        <v>0</v>
      </c>
      <c r="GK66" s="74" t="s">
        <v>66</v>
      </c>
      <c r="GL66" s="74">
        <v>20</v>
      </c>
      <c r="GM66" s="74">
        <v>20</v>
      </c>
      <c r="GN66" s="74">
        <v>0</v>
      </c>
      <c r="GO66" s="74">
        <v>0</v>
      </c>
      <c r="GP66" s="75">
        <f t="shared" si="27"/>
        <v>1</v>
      </c>
      <c r="GQ66" s="77">
        <f t="shared" si="28"/>
        <v>0</v>
      </c>
      <c r="GS66" s="74" t="s">
        <v>66</v>
      </c>
      <c r="GT66" s="74">
        <v>20</v>
      </c>
      <c r="GU66" s="74">
        <v>20</v>
      </c>
      <c r="GV66" s="74">
        <v>0</v>
      </c>
      <c r="GW66" s="74">
        <v>0</v>
      </c>
      <c r="GX66" s="75">
        <f t="shared" si="29"/>
        <v>1</v>
      </c>
      <c r="GY66" s="77">
        <f t="shared" si="30"/>
        <v>0</v>
      </c>
      <c r="HA66" s="74" t="s">
        <v>66</v>
      </c>
      <c r="HB66" s="74">
        <v>20</v>
      </c>
      <c r="HC66" s="74">
        <v>20</v>
      </c>
      <c r="HD66" s="74">
        <v>0</v>
      </c>
      <c r="HE66" s="74">
        <v>0</v>
      </c>
      <c r="HF66" s="75">
        <f t="shared" si="31"/>
        <v>1</v>
      </c>
      <c r="HG66" s="77">
        <f t="shared" si="32"/>
        <v>0</v>
      </c>
      <c r="HI66" s="74" t="s">
        <v>66</v>
      </c>
      <c r="HJ66" s="74">
        <v>20</v>
      </c>
      <c r="HK66" s="74">
        <v>20</v>
      </c>
      <c r="HL66" s="74">
        <v>0</v>
      </c>
      <c r="HM66" s="74">
        <v>0</v>
      </c>
      <c r="HN66" s="75">
        <f t="shared" si="33"/>
        <v>1</v>
      </c>
      <c r="HO66" s="77">
        <f t="shared" si="34"/>
        <v>0</v>
      </c>
      <c r="HQ66" s="74" t="s">
        <v>66</v>
      </c>
      <c r="HR66" s="74">
        <v>20</v>
      </c>
      <c r="HS66" s="74">
        <v>20</v>
      </c>
      <c r="HT66" s="74">
        <v>0</v>
      </c>
      <c r="HU66" s="74">
        <v>0</v>
      </c>
      <c r="HV66" s="75">
        <f t="shared" si="35"/>
        <v>1</v>
      </c>
      <c r="HW66" s="77">
        <f t="shared" si="36"/>
        <v>0</v>
      </c>
      <c r="HY66" s="74" t="s">
        <v>66</v>
      </c>
      <c r="HZ66" s="74">
        <v>20</v>
      </c>
      <c r="IA66" s="74">
        <v>20</v>
      </c>
      <c r="IB66" s="74">
        <v>0</v>
      </c>
      <c r="IC66" s="74">
        <v>0</v>
      </c>
      <c r="ID66" s="75">
        <f t="shared" si="37"/>
        <v>1</v>
      </c>
      <c r="IE66" s="77">
        <f t="shared" si="38"/>
        <v>0</v>
      </c>
      <c r="IG66" s="74" t="s">
        <v>66</v>
      </c>
      <c r="IH66" s="74">
        <v>20</v>
      </c>
      <c r="II66" s="74">
        <v>20</v>
      </c>
      <c r="IJ66" s="74">
        <v>0</v>
      </c>
      <c r="IK66" s="74">
        <v>0</v>
      </c>
      <c r="IL66" s="75">
        <f t="shared" si="39"/>
        <v>1</v>
      </c>
      <c r="IM66" s="77">
        <f t="shared" si="40"/>
        <v>0</v>
      </c>
      <c r="IO66" s="74" t="s">
        <v>66</v>
      </c>
      <c r="IP66" s="74">
        <v>20</v>
      </c>
      <c r="IQ66" s="74">
        <v>20</v>
      </c>
      <c r="IR66" s="74">
        <v>0</v>
      </c>
      <c r="IS66" s="74">
        <v>0</v>
      </c>
      <c r="IT66" s="75">
        <f t="shared" si="41"/>
        <v>1</v>
      </c>
      <c r="IU66" s="77">
        <f t="shared" si="42"/>
        <v>0</v>
      </c>
      <c r="IW66" s="74" t="s">
        <v>66</v>
      </c>
      <c r="IX66" s="74">
        <v>20</v>
      </c>
      <c r="IY66" s="74">
        <v>20</v>
      </c>
      <c r="IZ66" s="74">
        <v>0</v>
      </c>
      <c r="JA66" s="74">
        <v>0</v>
      </c>
      <c r="JB66" s="75">
        <f t="shared" si="43"/>
        <v>1</v>
      </c>
      <c r="JC66" s="77">
        <f t="shared" si="44"/>
        <v>0</v>
      </c>
      <c r="JE66" s="74" t="s">
        <v>66</v>
      </c>
      <c r="JF66" s="74">
        <v>20</v>
      </c>
      <c r="JG66" s="74">
        <v>20</v>
      </c>
      <c r="JH66" s="74">
        <v>0</v>
      </c>
      <c r="JI66" s="74">
        <v>0</v>
      </c>
      <c r="JJ66" s="75">
        <f t="shared" si="45"/>
        <v>1</v>
      </c>
      <c r="JK66" s="77">
        <f t="shared" si="46"/>
        <v>0</v>
      </c>
      <c r="JM66" s="74" t="s">
        <v>66</v>
      </c>
      <c r="JN66" s="74">
        <v>20</v>
      </c>
      <c r="JO66" s="74">
        <v>20</v>
      </c>
      <c r="JP66" s="74">
        <v>0</v>
      </c>
      <c r="JQ66" s="74">
        <v>0</v>
      </c>
      <c r="JR66" s="75">
        <f t="shared" si="47"/>
        <v>1</v>
      </c>
      <c r="JS66" s="77">
        <f t="shared" si="48"/>
        <v>0</v>
      </c>
      <c r="JU66" s="74" t="s">
        <v>66</v>
      </c>
      <c r="JV66" s="74">
        <v>20</v>
      </c>
      <c r="JW66" s="74">
        <v>20</v>
      </c>
      <c r="JX66" s="74">
        <v>0</v>
      </c>
      <c r="JY66" s="74">
        <v>0</v>
      </c>
      <c r="JZ66" s="75">
        <f t="shared" si="49"/>
        <v>1</v>
      </c>
      <c r="KA66" s="77">
        <f t="shared" si="50"/>
        <v>0</v>
      </c>
      <c r="KC66" s="74" t="s">
        <v>66</v>
      </c>
      <c r="KD66" s="74">
        <v>20</v>
      </c>
      <c r="KE66" s="74">
        <v>20</v>
      </c>
      <c r="KF66" s="74">
        <v>0</v>
      </c>
      <c r="KG66" s="74">
        <v>0</v>
      </c>
      <c r="KH66" s="75">
        <f t="shared" si="51"/>
        <v>1</v>
      </c>
      <c r="KI66" s="77">
        <f t="shared" si="52"/>
        <v>0</v>
      </c>
      <c r="KK66" s="74" t="s">
        <v>66</v>
      </c>
      <c r="KL66" s="74">
        <v>20</v>
      </c>
      <c r="KM66" s="74">
        <v>20</v>
      </c>
      <c r="KN66" s="74">
        <v>0</v>
      </c>
      <c r="KO66" s="74">
        <v>0</v>
      </c>
      <c r="KP66" s="75">
        <f t="shared" si="53"/>
        <v>1</v>
      </c>
      <c r="KQ66" s="77">
        <f t="shared" si="54"/>
        <v>0</v>
      </c>
      <c r="KS66" s="74" t="s">
        <v>66</v>
      </c>
      <c r="KT66" s="74">
        <v>20</v>
      </c>
      <c r="KU66" s="74">
        <v>20</v>
      </c>
      <c r="KV66" s="74">
        <v>0</v>
      </c>
      <c r="KW66" s="74">
        <v>0</v>
      </c>
      <c r="KX66" s="75">
        <f t="shared" si="55"/>
        <v>1</v>
      </c>
      <c r="KY66" s="77">
        <f t="shared" si="56"/>
        <v>0</v>
      </c>
      <c r="LA66" s="74" t="s">
        <v>66</v>
      </c>
      <c r="LB66" s="74">
        <v>20</v>
      </c>
      <c r="LC66" s="74">
        <v>20</v>
      </c>
      <c r="LD66" s="74">
        <v>0</v>
      </c>
      <c r="LE66" s="74">
        <v>0</v>
      </c>
      <c r="LF66" s="75">
        <f t="shared" si="57"/>
        <v>1</v>
      </c>
      <c r="LG66" s="77">
        <f t="shared" si="58"/>
        <v>0</v>
      </c>
      <c r="LI66" s="74" t="s">
        <v>66</v>
      </c>
      <c r="LJ66" s="74">
        <v>20</v>
      </c>
      <c r="LK66" s="74">
        <v>20</v>
      </c>
      <c r="LL66" s="74">
        <v>0</v>
      </c>
      <c r="LM66" s="74">
        <v>0</v>
      </c>
      <c r="LN66" s="75">
        <f t="shared" si="59"/>
        <v>1</v>
      </c>
      <c r="LO66" s="77">
        <f t="shared" si="60"/>
        <v>0</v>
      </c>
      <c r="LQ66" s="74" t="s">
        <v>66</v>
      </c>
      <c r="LR66" s="74">
        <v>20</v>
      </c>
      <c r="LS66" s="74">
        <v>20</v>
      </c>
      <c r="LT66" s="74">
        <v>0</v>
      </c>
      <c r="LU66" s="74">
        <v>0</v>
      </c>
      <c r="LV66" s="75">
        <v>1</v>
      </c>
      <c r="LW66" s="77"/>
    </row>
    <row r="67" spans="1:335">
      <c r="A67" s="2" t="s">
        <v>71</v>
      </c>
      <c r="B67" s="2">
        <v>3</v>
      </c>
      <c r="C67" s="2">
        <v>3</v>
      </c>
      <c r="D67" s="2">
        <v>0</v>
      </c>
      <c r="E67" s="2">
        <v>0</v>
      </c>
      <c r="F67" s="4">
        <v>1</v>
      </c>
      <c r="G67" s="4"/>
      <c r="H67" s="2"/>
      <c r="I67" s="2" t="s">
        <v>71</v>
      </c>
      <c r="J67" s="2">
        <v>3</v>
      </c>
      <c r="K67" s="2">
        <v>3</v>
      </c>
      <c r="L67" s="2">
        <v>0</v>
      </c>
      <c r="M67" s="2">
        <v>0</v>
      </c>
      <c r="N67" s="4">
        <f t="shared" si="63"/>
        <v>1</v>
      </c>
      <c r="O67" s="8">
        <f t="shared" si="1"/>
        <v>0</v>
      </c>
      <c r="Q67" s="2" t="s">
        <v>71</v>
      </c>
      <c r="R67" s="2">
        <v>3</v>
      </c>
      <c r="S67" s="2">
        <v>3</v>
      </c>
      <c r="T67" s="2">
        <v>0</v>
      </c>
      <c r="U67" s="2">
        <v>0</v>
      </c>
      <c r="V67" s="4">
        <f t="shared" si="61"/>
        <v>1</v>
      </c>
      <c r="W67" s="38">
        <f t="shared" si="2"/>
        <v>0</v>
      </c>
      <c r="Y67" s="2" t="s">
        <v>71</v>
      </c>
      <c r="Z67" s="2">
        <v>3</v>
      </c>
      <c r="AA67" s="2">
        <v>3</v>
      </c>
      <c r="AB67" s="2">
        <v>0</v>
      </c>
      <c r="AC67" s="2">
        <v>0</v>
      </c>
      <c r="AD67" s="4">
        <v>1</v>
      </c>
      <c r="AE67" s="38">
        <f t="shared" si="3"/>
        <v>0</v>
      </c>
      <c r="AG67" s="2" t="s">
        <v>71</v>
      </c>
      <c r="AH67" s="2">
        <v>3</v>
      </c>
      <c r="AI67" s="2">
        <v>3</v>
      </c>
      <c r="AJ67" s="2">
        <v>0</v>
      </c>
      <c r="AK67" s="2">
        <v>0</v>
      </c>
      <c r="AL67" s="4">
        <v>1</v>
      </c>
      <c r="AM67" s="38">
        <f t="shared" si="4"/>
        <v>0</v>
      </c>
      <c r="AO67" s="2" t="s">
        <v>71</v>
      </c>
      <c r="AP67" s="2">
        <v>3</v>
      </c>
      <c r="AQ67" s="2">
        <v>3</v>
      </c>
      <c r="AR67" s="2">
        <v>0</v>
      </c>
      <c r="AS67" s="2">
        <v>0</v>
      </c>
      <c r="AT67" s="4">
        <v>1</v>
      </c>
      <c r="AU67" s="38">
        <f t="shared" si="5"/>
        <v>0</v>
      </c>
      <c r="AW67" s="2" t="s">
        <v>71</v>
      </c>
      <c r="AX67" s="2">
        <v>3</v>
      </c>
      <c r="AY67" s="2">
        <v>3</v>
      </c>
      <c r="AZ67" s="2">
        <v>0</v>
      </c>
      <c r="BA67" s="2">
        <v>0</v>
      </c>
      <c r="BB67" s="4">
        <v>1</v>
      </c>
      <c r="BC67" s="38">
        <f t="shared" si="6"/>
        <v>0</v>
      </c>
      <c r="BE67" s="2" t="s">
        <v>71</v>
      </c>
      <c r="BF67" s="2">
        <v>3</v>
      </c>
      <c r="BG67" s="2">
        <v>3</v>
      </c>
      <c r="BH67" s="2">
        <v>0</v>
      </c>
      <c r="BI67" s="2">
        <v>0</v>
      </c>
      <c r="BJ67" s="4">
        <v>1</v>
      </c>
      <c r="BK67" s="38">
        <f t="shared" si="7"/>
        <v>0</v>
      </c>
      <c r="BM67" s="2" t="s">
        <v>71</v>
      </c>
      <c r="BN67" s="2">
        <v>3</v>
      </c>
      <c r="BO67" s="2">
        <v>0</v>
      </c>
      <c r="BP67" s="2">
        <v>0</v>
      </c>
      <c r="BQ67" s="2">
        <v>3</v>
      </c>
      <c r="BR67" s="4">
        <v>0</v>
      </c>
      <c r="BS67" s="38">
        <f t="shared" si="8"/>
        <v>-1</v>
      </c>
      <c r="BT67" t="s">
        <v>89</v>
      </c>
      <c r="BU67" s="2" t="s">
        <v>71</v>
      </c>
      <c r="BV67" s="2">
        <v>3</v>
      </c>
      <c r="BW67" s="2">
        <v>3</v>
      </c>
      <c r="BX67" s="2">
        <v>0</v>
      </c>
      <c r="BY67" s="2">
        <v>0</v>
      </c>
      <c r="BZ67" s="4">
        <v>1</v>
      </c>
      <c r="CA67" s="4">
        <f t="shared" si="9"/>
        <v>1</v>
      </c>
      <c r="CC67" s="2" t="s">
        <v>71</v>
      </c>
      <c r="CD67" s="2">
        <v>3</v>
      </c>
      <c r="CE67" s="2">
        <v>0</v>
      </c>
      <c r="CF67" s="2">
        <v>0</v>
      </c>
      <c r="CG67" s="2">
        <v>3</v>
      </c>
      <c r="CH67" s="4">
        <f t="shared" si="62"/>
        <v>0</v>
      </c>
      <c r="CI67" s="38">
        <f t="shared" si="10"/>
        <v>-1</v>
      </c>
      <c r="CJ67" t="s">
        <v>89</v>
      </c>
      <c r="CK67" s="73" t="s">
        <v>71</v>
      </c>
      <c r="CL67" s="73">
        <v>3</v>
      </c>
      <c r="CM67" s="73">
        <v>0</v>
      </c>
      <c r="CN67" s="73">
        <v>0</v>
      </c>
      <c r="CO67" s="73">
        <v>3</v>
      </c>
      <c r="CP67" s="77">
        <v>0</v>
      </c>
      <c r="CQ67" s="77">
        <f t="shared" si="11"/>
        <v>-3</v>
      </c>
      <c r="CR67" s="73" t="s">
        <v>89</v>
      </c>
      <c r="CS67" s="73" t="s">
        <v>71</v>
      </c>
      <c r="CT67" s="79">
        <v>3</v>
      </c>
      <c r="CU67" s="79">
        <v>0</v>
      </c>
      <c r="CV67" s="79">
        <v>0</v>
      </c>
      <c r="CW67" s="79">
        <v>3</v>
      </c>
      <c r="CX67" s="77">
        <v>0</v>
      </c>
      <c r="CY67" s="77">
        <f t="shared" si="12"/>
        <v>0</v>
      </c>
      <c r="CZ67" s="73" t="s">
        <v>89</v>
      </c>
      <c r="DA67" s="73" t="s">
        <v>71</v>
      </c>
      <c r="DB67" s="73">
        <v>3</v>
      </c>
      <c r="DC67" s="73">
        <v>0</v>
      </c>
      <c r="DD67" s="73">
        <v>0</v>
      </c>
      <c r="DE67" s="73">
        <v>3</v>
      </c>
      <c r="DF67" s="77">
        <v>0</v>
      </c>
      <c r="DG67" s="77">
        <f t="shared" si="13"/>
        <v>0</v>
      </c>
      <c r="DH67" s="73"/>
      <c r="DI67" s="73" t="s">
        <v>71</v>
      </c>
      <c r="DJ67" s="73">
        <v>3</v>
      </c>
      <c r="DK67" s="73">
        <v>3</v>
      </c>
      <c r="DL67" s="73">
        <v>0</v>
      </c>
      <c r="DM67" s="73">
        <v>0</v>
      </c>
      <c r="DN67" s="77">
        <v>1</v>
      </c>
      <c r="DO67" s="77">
        <f t="shared" si="14"/>
        <v>1</v>
      </c>
      <c r="DP67" s="73"/>
      <c r="DQ67" s="73" t="s">
        <v>71</v>
      </c>
      <c r="DR67" s="73">
        <v>3</v>
      </c>
      <c r="DS67" s="73">
        <v>3</v>
      </c>
      <c r="DT67" s="73">
        <v>0</v>
      </c>
      <c r="DU67" s="73">
        <v>0</v>
      </c>
      <c r="DV67" s="77">
        <v>1</v>
      </c>
      <c r="DW67" s="77">
        <f t="shared" si="15"/>
        <v>0</v>
      </c>
      <c r="DX67" s="73"/>
      <c r="DY67" s="73" t="s">
        <v>71</v>
      </c>
      <c r="DZ67" s="73">
        <v>3</v>
      </c>
      <c r="EA67" s="73">
        <v>3</v>
      </c>
      <c r="EB67" s="73">
        <v>0</v>
      </c>
      <c r="EC67" s="73">
        <v>0</v>
      </c>
      <c r="ED67" s="77">
        <v>1</v>
      </c>
      <c r="EE67" s="77">
        <f t="shared" si="16"/>
        <v>0</v>
      </c>
      <c r="EF67" s="73"/>
      <c r="EG67" s="73" t="s">
        <v>71</v>
      </c>
      <c r="EH67" s="73">
        <v>3</v>
      </c>
      <c r="EI67" s="73">
        <v>3</v>
      </c>
      <c r="EJ67" s="73">
        <v>0</v>
      </c>
      <c r="EK67" s="73">
        <v>0</v>
      </c>
      <c r="EL67" s="77">
        <v>1</v>
      </c>
      <c r="EM67" s="77">
        <f t="shared" si="17"/>
        <v>0</v>
      </c>
      <c r="EN67" s="73"/>
      <c r="EO67" s="73" t="s">
        <v>71</v>
      </c>
      <c r="EP67" s="73">
        <v>3</v>
      </c>
      <c r="EQ67" s="73">
        <v>3</v>
      </c>
      <c r="ER67" s="73">
        <v>0</v>
      </c>
      <c r="ES67" s="73">
        <v>0</v>
      </c>
      <c r="ET67" s="77">
        <v>1</v>
      </c>
      <c r="EU67" s="77">
        <f t="shared" si="18"/>
        <v>0</v>
      </c>
      <c r="EV67" s="73"/>
      <c r="EW67" s="73" t="s">
        <v>71</v>
      </c>
      <c r="EX67" s="73">
        <v>3</v>
      </c>
      <c r="EY67" s="73">
        <v>3</v>
      </c>
      <c r="EZ67" s="73">
        <v>0</v>
      </c>
      <c r="FA67" s="73">
        <v>0</v>
      </c>
      <c r="FB67" s="77">
        <v>1</v>
      </c>
      <c r="FC67" s="77">
        <f t="shared" si="19"/>
        <v>0</v>
      </c>
      <c r="FD67" s="73"/>
      <c r="FE67" s="74" t="s">
        <v>71</v>
      </c>
      <c r="FF67" s="74">
        <v>3</v>
      </c>
      <c r="FG67" s="74">
        <v>0</v>
      </c>
      <c r="FH67" s="74">
        <v>0</v>
      </c>
      <c r="FI67" s="74">
        <v>3</v>
      </c>
      <c r="FJ67" s="75">
        <f t="shared" si="20"/>
        <v>0</v>
      </c>
      <c r="FK67" s="77">
        <f t="shared" si="21"/>
        <v>-1</v>
      </c>
      <c r="FM67" s="74" t="s">
        <v>71</v>
      </c>
      <c r="FN67" s="74">
        <v>3</v>
      </c>
      <c r="FO67" s="74">
        <v>0</v>
      </c>
      <c r="FP67" s="74">
        <v>0</v>
      </c>
      <c r="FQ67" s="74">
        <v>3</v>
      </c>
      <c r="FR67" s="75">
        <f t="shared" si="22"/>
        <v>0</v>
      </c>
      <c r="FS67" s="77">
        <f t="shared" si="23"/>
        <v>0</v>
      </c>
      <c r="FU67" s="74" t="s">
        <v>71</v>
      </c>
      <c r="FV67" s="74">
        <v>3</v>
      </c>
      <c r="FW67" s="74">
        <v>3</v>
      </c>
      <c r="FX67" s="74">
        <v>0</v>
      </c>
      <c r="FY67" s="74">
        <v>0</v>
      </c>
      <c r="FZ67" s="75">
        <f t="shared" si="24"/>
        <v>1</v>
      </c>
      <c r="GA67" s="77">
        <f t="shared" ref="GA67:GA73" si="65">FZ67-FR67</f>
        <v>1</v>
      </c>
      <c r="GC67" s="74" t="s">
        <v>71</v>
      </c>
      <c r="GD67" s="74">
        <v>3</v>
      </c>
      <c r="GE67" s="74">
        <v>3</v>
      </c>
      <c r="GF67" s="74">
        <v>0</v>
      </c>
      <c r="GG67" s="74">
        <v>0</v>
      </c>
      <c r="GH67" s="75">
        <f t="shared" si="25"/>
        <v>1</v>
      </c>
      <c r="GI67" s="77">
        <f t="shared" si="26"/>
        <v>0</v>
      </c>
      <c r="GK67" s="74" t="s">
        <v>71</v>
      </c>
      <c r="GL67" s="74">
        <v>3</v>
      </c>
      <c r="GM67" s="74">
        <v>3</v>
      </c>
      <c r="GN67" s="74">
        <v>0</v>
      </c>
      <c r="GO67" s="74">
        <v>0</v>
      </c>
      <c r="GP67" s="75">
        <f t="shared" si="27"/>
        <v>1</v>
      </c>
      <c r="GQ67" s="77">
        <f t="shared" si="28"/>
        <v>0</v>
      </c>
      <c r="GS67" s="74" t="s">
        <v>71</v>
      </c>
      <c r="GT67" s="74">
        <v>3</v>
      </c>
      <c r="GU67" s="74">
        <v>3</v>
      </c>
      <c r="GV67" s="74">
        <v>0</v>
      </c>
      <c r="GW67" s="74">
        <v>0</v>
      </c>
      <c r="GX67" s="75">
        <f t="shared" si="29"/>
        <v>1</v>
      </c>
      <c r="GY67" s="77">
        <f t="shared" si="30"/>
        <v>0</v>
      </c>
      <c r="HA67" s="74" t="s">
        <v>71</v>
      </c>
      <c r="HB67" s="74">
        <v>3</v>
      </c>
      <c r="HC67" s="74">
        <v>3</v>
      </c>
      <c r="HD67" s="74">
        <v>0</v>
      </c>
      <c r="HE67" s="74">
        <v>0</v>
      </c>
      <c r="HF67" s="75">
        <f t="shared" si="31"/>
        <v>1</v>
      </c>
      <c r="HG67" s="77">
        <f t="shared" si="32"/>
        <v>0</v>
      </c>
      <c r="HI67" s="74" t="s">
        <v>71</v>
      </c>
      <c r="HJ67" s="74">
        <v>3</v>
      </c>
      <c r="HK67" s="74">
        <v>3</v>
      </c>
      <c r="HL67" s="74">
        <v>0</v>
      </c>
      <c r="HM67" s="74">
        <v>0</v>
      </c>
      <c r="HN67" s="75">
        <f t="shared" si="33"/>
        <v>1</v>
      </c>
      <c r="HO67" s="77">
        <f t="shared" si="34"/>
        <v>0</v>
      </c>
      <c r="HQ67" s="74" t="s">
        <v>71</v>
      </c>
      <c r="HR67" s="74">
        <v>3</v>
      </c>
      <c r="HS67" s="74">
        <v>3</v>
      </c>
      <c r="HT67" s="74">
        <v>0</v>
      </c>
      <c r="HU67" s="74">
        <v>0</v>
      </c>
      <c r="HV67" s="75">
        <f t="shared" si="35"/>
        <v>1</v>
      </c>
      <c r="HW67" s="77">
        <f t="shared" si="36"/>
        <v>0</v>
      </c>
      <c r="HY67" s="74" t="s">
        <v>71</v>
      </c>
      <c r="HZ67" s="74">
        <v>3</v>
      </c>
      <c r="IA67" s="74">
        <v>3</v>
      </c>
      <c r="IB67" s="74">
        <v>0</v>
      </c>
      <c r="IC67" s="74">
        <v>0</v>
      </c>
      <c r="ID67" s="75">
        <f t="shared" si="37"/>
        <v>1</v>
      </c>
      <c r="IE67" s="77">
        <f t="shared" si="38"/>
        <v>0</v>
      </c>
      <c r="IG67" s="74" t="s">
        <v>71</v>
      </c>
      <c r="IH67" s="74">
        <v>3</v>
      </c>
      <c r="II67" s="74">
        <v>3</v>
      </c>
      <c r="IJ67" s="74">
        <v>0</v>
      </c>
      <c r="IK67" s="74">
        <v>0</v>
      </c>
      <c r="IL67" s="75">
        <f t="shared" si="39"/>
        <v>1</v>
      </c>
      <c r="IM67" s="77">
        <f t="shared" si="40"/>
        <v>0</v>
      </c>
      <c r="IO67" s="74" t="s">
        <v>71</v>
      </c>
      <c r="IP67" s="74">
        <v>3</v>
      </c>
      <c r="IQ67" s="74">
        <v>3</v>
      </c>
      <c r="IR67" s="74">
        <v>0</v>
      </c>
      <c r="IS67" s="74">
        <v>0</v>
      </c>
      <c r="IT67" s="75">
        <f t="shared" si="41"/>
        <v>1</v>
      </c>
      <c r="IU67" s="77">
        <f t="shared" si="42"/>
        <v>0</v>
      </c>
      <c r="IW67" s="74" t="s">
        <v>71</v>
      </c>
      <c r="IX67" s="74">
        <v>3</v>
      </c>
      <c r="IY67" s="74">
        <v>3</v>
      </c>
      <c r="IZ67" s="74">
        <v>0</v>
      </c>
      <c r="JA67" s="74">
        <v>0</v>
      </c>
      <c r="JB67" s="75">
        <f t="shared" si="43"/>
        <v>1</v>
      </c>
      <c r="JC67" s="77">
        <f t="shared" si="44"/>
        <v>0</v>
      </c>
      <c r="JE67" s="74" t="s">
        <v>71</v>
      </c>
      <c r="JF67" s="74">
        <v>3</v>
      </c>
      <c r="JG67" s="74">
        <v>3</v>
      </c>
      <c r="JH67" s="74">
        <v>0</v>
      </c>
      <c r="JI67" s="74">
        <v>0</v>
      </c>
      <c r="JJ67" s="75">
        <f t="shared" si="45"/>
        <v>1</v>
      </c>
      <c r="JK67" s="77">
        <f t="shared" si="46"/>
        <v>0</v>
      </c>
      <c r="JM67" s="74" t="s">
        <v>71</v>
      </c>
      <c r="JN67" s="74">
        <v>3</v>
      </c>
      <c r="JO67" s="74">
        <v>3</v>
      </c>
      <c r="JP67" s="74">
        <v>0</v>
      </c>
      <c r="JQ67" s="74">
        <v>0</v>
      </c>
      <c r="JR67" s="75">
        <f t="shared" si="47"/>
        <v>1</v>
      </c>
      <c r="JS67" s="77">
        <f t="shared" si="48"/>
        <v>0</v>
      </c>
      <c r="JU67" s="74" t="s">
        <v>71</v>
      </c>
      <c r="JV67" s="74">
        <v>3</v>
      </c>
      <c r="JW67" s="74">
        <v>3</v>
      </c>
      <c r="JX67" s="74">
        <v>0</v>
      </c>
      <c r="JY67" s="74">
        <v>0</v>
      </c>
      <c r="JZ67" s="75">
        <f t="shared" si="49"/>
        <v>1</v>
      </c>
      <c r="KA67" s="77">
        <f t="shared" si="50"/>
        <v>0</v>
      </c>
      <c r="KC67" s="74" t="s">
        <v>71</v>
      </c>
      <c r="KD67" s="74">
        <v>3</v>
      </c>
      <c r="KE67" s="74">
        <v>3</v>
      </c>
      <c r="KF67" s="74">
        <v>0</v>
      </c>
      <c r="KG67" s="74">
        <v>0</v>
      </c>
      <c r="KH67" s="75">
        <f t="shared" si="51"/>
        <v>1</v>
      </c>
      <c r="KI67" s="77">
        <f t="shared" si="52"/>
        <v>0</v>
      </c>
      <c r="KK67" s="74" t="s">
        <v>71</v>
      </c>
      <c r="KL67" s="74">
        <v>3</v>
      </c>
      <c r="KM67" s="74">
        <v>3</v>
      </c>
      <c r="KN67" s="74">
        <v>0</v>
      </c>
      <c r="KO67" s="74">
        <v>0</v>
      </c>
      <c r="KP67" s="75">
        <f t="shared" si="53"/>
        <v>1</v>
      </c>
      <c r="KQ67" s="77">
        <f t="shared" si="54"/>
        <v>0</v>
      </c>
      <c r="KS67" s="74" t="s">
        <v>71</v>
      </c>
      <c r="KT67" s="74">
        <v>3</v>
      </c>
      <c r="KU67" s="74">
        <v>3</v>
      </c>
      <c r="KV67" s="74">
        <v>0</v>
      </c>
      <c r="KW67" s="74">
        <v>0</v>
      </c>
      <c r="KX67" s="75">
        <f t="shared" si="55"/>
        <v>1</v>
      </c>
      <c r="KY67" s="77">
        <f t="shared" si="56"/>
        <v>0</v>
      </c>
      <c r="LA67" s="74" t="s">
        <v>71</v>
      </c>
      <c r="LB67" s="74">
        <v>3</v>
      </c>
      <c r="LC67" s="74">
        <v>3</v>
      </c>
      <c r="LD67" s="74">
        <v>0</v>
      </c>
      <c r="LE67" s="74">
        <v>0</v>
      </c>
      <c r="LF67" s="75">
        <f t="shared" si="57"/>
        <v>1</v>
      </c>
      <c r="LG67" s="77">
        <f t="shared" si="58"/>
        <v>0</v>
      </c>
      <c r="LI67" s="74" t="s">
        <v>71</v>
      </c>
      <c r="LJ67" s="74">
        <v>3</v>
      </c>
      <c r="LK67" s="74">
        <v>3</v>
      </c>
      <c r="LL67" s="74">
        <v>0</v>
      </c>
      <c r="LM67" s="74">
        <v>0</v>
      </c>
      <c r="LN67" s="75">
        <f t="shared" si="59"/>
        <v>1</v>
      </c>
      <c r="LO67" s="77">
        <f t="shared" si="60"/>
        <v>0</v>
      </c>
      <c r="LQ67" s="74" t="s">
        <v>71</v>
      </c>
      <c r="LR67" s="74">
        <v>3</v>
      </c>
      <c r="LS67" s="74">
        <v>0</v>
      </c>
      <c r="LT67" s="74">
        <v>0</v>
      </c>
      <c r="LU67" s="74">
        <v>3</v>
      </c>
      <c r="LV67" s="75">
        <v>0</v>
      </c>
      <c r="LW67" s="77"/>
    </row>
    <row r="68" spans="1:335">
      <c r="A68" s="2" t="s">
        <v>73</v>
      </c>
      <c r="B68" s="2">
        <v>4</v>
      </c>
      <c r="C68" s="2">
        <v>4</v>
      </c>
      <c r="D68" s="2">
        <v>0</v>
      </c>
      <c r="E68" s="2">
        <v>0</v>
      </c>
      <c r="F68" s="4">
        <v>1</v>
      </c>
      <c r="G68" s="4"/>
      <c r="H68" s="2"/>
      <c r="I68" s="2" t="s">
        <v>73</v>
      </c>
      <c r="J68" s="2">
        <v>4</v>
      </c>
      <c r="K68" s="2">
        <v>4</v>
      </c>
      <c r="L68" s="2">
        <v>0</v>
      </c>
      <c r="M68" s="2">
        <v>0</v>
      </c>
      <c r="N68" s="4">
        <f t="shared" si="63"/>
        <v>1</v>
      </c>
      <c r="O68" s="8">
        <f t="shared" ref="O68:O73" si="66">N68-F68</f>
        <v>0</v>
      </c>
      <c r="Q68" s="2" t="s">
        <v>73</v>
      </c>
      <c r="R68" s="2">
        <v>4</v>
      </c>
      <c r="S68" s="2">
        <v>4</v>
      </c>
      <c r="T68" s="2">
        <v>0</v>
      </c>
      <c r="U68" s="2">
        <v>0</v>
      </c>
      <c r="V68" s="4">
        <f t="shared" ref="V68:V74" si="67">S68/R68</f>
        <v>1</v>
      </c>
      <c r="W68" s="38">
        <f t="shared" ref="W68:W73" si="68">V68-N68</f>
        <v>0</v>
      </c>
      <c r="Y68" s="2" t="s">
        <v>73</v>
      </c>
      <c r="Z68" s="2">
        <v>4</v>
      </c>
      <c r="AA68" s="2">
        <v>4</v>
      </c>
      <c r="AB68" s="2">
        <v>0</v>
      </c>
      <c r="AC68" s="2">
        <v>0</v>
      </c>
      <c r="AD68" s="4">
        <v>1</v>
      </c>
      <c r="AE68" s="38">
        <f t="shared" ref="AE68:AE73" si="69">AD68-V68</f>
        <v>0</v>
      </c>
      <c r="AG68" s="2" t="s">
        <v>73</v>
      </c>
      <c r="AH68" s="2">
        <v>4</v>
      </c>
      <c r="AI68" s="2">
        <v>4</v>
      </c>
      <c r="AJ68" s="2">
        <v>0</v>
      </c>
      <c r="AK68" s="2">
        <v>0</v>
      </c>
      <c r="AL68" s="4">
        <v>1</v>
      </c>
      <c r="AM68" s="38">
        <f t="shared" ref="AM68:AM73" si="70">AL68-AD68</f>
        <v>0</v>
      </c>
      <c r="AO68" s="2" t="s">
        <v>73</v>
      </c>
      <c r="AP68" s="2">
        <v>4</v>
      </c>
      <c r="AQ68" s="2">
        <v>4</v>
      </c>
      <c r="AR68" s="2">
        <v>0</v>
      </c>
      <c r="AS68" s="2">
        <v>0</v>
      </c>
      <c r="AT68" s="4">
        <v>1</v>
      </c>
      <c r="AU68" s="38">
        <f t="shared" ref="AU68:AU73" si="71">AT68-AL68</f>
        <v>0</v>
      </c>
      <c r="AW68" s="2" t="s">
        <v>73</v>
      </c>
      <c r="AX68" s="2">
        <v>4</v>
      </c>
      <c r="AY68" s="2">
        <v>4</v>
      </c>
      <c r="AZ68" s="2">
        <v>0</v>
      </c>
      <c r="BA68" s="2">
        <v>0</v>
      </c>
      <c r="BB68" s="4">
        <v>1</v>
      </c>
      <c r="BC68" s="38">
        <f t="shared" ref="BC68:BC73" si="72">BB68-AT68</f>
        <v>0</v>
      </c>
      <c r="BE68" s="2" t="s">
        <v>73</v>
      </c>
      <c r="BF68" s="2">
        <v>4</v>
      </c>
      <c r="BG68" s="2">
        <v>4</v>
      </c>
      <c r="BH68" s="2">
        <v>0</v>
      </c>
      <c r="BI68" s="2">
        <v>0</v>
      </c>
      <c r="BJ68" s="4">
        <v>1</v>
      </c>
      <c r="BK68" s="38">
        <f t="shared" ref="BK68:BK73" si="73">BJ68-BB68</f>
        <v>0</v>
      </c>
      <c r="BM68" s="2" t="s">
        <v>73</v>
      </c>
      <c r="BN68" s="2">
        <v>4</v>
      </c>
      <c r="BO68" s="2">
        <v>4</v>
      </c>
      <c r="BP68" s="2">
        <v>0</v>
      </c>
      <c r="BQ68" s="2">
        <v>0</v>
      </c>
      <c r="BR68" s="4">
        <v>1</v>
      </c>
      <c r="BS68" s="38">
        <f t="shared" ref="BS68:BS73" si="74">BR68-BJ68</f>
        <v>0</v>
      </c>
      <c r="BU68" s="2" t="s">
        <v>73</v>
      </c>
      <c r="BV68" s="2">
        <v>4</v>
      </c>
      <c r="BW68" s="2">
        <v>4</v>
      </c>
      <c r="BX68" s="2">
        <v>0</v>
      </c>
      <c r="BY68" s="2">
        <v>0</v>
      </c>
      <c r="BZ68" s="4">
        <v>1</v>
      </c>
      <c r="CA68" s="4">
        <f t="shared" ref="CA68:CA73" si="75">BZ68-BR68</f>
        <v>0</v>
      </c>
      <c r="CC68" s="2" t="s">
        <v>73</v>
      </c>
      <c r="CD68" s="2">
        <v>4</v>
      </c>
      <c r="CE68" s="2">
        <v>4</v>
      </c>
      <c r="CF68" s="2">
        <v>0</v>
      </c>
      <c r="CG68" s="2">
        <v>0</v>
      </c>
      <c r="CH68" s="4">
        <f t="shared" ref="CH68:CH74" si="76">CE68/CD68</f>
        <v>1</v>
      </c>
      <c r="CI68" s="38">
        <f t="shared" ref="CI68:CI73" si="77">CH68-BZ68</f>
        <v>0</v>
      </c>
      <c r="CK68" s="73" t="s">
        <v>73</v>
      </c>
      <c r="CL68" s="73">
        <v>4</v>
      </c>
      <c r="CM68" s="73">
        <v>4</v>
      </c>
      <c r="CN68" s="73">
        <v>0</v>
      </c>
      <c r="CO68" s="73">
        <v>0</v>
      </c>
      <c r="CP68" s="77">
        <v>1</v>
      </c>
      <c r="CQ68" s="77">
        <f t="shared" ref="CQ68:CQ73" si="78">CP68-CG68</f>
        <v>1</v>
      </c>
      <c r="CR68" s="73"/>
      <c r="CS68" s="73" t="s">
        <v>73</v>
      </c>
      <c r="CT68" s="73">
        <v>4</v>
      </c>
      <c r="CU68" s="73">
        <v>4</v>
      </c>
      <c r="CV68" s="73">
        <v>0</v>
      </c>
      <c r="CW68" s="73">
        <v>0</v>
      </c>
      <c r="CX68" s="77">
        <v>1</v>
      </c>
      <c r="CY68" s="77">
        <f t="shared" ref="CY68:CY73" si="79">CX68-CP68</f>
        <v>0</v>
      </c>
      <c r="CZ68" s="73"/>
      <c r="DA68" s="73" t="s">
        <v>73</v>
      </c>
      <c r="DB68" s="73">
        <v>4</v>
      </c>
      <c r="DC68" s="73">
        <v>4</v>
      </c>
      <c r="DD68" s="73">
        <v>0</v>
      </c>
      <c r="DE68" s="73">
        <v>0</v>
      </c>
      <c r="DF68" s="77">
        <v>1</v>
      </c>
      <c r="DG68" s="77">
        <f t="shared" ref="DG68:DG73" si="80">DF68-CX68</f>
        <v>0</v>
      </c>
      <c r="DH68" s="73"/>
      <c r="DI68" s="73" t="s">
        <v>73</v>
      </c>
      <c r="DJ68" s="73">
        <v>4</v>
      </c>
      <c r="DK68" s="73">
        <v>4</v>
      </c>
      <c r="DL68" s="73">
        <v>0</v>
      </c>
      <c r="DM68" s="73">
        <v>0</v>
      </c>
      <c r="DN68" s="77">
        <v>1</v>
      </c>
      <c r="DO68" s="77">
        <f t="shared" ref="DO68:DO73" si="81">DN68-DF68</f>
        <v>0</v>
      </c>
      <c r="DP68" s="73"/>
      <c r="DQ68" s="73" t="s">
        <v>73</v>
      </c>
      <c r="DR68" s="73">
        <v>4</v>
      </c>
      <c r="DS68" s="73">
        <v>4</v>
      </c>
      <c r="DT68" s="73">
        <v>0</v>
      </c>
      <c r="DU68" s="73">
        <v>0</v>
      </c>
      <c r="DV68" s="77">
        <v>1</v>
      </c>
      <c r="DW68" s="77">
        <f t="shared" ref="DW68:DW73" si="82">DV68-DN68</f>
        <v>0</v>
      </c>
      <c r="DX68" s="73"/>
      <c r="DY68" s="73" t="s">
        <v>73</v>
      </c>
      <c r="DZ68" s="73">
        <v>4</v>
      </c>
      <c r="EA68" s="73">
        <v>4</v>
      </c>
      <c r="EB68" s="73">
        <v>0</v>
      </c>
      <c r="EC68" s="73">
        <v>0</v>
      </c>
      <c r="ED68" s="77">
        <v>1</v>
      </c>
      <c r="EE68" s="77">
        <f t="shared" ref="EE68:EE73" si="83">ED68-DV68</f>
        <v>0</v>
      </c>
      <c r="EF68" s="73"/>
      <c r="EG68" s="73" t="s">
        <v>73</v>
      </c>
      <c r="EH68" s="73">
        <v>4</v>
      </c>
      <c r="EI68" s="73">
        <v>4</v>
      </c>
      <c r="EJ68" s="73">
        <v>0</v>
      </c>
      <c r="EK68" s="73">
        <v>0</v>
      </c>
      <c r="EL68" s="77">
        <v>1</v>
      </c>
      <c r="EM68" s="77">
        <f t="shared" ref="EM68:EM73" si="84">EL68-ED68</f>
        <v>0</v>
      </c>
      <c r="EN68" s="73"/>
      <c r="EO68" s="73" t="s">
        <v>73</v>
      </c>
      <c r="EP68" s="73">
        <v>4</v>
      </c>
      <c r="EQ68" s="73">
        <v>4</v>
      </c>
      <c r="ER68" s="73">
        <v>0</v>
      </c>
      <c r="ES68" s="73">
        <v>0</v>
      </c>
      <c r="ET68" s="77">
        <v>1</v>
      </c>
      <c r="EU68" s="77">
        <f t="shared" ref="EU68:EU73" si="85">ET68-EL68</f>
        <v>0</v>
      </c>
      <c r="EV68" s="73"/>
      <c r="EW68" s="73" t="s">
        <v>73</v>
      </c>
      <c r="EX68" s="73">
        <v>4</v>
      </c>
      <c r="EY68" s="73">
        <v>4</v>
      </c>
      <c r="EZ68" s="73">
        <v>0</v>
      </c>
      <c r="FA68" s="73">
        <v>0</v>
      </c>
      <c r="FB68" s="77">
        <v>1</v>
      </c>
      <c r="FC68" s="77">
        <f t="shared" ref="FC68:FC73" si="86">FB68-ET68</f>
        <v>0</v>
      </c>
      <c r="FD68" s="73"/>
      <c r="FE68" s="74" t="s">
        <v>73</v>
      </c>
      <c r="FF68" s="74">
        <v>4</v>
      </c>
      <c r="FG68" s="74">
        <v>4</v>
      </c>
      <c r="FH68" s="74">
        <v>0</v>
      </c>
      <c r="FI68" s="74">
        <v>0</v>
      </c>
      <c r="FJ68" s="75">
        <f t="shared" ref="FJ68:FJ74" si="87">FG68/FF68</f>
        <v>1</v>
      </c>
      <c r="FK68" s="77">
        <f t="shared" ref="FK68:FK73" si="88">FJ68-FB68</f>
        <v>0</v>
      </c>
      <c r="FM68" s="74" t="s">
        <v>73</v>
      </c>
      <c r="FN68" s="74">
        <v>4</v>
      </c>
      <c r="FO68" s="74">
        <v>4</v>
      </c>
      <c r="FP68" s="74">
        <v>0</v>
      </c>
      <c r="FQ68" s="74">
        <v>0</v>
      </c>
      <c r="FR68" s="75">
        <f t="shared" ref="FR68:FR74" si="89">FO68/FN68</f>
        <v>1</v>
      </c>
      <c r="FS68" s="77">
        <f t="shared" ref="FS68:FS73" si="90">FR68-FJ68</f>
        <v>0</v>
      </c>
      <c r="FU68" s="74" t="s">
        <v>73</v>
      </c>
      <c r="FV68" s="74">
        <v>4</v>
      </c>
      <c r="FW68" s="74">
        <v>4</v>
      </c>
      <c r="FX68" s="74">
        <v>0</v>
      </c>
      <c r="FY68" s="74">
        <v>0</v>
      </c>
      <c r="FZ68" s="75">
        <f t="shared" ref="FZ68:FZ73" si="91">FW68/FV68</f>
        <v>1</v>
      </c>
      <c r="GA68" s="77">
        <f t="shared" si="65"/>
        <v>0</v>
      </c>
      <c r="GC68" s="74" t="s">
        <v>73</v>
      </c>
      <c r="GD68" s="74">
        <v>4</v>
      </c>
      <c r="GE68" s="74">
        <v>4</v>
      </c>
      <c r="GF68" s="74">
        <v>0</v>
      </c>
      <c r="GG68" s="74">
        <v>0</v>
      </c>
      <c r="GH68" s="75">
        <f t="shared" ref="GH68:GH73" si="92">GE68/GD68</f>
        <v>1</v>
      </c>
      <c r="GI68" s="77">
        <f t="shared" ref="GI68:GI73" si="93">GH68-FZ68</f>
        <v>0</v>
      </c>
      <c r="GK68" s="74" t="s">
        <v>73</v>
      </c>
      <c r="GL68" s="74">
        <v>4</v>
      </c>
      <c r="GM68" s="74">
        <v>4</v>
      </c>
      <c r="GN68" s="74">
        <v>0</v>
      </c>
      <c r="GO68" s="74">
        <v>0</v>
      </c>
      <c r="GP68" s="75">
        <f t="shared" ref="GP68:GP73" si="94">GM68/GL68</f>
        <v>1</v>
      </c>
      <c r="GQ68" s="77">
        <f t="shared" ref="GQ68:GQ73" si="95">GP68-GH68</f>
        <v>0</v>
      </c>
      <c r="GS68" s="74" t="s">
        <v>73</v>
      </c>
      <c r="GT68" s="74">
        <v>4</v>
      </c>
      <c r="GU68" s="74">
        <v>4</v>
      </c>
      <c r="GV68" s="74">
        <v>0</v>
      </c>
      <c r="GW68" s="74">
        <v>0</v>
      </c>
      <c r="GX68" s="75">
        <f t="shared" ref="GX68:GX73" si="96">GU68/GT68</f>
        <v>1</v>
      </c>
      <c r="GY68" s="77">
        <f t="shared" ref="GY68:GY73" si="97">GX68-GP68</f>
        <v>0</v>
      </c>
      <c r="HA68" s="74" t="s">
        <v>73</v>
      </c>
      <c r="HB68" s="74">
        <v>4</v>
      </c>
      <c r="HC68" s="74">
        <v>4</v>
      </c>
      <c r="HD68" s="74">
        <v>0</v>
      </c>
      <c r="HE68" s="74">
        <v>0</v>
      </c>
      <c r="HF68" s="75">
        <f t="shared" ref="HF68:HF73" si="98">HC68/HB68</f>
        <v>1</v>
      </c>
      <c r="HG68" s="77">
        <f t="shared" ref="HG68:HG73" si="99">HF68-GX68</f>
        <v>0</v>
      </c>
      <c r="HI68" s="74" t="s">
        <v>73</v>
      </c>
      <c r="HJ68" s="74">
        <v>4</v>
      </c>
      <c r="HK68" s="74">
        <v>4</v>
      </c>
      <c r="HL68" s="74">
        <v>0</v>
      </c>
      <c r="HM68" s="74">
        <v>0</v>
      </c>
      <c r="HN68" s="75">
        <f t="shared" ref="HN68:HN73" si="100">HK68/HJ68</f>
        <v>1</v>
      </c>
      <c r="HO68" s="77">
        <f t="shared" ref="HO68:HO73" si="101">HN68-HF68</f>
        <v>0</v>
      </c>
      <c r="HQ68" s="74" t="s">
        <v>73</v>
      </c>
      <c r="HR68" s="74">
        <v>4</v>
      </c>
      <c r="HS68" s="74">
        <v>4</v>
      </c>
      <c r="HT68" s="74">
        <v>0</v>
      </c>
      <c r="HU68" s="74">
        <v>0</v>
      </c>
      <c r="HV68" s="75">
        <f t="shared" ref="HV68:HV73" si="102">HS68/HR68</f>
        <v>1</v>
      </c>
      <c r="HW68" s="77">
        <f t="shared" ref="HW68:HW73" si="103">HV68-HN68</f>
        <v>0</v>
      </c>
      <c r="HY68" s="74" t="s">
        <v>73</v>
      </c>
      <c r="HZ68" s="74">
        <v>4</v>
      </c>
      <c r="IA68" s="74">
        <v>4</v>
      </c>
      <c r="IB68" s="74">
        <v>0</v>
      </c>
      <c r="IC68" s="74">
        <v>0</v>
      </c>
      <c r="ID68" s="75">
        <f t="shared" ref="ID68:ID73" si="104">IA68/HZ68</f>
        <v>1</v>
      </c>
      <c r="IE68" s="77">
        <f t="shared" ref="IE68:IE73" si="105">ID68-HV68</f>
        <v>0</v>
      </c>
      <c r="IG68" s="74" t="s">
        <v>73</v>
      </c>
      <c r="IH68" s="74">
        <v>4</v>
      </c>
      <c r="II68" s="74">
        <v>4</v>
      </c>
      <c r="IJ68" s="74">
        <v>0</v>
      </c>
      <c r="IK68" s="74">
        <v>0</v>
      </c>
      <c r="IL68" s="75">
        <f t="shared" ref="IL68:IL73" si="106">II68/IH68</f>
        <v>1</v>
      </c>
      <c r="IM68" s="77">
        <f t="shared" ref="IM68:IM73" si="107">IL68-ID68</f>
        <v>0</v>
      </c>
      <c r="IO68" s="74" t="s">
        <v>73</v>
      </c>
      <c r="IP68" s="74">
        <v>4</v>
      </c>
      <c r="IQ68" s="74">
        <v>4</v>
      </c>
      <c r="IR68" s="74">
        <v>0</v>
      </c>
      <c r="IS68" s="74">
        <v>0</v>
      </c>
      <c r="IT68" s="75">
        <f t="shared" ref="IT68:IT73" si="108">IQ68/IP68</f>
        <v>1</v>
      </c>
      <c r="IU68" s="77">
        <f t="shared" ref="IU68:IU73" si="109">IT68-IL68</f>
        <v>0</v>
      </c>
      <c r="IW68" s="74" t="s">
        <v>73</v>
      </c>
      <c r="IX68" s="74">
        <v>4</v>
      </c>
      <c r="IY68" s="74">
        <v>4</v>
      </c>
      <c r="IZ68" s="74">
        <v>0</v>
      </c>
      <c r="JA68" s="74">
        <v>0</v>
      </c>
      <c r="JB68" s="75">
        <f t="shared" ref="JB68:JB73" si="110">IY68/IX68</f>
        <v>1</v>
      </c>
      <c r="JC68" s="77">
        <f t="shared" ref="JC68:JC73" si="111">JB68-IT68</f>
        <v>0</v>
      </c>
      <c r="JE68" s="74" t="s">
        <v>73</v>
      </c>
      <c r="JF68" s="74">
        <v>4</v>
      </c>
      <c r="JG68" s="74">
        <v>4</v>
      </c>
      <c r="JH68" s="74">
        <v>0</v>
      </c>
      <c r="JI68" s="74">
        <v>0</v>
      </c>
      <c r="JJ68" s="75">
        <f t="shared" ref="JJ68:JJ73" si="112">JG68/JF68</f>
        <v>1</v>
      </c>
      <c r="JK68" s="77">
        <f t="shared" ref="JK68:JK73" si="113">JJ68-JB68</f>
        <v>0</v>
      </c>
      <c r="JM68" s="74" t="s">
        <v>73</v>
      </c>
      <c r="JN68" s="74">
        <v>4</v>
      </c>
      <c r="JO68" s="74">
        <v>4</v>
      </c>
      <c r="JP68" s="74">
        <v>0</v>
      </c>
      <c r="JQ68" s="74">
        <v>0</v>
      </c>
      <c r="JR68" s="75">
        <f t="shared" ref="JR68:JR73" si="114">JO68/JN68</f>
        <v>1</v>
      </c>
      <c r="JS68" s="77">
        <f t="shared" ref="JS68:JS73" si="115">JR68-JJ68</f>
        <v>0</v>
      </c>
      <c r="JU68" s="74" t="s">
        <v>73</v>
      </c>
      <c r="JV68" s="74">
        <v>4</v>
      </c>
      <c r="JW68" s="74">
        <v>4</v>
      </c>
      <c r="JX68" s="74">
        <v>0</v>
      </c>
      <c r="JY68" s="74">
        <v>0</v>
      </c>
      <c r="JZ68" s="75">
        <f t="shared" ref="JZ68:JZ74" si="116">JW68/JV68</f>
        <v>1</v>
      </c>
      <c r="KA68" s="77">
        <f t="shared" ref="KA68:KA73" si="117">JZ68-JR68</f>
        <v>0</v>
      </c>
      <c r="KC68" s="74" t="s">
        <v>73</v>
      </c>
      <c r="KD68" s="74">
        <v>4</v>
      </c>
      <c r="KE68" s="74">
        <v>4</v>
      </c>
      <c r="KF68" s="74">
        <v>0</v>
      </c>
      <c r="KG68" s="74">
        <v>0</v>
      </c>
      <c r="KH68" s="75">
        <f t="shared" ref="KH68:KH73" si="118">KE68/KD68</f>
        <v>1</v>
      </c>
      <c r="KI68" s="77">
        <f t="shared" ref="KI68:KI73" si="119">KH68-JZ68</f>
        <v>0</v>
      </c>
      <c r="KK68" s="74" t="s">
        <v>73</v>
      </c>
      <c r="KL68" s="74">
        <v>4</v>
      </c>
      <c r="KM68" s="74">
        <v>4</v>
      </c>
      <c r="KN68" s="74">
        <v>0</v>
      </c>
      <c r="KO68" s="74">
        <v>0</v>
      </c>
      <c r="KP68" s="75">
        <f t="shared" ref="KP68:KP73" si="120">KM68/KL68</f>
        <v>1</v>
      </c>
      <c r="KQ68" s="77">
        <f t="shared" ref="KQ68:KQ73" si="121">KP68-KH68</f>
        <v>0</v>
      </c>
      <c r="KS68" s="74" t="s">
        <v>73</v>
      </c>
      <c r="KT68" s="74">
        <v>4</v>
      </c>
      <c r="KU68" s="74">
        <v>4</v>
      </c>
      <c r="KV68" s="74">
        <v>0</v>
      </c>
      <c r="KW68" s="74">
        <v>0</v>
      </c>
      <c r="KX68" s="75">
        <f t="shared" ref="KX68:KX73" si="122">KU68/KT68</f>
        <v>1</v>
      </c>
      <c r="KY68" s="77">
        <f t="shared" ref="KY68:KY73" si="123">KX68-KP68</f>
        <v>0</v>
      </c>
      <c r="LA68" s="74" t="s">
        <v>73</v>
      </c>
      <c r="LB68" s="74">
        <v>4</v>
      </c>
      <c r="LC68" s="74">
        <v>4</v>
      </c>
      <c r="LD68" s="74">
        <v>0</v>
      </c>
      <c r="LE68" s="74">
        <v>0</v>
      </c>
      <c r="LF68" s="75">
        <f t="shared" ref="LF68:LF73" si="124">LC68/LB68</f>
        <v>1</v>
      </c>
      <c r="LG68" s="77">
        <f t="shared" ref="LG68:LG73" si="125">LF68-KX68</f>
        <v>0</v>
      </c>
      <c r="LI68" s="74" t="s">
        <v>73</v>
      </c>
      <c r="LJ68" s="74">
        <v>4</v>
      </c>
      <c r="LK68" s="74">
        <v>4</v>
      </c>
      <c r="LL68" s="74">
        <v>0</v>
      </c>
      <c r="LM68" s="74">
        <v>0</v>
      </c>
      <c r="LN68" s="75">
        <f t="shared" ref="LN68:LN73" si="126">LK68/LJ68</f>
        <v>1</v>
      </c>
      <c r="LO68" s="77">
        <f t="shared" ref="LO68:LO73" si="127">LN68-LF68</f>
        <v>0</v>
      </c>
      <c r="LQ68" s="74" t="s">
        <v>73</v>
      </c>
      <c r="LR68" s="74">
        <v>4</v>
      </c>
      <c r="LS68" s="74">
        <v>4</v>
      </c>
      <c r="LT68" s="74">
        <v>0</v>
      </c>
      <c r="LU68" s="74">
        <v>0</v>
      </c>
      <c r="LV68" s="75">
        <v>1</v>
      </c>
      <c r="LW68" s="77"/>
    </row>
    <row r="69" spans="1:335">
      <c r="A69" s="2" t="s">
        <v>67</v>
      </c>
      <c r="B69" s="2">
        <v>92</v>
      </c>
      <c r="C69" s="2">
        <v>76</v>
      </c>
      <c r="D69" s="2">
        <v>10</v>
      </c>
      <c r="E69" s="2">
        <v>6</v>
      </c>
      <c r="F69" s="4">
        <v>0.83</v>
      </c>
      <c r="G69" s="4"/>
      <c r="H69" s="2"/>
      <c r="I69" s="2" t="s">
        <v>67</v>
      </c>
      <c r="J69" s="2">
        <v>92</v>
      </c>
      <c r="K69" s="2">
        <v>76</v>
      </c>
      <c r="L69" s="2">
        <v>10</v>
      </c>
      <c r="M69" s="2">
        <v>6</v>
      </c>
      <c r="N69" s="4">
        <f t="shared" si="63"/>
        <v>0.82608695652173914</v>
      </c>
      <c r="O69" s="8">
        <f t="shared" si="66"/>
        <v>-3.9130434782608248E-3</v>
      </c>
      <c r="Q69" s="2" t="s">
        <v>67</v>
      </c>
      <c r="R69" s="2">
        <v>92</v>
      </c>
      <c r="S69" s="2">
        <v>76</v>
      </c>
      <c r="T69" s="2">
        <v>10</v>
      </c>
      <c r="U69" s="2">
        <v>6</v>
      </c>
      <c r="V69" s="4">
        <f t="shared" si="67"/>
        <v>0.82608695652173914</v>
      </c>
      <c r="W69" s="38">
        <f t="shared" si="68"/>
        <v>0</v>
      </c>
      <c r="Y69" s="2" t="s">
        <v>67</v>
      </c>
      <c r="Z69" s="2">
        <v>92</v>
      </c>
      <c r="AA69" s="2">
        <v>76</v>
      </c>
      <c r="AB69" s="2">
        <v>10</v>
      </c>
      <c r="AC69" s="2">
        <v>6</v>
      </c>
      <c r="AD69" s="4">
        <v>0.83</v>
      </c>
      <c r="AE69" s="38">
        <f t="shared" si="69"/>
        <v>3.9130434782608248E-3</v>
      </c>
      <c r="AG69" s="2" t="s">
        <v>67</v>
      </c>
      <c r="AH69" s="2">
        <v>92</v>
      </c>
      <c r="AI69" s="2">
        <v>76</v>
      </c>
      <c r="AJ69" s="2">
        <v>10</v>
      </c>
      <c r="AK69" s="2">
        <v>6</v>
      </c>
      <c r="AL69" s="4">
        <v>0.83</v>
      </c>
      <c r="AM69" s="38">
        <f t="shared" si="70"/>
        <v>0</v>
      </c>
      <c r="AO69" s="2" t="s">
        <v>67</v>
      </c>
      <c r="AP69" s="2">
        <v>92</v>
      </c>
      <c r="AQ69" s="2">
        <v>76</v>
      </c>
      <c r="AR69" s="2">
        <v>10</v>
      </c>
      <c r="AS69" s="2">
        <v>6</v>
      </c>
      <c r="AT69" s="4">
        <v>0.83</v>
      </c>
      <c r="AU69" s="38">
        <f t="shared" si="71"/>
        <v>0</v>
      </c>
      <c r="AW69" s="2" t="s">
        <v>67</v>
      </c>
      <c r="AX69" s="2">
        <v>92</v>
      </c>
      <c r="AY69" s="2">
        <v>76</v>
      </c>
      <c r="AZ69" s="2">
        <v>10</v>
      </c>
      <c r="BA69" s="2">
        <v>6</v>
      </c>
      <c r="BB69" s="4">
        <v>0.83</v>
      </c>
      <c r="BC69" s="38">
        <f t="shared" si="72"/>
        <v>0</v>
      </c>
      <c r="BE69" s="2" t="s">
        <v>67</v>
      </c>
      <c r="BF69" s="2">
        <v>92</v>
      </c>
      <c r="BG69" s="2">
        <v>76</v>
      </c>
      <c r="BH69" s="2">
        <v>10</v>
      </c>
      <c r="BI69" s="2">
        <v>6</v>
      </c>
      <c r="BJ69" s="4">
        <v>0.83</v>
      </c>
      <c r="BK69" s="38">
        <f t="shared" si="73"/>
        <v>0</v>
      </c>
      <c r="BM69" s="2" t="s">
        <v>67</v>
      </c>
      <c r="BN69" s="2">
        <v>92</v>
      </c>
      <c r="BO69" s="2">
        <v>76</v>
      </c>
      <c r="BP69" s="2">
        <v>10</v>
      </c>
      <c r="BQ69" s="2">
        <v>6</v>
      </c>
      <c r="BR69" s="4">
        <v>0.83</v>
      </c>
      <c r="BS69" s="38">
        <f t="shared" si="74"/>
        <v>0</v>
      </c>
      <c r="BU69" s="2" t="s">
        <v>67</v>
      </c>
      <c r="BV69" s="2">
        <v>92</v>
      </c>
      <c r="BW69" s="2">
        <v>76</v>
      </c>
      <c r="BX69" s="2">
        <v>10</v>
      </c>
      <c r="BY69" s="2">
        <v>6</v>
      </c>
      <c r="BZ69" s="4">
        <v>0.83</v>
      </c>
      <c r="CA69" s="4">
        <f t="shared" si="75"/>
        <v>0</v>
      </c>
      <c r="CC69" s="2" t="s">
        <v>67</v>
      </c>
      <c r="CD69" s="2">
        <v>92</v>
      </c>
      <c r="CE69" s="2">
        <v>76</v>
      </c>
      <c r="CF69" s="2">
        <v>10</v>
      </c>
      <c r="CG69" s="2">
        <v>6</v>
      </c>
      <c r="CH69" s="4">
        <f t="shared" si="76"/>
        <v>0.82608695652173914</v>
      </c>
      <c r="CI69" s="38">
        <f t="shared" si="77"/>
        <v>-3.9130434782608248E-3</v>
      </c>
      <c r="CK69" s="73" t="s">
        <v>67</v>
      </c>
      <c r="CL69" s="73">
        <v>92</v>
      </c>
      <c r="CM69" s="73">
        <v>76</v>
      </c>
      <c r="CN69" s="73">
        <v>10</v>
      </c>
      <c r="CO69" s="73">
        <v>6</v>
      </c>
      <c r="CP69" s="77">
        <v>0.83</v>
      </c>
      <c r="CQ69" s="77">
        <f t="shared" si="78"/>
        <v>-5.17</v>
      </c>
      <c r="CR69" s="73"/>
      <c r="CS69" s="73" t="s">
        <v>67</v>
      </c>
      <c r="CT69" s="73">
        <v>92</v>
      </c>
      <c r="CU69" s="73">
        <v>76</v>
      </c>
      <c r="CV69" s="73">
        <v>10</v>
      </c>
      <c r="CW69" s="73">
        <v>6</v>
      </c>
      <c r="CX69" s="77">
        <v>0.83</v>
      </c>
      <c r="CY69" s="77">
        <f t="shared" si="79"/>
        <v>0</v>
      </c>
      <c r="CZ69" s="73"/>
      <c r="DA69" s="73" t="s">
        <v>67</v>
      </c>
      <c r="DB69" s="73">
        <v>92</v>
      </c>
      <c r="DC69" s="73">
        <v>76</v>
      </c>
      <c r="DD69" s="73">
        <v>10</v>
      </c>
      <c r="DE69" s="73">
        <v>6</v>
      </c>
      <c r="DF69" s="77">
        <v>0.83</v>
      </c>
      <c r="DG69" s="77">
        <f t="shared" si="80"/>
        <v>0</v>
      </c>
      <c r="DH69" s="73"/>
      <c r="DI69" s="73" t="s">
        <v>160</v>
      </c>
      <c r="DJ69" s="73">
        <v>92</v>
      </c>
      <c r="DK69" s="73">
        <v>76</v>
      </c>
      <c r="DL69" s="73">
        <v>10</v>
      </c>
      <c r="DM69" s="73">
        <v>6</v>
      </c>
      <c r="DN69" s="77">
        <v>0.83</v>
      </c>
      <c r="DO69" s="77">
        <f t="shared" si="81"/>
        <v>0</v>
      </c>
      <c r="DP69" s="73"/>
      <c r="DQ69" s="73" t="s">
        <v>160</v>
      </c>
      <c r="DR69" s="73">
        <v>92</v>
      </c>
      <c r="DS69" s="73">
        <v>76</v>
      </c>
      <c r="DT69" s="73">
        <v>10</v>
      </c>
      <c r="DU69" s="73">
        <v>6</v>
      </c>
      <c r="DV69" s="77">
        <v>0.83</v>
      </c>
      <c r="DW69" s="77">
        <f t="shared" si="82"/>
        <v>0</v>
      </c>
      <c r="DX69" s="73"/>
      <c r="DY69" s="73" t="s">
        <v>160</v>
      </c>
      <c r="DZ69" s="73">
        <v>92</v>
      </c>
      <c r="EA69" s="73">
        <v>76</v>
      </c>
      <c r="EB69" s="73">
        <v>10</v>
      </c>
      <c r="EC69" s="73">
        <v>6</v>
      </c>
      <c r="ED69" s="77">
        <v>0.83</v>
      </c>
      <c r="EE69" s="77">
        <f t="shared" si="83"/>
        <v>0</v>
      </c>
      <c r="EF69" s="73"/>
      <c r="EG69" s="73" t="s">
        <v>160</v>
      </c>
      <c r="EH69" s="73">
        <v>92</v>
      </c>
      <c r="EI69" s="73">
        <v>76</v>
      </c>
      <c r="EJ69" s="73">
        <v>10</v>
      </c>
      <c r="EK69" s="73">
        <v>6</v>
      </c>
      <c r="EL69" s="77">
        <v>0.83</v>
      </c>
      <c r="EM69" s="77">
        <f t="shared" si="84"/>
        <v>0</v>
      </c>
      <c r="EN69" s="73"/>
      <c r="EO69" s="73" t="s">
        <v>160</v>
      </c>
      <c r="EP69" s="73">
        <v>92</v>
      </c>
      <c r="EQ69" s="73">
        <v>76</v>
      </c>
      <c r="ER69" s="73">
        <v>10</v>
      </c>
      <c r="ES69" s="73">
        <v>6</v>
      </c>
      <c r="ET69" s="77">
        <v>0.83</v>
      </c>
      <c r="EU69" s="77">
        <f t="shared" si="85"/>
        <v>0</v>
      </c>
      <c r="EV69" s="73"/>
      <c r="EW69" s="73" t="s">
        <v>160</v>
      </c>
      <c r="EX69" s="73">
        <v>92</v>
      </c>
      <c r="EY69" s="73">
        <v>76</v>
      </c>
      <c r="EZ69" s="73">
        <v>10</v>
      </c>
      <c r="FA69" s="73">
        <v>6</v>
      </c>
      <c r="FB69" s="77">
        <v>0.83</v>
      </c>
      <c r="FC69" s="77">
        <f t="shared" si="86"/>
        <v>0</v>
      </c>
      <c r="FD69" s="73"/>
      <c r="FE69" s="74" t="s">
        <v>160</v>
      </c>
      <c r="FF69" s="74">
        <v>92</v>
      </c>
      <c r="FG69" s="74">
        <v>76</v>
      </c>
      <c r="FH69" s="74">
        <v>10</v>
      </c>
      <c r="FI69" s="74">
        <v>6</v>
      </c>
      <c r="FJ69" s="75">
        <f t="shared" si="87"/>
        <v>0.82608695652173914</v>
      </c>
      <c r="FK69" s="77">
        <f t="shared" si="88"/>
        <v>-3.9130434782608248E-3</v>
      </c>
      <c r="FM69" s="74" t="s">
        <v>160</v>
      </c>
      <c r="FN69" s="74">
        <v>92</v>
      </c>
      <c r="FO69" s="74">
        <v>76</v>
      </c>
      <c r="FP69" s="74">
        <v>10</v>
      </c>
      <c r="FQ69" s="74">
        <v>6</v>
      </c>
      <c r="FR69" s="75">
        <f t="shared" si="89"/>
        <v>0.82608695652173914</v>
      </c>
      <c r="FS69" s="77">
        <f t="shared" si="90"/>
        <v>0</v>
      </c>
      <c r="FU69" s="74" t="s">
        <v>160</v>
      </c>
      <c r="FV69" s="74">
        <v>92</v>
      </c>
      <c r="FW69" s="74">
        <v>76</v>
      </c>
      <c r="FX69" s="74">
        <v>10</v>
      </c>
      <c r="FY69" s="74">
        <v>6</v>
      </c>
      <c r="FZ69" s="75">
        <f t="shared" si="91"/>
        <v>0.82608695652173914</v>
      </c>
      <c r="GA69" s="77">
        <f t="shared" si="65"/>
        <v>0</v>
      </c>
      <c r="GC69" s="74" t="s">
        <v>160</v>
      </c>
      <c r="GD69" s="74">
        <v>92</v>
      </c>
      <c r="GE69" s="74">
        <v>76</v>
      </c>
      <c r="GF69" s="74">
        <v>10</v>
      </c>
      <c r="GG69" s="74">
        <v>6</v>
      </c>
      <c r="GH69" s="75">
        <f t="shared" si="92"/>
        <v>0.82608695652173914</v>
      </c>
      <c r="GI69" s="77">
        <f t="shared" si="93"/>
        <v>0</v>
      </c>
      <c r="GK69" s="74" t="s">
        <v>160</v>
      </c>
      <c r="GL69" s="74">
        <v>92</v>
      </c>
      <c r="GM69" s="74">
        <v>76</v>
      </c>
      <c r="GN69" s="74">
        <v>10</v>
      </c>
      <c r="GO69" s="74">
        <v>6</v>
      </c>
      <c r="GP69" s="75">
        <f t="shared" si="94"/>
        <v>0.82608695652173914</v>
      </c>
      <c r="GQ69" s="77">
        <f t="shared" si="95"/>
        <v>0</v>
      </c>
      <c r="GS69" s="74" t="s">
        <v>160</v>
      </c>
      <c r="GT69" s="74">
        <v>92</v>
      </c>
      <c r="GU69" s="74">
        <v>76</v>
      </c>
      <c r="GV69" s="74">
        <v>10</v>
      </c>
      <c r="GW69" s="74">
        <v>6</v>
      </c>
      <c r="GX69" s="75">
        <f t="shared" si="96"/>
        <v>0.82608695652173914</v>
      </c>
      <c r="GY69" s="77">
        <f t="shared" si="97"/>
        <v>0</v>
      </c>
      <c r="HA69" s="74" t="s">
        <v>160</v>
      </c>
      <c r="HB69" s="74">
        <v>92</v>
      </c>
      <c r="HC69" s="74">
        <v>76</v>
      </c>
      <c r="HD69" s="74">
        <v>10</v>
      </c>
      <c r="HE69" s="74">
        <v>6</v>
      </c>
      <c r="HF69" s="75">
        <f t="shared" si="98"/>
        <v>0.82608695652173914</v>
      </c>
      <c r="HG69" s="77">
        <f t="shared" si="99"/>
        <v>0</v>
      </c>
      <c r="HI69" s="74" t="s">
        <v>160</v>
      </c>
      <c r="HJ69" s="74">
        <v>92</v>
      </c>
      <c r="HK69" s="74">
        <v>76</v>
      </c>
      <c r="HL69" s="74">
        <v>10</v>
      </c>
      <c r="HM69" s="74">
        <v>6</v>
      </c>
      <c r="HN69" s="75">
        <f t="shared" si="100"/>
        <v>0.82608695652173914</v>
      </c>
      <c r="HO69" s="77">
        <f t="shared" si="101"/>
        <v>0</v>
      </c>
      <c r="HQ69" s="74" t="s">
        <v>160</v>
      </c>
      <c r="HR69" s="74">
        <v>92</v>
      </c>
      <c r="HS69" s="74">
        <v>76</v>
      </c>
      <c r="HT69" s="74">
        <v>10</v>
      </c>
      <c r="HU69" s="74">
        <v>6</v>
      </c>
      <c r="HV69" s="75">
        <f t="shared" si="102"/>
        <v>0.82608695652173914</v>
      </c>
      <c r="HW69" s="77">
        <f t="shared" si="103"/>
        <v>0</v>
      </c>
      <c r="HY69" s="74" t="s">
        <v>160</v>
      </c>
      <c r="HZ69" s="74">
        <v>92</v>
      </c>
      <c r="IA69" s="74">
        <v>76</v>
      </c>
      <c r="IB69" s="74">
        <v>10</v>
      </c>
      <c r="IC69" s="74">
        <v>6</v>
      </c>
      <c r="ID69" s="75">
        <f t="shared" si="104"/>
        <v>0.82608695652173914</v>
      </c>
      <c r="IE69" s="77">
        <f t="shared" si="105"/>
        <v>0</v>
      </c>
      <c r="IG69" s="74" t="s">
        <v>160</v>
      </c>
      <c r="IH69" s="74">
        <v>92</v>
      </c>
      <c r="II69" s="74">
        <v>76</v>
      </c>
      <c r="IJ69" s="74">
        <v>10</v>
      </c>
      <c r="IK69" s="74">
        <v>6</v>
      </c>
      <c r="IL69" s="75">
        <f t="shared" si="106"/>
        <v>0.82608695652173914</v>
      </c>
      <c r="IM69" s="77">
        <f t="shared" si="107"/>
        <v>0</v>
      </c>
      <c r="IO69" s="74" t="s">
        <v>160</v>
      </c>
      <c r="IP69" s="74">
        <v>92</v>
      </c>
      <c r="IQ69" s="74">
        <v>76</v>
      </c>
      <c r="IR69" s="74">
        <v>10</v>
      </c>
      <c r="IS69" s="74">
        <v>6</v>
      </c>
      <c r="IT69" s="75">
        <f t="shared" si="108"/>
        <v>0.82608695652173914</v>
      </c>
      <c r="IU69" s="77">
        <f t="shared" si="109"/>
        <v>0</v>
      </c>
      <c r="IW69" s="74" t="s">
        <v>160</v>
      </c>
      <c r="IX69" s="74">
        <v>92</v>
      </c>
      <c r="IY69" s="74">
        <v>76</v>
      </c>
      <c r="IZ69" s="74">
        <v>10</v>
      </c>
      <c r="JA69" s="74">
        <v>6</v>
      </c>
      <c r="JB69" s="75">
        <f t="shared" si="110"/>
        <v>0.82608695652173914</v>
      </c>
      <c r="JC69" s="77">
        <f t="shared" si="111"/>
        <v>0</v>
      </c>
      <c r="JE69" s="74" t="s">
        <v>160</v>
      </c>
      <c r="JF69" s="74">
        <v>92</v>
      </c>
      <c r="JG69" s="74">
        <v>76</v>
      </c>
      <c r="JH69" s="74">
        <v>10</v>
      </c>
      <c r="JI69" s="74">
        <v>6</v>
      </c>
      <c r="JJ69" s="75">
        <f t="shared" si="112"/>
        <v>0.82608695652173914</v>
      </c>
      <c r="JK69" s="77">
        <f t="shared" si="113"/>
        <v>0</v>
      </c>
      <c r="JM69" s="74" t="s">
        <v>160</v>
      </c>
      <c r="JN69" s="74">
        <v>92</v>
      </c>
      <c r="JO69" s="74">
        <v>76</v>
      </c>
      <c r="JP69" s="74">
        <v>10</v>
      </c>
      <c r="JQ69" s="74">
        <v>6</v>
      </c>
      <c r="JR69" s="75">
        <f t="shared" si="114"/>
        <v>0.82608695652173914</v>
      </c>
      <c r="JS69" s="77">
        <f t="shared" si="115"/>
        <v>0</v>
      </c>
      <c r="JU69" s="74" t="s">
        <v>160</v>
      </c>
      <c r="JV69" s="74">
        <v>92</v>
      </c>
      <c r="JW69" s="74">
        <v>76</v>
      </c>
      <c r="JX69" s="74">
        <v>10</v>
      </c>
      <c r="JY69" s="74">
        <v>6</v>
      </c>
      <c r="JZ69" s="75">
        <f t="shared" si="116"/>
        <v>0.82608695652173914</v>
      </c>
      <c r="KA69" s="77">
        <f t="shared" si="117"/>
        <v>0</v>
      </c>
      <c r="KC69" s="74" t="s">
        <v>160</v>
      </c>
      <c r="KD69" s="74">
        <v>92</v>
      </c>
      <c r="KE69" s="74">
        <v>76</v>
      </c>
      <c r="KF69" s="74">
        <v>10</v>
      </c>
      <c r="KG69" s="74">
        <v>6</v>
      </c>
      <c r="KH69" s="75">
        <f t="shared" si="118"/>
        <v>0.82608695652173914</v>
      </c>
      <c r="KI69" s="77">
        <f t="shared" si="119"/>
        <v>0</v>
      </c>
      <c r="KK69" s="74" t="s">
        <v>160</v>
      </c>
      <c r="KL69" s="74">
        <v>92</v>
      </c>
      <c r="KM69" s="74">
        <v>76</v>
      </c>
      <c r="KN69" s="74">
        <v>10</v>
      </c>
      <c r="KO69" s="74">
        <v>6</v>
      </c>
      <c r="KP69" s="75">
        <f t="shared" si="120"/>
        <v>0.82608695652173914</v>
      </c>
      <c r="KQ69" s="77">
        <f t="shared" si="121"/>
        <v>0</v>
      </c>
      <c r="KS69" s="74" t="s">
        <v>160</v>
      </c>
      <c r="KT69" s="74">
        <v>92</v>
      </c>
      <c r="KU69" s="74">
        <v>76</v>
      </c>
      <c r="KV69" s="74">
        <v>10</v>
      </c>
      <c r="KW69" s="74">
        <v>6</v>
      </c>
      <c r="KX69" s="75">
        <f t="shared" si="122"/>
        <v>0.82608695652173914</v>
      </c>
      <c r="KY69" s="77">
        <f t="shared" si="123"/>
        <v>0</v>
      </c>
      <c r="LA69" s="74" t="s">
        <v>160</v>
      </c>
      <c r="LB69" s="74">
        <v>92</v>
      </c>
      <c r="LC69" s="74">
        <v>76</v>
      </c>
      <c r="LD69" s="74">
        <v>10</v>
      </c>
      <c r="LE69" s="74">
        <v>6</v>
      </c>
      <c r="LF69" s="75">
        <f t="shared" si="124"/>
        <v>0.82608695652173914</v>
      </c>
      <c r="LG69" s="77">
        <f t="shared" si="125"/>
        <v>0</v>
      </c>
      <c r="LI69" s="74" t="s">
        <v>160</v>
      </c>
      <c r="LJ69" s="74">
        <v>92</v>
      </c>
      <c r="LK69" s="74">
        <v>77</v>
      </c>
      <c r="LL69" s="74">
        <v>10</v>
      </c>
      <c r="LM69" s="74">
        <v>5</v>
      </c>
      <c r="LN69" s="75">
        <f t="shared" si="126"/>
        <v>0.83695652173913049</v>
      </c>
      <c r="LO69" s="77">
        <f t="shared" si="127"/>
        <v>1.0869565217391353E-2</v>
      </c>
      <c r="LQ69" s="74" t="s">
        <v>160</v>
      </c>
      <c r="LR69" s="74">
        <v>92</v>
      </c>
      <c r="LS69" s="74">
        <v>77</v>
      </c>
      <c r="LT69" s="74">
        <v>10</v>
      </c>
      <c r="LU69" s="74">
        <v>5</v>
      </c>
      <c r="LV69" s="75">
        <v>0.84</v>
      </c>
      <c r="LW69" s="77"/>
    </row>
    <row r="70" spans="1:335">
      <c r="A70" s="2" t="s">
        <v>68</v>
      </c>
      <c r="B70" s="2">
        <v>71</v>
      </c>
      <c r="C70" s="2">
        <v>33</v>
      </c>
      <c r="D70" s="2">
        <v>10</v>
      </c>
      <c r="E70" s="2">
        <v>28</v>
      </c>
      <c r="F70" s="4">
        <v>0.46</v>
      </c>
      <c r="G70" s="4"/>
      <c r="H70" s="2"/>
      <c r="I70" s="2" t="s">
        <v>68</v>
      </c>
      <c r="J70" s="2">
        <v>71</v>
      </c>
      <c r="K70" s="2">
        <v>33</v>
      </c>
      <c r="L70" s="2">
        <v>10</v>
      </c>
      <c r="M70" s="2">
        <v>28</v>
      </c>
      <c r="N70" s="4">
        <f t="shared" si="63"/>
        <v>0.46478873239436619</v>
      </c>
      <c r="O70" s="8">
        <f t="shared" si="66"/>
        <v>4.7887323943661686E-3</v>
      </c>
      <c r="Q70" s="2" t="s">
        <v>68</v>
      </c>
      <c r="R70" s="2">
        <v>71</v>
      </c>
      <c r="S70" s="2">
        <v>34</v>
      </c>
      <c r="T70" s="2">
        <v>9</v>
      </c>
      <c r="U70" s="2">
        <v>28</v>
      </c>
      <c r="V70" s="4">
        <f t="shared" si="67"/>
        <v>0.47887323943661969</v>
      </c>
      <c r="W70" s="38">
        <f t="shared" si="68"/>
        <v>1.4084507042253502E-2</v>
      </c>
      <c r="Y70" s="2" t="s">
        <v>68</v>
      </c>
      <c r="Z70" s="2">
        <v>71</v>
      </c>
      <c r="AA70" s="2">
        <v>33</v>
      </c>
      <c r="AB70" s="6">
        <v>10</v>
      </c>
      <c r="AC70" s="2">
        <v>28</v>
      </c>
      <c r="AD70" s="4">
        <v>0.46</v>
      </c>
      <c r="AE70" s="38">
        <f t="shared" si="69"/>
        <v>-1.8873239436619671E-2</v>
      </c>
      <c r="AF70" t="s">
        <v>125</v>
      </c>
      <c r="AG70" s="2" t="s">
        <v>68</v>
      </c>
      <c r="AH70" s="2">
        <v>71</v>
      </c>
      <c r="AI70" s="2">
        <v>33</v>
      </c>
      <c r="AJ70" s="2">
        <v>10</v>
      </c>
      <c r="AK70" s="2">
        <v>28</v>
      </c>
      <c r="AL70" s="4">
        <v>0.46</v>
      </c>
      <c r="AM70" s="38">
        <f t="shared" si="70"/>
        <v>0</v>
      </c>
      <c r="AO70" s="2" t="s">
        <v>68</v>
      </c>
      <c r="AP70" s="2">
        <v>71</v>
      </c>
      <c r="AQ70" s="2">
        <v>33</v>
      </c>
      <c r="AR70" s="2">
        <v>10</v>
      </c>
      <c r="AS70" s="2">
        <v>28</v>
      </c>
      <c r="AT70" s="4">
        <v>0.46</v>
      </c>
      <c r="AU70" s="38">
        <f t="shared" si="71"/>
        <v>0</v>
      </c>
      <c r="AW70" s="2" t="s">
        <v>68</v>
      </c>
      <c r="AX70" s="2">
        <v>71</v>
      </c>
      <c r="AY70" s="2">
        <v>34</v>
      </c>
      <c r="AZ70" s="2">
        <v>9</v>
      </c>
      <c r="BA70" s="2">
        <v>28</v>
      </c>
      <c r="BB70" s="4">
        <v>0.48</v>
      </c>
      <c r="BC70" s="38">
        <f t="shared" si="72"/>
        <v>1.9999999999999962E-2</v>
      </c>
      <c r="BE70" s="2" t="s">
        <v>68</v>
      </c>
      <c r="BF70" s="2">
        <v>71</v>
      </c>
      <c r="BG70" s="2">
        <v>34</v>
      </c>
      <c r="BH70" s="2">
        <v>9</v>
      </c>
      <c r="BI70" s="2">
        <v>28</v>
      </c>
      <c r="BJ70" s="4">
        <v>0.48</v>
      </c>
      <c r="BK70" s="38">
        <f t="shared" si="73"/>
        <v>0</v>
      </c>
      <c r="BM70" s="2" t="s">
        <v>68</v>
      </c>
      <c r="BN70" s="2">
        <v>71</v>
      </c>
      <c r="BO70" s="2">
        <v>33</v>
      </c>
      <c r="BP70" s="2">
        <v>10</v>
      </c>
      <c r="BQ70" s="2">
        <v>28</v>
      </c>
      <c r="BR70" s="4">
        <v>0.46</v>
      </c>
      <c r="BS70" s="38">
        <f t="shared" si="74"/>
        <v>-1.9999999999999962E-2</v>
      </c>
      <c r="BT70" t="s">
        <v>89</v>
      </c>
      <c r="BU70" s="2" t="s">
        <v>68</v>
      </c>
      <c r="BV70" s="2">
        <v>71</v>
      </c>
      <c r="BW70" s="2">
        <v>33</v>
      </c>
      <c r="BX70" s="2">
        <v>10</v>
      </c>
      <c r="BY70" s="2">
        <v>28</v>
      </c>
      <c r="BZ70" s="4">
        <v>0.46</v>
      </c>
      <c r="CA70" s="4">
        <f t="shared" si="75"/>
        <v>0</v>
      </c>
      <c r="CC70" s="2" t="s">
        <v>68</v>
      </c>
      <c r="CD70" s="2">
        <v>71</v>
      </c>
      <c r="CE70" s="2">
        <v>33</v>
      </c>
      <c r="CF70" s="2">
        <v>10</v>
      </c>
      <c r="CG70" s="2">
        <v>28</v>
      </c>
      <c r="CH70" s="4">
        <f t="shared" si="76"/>
        <v>0.46478873239436619</v>
      </c>
      <c r="CI70" s="38">
        <f t="shared" si="77"/>
        <v>4.7887323943661686E-3</v>
      </c>
      <c r="CK70" s="73" t="s">
        <v>68</v>
      </c>
      <c r="CL70" s="73">
        <v>71</v>
      </c>
      <c r="CM70" s="73">
        <v>33</v>
      </c>
      <c r="CN70" s="73">
        <v>10</v>
      </c>
      <c r="CO70" s="73">
        <v>28</v>
      </c>
      <c r="CP70" s="77">
        <v>0.46</v>
      </c>
      <c r="CQ70" s="77">
        <f t="shared" si="78"/>
        <v>-27.54</v>
      </c>
      <c r="CR70" s="73"/>
      <c r="CS70" s="73" t="s">
        <v>68</v>
      </c>
      <c r="CT70" s="73">
        <v>71</v>
      </c>
      <c r="CU70" s="73">
        <v>33</v>
      </c>
      <c r="CV70" s="73">
        <v>10</v>
      </c>
      <c r="CW70" s="73">
        <v>28</v>
      </c>
      <c r="CX70" s="77">
        <v>0.46</v>
      </c>
      <c r="CY70" s="77">
        <f t="shared" si="79"/>
        <v>0</v>
      </c>
      <c r="CZ70" s="73"/>
      <c r="DA70" s="73" t="s">
        <v>68</v>
      </c>
      <c r="DB70" s="73">
        <v>71</v>
      </c>
      <c r="DC70" s="73">
        <v>33</v>
      </c>
      <c r="DD70" s="73">
        <v>10</v>
      </c>
      <c r="DE70" s="73">
        <v>28</v>
      </c>
      <c r="DF70" s="77">
        <v>0.46</v>
      </c>
      <c r="DG70" s="77">
        <f t="shared" si="80"/>
        <v>0</v>
      </c>
      <c r="DH70" s="73"/>
      <c r="DI70" s="73" t="s">
        <v>68</v>
      </c>
      <c r="DJ70" s="73">
        <v>71</v>
      </c>
      <c r="DK70" s="73">
        <v>33</v>
      </c>
      <c r="DL70" s="73">
        <v>10</v>
      </c>
      <c r="DM70" s="73">
        <v>28</v>
      </c>
      <c r="DN70" s="77">
        <v>0.46</v>
      </c>
      <c r="DO70" s="77">
        <f t="shared" si="81"/>
        <v>0</v>
      </c>
      <c r="DP70" s="73"/>
      <c r="DQ70" s="73" t="s">
        <v>68</v>
      </c>
      <c r="DR70" s="73">
        <v>71</v>
      </c>
      <c r="DS70" s="73">
        <v>33</v>
      </c>
      <c r="DT70" s="73">
        <v>10</v>
      </c>
      <c r="DU70" s="73">
        <v>28</v>
      </c>
      <c r="DV70" s="77">
        <v>0.46</v>
      </c>
      <c r="DW70" s="77">
        <f t="shared" si="82"/>
        <v>0</v>
      </c>
      <c r="DX70" s="91"/>
      <c r="DY70" s="73" t="s">
        <v>68</v>
      </c>
      <c r="DZ70" s="73">
        <v>71</v>
      </c>
      <c r="EA70" s="73">
        <v>33</v>
      </c>
      <c r="EB70" s="73">
        <v>10</v>
      </c>
      <c r="EC70" s="73">
        <v>28</v>
      </c>
      <c r="ED70" s="77">
        <v>0.46</v>
      </c>
      <c r="EE70" s="77">
        <f t="shared" si="83"/>
        <v>0</v>
      </c>
      <c r="EF70" s="73"/>
      <c r="EG70" s="73" t="s">
        <v>68</v>
      </c>
      <c r="EH70" s="73">
        <v>71</v>
      </c>
      <c r="EI70" s="73">
        <v>33</v>
      </c>
      <c r="EJ70" s="73">
        <v>10</v>
      </c>
      <c r="EK70" s="73">
        <v>28</v>
      </c>
      <c r="EL70" s="77">
        <v>0.46</v>
      </c>
      <c r="EM70" s="77">
        <f t="shared" si="84"/>
        <v>0</v>
      </c>
      <c r="EN70" s="73"/>
      <c r="EO70" s="73" t="s">
        <v>68</v>
      </c>
      <c r="EP70" s="73">
        <v>71</v>
      </c>
      <c r="EQ70" s="73">
        <v>34</v>
      </c>
      <c r="ER70" s="73">
        <v>9</v>
      </c>
      <c r="ES70" s="73">
        <v>28</v>
      </c>
      <c r="ET70" s="77">
        <v>0.48</v>
      </c>
      <c r="EU70" s="77">
        <f t="shared" si="85"/>
        <v>1.9999999999999962E-2</v>
      </c>
      <c r="EV70" s="73"/>
      <c r="EW70" s="73" t="s">
        <v>68</v>
      </c>
      <c r="EX70" s="73">
        <v>71</v>
      </c>
      <c r="EY70" s="73">
        <v>33</v>
      </c>
      <c r="EZ70" s="73">
        <v>10</v>
      </c>
      <c r="FA70" s="73">
        <v>28</v>
      </c>
      <c r="FB70" s="77">
        <v>0.46</v>
      </c>
      <c r="FC70" s="77">
        <f t="shared" si="86"/>
        <v>-1.9999999999999962E-2</v>
      </c>
      <c r="FD70" s="73" t="s">
        <v>89</v>
      </c>
      <c r="FE70" s="74" t="s">
        <v>68</v>
      </c>
      <c r="FF70" s="74">
        <v>71</v>
      </c>
      <c r="FG70" s="74">
        <v>45</v>
      </c>
      <c r="FH70" s="74">
        <v>8</v>
      </c>
      <c r="FI70" s="74">
        <v>18</v>
      </c>
      <c r="FJ70" s="75">
        <f t="shared" si="87"/>
        <v>0.63380281690140849</v>
      </c>
      <c r="FK70" s="77">
        <f t="shared" si="88"/>
        <v>0.17380281690140847</v>
      </c>
      <c r="FM70" s="74" t="s">
        <v>68</v>
      </c>
      <c r="FN70" s="74">
        <v>71</v>
      </c>
      <c r="FO70" s="74">
        <v>45</v>
      </c>
      <c r="FP70" s="74">
        <v>8</v>
      </c>
      <c r="FQ70" s="74">
        <v>18</v>
      </c>
      <c r="FR70" s="75">
        <f t="shared" si="89"/>
        <v>0.63380281690140849</v>
      </c>
      <c r="FS70" s="77">
        <f t="shared" si="90"/>
        <v>0</v>
      </c>
      <c r="FU70" s="74" t="s">
        <v>68</v>
      </c>
      <c r="FV70" s="74">
        <v>71</v>
      </c>
      <c r="FW70" s="74">
        <v>46</v>
      </c>
      <c r="FX70" s="74">
        <v>7</v>
      </c>
      <c r="FY70" s="74">
        <v>18</v>
      </c>
      <c r="FZ70" s="75">
        <f t="shared" si="91"/>
        <v>0.647887323943662</v>
      </c>
      <c r="GA70" s="77">
        <f t="shared" si="65"/>
        <v>1.4084507042253502E-2</v>
      </c>
      <c r="GC70" s="74" t="s">
        <v>68</v>
      </c>
      <c r="GD70" s="74">
        <v>71</v>
      </c>
      <c r="GE70" s="74">
        <v>46</v>
      </c>
      <c r="GF70" s="74">
        <v>7</v>
      </c>
      <c r="GG70" s="74">
        <v>18</v>
      </c>
      <c r="GH70" s="75">
        <f t="shared" si="92"/>
        <v>0.647887323943662</v>
      </c>
      <c r="GI70" s="77">
        <f t="shared" si="93"/>
        <v>0</v>
      </c>
      <c r="GK70" s="74" t="s">
        <v>68</v>
      </c>
      <c r="GL70" s="74">
        <v>71</v>
      </c>
      <c r="GM70" s="74">
        <v>46</v>
      </c>
      <c r="GN70" s="74">
        <v>7</v>
      </c>
      <c r="GO70" s="74">
        <v>18</v>
      </c>
      <c r="GP70" s="75">
        <f t="shared" si="94"/>
        <v>0.647887323943662</v>
      </c>
      <c r="GQ70" s="77">
        <f t="shared" si="95"/>
        <v>0</v>
      </c>
      <c r="GS70" s="74" t="s">
        <v>68</v>
      </c>
      <c r="GT70" s="74">
        <v>71</v>
      </c>
      <c r="GU70" s="74">
        <v>46</v>
      </c>
      <c r="GV70" s="74">
        <v>7</v>
      </c>
      <c r="GW70" s="74">
        <v>18</v>
      </c>
      <c r="GX70" s="75">
        <f t="shared" si="96"/>
        <v>0.647887323943662</v>
      </c>
      <c r="GY70" s="77">
        <f t="shared" si="97"/>
        <v>0</v>
      </c>
      <c r="HA70" s="74" t="s">
        <v>68</v>
      </c>
      <c r="HB70" s="74">
        <v>71</v>
      </c>
      <c r="HC70" s="74">
        <v>46</v>
      </c>
      <c r="HD70" s="74">
        <v>7</v>
      </c>
      <c r="HE70" s="74">
        <v>18</v>
      </c>
      <c r="HF70" s="75">
        <f t="shared" si="98"/>
        <v>0.647887323943662</v>
      </c>
      <c r="HG70" s="77">
        <f t="shared" si="99"/>
        <v>0</v>
      </c>
      <c r="HI70" s="74" t="s">
        <v>68</v>
      </c>
      <c r="HJ70" s="74">
        <v>71</v>
      </c>
      <c r="HK70" s="74">
        <v>46</v>
      </c>
      <c r="HL70" s="74">
        <v>7</v>
      </c>
      <c r="HM70" s="74">
        <v>18</v>
      </c>
      <c r="HN70" s="75">
        <f t="shared" si="100"/>
        <v>0.647887323943662</v>
      </c>
      <c r="HO70" s="77">
        <f t="shared" si="101"/>
        <v>0</v>
      </c>
      <c r="HQ70" s="74" t="s">
        <v>68</v>
      </c>
      <c r="HR70" s="74">
        <v>71</v>
      </c>
      <c r="HS70" s="74">
        <v>46</v>
      </c>
      <c r="HT70" s="74">
        <v>7</v>
      </c>
      <c r="HU70" s="74">
        <v>18</v>
      </c>
      <c r="HV70" s="75">
        <f t="shared" si="102"/>
        <v>0.647887323943662</v>
      </c>
      <c r="HW70" s="77">
        <f t="shared" si="103"/>
        <v>0</v>
      </c>
      <c r="HY70" s="74" t="s">
        <v>68</v>
      </c>
      <c r="HZ70" s="74">
        <v>71</v>
      </c>
      <c r="IA70" s="74">
        <v>46</v>
      </c>
      <c r="IB70" s="74">
        <v>7</v>
      </c>
      <c r="IC70" s="74">
        <v>18</v>
      </c>
      <c r="ID70" s="75">
        <f t="shared" si="104"/>
        <v>0.647887323943662</v>
      </c>
      <c r="IE70" s="77">
        <f t="shared" si="105"/>
        <v>0</v>
      </c>
      <c r="IG70" s="74" t="s">
        <v>68</v>
      </c>
      <c r="IH70" s="74">
        <v>71</v>
      </c>
      <c r="II70" s="74">
        <v>46</v>
      </c>
      <c r="IJ70" s="74">
        <v>7</v>
      </c>
      <c r="IK70" s="74">
        <v>18</v>
      </c>
      <c r="IL70" s="75">
        <f t="shared" si="106"/>
        <v>0.647887323943662</v>
      </c>
      <c r="IM70" s="77">
        <f t="shared" si="107"/>
        <v>0</v>
      </c>
      <c r="IO70" s="74" t="s">
        <v>68</v>
      </c>
      <c r="IP70" s="74">
        <v>71</v>
      </c>
      <c r="IQ70" s="74">
        <v>46</v>
      </c>
      <c r="IR70" s="74">
        <v>7</v>
      </c>
      <c r="IS70" s="74">
        <v>18</v>
      </c>
      <c r="IT70" s="75">
        <f t="shared" si="108"/>
        <v>0.647887323943662</v>
      </c>
      <c r="IU70" s="77">
        <f t="shared" si="109"/>
        <v>0</v>
      </c>
      <c r="IW70" s="74" t="s">
        <v>68</v>
      </c>
      <c r="IX70" s="74">
        <v>71</v>
      </c>
      <c r="IY70" s="74">
        <v>46</v>
      </c>
      <c r="IZ70" s="74">
        <v>7</v>
      </c>
      <c r="JA70" s="74">
        <v>18</v>
      </c>
      <c r="JB70" s="75">
        <f t="shared" si="110"/>
        <v>0.647887323943662</v>
      </c>
      <c r="JC70" s="77">
        <f t="shared" si="111"/>
        <v>0</v>
      </c>
      <c r="JE70" s="74" t="s">
        <v>68</v>
      </c>
      <c r="JF70" s="74">
        <v>71</v>
      </c>
      <c r="JG70" s="74">
        <v>46</v>
      </c>
      <c r="JH70" s="74">
        <v>7</v>
      </c>
      <c r="JI70" s="74">
        <v>18</v>
      </c>
      <c r="JJ70" s="75">
        <f t="shared" si="112"/>
        <v>0.647887323943662</v>
      </c>
      <c r="JK70" s="77">
        <f t="shared" si="113"/>
        <v>0</v>
      </c>
      <c r="JM70" s="74" t="s">
        <v>68</v>
      </c>
      <c r="JN70" s="74">
        <v>71</v>
      </c>
      <c r="JO70" s="74">
        <v>46</v>
      </c>
      <c r="JP70" s="74">
        <v>7</v>
      </c>
      <c r="JQ70" s="74">
        <v>18</v>
      </c>
      <c r="JR70" s="75">
        <f t="shared" si="114"/>
        <v>0.647887323943662</v>
      </c>
      <c r="JS70" s="77">
        <f t="shared" si="115"/>
        <v>0</v>
      </c>
      <c r="JU70" s="74" t="s">
        <v>68</v>
      </c>
      <c r="JV70" s="74">
        <v>71</v>
      </c>
      <c r="JW70" s="74">
        <v>46</v>
      </c>
      <c r="JX70" s="74">
        <v>7</v>
      </c>
      <c r="JY70" s="74">
        <v>18</v>
      </c>
      <c r="JZ70" s="75">
        <f t="shared" si="116"/>
        <v>0.647887323943662</v>
      </c>
      <c r="KA70" s="77">
        <f t="shared" si="117"/>
        <v>0</v>
      </c>
      <c r="KC70" s="74" t="s">
        <v>68</v>
      </c>
      <c r="KD70" s="74">
        <v>71</v>
      </c>
      <c r="KE70" s="74">
        <v>46</v>
      </c>
      <c r="KF70" s="74">
        <v>7</v>
      </c>
      <c r="KG70" s="74">
        <v>18</v>
      </c>
      <c r="KH70" s="75">
        <f t="shared" si="118"/>
        <v>0.647887323943662</v>
      </c>
      <c r="KI70" s="77">
        <f t="shared" si="119"/>
        <v>0</v>
      </c>
      <c r="KK70" s="74" t="s">
        <v>68</v>
      </c>
      <c r="KL70" s="74">
        <v>71</v>
      </c>
      <c r="KM70" s="74">
        <v>46</v>
      </c>
      <c r="KN70" s="74">
        <v>7</v>
      </c>
      <c r="KO70" s="74">
        <v>18</v>
      </c>
      <c r="KP70" s="75">
        <f t="shared" si="120"/>
        <v>0.647887323943662</v>
      </c>
      <c r="KQ70" s="77">
        <f t="shared" si="121"/>
        <v>0</v>
      </c>
      <c r="KS70" s="74" t="s">
        <v>68</v>
      </c>
      <c r="KT70" s="74">
        <v>71</v>
      </c>
      <c r="KU70" s="74">
        <v>46</v>
      </c>
      <c r="KV70" s="74">
        <v>7</v>
      </c>
      <c r="KW70" s="74">
        <v>18</v>
      </c>
      <c r="KX70" s="75">
        <f t="shared" si="122"/>
        <v>0.647887323943662</v>
      </c>
      <c r="KY70" s="77">
        <f t="shared" si="123"/>
        <v>0</v>
      </c>
      <c r="LA70" s="74" t="s">
        <v>68</v>
      </c>
      <c r="LB70" s="74">
        <v>71</v>
      </c>
      <c r="LC70" s="74">
        <v>46</v>
      </c>
      <c r="LD70" s="74">
        <v>7</v>
      </c>
      <c r="LE70" s="74">
        <v>18</v>
      </c>
      <c r="LF70" s="75">
        <f t="shared" si="124"/>
        <v>0.647887323943662</v>
      </c>
      <c r="LG70" s="77">
        <f t="shared" si="125"/>
        <v>0</v>
      </c>
      <c r="LI70" s="74" t="s">
        <v>68</v>
      </c>
      <c r="LJ70" s="74">
        <v>71</v>
      </c>
      <c r="LK70" s="74">
        <v>46</v>
      </c>
      <c r="LL70" s="74">
        <v>7</v>
      </c>
      <c r="LM70" s="74">
        <v>18</v>
      </c>
      <c r="LN70" s="75">
        <f t="shared" si="126"/>
        <v>0.647887323943662</v>
      </c>
      <c r="LO70" s="77">
        <f t="shared" si="127"/>
        <v>0</v>
      </c>
      <c r="LQ70" s="74" t="s">
        <v>68</v>
      </c>
      <c r="LR70" s="74">
        <v>71</v>
      </c>
      <c r="LS70" s="74">
        <v>46</v>
      </c>
      <c r="LT70" s="74">
        <v>7</v>
      </c>
      <c r="LU70" s="74">
        <v>18</v>
      </c>
      <c r="LV70" s="75">
        <v>0.65</v>
      </c>
      <c r="LW70" s="77"/>
    </row>
    <row r="71" spans="1:335">
      <c r="A71" s="2" t="s">
        <v>72</v>
      </c>
      <c r="B71" s="2">
        <v>555</v>
      </c>
      <c r="C71" s="2">
        <v>553</v>
      </c>
      <c r="D71" s="2">
        <v>2</v>
      </c>
      <c r="E71" s="2">
        <v>0</v>
      </c>
      <c r="F71" s="4">
        <v>1</v>
      </c>
      <c r="G71" s="4"/>
      <c r="H71" s="2"/>
      <c r="I71" s="2" t="s">
        <v>72</v>
      </c>
      <c r="J71" s="2">
        <v>555</v>
      </c>
      <c r="K71" s="2">
        <v>553</v>
      </c>
      <c r="L71" s="2">
        <v>2</v>
      </c>
      <c r="M71" s="2">
        <v>0</v>
      </c>
      <c r="N71" s="4">
        <f t="shared" si="63"/>
        <v>0.99639639639639643</v>
      </c>
      <c r="O71" s="8">
        <f t="shared" si="66"/>
        <v>-3.6036036036035668E-3</v>
      </c>
      <c r="Q71" s="2" t="s">
        <v>72</v>
      </c>
      <c r="R71" s="2">
        <v>555</v>
      </c>
      <c r="S71" s="2">
        <v>553</v>
      </c>
      <c r="T71" s="2">
        <v>2</v>
      </c>
      <c r="U71" s="2">
        <v>0</v>
      </c>
      <c r="V71" s="4">
        <f t="shared" si="67"/>
        <v>0.99639639639639643</v>
      </c>
      <c r="W71" s="38">
        <f t="shared" si="68"/>
        <v>0</v>
      </c>
      <c r="Y71" s="2" t="s">
        <v>72</v>
      </c>
      <c r="Z71" s="2">
        <v>555</v>
      </c>
      <c r="AA71" s="2">
        <v>553</v>
      </c>
      <c r="AB71" s="2">
        <v>2</v>
      </c>
      <c r="AC71" s="2">
        <v>0</v>
      </c>
      <c r="AD71" s="4">
        <v>1</v>
      </c>
      <c r="AE71" s="38">
        <f t="shared" si="69"/>
        <v>3.6036036036035668E-3</v>
      </c>
      <c r="AG71" s="2" t="s">
        <v>72</v>
      </c>
      <c r="AH71" s="2">
        <v>555</v>
      </c>
      <c r="AI71" s="2">
        <v>553</v>
      </c>
      <c r="AJ71" s="2">
        <v>2</v>
      </c>
      <c r="AK71" s="2">
        <v>0</v>
      </c>
      <c r="AL71" s="4">
        <v>1</v>
      </c>
      <c r="AM71" s="38">
        <f t="shared" si="70"/>
        <v>0</v>
      </c>
      <c r="AO71" s="2" t="s">
        <v>72</v>
      </c>
      <c r="AP71" s="2">
        <v>555</v>
      </c>
      <c r="AQ71" s="2">
        <v>553</v>
      </c>
      <c r="AR71" s="2">
        <v>2</v>
      </c>
      <c r="AS71" s="2">
        <v>0</v>
      </c>
      <c r="AT71" s="4">
        <v>1</v>
      </c>
      <c r="AU71" s="38">
        <f t="shared" si="71"/>
        <v>0</v>
      </c>
      <c r="AW71" s="2" t="s">
        <v>72</v>
      </c>
      <c r="AX71" s="2">
        <v>555</v>
      </c>
      <c r="AY71" s="2">
        <v>553</v>
      </c>
      <c r="AZ71" s="2">
        <v>2</v>
      </c>
      <c r="BA71" s="2">
        <v>0</v>
      </c>
      <c r="BB71" s="4">
        <v>1</v>
      </c>
      <c r="BC71" s="38">
        <f t="shared" si="72"/>
        <v>0</v>
      </c>
      <c r="BE71" s="2" t="s">
        <v>72</v>
      </c>
      <c r="BF71" s="2">
        <v>555</v>
      </c>
      <c r="BG71" s="2">
        <v>553</v>
      </c>
      <c r="BH71" s="2">
        <v>2</v>
      </c>
      <c r="BI71" s="2">
        <v>0</v>
      </c>
      <c r="BJ71" s="4">
        <v>1</v>
      </c>
      <c r="BK71" s="38">
        <f t="shared" si="73"/>
        <v>0</v>
      </c>
      <c r="BM71" s="2" t="s">
        <v>72</v>
      </c>
      <c r="BN71" s="2">
        <v>555</v>
      </c>
      <c r="BO71" s="2">
        <v>553</v>
      </c>
      <c r="BP71" s="2">
        <v>2</v>
      </c>
      <c r="BQ71" s="2">
        <v>0</v>
      </c>
      <c r="BR71" s="4">
        <v>1</v>
      </c>
      <c r="BS71" s="38">
        <f t="shared" si="74"/>
        <v>0</v>
      </c>
      <c r="BU71" s="2" t="s">
        <v>72</v>
      </c>
      <c r="BV71" s="2">
        <v>555</v>
      </c>
      <c r="BW71" s="2">
        <v>553</v>
      </c>
      <c r="BX71" s="2">
        <v>2</v>
      </c>
      <c r="BY71" s="2">
        <v>0</v>
      </c>
      <c r="BZ71" s="4">
        <v>1</v>
      </c>
      <c r="CA71" s="4">
        <f t="shared" si="75"/>
        <v>0</v>
      </c>
      <c r="CC71" s="2" t="s">
        <v>72</v>
      </c>
      <c r="CD71" s="2">
        <v>555</v>
      </c>
      <c r="CE71" s="2">
        <v>553</v>
      </c>
      <c r="CF71" s="2">
        <v>2</v>
      </c>
      <c r="CG71" s="2">
        <v>0</v>
      </c>
      <c r="CH71" s="4">
        <f t="shared" si="76"/>
        <v>0.99639639639639643</v>
      </c>
      <c r="CI71" s="38">
        <f t="shared" si="77"/>
        <v>-3.6036036036035668E-3</v>
      </c>
      <c r="CK71" s="73" t="s">
        <v>72</v>
      </c>
      <c r="CL71" s="73">
        <v>555</v>
      </c>
      <c r="CM71" s="73">
        <v>553</v>
      </c>
      <c r="CN71" s="73">
        <v>2</v>
      </c>
      <c r="CO71" s="73">
        <v>0</v>
      </c>
      <c r="CP71" s="77">
        <v>1</v>
      </c>
      <c r="CQ71" s="77">
        <f t="shared" si="78"/>
        <v>1</v>
      </c>
      <c r="CR71" s="73"/>
      <c r="CS71" s="73" t="s">
        <v>72</v>
      </c>
      <c r="CT71" s="73">
        <v>555</v>
      </c>
      <c r="CU71" s="73">
        <v>553</v>
      </c>
      <c r="CV71" s="73">
        <v>2</v>
      </c>
      <c r="CW71" s="73">
        <v>0</v>
      </c>
      <c r="CX71" s="77">
        <v>1</v>
      </c>
      <c r="CY71" s="77">
        <f t="shared" si="79"/>
        <v>0</v>
      </c>
      <c r="CZ71" s="73"/>
      <c r="DA71" s="73" t="s">
        <v>72</v>
      </c>
      <c r="DB71" s="73">
        <v>555</v>
      </c>
      <c r="DC71" s="73">
        <v>553</v>
      </c>
      <c r="DD71" s="73">
        <v>2</v>
      </c>
      <c r="DE71" s="73">
        <v>0</v>
      </c>
      <c r="DF71" s="77">
        <v>1</v>
      </c>
      <c r="DG71" s="77">
        <f t="shared" si="80"/>
        <v>0</v>
      </c>
      <c r="DH71" s="73"/>
      <c r="DI71" s="73" t="s">
        <v>72</v>
      </c>
      <c r="DJ71" s="73">
        <v>160</v>
      </c>
      <c r="DK71" s="73">
        <v>0</v>
      </c>
      <c r="DL71" s="73">
        <v>0</v>
      </c>
      <c r="DM71" s="73">
        <v>160</v>
      </c>
      <c r="DN71" s="77">
        <v>0</v>
      </c>
      <c r="DO71" s="77">
        <f t="shared" si="81"/>
        <v>-1</v>
      </c>
      <c r="DP71" s="73" t="s">
        <v>89</v>
      </c>
      <c r="DQ71" s="73" t="s">
        <v>72</v>
      </c>
      <c r="DR71" s="73">
        <v>160</v>
      </c>
      <c r="DS71" s="73">
        <v>0</v>
      </c>
      <c r="DT71" s="73">
        <v>0</v>
      </c>
      <c r="DU71" s="73">
        <v>160</v>
      </c>
      <c r="DV71" s="77">
        <v>0</v>
      </c>
      <c r="DW71" s="77">
        <f t="shared" si="82"/>
        <v>0</v>
      </c>
      <c r="DX71" s="73"/>
      <c r="DY71" s="73" t="s">
        <v>72</v>
      </c>
      <c r="DZ71" s="73">
        <v>480</v>
      </c>
      <c r="EA71" s="73">
        <v>0</v>
      </c>
      <c r="EB71" s="73">
        <v>0</v>
      </c>
      <c r="EC71" s="73">
        <v>480</v>
      </c>
      <c r="ED71" s="77">
        <v>0</v>
      </c>
      <c r="EE71" s="77">
        <f t="shared" si="83"/>
        <v>0</v>
      </c>
      <c r="EF71" s="73"/>
      <c r="EG71" s="73" t="s">
        <v>72</v>
      </c>
      <c r="EH71" s="73">
        <v>160</v>
      </c>
      <c r="EI71" s="73">
        <v>0</v>
      </c>
      <c r="EJ71" s="73">
        <v>0</v>
      </c>
      <c r="EK71" s="73">
        <v>160</v>
      </c>
      <c r="EL71" s="77">
        <v>0</v>
      </c>
      <c r="EM71" s="77">
        <f t="shared" si="84"/>
        <v>0</v>
      </c>
      <c r="EN71" s="73"/>
      <c r="EO71" s="73" t="s">
        <v>72</v>
      </c>
      <c r="EP71" s="73">
        <v>480</v>
      </c>
      <c r="EQ71" s="73">
        <v>0</v>
      </c>
      <c r="ER71" s="73">
        <v>0</v>
      </c>
      <c r="ES71" s="73">
        <v>480</v>
      </c>
      <c r="ET71" s="77">
        <v>0</v>
      </c>
      <c r="EU71" s="77">
        <f t="shared" si="85"/>
        <v>0</v>
      </c>
      <c r="EV71" s="73"/>
      <c r="EW71" s="73" t="s">
        <v>72</v>
      </c>
      <c r="EX71" s="73">
        <v>480</v>
      </c>
      <c r="EY71" s="73">
        <v>0</v>
      </c>
      <c r="EZ71" s="73">
        <v>0</v>
      </c>
      <c r="FA71" s="73">
        <v>480</v>
      </c>
      <c r="FB71" s="77">
        <v>0</v>
      </c>
      <c r="FC71" s="77">
        <f t="shared" si="86"/>
        <v>0</v>
      </c>
      <c r="FD71" s="73"/>
      <c r="FE71" s="74" t="s">
        <v>72</v>
      </c>
      <c r="FF71" s="74">
        <v>1497</v>
      </c>
      <c r="FG71" s="74">
        <v>1369</v>
      </c>
      <c r="FH71" s="74">
        <v>128</v>
      </c>
      <c r="FI71" s="74">
        <v>0</v>
      </c>
      <c r="FJ71" s="75">
        <f t="shared" si="87"/>
        <v>0.91449565798263188</v>
      </c>
      <c r="FK71" s="77">
        <f t="shared" si="88"/>
        <v>0.91449565798263188</v>
      </c>
      <c r="FM71" s="74" t="s">
        <v>72</v>
      </c>
      <c r="FN71" s="74">
        <v>1497</v>
      </c>
      <c r="FO71" s="74">
        <v>1369</v>
      </c>
      <c r="FP71" s="74">
        <v>128</v>
      </c>
      <c r="FQ71" s="74">
        <v>0</v>
      </c>
      <c r="FR71" s="75">
        <f t="shared" si="89"/>
        <v>0.91449565798263188</v>
      </c>
      <c r="FS71" s="77">
        <f t="shared" si="90"/>
        <v>0</v>
      </c>
      <c r="FU71" s="74" t="s">
        <v>72</v>
      </c>
      <c r="FV71" s="74">
        <v>1497</v>
      </c>
      <c r="FW71" s="74">
        <v>1369</v>
      </c>
      <c r="FX71" s="74">
        <v>128</v>
      </c>
      <c r="FY71" s="74">
        <v>0</v>
      </c>
      <c r="FZ71" s="75">
        <f t="shared" si="91"/>
        <v>0.91449565798263188</v>
      </c>
      <c r="GA71" s="77">
        <f t="shared" si="65"/>
        <v>0</v>
      </c>
      <c r="GC71" s="74" t="s">
        <v>72</v>
      </c>
      <c r="GD71" s="74">
        <v>1497</v>
      </c>
      <c r="GE71" s="74">
        <v>1369</v>
      </c>
      <c r="GF71" s="74">
        <v>128</v>
      </c>
      <c r="GG71" s="74">
        <v>0</v>
      </c>
      <c r="GH71" s="75">
        <f t="shared" si="92"/>
        <v>0.91449565798263188</v>
      </c>
      <c r="GI71" s="77">
        <f t="shared" si="93"/>
        <v>0</v>
      </c>
      <c r="GK71" s="74" t="s">
        <v>72</v>
      </c>
      <c r="GL71" s="74">
        <v>1497</v>
      </c>
      <c r="GM71" s="74">
        <v>1369</v>
      </c>
      <c r="GN71" s="74">
        <v>128</v>
      </c>
      <c r="GO71" s="74">
        <v>0</v>
      </c>
      <c r="GP71" s="75">
        <f t="shared" si="94"/>
        <v>0.91449565798263188</v>
      </c>
      <c r="GQ71" s="77">
        <f t="shared" si="95"/>
        <v>0</v>
      </c>
      <c r="GS71" s="74" t="s">
        <v>72</v>
      </c>
      <c r="GT71" s="74">
        <v>1497</v>
      </c>
      <c r="GU71" s="74">
        <v>1369</v>
      </c>
      <c r="GV71" s="74">
        <v>128</v>
      </c>
      <c r="GW71" s="74">
        <v>0</v>
      </c>
      <c r="GX71" s="75">
        <f t="shared" si="96"/>
        <v>0.91449565798263188</v>
      </c>
      <c r="GY71" s="77">
        <f t="shared" si="97"/>
        <v>0</v>
      </c>
      <c r="HA71" s="74" t="s">
        <v>72</v>
      </c>
      <c r="HB71" s="74">
        <v>1497</v>
      </c>
      <c r="HC71" s="74">
        <v>1369</v>
      </c>
      <c r="HD71" s="74">
        <v>128</v>
      </c>
      <c r="HE71" s="74">
        <v>0</v>
      </c>
      <c r="HF71" s="75">
        <f t="shared" si="98"/>
        <v>0.91449565798263188</v>
      </c>
      <c r="HG71" s="77">
        <f t="shared" si="99"/>
        <v>0</v>
      </c>
      <c r="HI71" s="74" t="s">
        <v>72</v>
      </c>
      <c r="HJ71" s="74">
        <v>1497</v>
      </c>
      <c r="HK71" s="74">
        <v>1369</v>
      </c>
      <c r="HL71" s="74">
        <v>128</v>
      </c>
      <c r="HM71" s="74">
        <v>0</v>
      </c>
      <c r="HN71" s="75">
        <f t="shared" si="100"/>
        <v>0.91449565798263188</v>
      </c>
      <c r="HO71" s="77">
        <f t="shared" si="101"/>
        <v>0</v>
      </c>
      <c r="HQ71" s="74" t="s">
        <v>72</v>
      </c>
      <c r="HR71" s="74">
        <v>1497</v>
      </c>
      <c r="HS71" s="74">
        <v>1369</v>
      </c>
      <c r="HT71" s="74">
        <v>128</v>
      </c>
      <c r="HU71" s="74">
        <v>0</v>
      </c>
      <c r="HV71" s="75">
        <f t="shared" si="102"/>
        <v>0.91449565798263188</v>
      </c>
      <c r="HW71" s="77">
        <f t="shared" si="103"/>
        <v>0</v>
      </c>
      <c r="HY71" s="74" t="s">
        <v>72</v>
      </c>
      <c r="HZ71" s="74">
        <v>1497</v>
      </c>
      <c r="IA71" s="74">
        <v>1369</v>
      </c>
      <c r="IB71" s="74">
        <v>128</v>
      </c>
      <c r="IC71" s="74">
        <v>0</v>
      </c>
      <c r="ID71" s="75">
        <f t="shared" si="104"/>
        <v>0.91449565798263188</v>
      </c>
      <c r="IE71" s="77">
        <f t="shared" si="105"/>
        <v>0</v>
      </c>
      <c r="IG71" s="74" t="s">
        <v>72</v>
      </c>
      <c r="IH71" s="74">
        <v>1497</v>
      </c>
      <c r="II71" s="74">
        <v>1369</v>
      </c>
      <c r="IJ71" s="74">
        <v>128</v>
      </c>
      <c r="IK71" s="74">
        <v>0</v>
      </c>
      <c r="IL71" s="75">
        <f t="shared" si="106"/>
        <v>0.91449565798263188</v>
      </c>
      <c r="IM71" s="77">
        <f t="shared" si="107"/>
        <v>0</v>
      </c>
      <c r="IO71" s="74" t="s">
        <v>72</v>
      </c>
      <c r="IP71" s="74">
        <v>1497</v>
      </c>
      <c r="IQ71" s="74">
        <v>1369</v>
      </c>
      <c r="IR71" s="74">
        <v>128</v>
      </c>
      <c r="IS71" s="74">
        <v>0</v>
      </c>
      <c r="IT71" s="75">
        <f t="shared" si="108"/>
        <v>0.91449565798263188</v>
      </c>
      <c r="IU71" s="77">
        <f t="shared" si="109"/>
        <v>0</v>
      </c>
      <c r="IW71" s="74" t="s">
        <v>72</v>
      </c>
      <c r="IX71" s="74">
        <v>1497</v>
      </c>
      <c r="IY71" s="74">
        <v>1369</v>
      </c>
      <c r="IZ71" s="74">
        <v>128</v>
      </c>
      <c r="JA71" s="74">
        <v>0</v>
      </c>
      <c r="JB71" s="75">
        <f t="shared" si="110"/>
        <v>0.91449565798263188</v>
      </c>
      <c r="JC71" s="77">
        <f t="shared" si="111"/>
        <v>0</v>
      </c>
      <c r="JE71" s="74" t="s">
        <v>72</v>
      </c>
      <c r="JF71" s="74">
        <v>1497</v>
      </c>
      <c r="JG71" s="74">
        <v>1369</v>
      </c>
      <c r="JH71" s="74">
        <v>128</v>
      </c>
      <c r="JI71" s="74">
        <v>0</v>
      </c>
      <c r="JJ71" s="75">
        <f t="shared" si="112"/>
        <v>0.91449565798263188</v>
      </c>
      <c r="JK71" s="77">
        <f t="shared" si="113"/>
        <v>0</v>
      </c>
      <c r="JM71" s="74" t="s">
        <v>72</v>
      </c>
      <c r="JN71" s="74">
        <v>1497</v>
      </c>
      <c r="JO71" s="74">
        <v>1369</v>
      </c>
      <c r="JP71" s="74">
        <v>128</v>
      </c>
      <c r="JQ71" s="74">
        <v>0</v>
      </c>
      <c r="JR71" s="75">
        <f t="shared" si="114"/>
        <v>0.91449565798263188</v>
      </c>
      <c r="JS71" s="77">
        <f t="shared" si="115"/>
        <v>0</v>
      </c>
      <c r="JU71" s="74" t="s">
        <v>72</v>
      </c>
      <c r="JV71" s="74">
        <v>1649</v>
      </c>
      <c r="JW71" s="74">
        <v>1361</v>
      </c>
      <c r="JX71" s="74">
        <v>137</v>
      </c>
      <c r="JY71" s="74">
        <v>151</v>
      </c>
      <c r="JZ71" s="75">
        <f t="shared" si="116"/>
        <v>0.82534869617950268</v>
      </c>
      <c r="KA71" s="77">
        <f t="shared" si="117"/>
        <v>-8.9146961803129199E-2</v>
      </c>
      <c r="KC71" s="74" t="s">
        <v>72</v>
      </c>
      <c r="KD71" s="74">
        <v>1649</v>
      </c>
      <c r="KE71" s="74">
        <v>1361</v>
      </c>
      <c r="KF71" s="74">
        <v>137</v>
      </c>
      <c r="KG71" s="74">
        <v>151</v>
      </c>
      <c r="KH71" s="75">
        <f t="shared" si="118"/>
        <v>0.82534869617950268</v>
      </c>
      <c r="KI71" s="77">
        <f t="shared" si="119"/>
        <v>0</v>
      </c>
      <c r="KK71" s="74" t="s">
        <v>72</v>
      </c>
      <c r="KL71" s="74">
        <v>1649</v>
      </c>
      <c r="KM71" s="74">
        <v>1361</v>
      </c>
      <c r="KN71" s="74">
        <v>137</v>
      </c>
      <c r="KO71" s="74">
        <v>151</v>
      </c>
      <c r="KP71" s="75">
        <f t="shared" si="120"/>
        <v>0.82534869617950268</v>
      </c>
      <c r="KQ71" s="77">
        <f t="shared" si="121"/>
        <v>0</v>
      </c>
      <c r="KS71" s="74" t="s">
        <v>72</v>
      </c>
      <c r="KT71" s="74">
        <v>1649</v>
      </c>
      <c r="KU71" s="74">
        <v>1361</v>
      </c>
      <c r="KV71" s="74">
        <v>137</v>
      </c>
      <c r="KW71" s="74">
        <v>151</v>
      </c>
      <c r="KX71" s="75">
        <f t="shared" si="122"/>
        <v>0.82534869617950268</v>
      </c>
      <c r="KY71" s="77">
        <f t="shared" si="123"/>
        <v>0</v>
      </c>
      <c r="LA71" s="74" t="s">
        <v>72</v>
      </c>
      <c r="LB71" s="74">
        <v>1649</v>
      </c>
      <c r="LC71" s="74">
        <v>1361</v>
      </c>
      <c r="LD71" s="74">
        <v>137</v>
      </c>
      <c r="LE71" s="74">
        <v>151</v>
      </c>
      <c r="LF71" s="75">
        <f t="shared" si="124"/>
        <v>0.82534869617950268</v>
      </c>
      <c r="LG71" s="77">
        <f t="shared" si="125"/>
        <v>0</v>
      </c>
      <c r="LI71" s="74" t="s">
        <v>72</v>
      </c>
      <c r="LJ71" s="74">
        <v>1649</v>
      </c>
      <c r="LK71" s="74">
        <v>1485</v>
      </c>
      <c r="LL71" s="74">
        <v>131</v>
      </c>
      <c r="LM71" s="74">
        <v>33</v>
      </c>
      <c r="LN71" s="75">
        <f t="shared" si="126"/>
        <v>0.90054578532443907</v>
      </c>
      <c r="LO71" s="77">
        <f t="shared" si="127"/>
        <v>7.5197089144936391E-2</v>
      </c>
      <c r="LQ71" s="74" t="s">
        <v>72</v>
      </c>
      <c r="LR71" s="74">
        <v>1649</v>
      </c>
      <c r="LS71" s="74">
        <v>1485</v>
      </c>
      <c r="LT71" s="74">
        <v>131</v>
      </c>
      <c r="LU71" s="74">
        <v>33</v>
      </c>
      <c r="LV71" s="75">
        <v>0.9</v>
      </c>
      <c r="LW71" s="77"/>
    </row>
    <row r="72" spans="1:335">
      <c r="A72" s="2" t="s">
        <v>69</v>
      </c>
      <c r="B72" s="2">
        <v>22</v>
      </c>
      <c r="C72" s="2">
        <v>21</v>
      </c>
      <c r="D72" s="2">
        <v>1</v>
      </c>
      <c r="E72" s="2">
        <v>0</v>
      </c>
      <c r="F72" s="4">
        <v>0.95</v>
      </c>
      <c r="G72" s="4"/>
      <c r="H72" s="2"/>
      <c r="I72" s="2" t="s">
        <v>69</v>
      </c>
      <c r="J72" s="2">
        <v>22</v>
      </c>
      <c r="K72" s="2">
        <v>21</v>
      </c>
      <c r="L72" s="2">
        <v>1</v>
      </c>
      <c r="M72" s="2">
        <v>0</v>
      </c>
      <c r="N72" s="4">
        <f t="shared" si="63"/>
        <v>0.95454545454545459</v>
      </c>
      <c r="O72" s="8">
        <f t="shared" si="66"/>
        <v>4.5454545454546302E-3</v>
      </c>
      <c r="Q72" s="2" t="s">
        <v>69</v>
      </c>
      <c r="R72" s="2">
        <v>22</v>
      </c>
      <c r="S72" s="2">
        <v>21</v>
      </c>
      <c r="T72" s="2">
        <v>1</v>
      </c>
      <c r="U72" s="2">
        <v>0</v>
      </c>
      <c r="V72" s="4">
        <f t="shared" si="67"/>
        <v>0.95454545454545459</v>
      </c>
      <c r="W72" s="38">
        <f t="shared" si="68"/>
        <v>0</v>
      </c>
      <c r="Y72" s="2" t="s">
        <v>69</v>
      </c>
      <c r="Z72" s="2">
        <v>22</v>
      </c>
      <c r="AA72" s="2">
        <v>21</v>
      </c>
      <c r="AB72" s="2">
        <v>1</v>
      </c>
      <c r="AC72" s="2">
        <v>0</v>
      </c>
      <c r="AD72" s="4">
        <v>0.95</v>
      </c>
      <c r="AE72" s="38">
        <f t="shared" si="69"/>
        <v>-4.5454545454546302E-3</v>
      </c>
      <c r="AG72" s="2" t="s">
        <v>69</v>
      </c>
      <c r="AH72" s="2">
        <v>22</v>
      </c>
      <c r="AI72" s="2">
        <v>21</v>
      </c>
      <c r="AJ72" s="2">
        <v>1</v>
      </c>
      <c r="AK72" s="2">
        <v>0</v>
      </c>
      <c r="AL72" s="4">
        <v>0.95</v>
      </c>
      <c r="AM72" s="38">
        <f t="shared" si="70"/>
        <v>0</v>
      </c>
      <c r="AO72" s="2" t="s">
        <v>69</v>
      </c>
      <c r="AP72" s="2">
        <v>22</v>
      </c>
      <c r="AQ72" s="2">
        <v>21</v>
      </c>
      <c r="AR72" s="2">
        <v>1</v>
      </c>
      <c r="AS72" s="2">
        <v>0</v>
      </c>
      <c r="AT72" s="4">
        <v>0.95</v>
      </c>
      <c r="AU72" s="38">
        <f t="shared" si="71"/>
        <v>0</v>
      </c>
      <c r="AW72" s="2" t="s">
        <v>69</v>
      </c>
      <c r="AX72" s="2">
        <v>22</v>
      </c>
      <c r="AY72" s="2">
        <v>21</v>
      </c>
      <c r="AZ72" s="2">
        <v>1</v>
      </c>
      <c r="BA72" s="2">
        <v>0</v>
      </c>
      <c r="BB72" s="4">
        <v>0.95</v>
      </c>
      <c r="BC72" s="38">
        <f t="shared" si="72"/>
        <v>0</v>
      </c>
      <c r="BE72" s="2" t="s">
        <v>69</v>
      </c>
      <c r="BF72" s="2">
        <v>22</v>
      </c>
      <c r="BG72" s="2">
        <v>21</v>
      </c>
      <c r="BH72" s="2">
        <v>1</v>
      </c>
      <c r="BI72" s="2">
        <v>0</v>
      </c>
      <c r="BJ72" s="4">
        <v>0.95</v>
      </c>
      <c r="BK72" s="38">
        <f t="shared" si="73"/>
        <v>0</v>
      </c>
      <c r="BM72" s="2" t="s">
        <v>69</v>
      </c>
      <c r="BN72" s="2">
        <v>22</v>
      </c>
      <c r="BO72" s="2">
        <v>21</v>
      </c>
      <c r="BP72" s="2">
        <v>1</v>
      </c>
      <c r="BQ72" s="2">
        <v>0</v>
      </c>
      <c r="BR72" s="4">
        <v>0.95</v>
      </c>
      <c r="BS72" s="38">
        <f t="shared" si="74"/>
        <v>0</v>
      </c>
      <c r="BU72" s="2" t="s">
        <v>69</v>
      </c>
      <c r="BV72" s="2">
        <v>22</v>
      </c>
      <c r="BW72" s="2">
        <v>21</v>
      </c>
      <c r="BX72" s="2">
        <v>1</v>
      </c>
      <c r="BY72" s="2">
        <v>0</v>
      </c>
      <c r="BZ72" s="4">
        <v>0.95</v>
      </c>
      <c r="CA72" s="4">
        <f t="shared" si="75"/>
        <v>0</v>
      </c>
      <c r="CC72" s="2" t="s">
        <v>69</v>
      </c>
      <c r="CD72" s="2">
        <v>22</v>
      </c>
      <c r="CE72" s="2">
        <v>21</v>
      </c>
      <c r="CF72" s="2">
        <v>1</v>
      </c>
      <c r="CG72" s="2">
        <v>0</v>
      </c>
      <c r="CH72" s="4">
        <f t="shared" si="76"/>
        <v>0.95454545454545459</v>
      </c>
      <c r="CI72" s="38">
        <f t="shared" si="77"/>
        <v>4.5454545454546302E-3</v>
      </c>
      <c r="CK72" s="73" t="s">
        <v>69</v>
      </c>
      <c r="CL72" s="73">
        <v>22</v>
      </c>
      <c r="CM72" s="73">
        <v>21</v>
      </c>
      <c r="CN72" s="73">
        <v>1</v>
      </c>
      <c r="CO72" s="73">
        <v>0</v>
      </c>
      <c r="CP72" s="77">
        <v>0.95</v>
      </c>
      <c r="CQ72" s="77">
        <f t="shared" si="78"/>
        <v>0.95</v>
      </c>
      <c r="CR72" s="73"/>
      <c r="CS72" s="73" t="s">
        <v>69</v>
      </c>
      <c r="CT72" s="73">
        <v>22</v>
      </c>
      <c r="CU72" s="73">
        <v>21</v>
      </c>
      <c r="CV72" s="73">
        <v>1</v>
      </c>
      <c r="CW72" s="73">
        <v>0</v>
      </c>
      <c r="CX72" s="77">
        <v>0.95</v>
      </c>
      <c r="CY72" s="77">
        <f t="shared" si="79"/>
        <v>0</v>
      </c>
      <c r="CZ72" s="73"/>
      <c r="DA72" s="73" t="s">
        <v>69</v>
      </c>
      <c r="DB72" s="73">
        <v>22</v>
      </c>
      <c r="DC72" s="73">
        <v>21</v>
      </c>
      <c r="DD72" s="73">
        <v>1</v>
      </c>
      <c r="DE72" s="73">
        <v>0</v>
      </c>
      <c r="DF72" s="77">
        <v>0.95</v>
      </c>
      <c r="DG72" s="77">
        <f t="shared" si="80"/>
        <v>0</v>
      </c>
      <c r="DH72" s="73"/>
      <c r="DI72" s="73" t="s">
        <v>69</v>
      </c>
      <c r="DJ72" s="73">
        <v>22</v>
      </c>
      <c r="DK72" s="73">
        <v>21</v>
      </c>
      <c r="DL72" s="73">
        <v>1</v>
      </c>
      <c r="DM72" s="73">
        <v>0</v>
      </c>
      <c r="DN72" s="77">
        <v>0.95</v>
      </c>
      <c r="DO72" s="77">
        <f t="shared" si="81"/>
        <v>0</v>
      </c>
      <c r="DP72" s="73"/>
      <c r="DQ72" s="73" t="s">
        <v>69</v>
      </c>
      <c r="DR72" s="73">
        <v>22</v>
      </c>
      <c r="DS72" s="73">
        <v>21</v>
      </c>
      <c r="DT72" s="73">
        <v>1</v>
      </c>
      <c r="DU72" s="73">
        <v>0</v>
      </c>
      <c r="DV72" s="77">
        <v>0.95</v>
      </c>
      <c r="DW72" s="77">
        <f t="shared" si="82"/>
        <v>0</v>
      </c>
      <c r="DX72" s="73"/>
      <c r="DY72" s="73" t="s">
        <v>69</v>
      </c>
      <c r="DZ72" s="73">
        <v>22</v>
      </c>
      <c r="EA72" s="73">
        <v>21</v>
      </c>
      <c r="EB72" s="73">
        <v>1</v>
      </c>
      <c r="EC72" s="73">
        <v>0</v>
      </c>
      <c r="ED72" s="77">
        <v>0.95</v>
      </c>
      <c r="EE72" s="77">
        <f t="shared" si="83"/>
        <v>0</v>
      </c>
      <c r="EF72" s="73"/>
      <c r="EG72" s="73" t="s">
        <v>69</v>
      </c>
      <c r="EH72" s="73">
        <v>22</v>
      </c>
      <c r="EI72" s="73">
        <v>21</v>
      </c>
      <c r="EJ72" s="73">
        <v>1</v>
      </c>
      <c r="EK72" s="73">
        <v>0</v>
      </c>
      <c r="EL72" s="77">
        <v>0.95</v>
      </c>
      <c r="EM72" s="77">
        <f t="shared" si="84"/>
        <v>0</v>
      </c>
      <c r="EN72" s="73"/>
      <c r="EO72" s="73" t="s">
        <v>69</v>
      </c>
      <c r="EP72" s="73">
        <v>22</v>
      </c>
      <c r="EQ72" s="73">
        <v>21</v>
      </c>
      <c r="ER72" s="73">
        <v>1</v>
      </c>
      <c r="ES72" s="73">
        <v>0</v>
      </c>
      <c r="ET72" s="77">
        <v>0.95</v>
      </c>
      <c r="EU72" s="77">
        <f t="shared" si="85"/>
        <v>0</v>
      </c>
      <c r="EV72" s="73"/>
      <c r="EW72" s="73" t="s">
        <v>69</v>
      </c>
      <c r="EX72" s="73">
        <v>22</v>
      </c>
      <c r="EY72" s="73">
        <v>21</v>
      </c>
      <c r="EZ72" s="73">
        <v>1</v>
      </c>
      <c r="FA72" s="73">
        <v>0</v>
      </c>
      <c r="FB72" s="77">
        <v>0.95</v>
      </c>
      <c r="FC72" s="77">
        <f t="shared" si="86"/>
        <v>0</v>
      </c>
      <c r="FD72" s="73"/>
      <c r="FE72" s="74" t="s">
        <v>69</v>
      </c>
      <c r="FF72" s="74">
        <v>22</v>
      </c>
      <c r="FG72" s="74">
        <v>21</v>
      </c>
      <c r="FH72" s="74">
        <v>1</v>
      </c>
      <c r="FI72" s="74">
        <v>0</v>
      </c>
      <c r="FJ72" s="75">
        <f t="shared" si="87"/>
        <v>0.95454545454545459</v>
      </c>
      <c r="FK72" s="77">
        <f t="shared" si="88"/>
        <v>4.5454545454546302E-3</v>
      </c>
      <c r="FM72" s="74" t="s">
        <v>69</v>
      </c>
      <c r="FN72" s="74">
        <v>22</v>
      </c>
      <c r="FO72" s="74">
        <v>21</v>
      </c>
      <c r="FP72" s="74">
        <v>1</v>
      </c>
      <c r="FQ72" s="74">
        <v>0</v>
      </c>
      <c r="FR72" s="75">
        <f t="shared" si="89"/>
        <v>0.95454545454545459</v>
      </c>
      <c r="FS72" s="77">
        <f t="shared" si="90"/>
        <v>0</v>
      </c>
      <c r="FU72" s="74" t="s">
        <v>69</v>
      </c>
      <c r="FV72" s="74">
        <v>22</v>
      </c>
      <c r="FW72" s="74">
        <v>21</v>
      </c>
      <c r="FX72" s="74">
        <v>1</v>
      </c>
      <c r="FY72" s="74">
        <v>0</v>
      </c>
      <c r="FZ72" s="75">
        <f t="shared" si="91"/>
        <v>0.95454545454545459</v>
      </c>
      <c r="GA72" s="77">
        <f t="shared" si="65"/>
        <v>0</v>
      </c>
      <c r="GC72" s="74" t="s">
        <v>69</v>
      </c>
      <c r="GD72" s="74">
        <v>22</v>
      </c>
      <c r="GE72" s="74">
        <v>21</v>
      </c>
      <c r="GF72" s="74">
        <v>1</v>
      </c>
      <c r="GG72" s="74">
        <v>0</v>
      </c>
      <c r="GH72" s="75">
        <f t="shared" si="92"/>
        <v>0.95454545454545459</v>
      </c>
      <c r="GI72" s="77">
        <f t="shared" si="93"/>
        <v>0</v>
      </c>
      <c r="GK72" s="74" t="s">
        <v>69</v>
      </c>
      <c r="GL72" s="74">
        <v>22</v>
      </c>
      <c r="GM72" s="74">
        <v>21</v>
      </c>
      <c r="GN72" s="74">
        <v>1</v>
      </c>
      <c r="GO72" s="74">
        <v>0</v>
      </c>
      <c r="GP72" s="75">
        <f t="shared" si="94"/>
        <v>0.95454545454545459</v>
      </c>
      <c r="GQ72" s="77">
        <f t="shared" si="95"/>
        <v>0</v>
      </c>
      <c r="GS72" s="74" t="s">
        <v>69</v>
      </c>
      <c r="GT72" s="74">
        <v>22</v>
      </c>
      <c r="GU72" s="74">
        <v>21</v>
      </c>
      <c r="GV72" s="74">
        <v>1</v>
      </c>
      <c r="GW72" s="74">
        <v>0</v>
      </c>
      <c r="GX72" s="75">
        <f t="shared" si="96"/>
        <v>0.95454545454545459</v>
      </c>
      <c r="GY72" s="77">
        <f t="shared" si="97"/>
        <v>0</v>
      </c>
      <c r="HA72" s="74" t="s">
        <v>69</v>
      </c>
      <c r="HB72" s="74">
        <v>22</v>
      </c>
      <c r="HC72" s="74">
        <v>21</v>
      </c>
      <c r="HD72" s="74">
        <v>1</v>
      </c>
      <c r="HE72" s="74">
        <v>0</v>
      </c>
      <c r="HF72" s="75">
        <f t="shared" si="98"/>
        <v>0.95454545454545459</v>
      </c>
      <c r="HG72" s="77">
        <f t="shared" si="99"/>
        <v>0</v>
      </c>
      <c r="HI72" s="74" t="s">
        <v>69</v>
      </c>
      <c r="HJ72" s="74">
        <v>22</v>
      </c>
      <c r="HK72" s="74">
        <v>21</v>
      </c>
      <c r="HL72" s="74">
        <v>1</v>
      </c>
      <c r="HM72" s="74">
        <v>0</v>
      </c>
      <c r="HN72" s="75">
        <f t="shared" si="100"/>
        <v>0.95454545454545459</v>
      </c>
      <c r="HO72" s="77">
        <f t="shared" si="101"/>
        <v>0</v>
      </c>
      <c r="HQ72" s="74" t="s">
        <v>69</v>
      </c>
      <c r="HR72" s="74">
        <v>22</v>
      </c>
      <c r="HS72" s="74">
        <v>21</v>
      </c>
      <c r="HT72" s="74">
        <v>1</v>
      </c>
      <c r="HU72" s="74">
        <v>0</v>
      </c>
      <c r="HV72" s="75">
        <f t="shared" si="102"/>
        <v>0.95454545454545459</v>
      </c>
      <c r="HW72" s="77">
        <f t="shared" si="103"/>
        <v>0</v>
      </c>
      <c r="HY72" s="74" t="s">
        <v>69</v>
      </c>
      <c r="HZ72" s="74">
        <v>22</v>
      </c>
      <c r="IA72" s="74">
        <v>21</v>
      </c>
      <c r="IB72" s="74">
        <v>1</v>
      </c>
      <c r="IC72" s="74">
        <v>0</v>
      </c>
      <c r="ID72" s="75">
        <f t="shared" si="104"/>
        <v>0.95454545454545459</v>
      </c>
      <c r="IE72" s="77">
        <f t="shared" si="105"/>
        <v>0</v>
      </c>
      <c r="IG72" s="74" t="s">
        <v>69</v>
      </c>
      <c r="IH72" s="74">
        <v>22</v>
      </c>
      <c r="II72" s="74">
        <v>21</v>
      </c>
      <c r="IJ72" s="74">
        <v>1</v>
      </c>
      <c r="IK72" s="74">
        <v>0</v>
      </c>
      <c r="IL72" s="75">
        <f t="shared" si="106"/>
        <v>0.95454545454545459</v>
      </c>
      <c r="IM72" s="77">
        <f t="shared" si="107"/>
        <v>0</v>
      </c>
      <c r="IO72" s="74" t="s">
        <v>69</v>
      </c>
      <c r="IP72" s="74">
        <v>22</v>
      </c>
      <c r="IQ72" s="74">
        <v>21</v>
      </c>
      <c r="IR72" s="74">
        <v>1</v>
      </c>
      <c r="IS72" s="74">
        <v>0</v>
      </c>
      <c r="IT72" s="75">
        <f t="shared" si="108"/>
        <v>0.95454545454545459</v>
      </c>
      <c r="IU72" s="77">
        <f t="shared" si="109"/>
        <v>0</v>
      </c>
      <c r="IW72" s="74" t="s">
        <v>69</v>
      </c>
      <c r="IX72" s="74">
        <v>22</v>
      </c>
      <c r="IY72" s="74">
        <v>21</v>
      </c>
      <c r="IZ72" s="74">
        <v>1</v>
      </c>
      <c r="JA72" s="74">
        <v>0</v>
      </c>
      <c r="JB72" s="75">
        <f t="shared" si="110"/>
        <v>0.95454545454545459</v>
      </c>
      <c r="JC72" s="77">
        <f t="shared" si="111"/>
        <v>0</v>
      </c>
      <c r="JE72" s="74" t="s">
        <v>69</v>
      </c>
      <c r="JF72" s="74">
        <v>22</v>
      </c>
      <c r="JG72" s="74">
        <v>21</v>
      </c>
      <c r="JH72" s="74">
        <v>1</v>
      </c>
      <c r="JI72" s="74">
        <v>0</v>
      </c>
      <c r="JJ72" s="75">
        <f t="shared" si="112"/>
        <v>0.95454545454545459</v>
      </c>
      <c r="JK72" s="77">
        <f t="shared" si="113"/>
        <v>0</v>
      </c>
      <c r="JM72" s="74" t="s">
        <v>69</v>
      </c>
      <c r="JN72" s="74">
        <v>22</v>
      </c>
      <c r="JO72" s="74">
        <v>21</v>
      </c>
      <c r="JP72" s="74">
        <v>1</v>
      </c>
      <c r="JQ72" s="74">
        <v>0</v>
      </c>
      <c r="JR72" s="75">
        <f t="shared" si="114"/>
        <v>0.95454545454545459</v>
      </c>
      <c r="JS72" s="77">
        <f t="shared" si="115"/>
        <v>0</v>
      </c>
      <c r="JU72" s="74" t="s">
        <v>69</v>
      </c>
      <c r="JV72" s="74">
        <v>22</v>
      </c>
      <c r="JW72" s="74">
        <v>21</v>
      </c>
      <c r="JX72" s="74">
        <v>1</v>
      </c>
      <c r="JY72" s="74">
        <v>0</v>
      </c>
      <c r="JZ72" s="75">
        <f t="shared" si="116"/>
        <v>0.95454545454545459</v>
      </c>
      <c r="KA72" s="77">
        <f t="shared" si="117"/>
        <v>0</v>
      </c>
      <c r="KC72" s="74" t="s">
        <v>69</v>
      </c>
      <c r="KD72" s="74">
        <v>22</v>
      </c>
      <c r="KE72" s="74">
        <v>21</v>
      </c>
      <c r="KF72" s="74">
        <v>1</v>
      </c>
      <c r="KG72" s="74">
        <v>0</v>
      </c>
      <c r="KH72" s="75">
        <f t="shared" si="118"/>
        <v>0.95454545454545459</v>
      </c>
      <c r="KI72" s="77">
        <f t="shared" si="119"/>
        <v>0</v>
      </c>
      <c r="KK72" s="74" t="s">
        <v>69</v>
      </c>
      <c r="KL72" s="74">
        <v>22</v>
      </c>
      <c r="KM72" s="74">
        <v>21</v>
      </c>
      <c r="KN72" s="74">
        <v>1</v>
      </c>
      <c r="KO72" s="74">
        <v>0</v>
      </c>
      <c r="KP72" s="75">
        <f t="shared" si="120"/>
        <v>0.95454545454545459</v>
      </c>
      <c r="KQ72" s="77">
        <f t="shared" si="121"/>
        <v>0</v>
      </c>
      <c r="KS72" s="74" t="s">
        <v>69</v>
      </c>
      <c r="KT72" s="74">
        <v>22</v>
      </c>
      <c r="KU72" s="74">
        <v>21</v>
      </c>
      <c r="KV72" s="74">
        <v>1</v>
      </c>
      <c r="KW72" s="74">
        <v>0</v>
      </c>
      <c r="KX72" s="75">
        <f t="shared" si="122"/>
        <v>0.95454545454545459</v>
      </c>
      <c r="KY72" s="77">
        <f t="shared" si="123"/>
        <v>0</v>
      </c>
      <c r="LA72" s="74" t="s">
        <v>69</v>
      </c>
      <c r="LB72" s="74">
        <v>22</v>
      </c>
      <c r="LC72" s="74">
        <v>21</v>
      </c>
      <c r="LD72" s="74">
        <v>1</v>
      </c>
      <c r="LE72" s="74">
        <v>0</v>
      </c>
      <c r="LF72" s="75">
        <f t="shared" si="124"/>
        <v>0.95454545454545459</v>
      </c>
      <c r="LG72" s="77">
        <f t="shared" si="125"/>
        <v>0</v>
      </c>
      <c r="LI72" s="74" t="s">
        <v>69</v>
      </c>
      <c r="LJ72" s="74">
        <v>22</v>
      </c>
      <c r="LK72" s="74">
        <v>21</v>
      </c>
      <c r="LL72" s="74">
        <v>1</v>
      </c>
      <c r="LM72" s="74">
        <v>0</v>
      </c>
      <c r="LN72" s="75">
        <f t="shared" si="126"/>
        <v>0.95454545454545459</v>
      </c>
      <c r="LO72" s="77">
        <f t="shared" si="127"/>
        <v>0</v>
      </c>
      <c r="LQ72" s="74" t="s">
        <v>69</v>
      </c>
      <c r="LR72" s="74">
        <v>22</v>
      </c>
      <c r="LS72" s="74">
        <v>21</v>
      </c>
      <c r="LT72" s="74">
        <v>1</v>
      </c>
      <c r="LU72" s="74">
        <v>0</v>
      </c>
      <c r="LV72" s="75">
        <v>0.95</v>
      </c>
      <c r="LW72" s="77"/>
    </row>
    <row r="73" spans="1:335">
      <c r="A73" s="2" t="s">
        <v>70</v>
      </c>
      <c r="B73" s="2">
        <v>135</v>
      </c>
      <c r="C73" s="2">
        <v>114</v>
      </c>
      <c r="D73" s="2">
        <v>9</v>
      </c>
      <c r="E73" s="2">
        <v>12</v>
      </c>
      <c r="F73" s="4">
        <v>0.83</v>
      </c>
      <c r="G73" s="4"/>
      <c r="H73" s="2" t="s">
        <v>89</v>
      </c>
      <c r="I73" s="2" t="s">
        <v>70</v>
      </c>
      <c r="J73" s="2">
        <v>135</v>
      </c>
      <c r="K73" s="2">
        <v>109</v>
      </c>
      <c r="L73" s="6">
        <v>11</v>
      </c>
      <c r="M73" s="6">
        <v>15</v>
      </c>
      <c r="N73" s="4">
        <f t="shared" si="63"/>
        <v>0.80740740740740746</v>
      </c>
      <c r="O73" s="8">
        <f t="shared" si="66"/>
        <v>-2.2592592592592498E-2</v>
      </c>
      <c r="Q73" s="2" t="s">
        <v>70</v>
      </c>
      <c r="R73" s="2">
        <v>135</v>
      </c>
      <c r="S73" s="2">
        <v>111</v>
      </c>
      <c r="T73" s="6">
        <v>11</v>
      </c>
      <c r="U73" s="6">
        <v>13</v>
      </c>
      <c r="V73" s="4">
        <f t="shared" si="67"/>
        <v>0.82222222222222219</v>
      </c>
      <c r="W73" s="38">
        <f t="shared" si="68"/>
        <v>1.4814814814814725E-2</v>
      </c>
      <c r="Y73" s="2" t="s">
        <v>70</v>
      </c>
      <c r="Z73" s="2">
        <v>135</v>
      </c>
      <c r="AA73" s="2">
        <v>111</v>
      </c>
      <c r="AB73" s="2">
        <v>11</v>
      </c>
      <c r="AC73" s="2">
        <v>13</v>
      </c>
      <c r="AD73" s="4">
        <v>0.82</v>
      </c>
      <c r="AE73" s="38">
        <f t="shared" si="69"/>
        <v>-2.2222222222222365E-3</v>
      </c>
      <c r="AG73" s="2" t="s">
        <v>70</v>
      </c>
      <c r="AH73" s="2">
        <v>135</v>
      </c>
      <c r="AI73" s="2">
        <v>111</v>
      </c>
      <c r="AJ73" s="2">
        <v>11</v>
      </c>
      <c r="AK73" s="2">
        <v>13</v>
      </c>
      <c r="AL73" s="4">
        <v>0.82</v>
      </c>
      <c r="AM73" s="38">
        <f t="shared" si="70"/>
        <v>0</v>
      </c>
      <c r="AO73" s="2" t="s">
        <v>70</v>
      </c>
      <c r="AP73" s="2">
        <v>135</v>
      </c>
      <c r="AQ73" s="2">
        <v>111</v>
      </c>
      <c r="AR73" s="2">
        <v>11</v>
      </c>
      <c r="AS73" s="2">
        <v>13</v>
      </c>
      <c r="AT73" s="4">
        <v>0.82</v>
      </c>
      <c r="AU73" s="38">
        <f t="shared" si="71"/>
        <v>0</v>
      </c>
      <c r="AW73" s="2" t="s">
        <v>70</v>
      </c>
      <c r="AX73" s="2">
        <v>135</v>
      </c>
      <c r="AY73" s="2">
        <v>111</v>
      </c>
      <c r="AZ73" s="2">
        <v>11</v>
      </c>
      <c r="BA73" s="2">
        <v>13</v>
      </c>
      <c r="BB73" s="4">
        <v>0.82</v>
      </c>
      <c r="BC73" s="38">
        <f t="shared" si="72"/>
        <v>0</v>
      </c>
      <c r="BE73" s="2" t="s">
        <v>70</v>
      </c>
      <c r="BF73" s="2">
        <v>135</v>
      </c>
      <c r="BG73" s="2">
        <v>112</v>
      </c>
      <c r="BH73" s="2">
        <v>9</v>
      </c>
      <c r="BI73" s="2">
        <v>14</v>
      </c>
      <c r="BJ73" s="4">
        <v>0.83</v>
      </c>
      <c r="BK73" s="38">
        <f t="shared" si="73"/>
        <v>1.0000000000000009E-2</v>
      </c>
      <c r="BM73" s="2" t="s">
        <v>70</v>
      </c>
      <c r="BN73" s="2">
        <v>135</v>
      </c>
      <c r="BO73" s="2">
        <v>111</v>
      </c>
      <c r="BP73" s="2">
        <v>11</v>
      </c>
      <c r="BQ73" s="2">
        <v>13</v>
      </c>
      <c r="BR73" s="4">
        <v>0.82</v>
      </c>
      <c r="BS73" s="38">
        <f t="shared" si="74"/>
        <v>-1.0000000000000009E-2</v>
      </c>
      <c r="BT73" t="s">
        <v>89</v>
      </c>
      <c r="BU73" s="2" t="s">
        <v>70</v>
      </c>
      <c r="BV73" s="2">
        <v>135</v>
      </c>
      <c r="BW73" s="2">
        <v>111</v>
      </c>
      <c r="BX73" s="2">
        <v>11</v>
      </c>
      <c r="BY73" s="2">
        <v>13</v>
      </c>
      <c r="BZ73" s="4">
        <v>0.82</v>
      </c>
      <c r="CA73" s="4">
        <f t="shared" si="75"/>
        <v>0</v>
      </c>
      <c r="CC73" s="2" t="s">
        <v>70</v>
      </c>
      <c r="CD73" s="2">
        <v>135</v>
      </c>
      <c r="CE73" s="2">
        <v>111</v>
      </c>
      <c r="CF73" s="2">
        <v>11</v>
      </c>
      <c r="CG73" s="2">
        <v>13</v>
      </c>
      <c r="CH73" s="4">
        <f t="shared" si="76"/>
        <v>0.82222222222222219</v>
      </c>
      <c r="CI73" s="38">
        <f t="shared" si="77"/>
        <v>2.2222222222222365E-3</v>
      </c>
      <c r="CK73" s="73" t="s">
        <v>70</v>
      </c>
      <c r="CL73" s="73">
        <v>135</v>
      </c>
      <c r="CM73" s="73">
        <v>111</v>
      </c>
      <c r="CN73" s="73">
        <v>11</v>
      </c>
      <c r="CO73" s="73">
        <v>13</v>
      </c>
      <c r="CP73" s="77">
        <v>0.82</v>
      </c>
      <c r="CQ73" s="77">
        <f t="shared" si="78"/>
        <v>-12.18</v>
      </c>
      <c r="CR73" s="73"/>
      <c r="CS73" s="73" t="s">
        <v>70</v>
      </c>
      <c r="CT73" s="73">
        <v>135</v>
      </c>
      <c r="CU73" s="73">
        <v>111</v>
      </c>
      <c r="CV73" s="73">
        <v>11</v>
      </c>
      <c r="CW73" s="73">
        <v>13</v>
      </c>
      <c r="CX73" s="77">
        <v>0.82</v>
      </c>
      <c r="CY73" s="77">
        <f t="shared" si="79"/>
        <v>0</v>
      </c>
      <c r="CZ73" s="73"/>
      <c r="DA73" s="73" t="s">
        <v>70</v>
      </c>
      <c r="DB73" s="73">
        <v>135</v>
      </c>
      <c r="DC73" s="73">
        <v>111</v>
      </c>
      <c r="DD73" s="73">
        <v>11</v>
      </c>
      <c r="DE73" s="73">
        <v>13</v>
      </c>
      <c r="DF73" s="77">
        <v>0.82</v>
      </c>
      <c r="DG73" s="77">
        <f t="shared" si="80"/>
        <v>0</v>
      </c>
      <c r="DH73" s="73"/>
      <c r="DI73" s="73" t="s">
        <v>70</v>
      </c>
      <c r="DJ73" s="73">
        <v>134</v>
      </c>
      <c r="DK73" s="73">
        <v>112</v>
      </c>
      <c r="DL73" s="73">
        <v>12</v>
      </c>
      <c r="DM73" s="73">
        <v>10</v>
      </c>
      <c r="DN73" s="77">
        <v>0.84</v>
      </c>
      <c r="DO73" s="77">
        <f t="shared" si="81"/>
        <v>2.0000000000000018E-2</v>
      </c>
      <c r="DP73" s="73"/>
      <c r="DQ73" s="73" t="s">
        <v>70</v>
      </c>
      <c r="DR73" s="73">
        <v>134</v>
      </c>
      <c r="DS73" s="73">
        <v>111</v>
      </c>
      <c r="DT73" s="73">
        <v>12</v>
      </c>
      <c r="DU73" s="73">
        <v>11</v>
      </c>
      <c r="DV73" s="77">
        <v>0.83</v>
      </c>
      <c r="DW73" s="77">
        <f t="shared" si="82"/>
        <v>-1.0000000000000009E-2</v>
      </c>
      <c r="DX73" s="73" t="s">
        <v>89</v>
      </c>
      <c r="DY73" s="73" t="s">
        <v>70</v>
      </c>
      <c r="DZ73" s="73">
        <v>134</v>
      </c>
      <c r="EA73" s="73">
        <v>112</v>
      </c>
      <c r="EB73" s="73">
        <v>12</v>
      </c>
      <c r="EC73" s="73">
        <v>10</v>
      </c>
      <c r="ED73" s="77">
        <v>0.84</v>
      </c>
      <c r="EE73" s="77">
        <f t="shared" si="83"/>
        <v>1.0000000000000009E-2</v>
      </c>
      <c r="EF73" s="73"/>
      <c r="EG73" s="73" t="s">
        <v>70</v>
      </c>
      <c r="EH73" s="73">
        <v>134</v>
      </c>
      <c r="EI73" s="73">
        <v>109</v>
      </c>
      <c r="EJ73" s="73">
        <v>12</v>
      </c>
      <c r="EK73" s="73">
        <v>13</v>
      </c>
      <c r="EL73" s="77">
        <v>0.81</v>
      </c>
      <c r="EM73" s="77">
        <f t="shared" si="84"/>
        <v>-2.9999999999999916E-2</v>
      </c>
      <c r="EN73" s="73" t="s">
        <v>89</v>
      </c>
      <c r="EO73" s="73" t="s">
        <v>70</v>
      </c>
      <c r="EP73" s="73">
        <v>134</v>
      </c>
      <c r="EQ73" s="73">
        <v>110</v>
      </c>
      <c r="ER73" s="73">
        <v>12</v>
      </c>
      <c r="ES73" s="73">
        <v>12</v>
      </c>
      <c r="ET73" s="77">
        <v>0.82</v>
      </c>
      <c r="EU73" s="77">
        <f t="shared" si="85"/>
        <v>9.9999999999998979E-3</v>
      </c>
      <c r="EV73" s="73"/>
      <c r="EW73" s="73" t="s">
        <v>70</v>
      </c>
      <c r="EX73" s="73">
        <v>134</v>
      </c>
      <c r="EY73" s="73">
        <v>110</v>
      </c>
      <c r="EZ73" s="73">
        <v>12</v>
      </c>
      <c r="FA73" s="73">
        <v>12</v>
      </c>
      <c r="FB73" s="77">
        <v>0.82</v>
      </c>
      <c r="FC73" s="77">
        <f t="shared" si="86"/>
        <v>0</v>
      </c>
      <c r="FD73" s="73"/>
      <c r="FE73" s="74" t="s">
        <v>70</v>
      </c>
      <c r="FF73" s="74">
        <v>134</v>
      </c>
      <c r="FG73" s="74">
        <v>109</v>
      </c>
      <c r="FH73" s="74">
        <v>15</v>
      </c>
      <c r="FI73" s="74">
        <v>10</v>
      </c>
      <c r="FJ73" s="75">
        <f t="shared" si="87"/>
        <v>0.81343283582089554</v>
      </c>
      <c r="FK73" s="77">
        <f t="shared" si="88"/>
        <v>-6.5671641791044122E-3</v>
      </c>
      <c r="FM73" s="74" t="s">
        <v>70</v>
      </c>
      <c r="FN73" s="74">
        <v>134</v>
      </c>
      <c r="FO73" s="74">
        <v>109</v>
      </c>
      <c r="FP73" s="74">
        <v>15</v>
      </c>
      <c r="FQ73" s="74">
        <v>10</v>
      </c>
      <c r="FR73" s="75">
        <f t="shared" si="89"/>
        <v>0.81343283582089554</v>
      </c>
      <c r="FS73" s="77">
        <f t="shared" si="90"/>
        <v>0</v>
      </c>
      <c r="FU73" s="74" t="s">
        <v>70</v>
      </c>
      <c r="FV73" s="74">
        <v>134</v>
      </c>
      <c r="FW73" s="74">
        <v>109</v>
      </c>
      <c r="FX73" s="74">
        <v>15</v>
      </c>
      <c r="FY73" s="74">
        <v>10</v>
      </c>
      <c r="FZ73" s="75">
        <f t="shared" si="91"/>
        <v>0.81343283582089554</v>
      </c>
      <c r="GA73" s="77">
        <f t="shared" si="65"/>
        <v>0</v>
      </c>
      <c r="GC73" s="74" t="s">
        <v>70</v>
      </c>
      <c r="GD73" s="73">
        <v>134</v>
      </c>
      <c r="GE73" s="73">
        <v>112</v>
      </c>
      <c r="GF73" s="73">
        <v>12</v>
      </c>
      <c r="GG73" s="73">
        <v>10</v>
      </c>
      <c r="GH73" s="75">
        <f t="shared" si="92"/>
        <v>0.83582089552238803</v>
      </c>
      <c r="GI73" s="77">
        <f t="shared" si="93"/>
        <v>2.2388059701492491E-2</v>
      </c>
      <c r="GK73" s="74" t="s">
        <v>70</v>
      </c>
      <c r="GL73" s="73">
        <v>134</v>
      </c>
      <c r="GM73" s="73">
        <v>112</v>
      </c>
      <c r="GN73" s="73">
        <v>12</v>
      </c>
      <c r="GO73" s="73">
        <v>10</v>
      </c>
      <c r="GP73" s="75">
        <f t="shared" si="94"/>
        <v>0.83582089552238803</v>
      </c>
      <c r="GQ73" s="77">
        <f t="shared" si="95"/>
        <v>0</v>
      </c>
      <c r="GS73" s="74" t="s">
        <v>70</v>
      </c>
      <c r="GT73" s="73">
        <v>134</v>
      </c>
      <c r="GU73" s="73">
        <v>112</v>
      </c>
      <c r="GV73" s="73">
        <v>12</v>
      </c>
      <c r="GW73" s="73">
        <v>10</v>
      </c>
      <c r="GX73" s="75">
        <f t="shared" si="96"/>
        <v>0.83582089552238803</v>
      </c>
      <c r="GY73" s="77">
        <f t="shared" si="97"/>
        <v>0</v>
      </c>
      <c r="HA73" s="74" t="s">
        <v>70</v>
      </c>
      <c r="HB73" s="73">
        <v>134</v>
      </c>
      <c r="HC73" s="73">
        <v>112</v>
      </c>
      <c r="HD73" s="73">
        <v>12</v>
      </c>
      <c r="HE73" s="73">
        <v>10</v>
      </c>
      <c r="HF73" s="75">
        <f t="shared" si="98"/>
        <v>0.83582089552238803</v>
      </c>
      <c r="HG73" s="77">
        <f t="shared" si="99"/>
        <v>0</v>
      </c>
      <c r="HI73" s="74" t="s">
        <v>70</v>
      </c>
      <c r="HJ73" s="73">
        <v>134</v>
      </c>
      <c r="HK73" s="73">
        <v>112</v>
      </c>
      <c r="HL73" s="73">
        <v>12</v>
      </c>
      <c r="HM73" s="73">
        <v>10</v>
      </c>
      <c r="HN73" s="75">
        <f t="shared" si="100"/>
        <v>0.83582089552238803</v>
      </c>
      <c r="HO73" s="77">
        <f t="shared" si="101"/>
        <v>0</v>
      </c>
      <c r="HQ73" s="74" t="s">
        <v>70</v>
      </c>
      <c r="HR73" s="73">
        <v>134</v>
      </c>
      <c r="HS73" s="73">
        <v>112</v>
      </c>
      <c r="HT73" s="73">
        <v>12</v>
      </c>
      <c r="HU73" s="73">
        <v>10</v>
      </c>
      <c r="HV73" s="75">
        <f t="shared" si="102"/>
        <v>0.83582089552238803</v>
      </c>
      <c r="HW73" s="77">
        <f t="shared" si="103"/>
        <v>0</v>
      </c>
      <c r="HY73" s="74" t="s">
        <v>70</v>
      </c>
      <c r="HZ73" s="73">
        <v>134</v>
      </c>
      <c r="IA73" s="73">
        <v>112</v>
      </c>
      <c r="IB73" s="73">
        <v>12</v>
      </c>
      <c r="IC73" s="73">
        <v>10</v>
      </c>
      <c r="ID73" s="75">
        <f t="shared" si="104"/>
        <v>0.83582089552238803</v>
      </c>
      <c r="IE73" s="77">
        <f t="shared" si="105"/>
        <v>0</v>
      </c>
      <c r="IG73" s="74" t="s">
        <v>70</v>
      </c>
      <c r="IH73" s="73">
        <v>134</v>
      </c>
      <c r="II73" s="73">
        <v>112</v>
      </c>
      <c r="IJ73" s="73">
        <v>12</v>
      </c>
      <c r="IK73" s="73">
        <v>10</v>
      </c>
      <c r="IL73" s="75">
        <f t="shared" si="106"/>
        <v>0.83582089552238803</v>
      </c>
      <c r="IM73" s="77">
        <f t="shared" si="107"/>
        <v>0</v>
      </c>
      <c r="IO73" s="74" t="s">
        <v>70</v>
      </c>
      <c r="IP73" s="73">
        <v>134</v>
      </c>
      <c r="IQ73" s="73">
        <v>112</v>
      </c>
      <c r="IR73" s="73">
        <v>12</v>
      </c>
      <c r="IS73" s="73">
        <v>10</v>
      </c>
      <c r="IT73" s="75">
        <f t="shared" si="108"/>
        <v>0.83582089552238803</v>
      </c>
      <c r="IU73" s="77">
        <f t="shared" si="109"/>
        <v>0</v>
      </c>
      <c r="IW73" s="74" t="s">
        <v>70</v>
      </c>
      <c r="IX73" s="73">
        <v>134</v>
      </c>
      <c r="IY73" s="73">
        <v>112</v>
      </c>
      <c r="IZ73" s="73">
        <v>12</v>
      </c>
      <c r="JA73" s="73">
        <v>10</v>
      </c>
      <c r="JB73" s="75">
        <f t="shared" si="110"/>
        <v>0.83582089552238803</v>
      </c>
      <c r="JC73" s="77">
        <f t="shared" si="111"/>
        <v>0</v>
      </c>
      <c r="JE73" s="74" t="s">
        <v>70</v>
      </c>
      <c r="JF73" s="73">
        <v>134</v>
      </c>
      <c r="JG73" s="73">
        <v>112</v>
      </c>
      <c r="JH73" s="73">
        <v>12</v>
      </c>
      <c r="JI73" s="73">
        <v>10</v>
      </c>
      <c r="JJ73" s="75">
        <f t="shared" si="112"/>
        <v>0.83582089552238803</v>
      </c>
      <c r="JK73" s="77">
        <f t="shared" si="113"/>
        <v>0</v>
      </c>
      <c r="JM73" s="74" t="s">
        <v>70</v>
      </c>
      <c r="JN73" s="73">
        <v>134</v>
      </c>
      <c r="JO73" s="73">
        <v>112</v>
      </c>
      <c r="JP73" s="73">
        <v>12</v>
      </c>
      <c r="JQ73" s="73">
        <v>10</v>
      </c>
      <c r="JR73" s="75">
        <f t="shared" si="114"/>
        <v>0.83582089552238803</v>
      </c>
      <c r="JS73" s="77">
        <f t="shared" si="115"/>
        <v>0</v>
      </c>
      <c r="JU73" s="74" t="s">
        <v>70</v>
      </c>
      <c r="JV73" s="73">
        <v>134</v>
      </c>
      <c r="JW73" s="73">
        <v>112</v>
      </c>
      <c r="JX73" s="73">
        <v>12</v>
      </c>
      <c r="JY73" s="73">
        <v>10</v>
      </c>
      <c r="JZ73" s="75">
        <f t="shared" si="116"/>
        <v>0.83582089552238803</v>
      </c>
      <c r="KA73" s="77">
        <f t="shared" si="117"/>
        <v>0</v>
      </c>
      <c r="KC73" s="74" t="s">
        <v>70</v>
      </c>
      <c r="KD73" s="73">
        <v>134</v>
      </c>
      <c r="KE73" s="73">
        <v>112</v>
      </c>
      <c r="KF73" s="73">
        <v>12</v>
      </c>
      <c r="KG73" s="73">
        <v>10</v>
      </c>
      <c r="KH73" s="75">
        <f t="shared" si="118"/>
        <v>0.83582089552238803</v>
      </c>
      <c r="KI73" s="77">
        <f t="shared" si="119"/>
        <v>0</v>
      </c>
      <c r="KK73" s="74" t="s">
        <v>70</v>
      </c>
      <c r="KL73" s="73">
        <v>134</v>
      </c>
      <c r="KM73" s="73">
        <v>112</v>
      </c>
      <c r="KN73" s="73">
        <v>12</v>
      </c>
      <c r="KO73" s="73">
        <v>10</v>
      </c>
      <c r="KP73" s="75">
        <f t="shared" si="120"/>
        <v>0.83582089552238803</v>
      </c>
      <c r="KQ73" s="77">
        <f t="shared" si="121"/>
        <v>0</v>
      </c>
      <c r="KS73" s="74" t="s">
        <v>70</v>
      </c>
      <c r="KT73" s="73">
        <v>134</v>
      </c>
      <c r="KU73" s="73">
        <v>112</v>
      </c>
      <c r="KV73" s="73">
        <v>12</v>
      </c>
      <c r="KW73" s="73">
        <v>10</v>
      </c>
      <c r="KX73" s="75">
        <f t="shared" si="122"/>
        <v>0.83582089552238803</v>
      </c>
      <c r="KY73" s="77">
        <f t="shared" si="123"/>
        <v>0</v>
      </c>
      <c r="LA73" s="74" t="s">
        <v>70</v>
      </c>
      <c r="LB73" s="73">
        <v>134</v>
      </c>
      <c r="LC73" s="73">
        <v>112</v>
      </c>
      <c r="LD73" s="73">
        <v>12</v>
      </c>
      <c r="LE73" s="73">
        <v>10</v>
      </c>
      <c r="LF73" s="75">
        <f t="shared" si="124"/>
        <v>0.83582089552238803</v>
      </c>
      <c r="LG73" s="77">
        <f t="shared" si="125"/>
        <v>0</v>
      </c>
      <c r="LI73" s="74" t="s">
        <v>70</v>
      </c>
      <c r="LJ73" s="73">
        <v>134</v>
      </c>
      <c r="LK73" s="73">
        <v>112</v>
      </c>
      <c r="LL73" s="73">
        <v>12</v>
      </c>
      <c r="LM73" s="73">
        <v>10</v>
      </c>
      <c r="LN73" s="75">
        <f t="shared" si="126"/>
        <v>0.83582089552238803</v>
      </c>
      <c r="LO73" s="77">
        <f t="shared" si="127"/>
        <v>0</v>
      </c>
      <c r="LQ73" s="74" t="s">
        <v>70</v>
      </c>
      <c r="LR73" s="73">
        <v>134</v>
      </c>
      <c r="LS73" s="73">
        <v>112</v>
      </c>
      <c r="LT73" s="73">
        <v>13</v>
      </c>
      <c r="LU73" s="73">
        <v>9</v>
      </c>
      <c r="LV73" s="75">
        <v>0.84</v>
      </c>
      <c r="LW73" s="77"/>
    </row>
    <row r="74" spans="1:335">
      <c r="A74" s="2"/>
      <c r="B74" s="2">
        <f>SUM(B3:B73)</f>
        <v>7981</v>
      </c>
      <c r="C74" s="2">
        <f>SUM(C3:C73)</f>
        <v>7404</v>
      </c>
      <c r="D74" s="2"/>
      <c r="E74" s="2"/>
      <c r="F74" s="4">
        <f>C74/B74</f>
        <v>0.92770329532640017</v>
      </c>
      <c r="G74" s="2"/>
      <c r="H74" s="2"/>
      <c r="I74" s="7"/>
      <c r="J74" s="7">
        <f>SUM(J3:J73)</f>
        <v>9768</v>
      </c>
      <c r="K74" s="7">
        <f>SUM(K3:K73)</f>
        <v>9155</v>
      </c>
      <c r="L74" s="7"/>
      <c r="M74" s="7"/>
      <c r="N74" s="8">
        <f>K74/J74</f>
        <v>0.9372440622440622</v>
      </c>
      <c r="O74" s="7"/>
      <c r="R74">
        <f>SUM(R3:R73)</f>
        <v>9768</v>
      </c>
      <c r="S74">
        <f>SUM(S3:S73)</f>
        <v>9159</v>
      </c>
      <c r="V74" s="4">
        <f t="shared" si="67"/>
        <v>0.9376535626535627</v>
      </c>
      <c r="AS74">
        <f>SUM(AS3:AS73)</f>
        <v>299</v>
      </c>
      <c r="AX74">
        <f>SUM(AX3:AX73)</f>
        <v>9770</v>
      </c>
      <c r="AY74">
        <f>SUM(AY3:AY73)</f>
        <v>9156</v>
      </c>
      <c r="BB74" s="38">
        <f>AY74/AX74</f>
        <v>0.93715455475946774</v>
      </c>
      <c r="CD74">
        <f>SUM(CD3:CD73)</f>
        <v>9788</v>
      </c>
      <c r="CE74">
        <f>SUM(CE3:CE73)</f>
        <v>9164</v>
      </c>
      <c r="CH74" s="4">
        <f t="shared" si="76"/>
        <v>0.93624846751123825</v>
      </c>
      <c r="DZ74">
        <f>SUM(DZ3:DZ73)</f>
        <v>10105</v>
      </c>
      <c r="EA74">
        <f>SUM(EA3:EA73)</f>
        <v>8781</v>
      </c>
      <c r="ED74" s="77">
        <f>EA74/DZ74</f>
        <v>0.86897575457694209</v>
      </c>
      <c r="FF74">
        <f>SUM(FF3:FF73)</f>
        <v>11068</v>
      </c>
      <c r="FG74">
        <f>SUM(FG3:FG73)</f>
        <v>10132</v>
      </c>
      <c r="FJ74" s="75">
        <f t="shared" si="87"/>
        <v>0.91543187567762918</v>
      </c>
      <c r="FN74">
        <f>SUM(FN3:FN73)</f>
        <v>11858</v>
      </c>
      <c r="FO74">
        <f>SUM(FO3:FO73)</f>
        <v>10295</v>
      </c>
      <c r="FR74" s="75">
        <f t="shared" si="89"/>
        <v>0.86819025130713445</v>
      </c>
      <c r="FV74">
        <f>SUM(FV3:FV73)</f>
        <v>11848</v>
      </c>
      <c r="FW74" s="73">
        <f>SUM(FW3:FW73)</f>
        <v>10917</v>
      </c>
      <c r="FZ74" s="77">
        <f>FW74/FV74</f>
        <v>0.92142133693450368</v>
      </c>
      <c r="GD74" s="73">
        <f>SUM(GD3:GD73)</f>
        <v>11848</v>
      </c>
      <c r="GE74" s="73">
        <f>SUM(GE3:GE73)</f>
        <v>10922</v>
      </c>
      <c r="GH74" s="77">
        <f>GE74/GD74</f>
        <v>0.92184334908845378</v>
      </c>
      <c r="GL74" s="73">
        <f>SUM(GL3:GL73)</f>
        <v>11848</v>
      </c>
      <c r="GM74" s="73">
        <f>SUM(GM3:GM73)</f>
        <v>10925</v>
      </c>
      <c r="GP74" s="77">
        <f>GM74/GL74</f>
        <v>0.92209655638082377</v>
      </c>
      <c r="GT74" s="73">
        <f>SUM(GT3:GT73)</f>
        <v>11848</v>
      </c>
      <c r="GU74" s="73">
        <f>SUM(GU3:GU73)</f>
        <v>10927</v>
      </c>
      <c r="GX74" s="77">
        <f>GU74/GT74</f>
        <v>0.92226536124240377</v>
      </c>
      <c r="HB74" s="73">
        <f>SUM(HB3:HB73)</f>
        <v>11848</v>
      </c>
      <c r="HC74" s="73">
        <f>SUM(HC3:HC73)</f>
        <v>10927</v>
      </c>
      <c r="HF74" s="77">
        <f>HC74/HB74</f>
        <v>0.92226536124240377</v>
      </c>
      <c r="HJ74" s="73">
        <f>SUM(HJ3:HJ73)</f>
        <v>11848</v>
      </c>
      <c r="HK74" s="73">
        <f>SUM(HK3:HK73)</f>
        <v>10928</v>
      </c>
      <c r="HN74" s="77">
        <f>HK74/HJ74</f>
        <v>0.92234976367319377</v>
      </c>
      <c r="HR74" s="73">
        <f>SUM(HR3:HR73)</f>
        <v>11848</v>
      </c>
      <c r="HS74" s="73">
        <f>SUM(HS3:HS73)</f>
        <v>10927</v>
      </c>
      <c r="HV74" s="77">
        <f>HS74/HR74</f>
        <v>0.92226536124240377</v>
      </c>
      <c r="HZ74" s="73">
        <f>SUM(HZ3:HZ73)</f>
        <v>11064</v>
      </c>
      <c r="IA74" s="73">
        <f>SUM(IA3:IA73)</f>
        <v>9528</v>
      </c>
      <c r="ID74" s="77">
        <f>IA74/HZ74</f>
        <v>0.86117136659436011</v>
      </c>
      <c r="IH74" s="73">
        <f>SUM(IH3:IH73)</f>
        <v>11064</v>
      </c>
      <c r="II74" s="73">
        <f>SUM(II3:II73)</f>
        <v>10252</v>
      </c>
      <c r="IL74" s="77">
        <f>II74/IH74</f>
        <v>0.9266088214027477</v>
      </c>
      <c r="IP74" s="73">
        <f>SUM(IP3:IP73)</f>
        <v>11087</v>
      </c>
      <c r="IQ74" s="73">
        <f>SUM(IQ3:IQ73)</f>
        <v>10263</v>
      </c>
      <c r="IT74" s="77">
        <f>IQ74/IP74</f>
        <v>0.92567872282853791</v>
      </c>
      <c r="IX74" s="73">
        <f>SUM(IX3:IX73)</f>
        <v>11087</v>
      </c>
      <c r="IY74" s="73">
        <f>SUM(IY3:IY73)</f>
        <v>10262</v>
      </c>
      <c r="JB74" s="77">
        <f>IY74/IX74</f>
        <v>0.92558852710381523</v>
      </c>
      <c r="JF74" s="73">
        <f>SUM(JF3:JF73)</f>
        <v>11087</v>
      </c>
      <c r="JG74" s="73">
        <f>SUM(JG3:JG73)</f>
        <v>10261</v>
      </c>
      <c r="JJ74" s="77">
        <f>JG74/JF74</f>
        <v>0.92549833137909265</v>
      </c>
      <c r="JN74" s="73">
        <f>SUM(JN3:JN73)</f>
        <v>11087</v>
      </c>
      <c r="JO74" s="73">
        <f>SUM(JO3:JO73)</f>
        <v>10262</v>
      </c>
      <c r="JR74" s="77">
        <f>JO74/JN74</f>
        <v>0.92558852710381523</v>
      </c>
      <c r="JV74" s="73">
        <f>SUM(JV3:JV73)</f>
        <v>11280</v>
      </c>
      <c r="JW74" s="73">
        <f>SUM(JW3:JW73)</f>
        <v>10293</v>
      </c>
      <c r="JZ74" s="77">
        <f t="shared" si="116"/>
        <v>0.91249999999999998</v>
      </c>
      <c r="KD74" s="73">
        <f>SUM(KD3:KD73)</f>
        <v>11280</v>
      </c>
      <c r="KE74" s="73">
        <f>SUM(KE3:KE73)</f>
        <v>10294</v>
      </c>
      <c r="KH74" s="77">
        <f>KE74/KD74</f>
        <v>0.9125886524822695</v>
      </c>
      <c r="KL74" s="73">
        <f>SUM(KL3:KL73)</f>
        <v>11280</v>
      </c>
      <c r="KM74" s="73">
        <f>SUM(KM3:KM73)</f>
        <v>10222</v>
      </c>
      <c r="KP74" s="77">
        <f>KM74/KL74</f>
        <v>0.90620567375886529</v>
      </c>
      <c r="KT74" s="73">
        <f>SUM(KT3:KT73)</f>
        <v>11280</v>
      </c>
      <c r="KU74" s="73">
        <f>SUM(KU3:KU73)</f>
        <v>10134</v>
      </c>
      <c r="KX74" s="77">
        <f>KU74/KT74</f>
        <v>0.89840425531914891</v>
      </c>
      <c r="LB74" s="73">
        <f>SUM(LB3:LB73)</f>
        <v>11280</v>
      </c>
      <c r="LC74" s="73">
        <f>SUM(LC3:LC73)</f>
        <v>10232</v>
      </c>
      <c r="LF74" s="77">
        <f>LC74/LB74</f>
        <v>0.90709219858156032</v>
      </c>
      <c r="LJ74" s="73">
        <f>SUM(LJ3:LJ73)</f>
        <v>11283</v>
      </c>
      <c r="LK74" s="73">
        <f>SUM(LK3:LK73)</f>
        <v>10262</v>
      </c>
      <c r="LM74" s="73"/>
      <c r="LN74" s="77">
        <f>LK74/LJ74</f>
        <v>0.90950988212354866</v>
      </c>
      <c r="LU74" s="73"/>
      <c r="LV74" s="77"/>
    </row>
    <row r="79" spans="1:335">
      <c r="FU79" s="74" t="s">
        <v>30</v>
      </c>
      <c r="FV79" s="74">
        <v>392</v>
      </c>
      <c r="FW79" s="74">
        <v>0</v>
      </c>
      <c r="FX79" s="74">
        <v>0</v>
      </c>
      <c r="FY79" s="74">
        <v>392</v>
      </c>
      <c r="GC79" s="74" t="s">
        <v>30</v>
      </c>
      <c r="GD79" s="74">
        <v>392</v>
      </c>
      <c r="GE79" s="74">
        <v>0</v>
      </c>
      <c r="GF79" s="74">
        <v>0</v>
      </c>
      <c r="GG79" s="74">
        <v>392</v>
      </c>
      <c r="GK79" s="74" t="s">
        <v>56</v>
      </c>
      <c r="GL79" s="74">
        <v>176</v>
      </c>
      <c r="GM79" s="74">
        <v>164</v>
      </c>
      <c r="GN79" s="74">
        <v>3</v>
      </c>
      <c r="GO79" s="74">
        <v>9</v>
      </c>
      <c r="GS79" s="74" t="s">
        <v>56</v>
      </c>
      <c r="GT79" s="74">
        <v>176</v>
      </c>
      <c r="GU79" s="74">
        <v>164</v>
      </c>
      <c r="GV79" s="74">
        <v>2</v>
      </c>
      <c r="GW79" s="74">
        <v>10</v>
      </c>
      <c r="HA79" s="74" t="s">
        <v>52</v>
      </c>
      <c r="HB79" s="74">
        <v>381</v>
      </c>
      <c r="HC79" s="74">
        <v>203</v>
      </c>
      <c r="HD79" s="74">
        <v>25</v>
      </c>
      <c r="HE79" s="74">
        <v>153</v>
      </c>
      <c r="HI79" s="74" t="s">
        <v>56</v>
      </c>
      <c r="HJ79" s="74">
        <v>176</v>
      </c>
      <c r="HK79" s="74">
        <v>164</v>
      </c>
      <c r="HL79" s="74">
        <v>2</v>
      </c>
      <c r="HM79" s="74">
        <v>10</v>
      </c>
      <c r="HQ79" s="74" t="s">
        <v>30</v>
      </c>
      <c r="HR79" s="74">
        <v>392</v>
      </c>
      <c r="HS79" s="74">
        <v>0</v>
      </c>
      <c r="HT79" s="74">
        <v>0</v>
      </c>
      <c r="HU79" s="74">
        <v>392</v>
      </c>
      <c r="HY79" s="37" t="s">
        <v>20</v>
      </c>
      <c r="HZ79" s="74">
        <v>628</v>
      </c>
      <c r="IA79" s="74">
        <v>0</v>
      </c>
      <c r="IB79" s="74">
        <v>0</v>
      </c>
      <c r="IC79" s="74">
        <v>628</v>
      </c>
      <c r="IG79" s="74" t="s">
        <v>30</v>
      </c>
      <c r="IH79" s="6">
        <v>392</v>
      </c>
      <c r="II79" s="6">
        <v>0</v>
      </c>
      <c r="IJ79" s="6">
        <v>0</v>
      </c>
      <c r="IK79" s="6">
        <v>392</v>
      </c>
      <c r="IO79" s="74" t="s">
        <v>18</v>
      </c>
      <c r="IP79" s="74">
        <v>36</v>
      </c>
      <c r="IQ79" s="74">
        <v>24</v>
      </c>
      <c r="IR79" s="74">
        <v>8</v>
      </c>
      <c r="IS79" s="74">
        <v>4</v>
      </c>
      <c r="IW79" s="37" t="s">
        <v>20</v>
      </c>
      <c r="IX79" s="74">
        <v>628</v>
      </c>
      <c r="IY79" s="74">
        <v>0</v>
      </c>
      <c r="IZ79" s="74">
        <v>0</v>
      </c>
      <c r="JA79" s="74">
        <v>628</v>
      </c>
      <c r="JE79" s="74" t="s">
        <v>28</v>
      </c>
      <c r="JF79" s="74">
        <v>211</v>
      </c>
      <c r="JG79" s="74">
        <v>104</v>
      </c>
      <c r="JH79" s="74">
        <v>0</v>
      </c>
      <c r="JI79" s="74">
        <v>107</v>
      </c>
      <c r="JM79" s="37" t="s">
        <v>20</v>
      </c>
      <c r="JN79" s="74">
        <v>628</v>
      </c>
      <c r="JO79" s="74">
        <v>0</v>
      </c>
      <c r="JP79" s="74">
        <v>0</v>
      </c>
      <c r="JQ79" s="74">
        <v>628</v>
      </c>
      <c r="JU79" s="37" t="s">
        <v>20</v>
      </c>
      <c r="JV79" s="74">
        <v>628</v>
      </c>
      <c r="JW79" s="74">
        <v>0</v>
      </c>
      <c r="JX79" s="74">
        <v>0</v>
      </c>
      <c r="JY79" s="74">
        <v>628</v>
      </c>
      <c r="KC79" s="74" t="s">
        <v>28</v>
      </c>
      <c r="KD79" s="74">
        <v>211</v>
      </c>
      <c r="KE79" s="74">
        <v>104</v>
      </c>
      <c r="KF79" s="74">
        <v>0</v>
      </c>
      <c r="KG79" s="74">
        <v>107</v>
      </c>
      <c r="KK79" s="37" t="s">
        <v>20</v>
      </c>
      <c r="KL79" s="74">
        <v>628</v>
      </c>
      <c r="KM79" s="74">
        <v>0</v>
      </c>
      <c r="KN79" s="74">
        <v>0</v>
      </c>
      <c r="KO79" s="74">
        <v>628</v>
      </c>
      <c r="KS79" s="74" t="s">
        <v>30</v>
      </c>
      <c r="KT79" s="74">
        <v>392</v>
      </c>
      <c r="KU79" s="74">
        <v>0</v>
      </c>
      <c r="KV79" s="74">
        <v>0</v>
      </c>
      <c r="KW79" s="74">
        <v>392</v>
      </c>
      <c r="LA79" s="74" t="s">
        <v>30</v>
      </c>
      <c r="LB79" s="74">
        <v>392</v>
      </c>
      <c r="LC79" s="74">
        <v>0</v>
      </c>
      <c r="LD79" s="74">
        <v>0</v>
      </c>
      <c r="LE79" s="74">
        <v>392</v>
      </c>
      <c r="LH79" s="74"/>
      <c r="LI79" s="74" t="s">
        <v>28</v>
      </c>
      <c r="LJ79" s="74">
        <v>211</v>
      </c>
      <c r="LK79" s="74">
        <v>104</v>
      </c>
      <c r="LL79" s="74">
        <v>0</v>
      </c>
      <c r="LM79" s="74">
        <v>107</v>
      </c>
      <c r="LN79" s="74"/>
      <c r="LQ79" s="74"/>
      <c r="LR79" s="74"/>
      <c r="LS79" s="74"/>
      <c r="LT79" s="74"/>
      <c r="LU79" s="74"/>
      <c r="LV79" s="74"/>
    </row>
    <row r="80" spans="1:335">
      <c r="FU80" s="37" t="s">
        <v>58</v>
      </c>
      <c r="FV80" s="74">
        <v>192</v>
      </c>
      <c r="FW80" s="74">
        <v>184</v>
      </c>
      <c r="FX80" s="74">
        <v>7</v>
      </c>
      <c r="FY80" s="74">
        <v>1</v>
      </c>
      <c r="GC80" s="37" t="s">
        <v>58</v>
      </c>
      <c r="GD80" s="74">
        <v>192</v>
      </c>
      <c r="GE80" s="74">
        <v>184</v>
      </c>
      <c r="GF80" s="74">
        <v>7</v>
      </c>
      <c r="GG80" s="74">
        <v>1</v>
      </c>
      <c r="GK80" s="74" t="s">
        <v>71</v>
      </c>
      <c r="GL80" s="74">
        <v>3</v>
      </c>
      <c r="GM80" s="74">
        <v>0</v>
      </c>
      <c r="GN80" s="74">
        <v>0</v>
      </c>
      <c r="GO80" s="74">
        <v>3</v>
      </c>
      <c r="GS80" s="37" t="s">
        <v>58</v>
      </c>
      <c r="GT80" s="74">
        <v>192</v>
      </c>
      <c r="GU80" s="74">
        <v>0</v>
      </c>
      <c r="GV80" s="74">
        <v>0</v>
      </c>
      <c r="GW80" s="74">
        <v>192</v>
      </c>
      <c r="HA80" s="74" t="s">
        <v>56</v>
      </c>
      <c r="HB80" s="74">
        <v>176</v>
      </c>
      <c r="HC80" s="74">
        <v>163</v>
      </c>
      <c r="HD80" s="74">
        <v>3</v>
      </c>
      <c r="HE80" s="74">
        <v>10</v>
      </c>
      <c r="HI80" s="37" t="s">
        <v>58</v>
      </c>
      <c r="HJ80" s="74">
        <v>192</v>
      </c>
      <c r="HK80" s="74">
        <v>183</v>
      </c>
      <c r="HL80" s="74">
        <v>7</v>
      </c>
      <c r="HM80" s="74">
        <v>2</v>
      </c>
      <c r="HQ80" s="74" t="s">
        <v>52</v>
      </c>
      <c r="HR80" s="74">
        <v>381</v>
      </c>
      <c r="HS80" s="74">
        <v>203</v>
      </c>
      <c r="HT80" s="74">
        <v>25</v>
      </c>
      <c r="HU80" s="74">
        <v>153</v>
      </c>
      <c r="HY80" s="74" t="s">
        <v>30</v>
      </c>
      <c r="HZ80" s="74">
        <v>392</v>
      </c>
      <c r="IA80" s="74">
        <v>0</v>
      </c>
      <c r="IB80" s="74">
        <v>0</v>
      </c>
      <c r="IC80" s="74">
        <v>392</v>
      </c>
      <c r="IG80" s="74" t="s">
        <v>52</v>
      </c>
      <c r="IH80" s="74">
        <v>381</v>
      </c>
      <c r="II80" s="74">
        <v>203</v>
      </c>
      <c r="IJ80" s="74">
        <v>25</v>
      </c>
      <c r="IK80" s="74">
        <v>153</v>
      </c>
      <c r="IO80" s="74" t="s">
        <v>30</v>
      </c>
      <c r="IP80" s="6">
        <v>392</v>
      </c>
      <c r="IQ80" s="6">
        <v>0</v>
      </c>
      <c r="IR80" s="6">
        <v>0</v>
      </c>
      <c r="IS80" s="6">
        <v>392</v>
      </c>
      <c r="IW80" s="74" t="s">
        <v>28</v>
      </c>
      <c r="IX80" s="74">
        <v>211</v>
      </c>
      <c r="IY80" s="74">
        <v>104</v>
      </c>
      <c r="IZ80" s="74">
        <v>0</v>
      </c>
      <c r="JA80" s="74">
        <v>107</v>
      </c>
      <c r="JE80" s="74" t="s">
        <v>30</v>
      </c>
      <c r="JF80" s="74">
        <v>392</v>
      </c>
      <c r="JG80" s="74">
        <v>0</v>
      </c>
      <c r="JH80" s="74">
        <v>0</v>
      </c>
      <c r="JI80" s="74">
        <v>392</v>
      </c>
      <c r="JM80" s="74" t="s">
        <v>28</v>
      </c>
      <c r="JN80" s="74">
        <v>211</v>
      </c>
      <c r="JO80" s="74">
        <v>104</v>
      </c>
      <c r="JP80" s="74">
        <v>0</v>
      </c>
      <c r="JQ80" s="74">
        <v>107</v>
      </c>
      <c r="JU80" s="74" t="s">
        <v>28</v>
      </c>
      <c r="JV80" s="74">
        <v>211</v>
      </c>
      <c r="JW80" s="74">
        <v>104</v>
      </c>
      <c r="JX80" s="74">
        <v>0</v>
      </c>
      <c r="JY80" s="74">
        <v>107</v>
      </c>
      <c r="KC80" s="74" t="s">
        <v>30</v>
      </c>
      <c r="KD80" s="74">
        <v>392</v>
      </c>
      <c r="KE80" s="74">
        <v>0</v>
      </c>
      <c r="KF80" s="74">
        <v>0</v>
      </c>
      <c r="KG80" s="74">
        <v>392</v>
      </c>
      <c r="KK80" s="74" t="s">
        <v>28</v>
      </c>
      <c r="KL80" s="74">
        <v>211</v>
      </c>
      <c r="KM80" s="74">
        <v>104</v>
      </c>
      <c r="KN80" s="74">
        <v>0</v>
      </c>
      <c r="KO80" s="74">
        <v>107</v>
      </c>
      <c r="KS80" s="74" t="s">
        <v>56</v>
      </c>
      <c r="KT80" s="74">
        <v>176</v>
      </c>
      <c r="KU80" s="74">
        <v>162</v>
      </c>
      <c r="KV80" s="74">
        <v>5</v>
      </c>
      <c r="KW80" s="74">
        <v>9</v>
      </c>
      <c r="LA80" s="74" t="s">
        <v>56</v>
      </c>
      <c r="LB80" s="74">
        <v>176</v>
      </c>
      <c r="LC80" s="74">
        <v>163</v>
      </c>
      <c r="LD80" s="74">
        <v>4</v>
      </c>
      <c r="LE80" s="74">
        <v>9</v>
      </c>
      <c r="LH80" s="74"/>
      <c r="LI80" s="74" t="s">
        <v>30</v>
      </c>
      <c r="LJ80" s="74">
        <v>392</v>
      </c>
      <c r="LK80" s="74">
        <v>0</v>
      </c>
      <c r="LL80" s="74">
        <v>0</v>
      </c>
      <c r="LM80" s="74">
        <v>392</v>
      </c>
      <c r="LN80" s="74"/>
      <c r="LQ80" s="74"/>
      <c r="LR80" s="74"/>
      <c r="LS80" s="74"/>
      <c r="LT80" s="74"/>
      <c r="LU80" s="74"/>
      <c r="LV80" s="74"/>
    </row>
    <row r="81" spans="177:334">
      <c r="FU81" s="74" t="s">
        <v>70</v>
      </c>
      <c r="FV81" s="74">
        <v>134</v>
      </c>
      <c r="FW81" s="74">
        <v>108</v>
      </c>
      <c r="FX81" s="74">
        <v>15</v>
      </c>
      <c r="FY81" s="74">
        <v>11</v>
      </c>
      <c r="GC81" s="74" t="s">
        <v>71</v>
      </c>
      <c r="GD81" s="74">
        <v>3</v>
      </c>
      <c r="GE81" s="74">
        <v>0</v>
      </c>
      <c r="GF81" s="74">
        <v>0</v>
      </c>
      <c r="GG81" s="74">
        <v>3</v>
      </c>
      <c r="GK81" s="74" t="s">
        <v>68</v>
      </c>
      <c r="GL81" s="74">
        <v>71</v>
      </c>
      <c r="GM81" s="74">
        <v>45</v>
      </c>
      <c r="GN81" s="74">
        <v>8</v>
      </c>
      <c r="GO81" s="74">
        <v>18</v>
      </c>
      <c r="GS81" s="74" t="s">
        <v>59</v>
      </c>
      <c r="GT81" s="74">
        <v>85</v>
      </c>
      <c r="GU81" s="74">
        <v>53</v>
      </c>
      <c r="GV81" s="74">
        <v>3</v>
      </c>
      <c r="GW81" s="74">
        <v>29</v>
      </c>
      <c r="HA81" s="37" t="s">
        <v>58</v>
      </c>
      <c r="HB81" s="74">
        <v>192</v>
      </c>
      <c r="HC81" s="74">
        <v>183</v>
      </c>
      <c r="HD81" s="74">
        <v>7</v>
      </c>
      <c r="HE81" s="74">
        <v>2</v>
      </c>
      <c r="HI81" s="74" t="s">
        <v>59</v>
      </c>
      <c r="HJ81" s="74">
        <v>85</v>
      </c>
      <c r="HK81" s="74">
        <v>53</v>
      </c>
      <c r="HL81" s="74">
        <v>2</v>
      </c>
      <c r="HM81" s="74">
        <v>30</v>
      </c>
      <c r="HQ81" s="74" t="s">
        <v>56</v>
      </c>
      <c r="HR81" s="74">
        <v>176</v>
      </c>
      <c r="HS81" s="74">
        <v>164</v>
      </c>
      <c r="HT81" s="74">
        <v>3</v>
      </c>
      <c r="HU81" s="74">
        <v>9</v>
      </c>
      <c r="HY81" s="74" t="s">
        <v>52</v>
      </c>
      <c r="HZ81" s="74">
        <v>381</v>
      </c>
      <c r="IA81" s="74">
        <v>203</v>
      </c>
      <c r="IB81" s="74">
        <v>25</v>
      </c>
      <c r="IC81" s="74">
        <v>153</v>
      </c>
      <c r="IG81" s="74" t="s">
        <v>60</v>
      </c>
      <c r="IH81" s="74">
        <v>291</v>
      </c>
      <c r="II81" s="74">
        <v>252</v>
      </c>
      <c r="IJ81" s="74">
        <v>27</v>
      </c>
      <c r="IK81" s="74">
        <v>12</v>
      </c>
      <c r="IO81" s="74" t="s">
        <v>52</v>
      </c>
      <c r="IP81" s="74">
        <v>381</v>
      </c>
      <c r="IQ81" s="74">
        <v>203</v>
      </c>
      <c r="IR81" s="74">
        <v>25</v>
      </c>
      <c r="IS81" s="74">
        <v>153</v>
      </c>
      <c r="IW81" s="74" t="s">
        <v>30</v>
      </c>
      <c r="IX81" s="6">
        <v>392</v>
      </c>
      <c r="IY81" s="6">
        <v>0</v>
      </c>
      <c r="IZ81" s="6">
        <v>0</v>
      </c>
      <c r="JA81" s="6">
        <v>392</v>
      </c>
      <c r="JE81" s="78" t="s">
        <v>34</v>
      </c>
      <c r="JF81" s="74">
        <v>141</v>
      </c>
      <c r="JG81" s="74">
        <v>103</v>
      </c>
      <c r="JH81" s="74">
        <v>0</v>
      </c>
      <c r="JI81" s="49">
        <v>38</v>
      </c>
      <c r="JM81" s="74" t="s">
        <v>30</v>
      </c>
      <c r="JN81" s="74">
        <v>392</v>
      </c>
      <c r="JO81" s="74">
        <v>0</v>
      </c>
      <c r="JP81" s="74">
        <v>0</v>
      </c>
      <c r="JQ81" s="74">
        <v>392</v>
      </c>
      <c r="JU81" s="37" t="s">
        <v>58</v>
      </c>
      <c r="JV81" s="73">
        <v>194</v>
      </c>
      <c r="JW81" s="73">
        <v>185</v>
      </c>
      <c r="JX81" s="74">
        <v>7</v>
      </c>
      <c r="JY81" s="74">
        <v>2</v>
      </c>
      <c r="KC81" s="74" t="s">
        <v>56</v>
      </c>
      <c r="KD81" s="74">
        <v>176</v>
      </c>
      <c r="KE81" s="74">
        <v>164</v>
      </c>
      <c r="KF81" s="74">
        <v>3</v>
      </c>
      <c r="KG81" s="74">
        <v>9</v>
      </c>
      <c r="KK81" s="74" t="s">
        <v>30</v>
      </c>
      <c r="KL81" s="74">
        <v>392</v>
      </c>
      <c r="KM81" s="74">
        <v>0</v>
      </c>
      <c r="KN81" s="74">
        <v>0</v>
      </c>
      <c r="KO81" s="74">
        <v>392</v>
      </c>
      <c r="KS81" s="37" t="s">
        <v>58</v>
      </c>
      <c r="KT81" s="73">
        <v>194</v>
      </c>
      <c r="KU81" s="73">
        <v>185</v>
      </c>
      <c r="KV81" s="74">
        <v>7</v>
      </c>
      <c r="KW81" s="74">
        <v>2</v>
      </c>
      <c r="LA81" s="37" t="s">
        <v>58</v>
      </c>
      <c r="LB81" s="73">
        <v>194</v>
      </c>
      <c r="LC81" s="73">
        <v>0</v>
      </c>
      <c r="LD81" s="74">
        <v>0</v>
      </c>
      <c r="LE81" s="73">
        <v>194</v>
      </c>
      <c r="LH81" s="37"/>
      <c r="LI81" s="37" t="s">
        <v>58</v>
      </c>
      <c r="LJ81" s="73">
        <v>194</v>
      </c>
      <c r="LK81" s="73">
        <v>0</v>
      </c>
      <c r="LL81" s="74">
        <v>0</v>
      </c>
      <c r="LM81" s="73">
        <v>194</v>
      </c>
      <c r="LN81" s="37"/>
      <c r="LQ81" s="37"/>
      <c r="LT81" s="74"/>
      <c r="LU81" s="73"/>
      <c r="LV81" s="37"/>
    </row>
    <row r="82" spans="177:334">
      <c r="GC82" s="74" t="s">
        <v>68</v>
      </c>
      <c r="GD82" s="74">
        <v>71</v>
      </c>
      <c r="GE82" s="74">
        <v>45</v>
      </c>
      <c r="GF82" s="74">
        <v>8</v>
      </c>
      <c r="GG82" s="74">
        <v>18</v>
      </c>
      <c r="GK82" s="74" t="s">
        <v>70</v>
      </c>
      <c r="GL82" s="74">
        <v>134</v>
      </c>
      <c r="GM82" s="74">
        <v>109</v>
      </c>
      <c r="GN82" s="74">
        <v>15</v>
      </c>
      <c r="GO82" s="74">
        <v>10</v>
      </c>
      <c r="GS82" s="74" t="s">
        <v>68</v>
      </c>
      <c r="GT82" s="74">
        <v>71</v>
      </c>
      <c r="GU82" s="74">
        <v>45</v>
      </c>
      <c r="GV82" s="74">
        <v>8</v>
      </c>
      <c r="GW82" s="74">
        <v>18</v>
      </c>
      <c r="HA82" s="74" t="s">
        <v>157</v>
      </c>
      <c r="HB82" s="74">
        <v>144</v>
      </c>
      <c r="HC82" s="74">
        <v>131</v>
      </c>
      <c r="HD82" s="74">
        <v>8</v>
      </c>
      <c r="HE82" s="74">
        <v>5</v>
      </c>
      <c r="HI82" s="74" t="s">
        <v>70</v>
      </c>
      <c r="HJ82" s="74">
        <v>134</v>
      </c>
      <c r="HK82" s="74">
        <v>109</v>
      </c>
      <c r="HL82" s="74">
        <v>15</v>
      </c>
      <c r="HM82" s="74">
        <v>10</v>
      </c>
      <c r="HQ82" s="74" t="s">
        <v>59</v>
      </c>
      <c r="HR82" s="74">
        <v>85</v>
      </c>
      <c r="HS82" s="74">
        <v>53</v>
      </c>
      <c r="HT82" s="74">
        <v>2</v>
      </c>
      <c r="HU82" s="74">
        <v>30</v>
      </c>
      <c r="HY82" s="74" t="s">
        <v>56</v>
      </c>
      <c r="HZ82" s="74">
        <v>176</v>
      </c>
      <c r="IA82" s="74">
        <v>161</v>
      </c>
      <c r="IB82" s="74">
        <v>4</v>
      </c>
      <c r="IC82" s="74">
        <v>11</v>
      </c>
      <c r="IG82" s="74" t="s">
        <v>70</v>
      </c>
      <c r="IH82" s="73">
        <v>134</v>
      </c>
      <c r="II82" s="73">
        <v>110</v>
      </c>
      <c r="IJ82" s="73">
        <v>13</v>
      </c>
      <c r="IK82" s="73">
        <v>11</v>
      </c>
      <c r="IO82" s="74" t="s">
        <v>70</v>
      </c>
      <c r="IP82" s="73">
        <v>134</v>
      </c>
      <c r="IQ82" s="73">
        <v>110</v>
      </c>
      <c r="IR82" s="73">
        <v>13</v>
      </c>
      <c r="IS82" s="73">
        <v>11</v>
      </c>
      <c r="IW82" s="74" t="s">
        <v>52</v>
      </c>
      <c r="IX82" s="74">
        <v>381</v>
      </c>
      <c r="IY82" s="74">
        <v>203</v>
      </c>
      <c r="IZ82" s="74">
        <v>25</v>
      </c>
      <c r="JA82" s="74">
        <v>153</v>
      </c>
      <c r="JE82" s="37" t="s">
        <v>58</v>
      </c>
      <c r="JF82" s="73">
        <v>192</v>
      </c>
      <c r="JG82" s="73">
        <v>183</v>
      </c>
      <c r="JH82" s="74">
        <v>7</v>
      </c>
      <c r="JI82" s="74">
        <v>2</v>
      </c>
      <c r="JM82" s="37" t="s">
        <v>58</v>
      </c>
      <c r="JN82" s="73">
        <v>192</v>
      </c>
      <c r="JO82" s="73">
        <v>184</v>
      </c>
      <c r="JP82" s="74">
        <v>7</v>
      </c>
      <c r="JQ82" s="74">
        <v>1</v>
      </c>
      <c r="JU82" s="74" t="s">
        <v>59</v>
      </c>
      <c r="JV82" s="74">
        <v>85</v>
      </c>
      <c r="JW82" s="74">
        <v>53</v>
      </c>
      <c r="JX82" s="74">
        <v>2</v>
      </c>
      <c r="JY82" s="74">
        <v>30</v>
      </c>
      <c r="KC82" s="74" t="s">
        <v>157</v>
      </c>
      <c r="KD82" s="74">
        <v>144</v>
      </c>
      <c r="KE82" s="74">
        <v>132</v>
      </c>
      <c r="KF82" s="74">
        <v>8</v>
      </c>
      <c r="KG82" s="74">
        <v>4</v>
      </c>
      <c r="KK82" s="37" t="s">
        <v>58</v>
      </c>
      <c r="KL82" s="73">
        <v>194</v>
      </c>
      <c r="KM82" s="73">
        <v>185</v>
      </c>
      <c r="KN82" s="74">
        <v>7</v>
      </c>
      <c r="KO82" s="74">
        <v>2</v>
      </c>
      <c r="KS82" s="74" t="s">
        <v>59</v>
      </c>
      <c r="KT82" s="74">
        <v>85</v>
      </c>
      <c r="KU82" s="74">
        <v>53</v>
      </c>
      <c r="KV82" s="74">
        <v>2</v>
      </c>
      <c r="KW82" s="74">
        <v>30</v>
      </c>
      <c r="LA82" s="74" t="s">
        <v>157</v>
      </c>
      <c r="LB82" s="74">
        <v>144</v>
      </c>
      <c r="LC82" s="74">
        <v>130</v>
      </c>
      <c r="LD82" s="74">
        <v>9</v>
      </c>
      <c r="LE82" s="74">
        <v>5</v>
      </c>
      <c r="LH82" s="74"/>
      <c r="LI82" s="74" t="s">
        <v>59</v>
      </c>
      <c r="LJ82" s="74">
        <v>85</v>
      </c>
      <c r="LK82" s="74">
        <v>53</v>
      </c>
      <c r="LL82" s="74">
        <v>2</v>
      </c>
      <c r="LM82" s="74">
        <v>30</v>
      </c>
      <c r="LN82" s="74"/>
      <c r="LQ82" s="74"/>
      <c r="LR82" s="74"/>
      <c r="LS82" s="74"/>
      <c r="LT82" s="74"/>
      <c r="LU82" s="74"/>
      <c r="LV82" s="74"/>
    </row>
    <row r="83" spans="177:334">
      <c r="GC83" s="74" t="s">
        <v>70</v>
      </c>
      <c r="GD83" s="74">
        <v>134</v>
      </c>
      <c r="GE83" s="74">
        <v>108</v>
      </c>
      <c r="GF83" s="74">
        <v>15</v>
      </c>
      <c r="GG83" s="74">
        <v>11</v>
      </c>
      <c r="GS83" s="74" t="s">
        <v>70</v>
      </c>
      <c r="GT83" s="74">
        <v>134</v>
      </c>
      <c r="GU83" s="74">
        <v>108</v>
      </c>
      <c r="GV83" s="74">
        <v>15</v>
      </c>
      <c r="GW83" s="74">
        <v>11</v>
      </c>
      <c r="HA83" s="74" t="s">
        <v>71</v>
      </c>
      <c r="HB83" s="74">
        <v>3</v>
      </c>
      <c r="HC83" s="74">
        <v>0</v>
      </c>
      <c r="HD83" s="74">
        <v>0</v>
      </c>
      <c r="HE83" s="74">
        <v>3</v>
      </c>
      <c r="HQ83" s="74" t="s">
        <v>157</v>
      </c>
      <c r="HR83" s="74">
        <v>144</v>
      </c>
      <c r="HS83" s="74">
        <v>130</v>
      </c>
      <c r="HT83" s="74">
        <v>8</v>
      </c>
      <c r="HU83" s="74">
        <v>6</v>
      </c>
      <c r="HY83" s="37" t="s">
        <v>58</v>
      </c>
      <c r="HZ83" s="73">
        <v>192</v>
      </c>
      <c r="IA83" s="73">
        <v>183</v>
      </c>
      <c r="IB83" s="74">
        <v>7</v>
      </c>
      <c r="IC83" s="74">
        <v>2</v>
      </c>
      <c r="IG83" s="37"/>
      <c r="IJ83" s="74"/>
      <c r="IK83" s="74"/>
      <c r="IO83" s="74"/>
      <c r="IP83" s="74"/>
      <c r="IQ83" s="74"/>
      <c r="IR83" s="74"/>
      <c r="IS83" s="74"/>
      <c r="IW83" s="74" t="s">
        <v>56</v>
      </c>
      <c r="IX83" s="74">
        <v>176</v>
      </c>
      <c r="IY83" s="74">
        <v>164</v>
      </c>
      <c r="IZ83" s="74">
        <v>3</v>
      </c>
      <c r="JA83" s="74">
        <v>9</v>
      </c>
      <c r="JE83" s="74" t="s">
        <v>157</v>
      </c>
      <c r="JF83" s="74">
        <v>144</v>
      </c>
      <c r="JG83" s="74">
        <v>131</v>
      </c>
      <c r="JH83" s="74">
        <v>8</v>
      </c>
      <c r="JI83" s="74">
        <v>5</v>
      </c>
      <c r="JM83" s="74" t="s">
        <v>59</v>
      </c>
      <c r="JN83" s="74">
        <v>85</v>
      </c>
      <c r="JO83" s="74">
        <v>53</v>
      </c>
      <c r="JP83" s="74">
        <v>3</v>
      </c>
      <c r="JQ83" s="74">
        <v>29</v>
      </c>
      <c r="JU83" s="74" t="s">
        <v>157</v>
      </c>
      <c r="JV83" s="74">
        <v>144</v>
      </c>
      <c r="JW83" s="74">
        <v>130</v>
      </c>
      <c r="JX83" s="74">
        <v>7</v>
      </c>
      <c r="JY83" s="74">
        <v>7</v>
      </c>
      <c r="KC83" s="74" t="s">
        <v>71</v>
      </c>
      <c r="KD83" s="74">
        <v>3</v>
      </c>
      <c r="KE83" s="74">
        <v>0</v>
      </c>
      <c r="KF83" s="74">
        <v>0</v>
      </c>
      <c r="KG83" s="74">
        <v>3</v>
      </c>
      <c r="KK83" s="74" t="s">
        <v>59</v>
      </c>
      <c r="KL83" s="74">
        <v>85</v>
      </c>
      <c r="KM83" s="74">
        <v>53</v>
      </c>
      <c r="KN83" s="74">
        <v>2</v>
      </c>
      <c r="KO83" s="74">
        <v>30</v>
      </c>
      <c r="KS83" s="74" t="s">
        <v>157</v>
      </c>
      <c r="KT83" s="74">
        <v>144</v>
      </c>
      <c r="KU83" s="74">
        <v>130</v>
      </c>
      <c r="KV83" s="74">
        <v>8</v>
      </c>
      <c r="KW83" s="74">
        <v>6</v>
      </c>
      <c r="LA83" s="74" t="s">
        <v>71</v>
      </c>
      <c r="LB83" s="74">
        <v>3</v>
      </c>
      <c r="LC83" s="74">
        <v>0</v>
      </c>
      <c r="LD83" s="74">
        <v>0</v>
      </c>
      <c r="LE83" s="74">
        <v>3</v>
      </c>
      <c r="LH83" s="74"/>
      <c r="LI83" s="74" t="s">
        <v>60</v>
      </c>
      <c r="LJ83" s="74">
        <v>291</v>
      </c>
      <c r="LK83" s="74">
        <v>258</v>
      </c>
      <c r="LL83" s="74">
        <v>27</v>
      </c>
      <c r="LM83" s="74">
        <v>6</v>
      </c>
      <c r="LN83" s="74"/>
      <c r="LQ83" s="74"/>
      <c r="LR83" s="74"/>
      <c r="LS83" s="74"/>
      <c r="LT83" s="74"/>
      <c r="LU83" s="74"/>
      <c r="LV83" s="74"/>
    </row>
    <row r="84" spans="177:334">
      <c r="HA84" s="74" t="s">
        <v>70</v>
      </c>
      <c r="HB84" s="74">
        <v>134</v>
      </c>
      <c r="HC84" s="74">
        <v>109</v>
      </c>
      <c r="HD84" s="74">
        <v>15</v>
      </c>
      <c r="HE84" s="74">
        <v>10</v>
      </c>
      <c r="HQ84" s="74" t="s">
        <v>70</v>
      </c>
      <c r="HR84" s="74">
        <v>134</v>
      </c>
      <c r="HS84" s="74">
        <v>111</v>
      </c>
      <c r="HT84" s="74">
        <v>13</v>
      </c>
      <c r="HU84" s="74">
        <v>10</v>
      </c>
      <c r="HY84" s="74" t="s">
        <v>59</v>
      </c>
      <c r="HZ84" s="74">
        <v>85</v>
      </c>
      <c r="IA84" s="74">
        <v>52</v>
      </c>
      <c r="IB84" s="74">
        <v>3</v>
      </c>
      <c r="IC84" s="74">
        <v>30</v>
      </c>
      <c r="IG84" s="74"/>
      <c r="IH84" s="74"/>
      <c r="II84" s="74"/>
      <c r="IJ84" s="74"/>
      <c r="IK84" s="74"/>
      <c r="IO84" s="74"/>
      <c r="IP84" s="74"/>
      <c r="IQ84" s="74"/>
      <c r="IR84" s="74"/>
      <c r="IS84" s="74"/>
      <c r="IW84" s="74" t="s">
        <v>157</v>
      </c>
      <c r="IX84" s="74">
        <v>144</v>
      </c>
      <c r="IY84" s="74">
        <v>132</v>
      </c>
      <c r="IZ84" s="74">
        <v>9</v>
      </c>
      <c r="JA84" s="74">
        <v>3</v>
      </c>
      <c r="JE84" s="74" t="s">
        <v>68</v>
      </c>
      <c r="JF84" s="74">
        <v>71</v>
      </c>
      <c r="JG84" s="74">
        <v>45</v>
      </c>
      <c r="JH84" s="74">
        <v>8</v>
      </c>
      <c r="JI84" s="74">
        <v>18</v>
      </c>
      <c r="JM84" s="74" t="s">
        <v>60</v>
      </c>
      <c r="JN84" s="74">
        <v>291</v>
      </c>
      <c r="JO84" s="74">
        <v>255</v>
      </c>
      <c r="JP84" s="74">
        <v>27</v>
      </c>
      <c r="JQ84" s="74">
        <v>9</v>
      </c>
      <c r="JU84" s="74" t="s">
        <v>71</v>
      </c>
      <c r="JV84" s="74">
        <v>3</v>
      </c>
      <c r="JW84" s="74">
        <v>0</v>
      </c>
      <c r="JX84" s="74">
        <v>0</v>
      </c>
      <c r="JY84" s="74">
        <v>3</v>
      </c>
      <c r="KC84" s="74" t="s">
        <v>70</v>
      </c>
      <c r="KD84" s="73">
        <v>134</v>
      </c>
      <c r="KE84" s="73">
        <v>111</v>
      </c>
      <c r="KF84" s="73">
        <v>13</v>
      </c>
      <c r="KG84" s="73">
        <v>10</v>
      </c>
      <c r="KK84" s="74" t="s">
        <v>157</v>
      </c>
      <c r="KL84" s="74">
        <v>144</v>
      </c>
      <c r="KM84" s="74">
        <v>130</v>
      </c>
      <c r="KN84" s="74">
        <v>8</v>
      </c>
      <c r="KO84" s="74">
        <v>6</v>
      </c>
      <c r="KS84" s="74" t="s">
        <v>71</v>
      </c>
      <c r="KT84" s="74">
        <v>3</v>
      </c>
      <c r="KU84" s="74">
        <v>0</v>
      </c>
      <c r="KV84" s="74">
        <v>0</v>
      </c>
      <c r="KW84" s="74">
        <v>3</v>
      </c>
      <c r="LA84" s="74" t="s">
        <v>68</v>
      </c>
      <c r="LB84" s="74">
        <v>71</v>
      </c>
      <c r="LC84" s="74">
        <v>45</v>
      </c>
      <c r="LD84" s="74">
        <v>8</v>
      </c>
      <c r="LE84" s="74">
        <v>18</v>
      </c>
      <c r="LH84" s="74"/>
      <c r="LI84" s="74" t="s">
        <v>157</v>
      </c>
      <c r="LJ84" s="74">
        <v>144</v>
      </c>
      <c r="LK84" s="74">
        <v>127</v>
      </c>
      <c r="LL84" s="74">
        <v>9</v>
      </c>
      <c r="LM84" s="74">
        <v>8</v>
      </c>
      <c r="LN84" s="74"/>
      <c r="LQ84" s="74"/>
      <c r="LR84" s="74"/>
      <c r="LS84" s="74"/>
      <c r="LT84" s="74"/>
      <c r="LU84" s="74"/>
      <c r="LV84" s="74"/>
    </row>
    <row r="85" spans="177:334">
      <c r="HY85" s="74" t="s">
        <v>60</v>
      </c>
      <c r="HZ85" s="74">
        <v>291</v>
      </c>
      <c r="IA85" s="74">
        <v>255</v>
      </c>
      <c r="IB85" s="74">
        <v>27</v>
      </c>
      <c r="IC85" s="74">
        <v>9</v>
      </c>
      <c r="IG85" s="74"/>
      <c r="IH85" s="74"/>
      <c r="II85" s="74"/>
      <c r="IJ85" s="74"/>
      <c r="IK85" s="74"/>
      <c r="IO85" s="74"/>
      <c r="IP85" s="74"/>
      <c r="IQ85" s="74"/>
      <c r="IR85" s="74"/>
      <c r="IS85" s="74"/>
      <c r="IW85" s="74" t="s">
        <v>71</v>
      </c>
      <c r="IX85" s="74">
        <v>3</v>
      </c>
      <c r="IY85" s="74">
        <v>0</v>
      </c>
      <c r="IZ85" s="74">
        <v>0</v>
      </c>
      <c r="JA85" s="74">
        <v>3</v>
      </c>
      <c r="JE85" s="74" t="s">
        <v>70</v>
      </c>
      <c r="JF85" s="73">
        <v>134</v>
      </c>
      <c r="JG85" s="73">
        <v>110</v>
      </c>
      <c r="JH85" s="73">
        <v>13</v>
      </c>
      <c r="JI85" s="73">
        <v>11</v>
      </c>
      <c r="JM85" s="74" t="s">
        <v>157</v>
      </c>
      <c r="JN85" s="74">
        <v>144</v>
      </c>
      <c r="JO85" s="74">
        <v>131</v>
      </c>
      <c r="JP85" s="74">
        <v>8</v>
      </c>
      <c r="JQ85" s="74">
        <v>5</v>
      </c>
      <c r="JU85" s="74" t="s">
        <v>72</v>
      </c>
      <c r="JV85" s="74">
        <v>1649</v>
      </c>
      <c r="JW85" s="74">
        <v>1361</v>
      </c>
      <c r="JX85" s="74">
        <v>137</v>
      </c>
      <c r="JY85" s="74">
        <v>151</v>
      </c>
      <c r="KC85" s="74"/>
      <c r="KD85" s="74"/>
      <c r="KE85" s="74"/>
      <c r="KF85" s="74"/>
      <c r="KG85" s="74"/>
      <c r="KK85" s="74" t="s">
        <v>71</v>
      </c>
      <c r="KL85" s="74">
        <v>3</v>
      </c>
      <c r="KM85" s="74">
        <v>0</v>
      </c>
      <c r="KN85" s="74">
        <v>0</v>
      </c>
      <c r="KO85" s="74">
        <v>3</v>
      </c>
      <c r="KS85" s="74" t="s">
        <v>70</v>
      </c>
      <c r="KT85" s="73">
        <v>134</v>
      </c>
      <c r="KU85" s="73">
        <v>109</v>
      </c>
      <c r="KV85" s="73">
        <v>13</v>
      </c>
      <c r="KW85" s="73">
        <v>12</v>
      </c>
      <c r="LA85" s="74" t="s">
        <v>70</v>
      </c>
      <c r="LB85" s="73">
        <v>134</v>
      </c>
      <c r="LC85" s="73">
        <v>108</v>
      </c>
      <c r="LD85" s="73">
        <v>13</v>
      </c>
      <c r="LE85" s="73">
        <v>13</v>
      </c>
      <c r="LH85" s="74"/>
      <c r="LI85" s="74" t="s">
        <v>71</v>
      </c>
      <c r="LJ85" s="74">
        <v>3</v>
      </c>
      <c r="LK85" s="74">
        <v>0</v>
      </c>
      <c r="LL85" s="74">
        <v>0</v>
      </c>
      <c r="LM85" s="74">
        <v>3</v>
      </c>
      <c r="LN85" s="74"/>
      <c r="LQ85" s="74"/>
      <c r="LR85" s="74"/>
      <c r="LS85" s="74"/>
      <c r="LT85" s="74"/>
      <c r="LU85" s="74"/>
      <c r="LV85" s="74"/>
    </row>
    <row r="86" spans="177:334">
      <c r="HY86" s="74" t="s">
        <v>68</v>
      </c>
      <c r="HZ86" s="74">
        <v>71</v>
      </c>
      <c r="IA86" s="74">
        <v>45</v>
      </c>
      <c r="IB86" s="74">
        <v>8</v>
      </c>
      <c r="IC86" s="74">
        <v>18</v>
      </c>
      <c r="IG86" s="74"/>
      <c r="IH86" s="74"/>
      <c r="II86" s="74"/>
      <c r="IJ86" s="74"/>
      <c r="IK86" s="74"/>
      <c r="IO86" s="74"/>
      <c r="IP86" s="74"/>
      <c r="IQ86" s="74"/>
      <c r="IR86" s="74"/>
      <c r="IS86" s="74"/>
      <c r="IW86" s="74" t="s">
        <v>68</v>
      </c>
      <c r="IX86" s="74">
        <v>71</v>
      </c>
      <c r="IY86" s="74">
        <v>45</v>
      </c>
      <c r="IZ86" s="74">
        <v>8</v>
      </c>
      <c r="JA86" s="74">
        <v>18</v>
      </c>
      <c r="JE86" s="74"/>
      <c r="JF86" s="74"/>
      <c r="JG86" s="74"/>
      <c r="JH86" s="74"/>
      <c r="JI86" s="74"/>
      <c r="JM86" s="74" t="s">
        <v>71</v>
      </c>
      <c r="JN86" s="74">
        <v>3</v>
      </c>
      <c r="JO86" s="74">
        <v>0</v>
      </c>
      <c r="JP86" s="74">
        <v>0</v>
      </c>
      <c r="JQ86" s="74">
        <v>3</v>
      </c>
      <c r="JU86" s="74" t="s">
        <v>70</v>
      </c>
      <c r="JV86" s="73">
        <v>134</v>
      </c>
      <c r="JW86" s="73">
        <v>111</v>
      </c>
      <c r="JX86" s="73">
        <v>13</v>
      </c>
      <c r="JY86" s="73">
        <v>10</v>
      </c>
      <c r="KC86" s="74"/>
      <c r="KD86" s="74"/>
      <c r="KE86" s="74"/>
      <c r="KF86" s="74"/>
      <c r="KG86" s="74"/>
      <c r="KK86" s="74" t="s">
        <v>70</v>
      </c>
      <c r="KL86" s="73">
        <v>134</v>
      </c>
      <c r="KM86" s="73">
        <v>111</v>
      </c>
      <c r="KN86" s="73">
        <v>13</v>
      </c>
      <c r="KO86" s="73">
        <v>10</v>
      </c>
      <c r="KS86" s="74"/>
      <c r="LA86" s="74"/>
      <c r="LH86" s="74"/>
      <c r="LI86" s="74" t="s">
        <v>68</v>
      </c>
      <c r="LJ86" s="74">
        <v>71</v>
      </c>
      <c r="LK86" s="74">
        <v>45</v>
      </c>
      <c r="LL86" s="74">
        <v>8</v>
      </c>
      <c r="LM86" s="74">
        <v>18</v>
      </c>
      <c r="LN86" s="74"/>
      <c r="LQ86" s="74"/>
      <c r="LR86" s="74"/>
      <c r="LS86" s="74"/>
      <c r="LT86" s="74"/>
      <c r="LU86" s="74"/>
      <c r="LV86" s="74"/>
    </row>
    <row r="87" spans="177:334">
      <c r="HY87" s="74" t="s">
        <v>70</v>
      </c>
      <c r="HZ87" s="73">
        <v>134</v>
      </c>
      <c r="IA87" s="73">
        <v>110</v>
      </c>
      <c r="IB87" s="73">
        <v>13</v>
      </c>
      <c r="IC87" s="73">
        <v>11</v>
      </c>
      <c r="IG87" s="74"/>
      <c r="IO87" s="74"/>
      <c r="IW87" s="74" t="s">
        <v>70</v>
      </c>
      <c r="IX87" s="73">
        <v>134</v>
      </c>
      <c r="IY87" s="73">
        <v>111</v>
      </c>
      <c r="IZ87" s="73">
        <v>13</v>
      </c>
      <c r="JA87" s="73">
        <v>10</v>
      </c>
      <c r="JE87" s="74"/>
      <c r="JM87" s="74" t="s">
        <v>70</v>
      </c>
      <c r="JN87" s="73">
        <v>134</v>
      </c>
      <c r="JO87" s="73">
        <v>110</v>
      </c>
      <c r="JP87" s="73">
        <v>13</v>
      </c>
      <c r="JQ87" s="73">
        <v>11</v>
      </c>
      <c r="JU87" s="74"/>
      <c r="KC87" s="74"/>
      <c r="KK87" s="74"/>
      <c r="KS87" s="74"/>
      <c r="LA87" s="74"/>
      <c r="LH87" s="74"/>
      <c r="LI87" s="74" t="s">
        <v>70</v>
      </c>
      <c r="LJ87" s="73">
        <v>134</v>
      </c>
      <c r="LK87" s="73">
        <v>110</v>
      </c>
      <c r="LL87" s="73">
        <v>13</v>
      </c>
      <c r="LM87" s="73">
        <v>11</v>
      </c>
      <c r="LN87" s="74"/>
      <c r="LQ87" s="74"/>
      <c r="LU87" s="73"/>
      <c r="LV87" s="74"/>
    </row>
  </sheetData>
  <mergeCells count="15">
    <mergeCell ref="EO1:EP1"/>
    <mergeCell ref="EW1:EX1"/>
    <mergeCell ref="EG1:EH1"/>
    <mergeCell ref="DQ1:DR1"/>
    <mergeCell ref="DY1:DZ1"/>
    <mergeCell ref="AG1:AH1"/>
    <mergeCell ref="AO1:AP1"/>
    <mergeCell ref="AW1:AX1"/>
    <mergeCell ref="BE1:BF1"/>
    <mergeCell ref="BM1:BN1"/>
    <mergeCell ref="DA1:DB1"/>
    <mergeCell ref="DI1:DJ1"/>
    <mergeCell ref="CK1:CL1"/>
    <mergeCell ref="CS1:CT1"/>
    <mergeCell ref="BU1:BV1"/>
  </mergeCells>
  <phoneticPr fontId="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1:R78"/>
  <sheetViews>
    <sheetView topLeftCell="B1" workbookViewId="0">
      <selection activeCell="G77" sqref="G77"/>
    </sheetView>
  </sheetViews>
  <sheetFormatPr defaultRowHeight="15"/>
  <cols>
    <col min="12" max="12" width="25.85546875" customWidth="1"/>
    <col min="17" max="17" width="9.140625" style="77"/>
  </cols>
  <sheetData>
    <row r="1" spans="4:18">
      <c r="D1" t="s">
        <v>141</v>
      </c>
      <c r="I1" s="38"/>
      <c r="L1" t="s">
        <v>163</v>
      </c>
    </row>
    <row r="2" spans="4:18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4" t="s">
        <v>5</v>
      </c>
      <c r="L2" s="74" t="s">
        <v>0</v>
      </c>
      <c r="M2" s="74" t="s">
        <v>1</v>
      </c>
      <c r="N2" s="74" t="s">
        <v>2</v>
      </c>
      <c r="O2" s="74" t="s">
        <v>3</v>
      </c>
      <c r="P2" s="74" t="s">
        <v>4</v>
      </c>
      <c r="Q2" s="75" t="s">
        <v>5</v>
      </c>
    </row>
    <row r="3" spans="4:18">
      <c r="D3" s="2" t="s">
        <v>6</v>
      </c>
      <c r="E3" s="2">
        <v>34</v>
      </c>
      <c r="F3" s="2">
        <v>34</v>
      </c>
      <c r="G3" s="2">
        <v>0</v>
      </c>
      <c r="H3" s="2">
        <v>0</v>
      </c>
      <c r="I3" s="4">
        <v>1</v>
      </c>
      <c r="J3" s="38">
        <f>I3-B3</f>
        <v>1</v>
      </c>
      <c r="L3" s="74" t="s">
        <v>6</v>
      </c>
      <c r="M3" s="74">
        <v>34</v>
      </c>
      <c r="N3" s="74">
        <v>34</v>
      </c>
      <c r="O3" s="74">
        <v>0</v>
      </c>
      <c r="P3" s="74">
        <v>0</v>
      </c>
      <c r="Q3" s="75">
        <v>1</v>
      </c>
      <c r="R3" s="77">
        <f>Q3-I3</f>
        <v>0</v>
      </c>
    </row>
    <row r="4" spans="4:18">
      <c r="D4" s="2" t="s">
        <v>7</v>
      </c>
      <c r="E4" s="2">
        <v>44</v>
      </c>
      <c r="F4" s="2">
        <v>32</v>
      </c>
      <c r="G4" s="2">
        <v>0</v>
      </c>
      <c r="H4" s="2">
        <v>12</v>
      </c>
      <c r="I4" s="4">
        <v>0.73</v>
      </c>
      <c r="J4" s="38">
        <f t="shared" ref="J4:J67" si="0">I4-B4</f>
        <v>0.73</v>
      </c>
      <c r="L4" s="74" t="s">
        <v>7</v>
      </c>
      <c r="M4" s="74">
        <v>44</v>
      </c>
      <c r="N4" s="74">
        <v>32</v>
      </c>
      <c r="O4" s="74">
        <v>0</v>
      </c>
      <c r="P4" s="74">
        <v>12</v>
      </c>
      <c r="Q4" s="75">
        <v>0.73</v>
      </c>
      <c r="R4" s="77">
        <f t="shared" ref="R4:R67" si="1">Q4-I4</f>
        <v>0</v>
      </c>
    </row>
    <row r="5" spans="4:18">
      <c r="D5" s="2" t="s">
        <v>8</v>
      </c>
      <c r="E5" s="2">
        <v>26</v>
      </c>
      <c r="F5" s="2">
        <v>26</v>
      </c>
      <c r="G5" s="2">
        <v>0</v>
      </c>
      <c r="H5" s="2">
        <v>0</v>
      </c>
      <c r="I5" s="4">
        <v>1</v>
      </c>
      <c r="J5" s="38">
        <f t="shared" si="0"/>
        <v>1</v>
      </c>
      <c r="L5" s="74" t="s">
        <v>8</v>
      </c>
      <c r="M5" s="74">
        <v>26</v>
      </c>
      <c r="N5" s="74">
        <v>26</v>
      </c>
      <c r="O5" s="74">
        <v>0</v>
      </c>
      <c r="P5" s="74">
        <v>0</v>
      </c>
      <c r="Q5" s="75">
        <v>1</v>
      </c>
      <c r="R5" s="77">
        <f t="shared" si="1"/>
        <v>0</v>
      </c>
    </row>
    <row r="6" spans="4:18">
      <c r="D6" s="2" t="s">
        <v>9</v>
      </c>
      <c r="E6" s="2">
        <v>11</v>
      </c>
      <c r="F6" s="2">
        <v>11</v>
      </c>
      <c r="G6" s="2">
        <v>0</v>
      </c>
      <c r="H6" s="2">
        <v>0</v>
      </c>
      <c r="I6" s="4">
        <v>1</v>
      </c>
      <c r="J6" s="38">
        <f t="shared" si="0"/>
        <v>1</v>
      </c>
      <c r="L6" s="74" t="s">
        <v>9</v>
      </c>
      <c r="M6" s="74">
        <v>11</v>
      </c>
      <c r="N6" s="74">
        <v>11</v>
      </c>
      <c r="O6" s="74">
        <v>0</v>
      </c>
      <c r="P6" s="74">
        <v>0</v>
      </c>
      <c r="Q6" s="75">
        <v>1</v>
      </c>
      <c r="R6" s="77">
        <f t="shared" si="1"/>
        <v>0</v>
      </c>
    </row>
    <row r="7" spans="4:18">
      <c r="D7" s="2" t="s">
        <v>10</v>
      </c>
      <c r="E7" s="2">
        <v>36</v>
      </c>
      <c r="F7" s="2">
        <v>36</v>
      </c>
      <c r="G7" s="2">
        <v>0</v>
      </c>
      <c r="H7" s="2">
        <v>0</v>
      </c>
      <c r="I7" s="4">
        <v>1</v>
      </c>
      <c r="J7" s="38">
        <f t="shared" si="0"/>
        <v>1</v>
      </c>
      <c r="L7" s="74" t="s">
        <v>10</v>
      </c>
      <c r="M7" s="74">
        <v>36</v>
      </c>
      <c r="N7" s="74">
        <v>36</v>
      </c>
      <c r="O7" s="74">
        <v>0</v>
      </c>
      <c r="P7" s="74">
        <v>0</v>
      </c>
      <c r="Q7" s="75">
        <v>1</v>
      </c>
      <c r="R7" s="77">
        <f t="shared" si="1"/>
        <v>0</v>
      </c>
    </row>
    <row r="8" spans="4:18">
      <c r="D8" s="2" t="s">
        <v>11</v>
      </c>
      <c r="E8" s="2">
        <v>290</v>
      </c>
      <c r="F8" s="2">
        <v>251</v>
      </c>
      <c r="G8" s="2">
        <v>32</v>
      </c>
      <c r="H8" s="2">
        <v>7</v>
      </c>
      <c r="I8" s="4">
        <v>0.87</v>
      </c>
      <c r="J8" s="38">
        <f t="shared" si="0"/>
        <v>0.87</v>
      </c>
      <c r="L8" s="74" t="s">
        <v>11</v>
      </c>
      <c r="M8" s="74">
        <v>348</v>
      </c>
      <c r="N8" s="74">
        <v>260</v>
      </c>
      <c r="O8" s="74">
        <v>56</v>
      </c>
      <c r="P8" s="74">
        <v>32</v>
      </c>
      <c r="Q8" s="75">
        <v>0.75</v>
      </c>
      <c r="R8" s="77">
        <f t="shared" si="1"/>
        <v>-0.12</v>
      </c>
    </row>
    <row r="9" spans="4:18">
      <c r="D9" s="2" t="s">
        <v>12</v>
      </c>
      <c r="E9" s="2">
        <v>595</v>
      </c>
      <c r="F9" s="2">
        <v>538</v>
      </c>
      <c r="G9" s="2">
        <v>0</v>
      </c>
      <c r="H9" s="2">
        <v>57</v>
      </c>
      <c r="I9" s="4">
        <v>0.9</v>
      </c>
      <c r="J9" s="38">
        <f t="shared" si="0"/>
        <v>0.9</v>
      </c>
      <c r="L9" s="74" t="s">
        <v>12</v>
      </c>
      <c r="M9" s="74">
        <v>595</v>
      </c>
      <c r="N9" s="74">
        <v>538</v>
      </c>
      <c r="O9" s="74">
        <v>0</v>
      </c>
      <c r="P9" s="74">
        <v>57</v>
      </c>
      <c r="Q9" s="75">
        <v>0.9</v>
      </c>
      <c r="R9" s="77">
        <f t="shared" si="1"/>
        <v>0</v>
      </c>
    </row>
    <row r="10" spans="4:18">
      <c r="D10" s="2" t="s">
        <v>13</v>
      </c>
      <c r="E10" s="2">
        <v>3</v>
      </c>
      <c r="F10" s="2">
        <v>3</v>
      </c>
      <c r="G10" s="2">
        <v>0</v>
      </c>
      <c r="H10" s="2">
        <v>0</v>
      </c>
      <c r="I10" s="4">
        <v>1</v>
      </c>
      <c r="J10" s="38">
        <f t="shared" si="0"/>
        <v>1</v>
      </c>
      <c r="L10" s="74" t="s">
        <v>13</v>
      </c>
      <c r="M10" s="74">
        <v>3</v>
      </c>
      <c r="N10" s="74">
        <v>3</v>
      </c>
      <c r="O10" s="74">
        <v>0</v>
      </c>
      <c r="P10" s="74">
        <v>0</v>
      </c>
      <c r="Q10" s="75">
        <v>1</v>
      </c>
      <c r="R10" s="77">
        <f t="shared" si="1"/>
        <v>0</v>
      </c>
    </row>
    <row r="11" spans="4:18">
      <c r="D11" s="2" t="s">
        <v>14</v>
      </c>
      <c r="E11" s="2">
        <v>853</v>
      </c>
      <c r="F11" s="2">
        <v>836</v>
      </c>
      <c r="G11" s="2">
        <v>11</v>
      </c>
      <c r="H11" s="2">
        <v>6</v>
      </c>
      <c r="I11" s="4">
        <v>0.98</v>
      </c>
      <c r="J11" s="38">
        <f t="shared" si="0"/>
        <v>0.98</v>
      </c>
      <c r="L11" s="74" t="s">
        <v>14</v>
      </c>
      <c r="M11" s="74">
        <v>853</v>
      </c>
      <c r="N11" s="74">
        <v>836</v>
      </c>
      <c r="O11" s="74">
        <v>11</v>
      </c>
      <c r="P11" s="74">
        <v>6</v>
      </c>
      <c r="Q11" s="75">
        <v>0.98</v>
      </c>
      <c r="R11" s="77">
        <f t="shared" si="1"/>
        <v>0</v>
      </c>
    </row>
    <row r="12" spans="4:18">
      <c r="D12" s="2" t="s">
        <v>15</v>
      </c>
      <c r="E12" s="2">
        <v>61</v>
      </c>
      <c r="F12" s="2">
        <v>46</v>
      </c>
      <c r="G12" s="2">
        <v>0</v>
      </c>
      <c r="H12" s="2">
        <v>15</v>
      </c>
      <c r="I12" s="4">
        <v>0.75</v>
      </c>
      <c r="J12" s="38">
        <f t="shared" si="0"/>
        <v>0.75</v>
      </c>
      <c r="L12" s="74" t="s">
        <v>15</v>
      </c>
      <c r="M12" s="74">
        <v>61</v>
      </c>
      <c r="N12" s="74">
        <v>46</v>
      </c>
      <c r="O12" s="74">
        <v>0</v>
      </c>
      <c r="P12" s="74">
        <v>15</v>
      </c>
      <c r="Q12" s="75">
        <v>0.75</v>
      </c>
      <c r="R12" s="77">
        <f t="shared" si="1"/>
        <v>0</v>
      </c>
    </row>
    <row r="13" spans="4:18">
      <c r="D13" s="2" t="s">
        <v>16</v>
      </c>
      <c r="E13" s="2">
        <v>10</v>
      </c>
      <c r="F13" s="2">
        <v>10</v>
      </c>
      <c r="G13" s="2">
        <v>0</v>
      </c>
      <c r="H13" s="2">
        <v>0</v>
      </c>
      <c r="I13" s="4">
        <v>1</v>
      </c>
      <c r="J13" s="38">
        <f t="shared" si="0"/>
        <v>1</v>
      </c>
      <c r="L13" s="74" t="s">
        <v>16</v>
      </c>
      <c r="M13" s="74">
        <v>10</v>
      </c>
      <c r="N13" s="74">
        <v>10</v>
      </c>
      <c r="O13" s="74">
        <v>0</v>
      </c>
      <c r="P13" s="74">
        <v>0</v>
      </c>
      <c r="Q13" s="75">
        <v>1</v>
      </c>
      <c r="R13" s="77">
        <f t="shared" si="1"/>
        <v>0</v>
      </c>
    </row>
    <row r="14" spans="4:18">
      <c r="D14" s="2" t="s">
        <v>17</v>
      </c>
      <c r="E14" s="2">
        <v>232</v>
      </c>
      <c r="F14" s="2">
        <v>128</v>
      </c>
      <c r="G14" s="2">
        <v>0</v>
      </c>
      <c r="H14" s="2">
        <v>104</v>
      </c>
      <c r="I14" s="4">
        <v>0.55000000000000004</v>
      </c>
      <c r="J14" s="38">
        <f t="shared" si="0"/>
        <v>0.55000000000000004</v>
      </c>
      <c r="L14" s="74" t="s">
        <v>17</v>
      </c>
      <c r="M14" s="74">
        <v>267</v>
      </c>
      <c r="N14" s="74">
        <v>128</v>
      </c>
      <c r="O14" s="74">
        <v>0</v>
      </c>
      <c r="P14" s="74">
        <v>139</v>
      </c>
      <c r="Q14" s="75">
        <v>0.48</v>
      </c>
      <c r="R14" s="77">
        <f t="shared" si="1"/>
        <v>-7.0000000000000062E-2</v>
      </c>
    </row>
    <row r="15" spans="4:18">
      <c r="D15" s="2" t="s">
        <v>18</v>
      </c>
      <c r="E15" s="2">
        <v>36</v>
      </c>
      <c r="F15" s="2">
        <v>30</v>
      </c>
      <c r="G15" s="2">
        <v>6</v>
      </c>
      <c r="H15" s="2">
        <v>0</v>
      </c>
      <c r="I15" s="4">
        <v>0.83</v>
      </c>
      <c r="J15" s="38">
        <f t="shared" si="0"/>
        <v>0.83</v>
      </c>
      <c r="L15" s="74" t="s">
        <v>18</v>
      </c>
      <c r="M15" s="74">
        <v>36</v>
      </c>
      <c r="N15" s="74">
        <v>30</v>
      </c>
      <c r="O15" s="74">
        <v>6</v>
      </c>
      <c r="P15" s="74">
        <v>0</v>
      </c>
      <c r="Q15" s="75">
        <v>0.83</v>
      </c>
      <c r="R15" s="77">
        <f t="shared" si="1"/>
        <v>0</v>
      </c>
    </row>
    <row r="16" spans="4:18">
      <c r="D16" s="2" t="s">
        <v>19</v>
      </c>
      <c r="E16" s="2">
        <v>6</v>
      </c>
      <c r="F16" s="2">
        <v>6</v>
      </c>
      <c r="G16" s="2">
        <v>0</v>
      </c>
      <c r="H16" s="2">
        <v>0</v>
      </c>
      <c r="I16" s="4">
        <v>1</v>
      </c>
      <c r="J16" s="38">
        <f t="shared" si="0"/>
        <v>1</v>
      </c>
      <c r="L16" s="74" t="s">
        <v>19</v>
      </c>
      <c r="M16" s="74">
        <v>6</v>
      </c>
      <c r="N16" s="74">
        <v>6</v>
      </c>
      <c r="O16" s="74">
        <v>0</v>
      </c>
      <c r="P16" s="74">
        <v>0</v>
      </c>
      <c r="Q16" s="75">
        <v>1</v>
      </c>
      <c r="R16" s="77">
        <f t="shared" si="1"/>
        <v>0</v>
      </c>
    </row>
    <row r="17" spans="4:18">
      <c r="D17" s="2" t="s">
        <v>20</v>
      </c>
      <c r="E17" s="2">
        <v>634</v>
      </c>
      <c r="F17" s="2">
        <v>618</v>
      </c>
      <c r="G17" s="2">
        <v>10</v>
      </c>
      <c r="H17" s="2">
        <v>6</v>
      </c>
      <c r="I17" s="4">
        <v>0.97</v>
      </c>
      <c r="J17" s="38">
        <f t="shared" si="0"/>
        <v>0.97</v>
      </c>
      <c r="L17" s="74" t="s">
        <v>20</v>
      </c>
      <c r="M17" s="74">
        <v>634</v>
      </c>
      <c r="N17" s="74">
        <v>618</v>
      </c>
      <c r="O17" s="74">
        <v>10</v>
      </c>
      <c r="P17" s="74">
        <v>6</v>
      </c>
      <c r="Q17" s="75">
        <v>0.97</v>
      </c>
      <c r="R17" s="77">
        <f t="shared" si="1"/>
        <v>0</v>
      </c>
    </row>
    <row r="18" spans="4:18">
      <c r="D18" s="2" t="s">
        <v>21</v>
      </c>
      <c r="E18" s="2">
        <v>109</v>
      </c>
      <c r="F18" s="2">
        <v>109</v>
      </c>
      <c r="G18" s="2">
        <v>0</v>
      </c>
      <c r="H18" s="2">
        <v>0</v>
      </c>
      <c r="I18" s="4">
        <v>1</v>
      </c>
      <c r="J18" s="38">
        <f t="shared" si="0"/>
        <v>1</v>
      </c>
      <c r="L18" s="74" t="s">
        <v>21</v>
      </c>
      <c r="M18" s="74">
        <v>109</v>
      </c>
      <c r="N18" s="74">
        <v>109</v>
      </c>
      <c r="O18" s="74">
        <v>0</v>
      </c>
      <c r="P18" s="74">
        <v>0</v>
      </c>
      <c r="Q18" s="75">
        <v>1</v>
      </c>
      <c r="R18" s="77">
        <f t="shared" si="1"/>
        <v>0</v>
      </c>
    </row>
    <row r="19" spans="4:18">
      <c r="D19" s="2" t="s">
        <v>22</v>
      </c>
      <c r="E19" s="2">
        <v>54</v>
      </c>
      <c r="F19" s="2">
        <v>52</v>
      </c>
      <c r="G19" s="2">
        <v>2</v>
      </c>
      <c r="H19" s="2">
        <v>0</v>
      </c>
      <c r="I19" s="4">
        <v>0.96</v>
      </c>
      <c r="J19" s="38">
        <f t="shared" si="0"/>
        <v>0.96</v>
      </c>
      <c r="L19" s="74" t="s">
        <v>22</v>
      </c>
      <c r="M19" s="74">
        <v>203</v>
      </c>
      <c r="N19" s="74">
        <v>198</v>
      </c>
      <c r="O19" s="74">
        <v>3</v>
      </c>
      <c r="P19" s="74">
        <v>2</v>
      </c>
      <c r="Q19" s="75">
        <v>0.98</v>
      </c>
      <c r="R19" s="77">
        <f t="shared" si="1"/>
        <v>2.0000000000000018E-2</v>
      </c>
    </row>
    <row r="20" spans="4:18">
      <c r="D20" s="2" t="s">
        <v>23</v>
      </c>
      <c r="E20" s="2">
        <v>48</v>
      </c>
      <c r="F20" s="2">
        <v>45</v>
      </c>
      <c r="G20" s="2">
        <v>1</v>
      </c>
      <c r="H20" s="2">
        <v>2</v>
      </c>
      <c r="I20" s="4">
        <v>0.94</v>
      </c>
      <c r="J20" s="38">
        <f t="shared" si="0"/>
        <v>0.94</v>
      </c>
      <c r="L20" s="74" t="s">
        <v>23</v>
      </c>
      <c r="M20" s="74">
        <v>48</v>
      </c>
      <c r="N20" s="74">
        <v>45</v>
      </c>
      <c r="O20" s="74">
        <v>1</v>
      </c>
      <c r="P20" s="74">
        <v>2</v>
      </c>
      <c r="Q20" s="75">
        <v>0.94</v>
      </c>
      <c r="R20" s="77">
        <f t="shared" si="1"/>
        <v>0</v>
      </c>
    </row>
    <row r="21" spans="4:18">
      <c r="D21" s="2" t="s">
        <v>24</v>
      </c>
      <c r="E21" s="2">
        <v>65</v>
      </c>
      <c r="F21" s="2">
        <v>23</v>
      </c>
      <c r="G21" s="2">
        <v>2</v>
      </c>
      <c r="H21" s="2">
        <v>40</v>
      </c>
      <c r="I21" s="4">
        <v>0.35</v>
      </c>
      <c r="J21" s="38">
        <f t="shared" si="0"/>
        <v>0.35</v>
      </c>
      <c r="L21" s="74" t="s">
        <v>24</v>
      </c>
      <c r="M21" s="74">
        <v>65</v>
      </c>
      <c r="N21" s="74">
        <v>23</v>
      </c>
      <c r="O21" s="74">
        <v>2</v>
      </c>
      <c r="P21" s="74">
        <v>40</v>
      </c>
      <c r="Q21" s="75">
        <v>0.35</v>
      </c>
      <c r="R21" s="77">
        <f t="shared" si="1"/>
        <v>0</v>
      </c>
    </row>
    <row r="22" spans="4:18">
      <c r="D22" s="2" t="s">
        <v>25</v>
      </c>
      <c r="E22" s="2">
        <v>82</v>
      </c>
      <c r="F22" s="2">
        <v>11</v>
      </c>
      <c r="G22" s="2">
        <v>0</v>
      </c>
      <c r="H22" s="2">
        <v>71</v>
      </c>
      <c r="I22" s="4">
        <v>0.13</v>
      </c>
      <c r="J22" s="38">
        <f t="shared" si="0"/>
        <v>0.13</v>
      </c>
      <c r="L22" s="74" t="s">
        <v>25</v>
      </c>
      <c r="M22" s="74">
        <v>81</v>
      </c>
      <c r="N22" s="74">
        <v>11</v>
      </c>
      <c r="O22" s="74">
        <v>0</v>
      </c>
      <c r="P22" s="74">
        <v>70</v>
      </c>
      <c r="Q22" s="75">
        <v>0.14000000000000001</v>
      </c>
      <c r="R22" s="77">
        <f t="shared" si="1"/>
        <v>1.0000000000000009E-2</v>
      </c>
    </row>
    <row r="23" spans="4:18">
      <c r="D23" s="2" t="s">
        <v>26</v>
      </c>
      <c r="E23" s="2">
        <v>147</v>
      </c>
      <c r="F23" s="2">
        <v>146</v>
      </c>
      <c r="G23" s="2">
        <v>1</v>
      </c>
      <c r="H23" s="2">
        <v>0</v>
      </c>
      <c r="I23" s="4">
        <v>0.99</v>
      </c>
      <c r="J23" s="38">
        <f t="shared" si="0"/>
        <v>0.99</v>
      </c>
      <c r="L23" s="74" t="s">
        <v>26</v>
      </c>
      <c r="M23" s="74">
        <v>147</v>
      </c>
      <c r="N23" s="74">
        <v>146</v>
      </c>
      <c r="O23" s="74">
        <v>1</v>
      </c>
      <c r="P23" s="74">
        <v>0</v>
      </c>
      <c r="Q23" s="75">
        <v>0.99</v>
      </c>
      <c r="R23" s="77">
        <f t="shared" si="1"/>
        <v>0</v>
      </c>
    </row>
    <row r="24" spans="4:18">
      <c r="D24" s="2" t="s">
        <v>27</v>
      </c>
      <c r="E24" s="2">
        <v>12</v>
      </c>
      <c r="F24" s="2">
        <v>12</v>
      </c>
      <c r="G24" s="2">
        <v>0</v>
      </c>
      <c r="H24" s="2">
        <v>0</v>
      </c>
      <c r="I24" s="4">
        <v>1</v>
      </c>
      <c r="J24" s="38">
        <f t="shared" si="0"/>
        <v>1</v>
      </c>
      <c r="L24" s="74" t="s">
        <v>27</v>
      </c>
      <c r="M24" s="74">
        <v>12</v>
      </c>
      <c r="N24" s="74">
        <v>12</v>
      </c>
      <c r="O24" s="74">
        <v>0</v>
      </c>
      <c r="P24" s="74">
        <v>0</v>
      </c>
      <c r="Q24" s="75">
        <v>1</v>
      </c>
      <c r="R24" s="77">
        <f t="shared" si="1"/>
        <v>0</v>
      </c>
    </row>
    <row r="25" spans="4:18">
      <c r="D25" s="2" t="s">
        <v>28</v>
      </c>
      <c r="E25" s="2">
        <v>211</v>
      </c>
      <c r="F25" s="2">
        <v>104</v>
      </c>
      <c r="G25" s="2">
        <v>0</v>
      </c>
      <c r="H25" s="2">
        <v>107</v>
      </c>
      <c r="I25" s="4">
        <v>0.49</v>
      </c>
      <c r="J25" s="38">
        <f t="shared" si="0"/>
        <v>0.49</v>
      </c>
      <c r="L25" s="74" t="s">
        <v>28</v>
      </c>
      <c r="M25" s="74">
        <v>211</v>
      </c>
      <c r="N25" s="74">
        <v>104</v>
      </c>
      <c r="O25" s="74">
        <v>0</v>
      </c>
      <c r="P25" s="74">
        <v>107</v>
      </c>
      <c r="Q25" s="75">
        <v>0.49</v>
      </c>
      <c r="R25" s="77">
        <f t="shared" si="1"/>
        <v>0</v>
      </c>
    </row>
    <row r="26" spans="4:18">
      <c r="D26" s="2" t="s">
        <v>29</v>
      </c>
      <c r="E26" s="2">
        <v>12</v>
      </c>
      <c r="F26" s="2">
        <v>7</v>
      </c>
      <c r="G26" s="2">
        <v>5</v>
      </c>
      <c r="H26" s="2">
        <v>0</v>
      </c>
      <c r="I26" s="4">
        <v>0.57999999999999996</v>
      </c>
      <c r="J26" s="38">
        <f t="shared" si="0"/>
        <v>0.57999999999999996</v>
      </c>
      <c r="L26" s="74" t="s">
        <v>29</v>
      </c>
      <c r="M26" s="74">
        <v>12</v>
      </c>
      <c r="N26" s="74">
        <v>7</v>
      </c>
      <c r="O26" s="74">
        <v>5</v>
      </c>
      <c r="P26" s="74">
        <v>0</v>
      </c>
      <c r="Q26" s="75">
        <v>0.57999999999999996</v>
      </c>
      <c r="R26" s="77">
        <f t="shared" si="1"/>
        <v>0</v>
      </c>
    </row>
    <row r="27" spans="4:18">
      <c r="D27" s="2" t="s">
        <v>30</v>
      </c>
      <c r="E27" s="2">
        <v>391</v>
      </c>
      <c r="F27" s="2">
        <v>390</v>
      </c>
      <c r="G27" s="2">
        <v>1</v>
      </c>
      <c r="H27" s="2">
        <v>0</v>
      </c>
      <c r="I27" s="4">
        <v>1</v>
      </c>
      <c r="J27" s="38">
        <f t="shared" si="0"/>
        <v>1</v>
      </c>
      <c r="L27" s="74" t="s">
        <v>30</v>
      </c>
      <c r="M27" s="74">
        <v>392</v>
      </c>
      <c r="N27" s="74">
        <v>391</v>
      </c>
      <c r="O27" s="74">
        <v>1</v>
      </c>
      <c r="P27" s="74">
        <v>0</v>
      </c>
      <c r="Q27" s="75">
        <v>1</v>
      </c>
      <c r="R27" s="77">
        <f t="shared" si="1"/>
        <v>0</v>
      </c>
    </row>
    <row r="28" spans="4:18">
      <c r="D28" s="2" t="s">
        <v>31</v>
      </c>
      <c r="E28" s="2">
        <v>49</v>
      </c>
      <c r="F28" s="2">
        <v>49</v>
      </c>
      <c r="G28" s="2">
        <v>0</v>
      </c>
      <c r="H28" s="2">
        <v>0</v>
      </c>
      <c r="I28" s="4">
        <v>1</v>
      </c>
      <c r="J28" s="38">
        <f t="shared" si="0"/>
        <v>1</v>
      </c>
      <c r="L28" s="74" t="s">
        <v>31</v>
      </c>
      <c r="M28" s="74">
        <v>49</v>
      </c>
      <c r="N28" s="74">
        <v>49</v>
      </c>
      <c r="O28" s="74">
        <v>0</v>
      </c>
      <c r="P28" s="74">
        <v>0</v>
      </c>
      <c r="Q28" s="75">
        <v>1</v>
      </c>
      <c r="R28" s="77">
        <f t="shared" si="1"/>
        <v>0</v>
      </c>
    </row>
    <row r="29" spans="4:18">
      <c r="D29" s="2" t="s">
        <v>32</v>
      </c>
      <c r="E29" s="2">
        <v>4</v>
      </c>
      <c r="F29" s="2">
        <v>4</v>
      </c>
      <c r="G29" s="2">
        <v>0</v>
      </c>
      <c r="H29" s="2">
        <v>0</v>
      </c>
      <c r="I29" s="4">
        <v>1</v>
      </c>
      <c r="J29" s="38">
        <f t="shared" si="0"/>
        <v>1</v>
      </c>
      <c r="L29" s="74" t="s">
        <v>32</v>
      </c>
      <c r="M29" s="74">
        <v>4</v>
      </c>
      <c r="N29" s="74">
        <v>4</v>
      </c>
      <c r="O29" s="74">
        <v>0</v>
      </c>
      <c r="P29" s="74">
        <v>0</v>
      </c>
      <c r="Q29" s="75">
        <v>1</v>
      </c>
      <c r="R29" s="77">
        <f t="shared" si="1"/>
        <v>0</v>
      </c>
    </row>
    <row r="30" spans="4:18">
      <c r="D30" s="2" t="s">
        <v>33</v>
      </c>
      <c r="E30" s="2">
        <v>52</v>
      </c>
      <c r="F30" s="2">
        <v>52</v>
      </c>
      <c r="G30" s="2">
        <v>0</v>
      </c>
      <c r="H30" s="2">
        <v>0</v>
      </c>
      <c r="I30" s="4">
        <v>1</v>
      </c>
      <c r="J30" s="38">
        <f t="shared" si="0"/>
        <v>1</v>
      </c>
      <c r="L30" s="74" t="s">
        <v>33</v>
      </c>
      <c r="M30" s="74">
        <v>52</v>
      </c>
      <c r="N30" s="74">
        <v>52</v>
      </c>
      <c r="O30" s="74">
        <v>0</v>
      </c>
      <c r="P30" s="74">
        <v>0</v>
      </c>
      <c r="Q30" s="75">
        <v>1</v>
      </c>
      <c r="R30" s="77">
        <f t="shared" si="1"/>
        <v>0</v>
      </c>
    </row>
    <row r="31" spans="4:18">
      <c r="D31" s="2" t="s">
        <v>34</v>
      </c>
      <c r="E31" s="2">
        <v>145</v>
      </c>
      <c r="F31" s="2">
        <v>141</v>
      </c>
      <c r="G31" s="2">
        <v>0</v>
      </c>
      <c r="H31" s="2">
        <v>4</v>
      </c>
      <c r="I31" s="4">
        <v>0.97</v>
      </c>
      <c r="J31" s="38">
        <f t="shared" si="0"/>
        <v>0.97</v>
      </c>
      <c r="L31" s="74" t="s">
        <v>34</v>
      </c>
      <c r="M31" s="74">
        <v>145</v>
      </c>
      <c r="N31" s="74">
        <v>141</v>
      </c>
      <c r="O31" s="74">
        <v>0</v>
      </c>
      <c r="P31" s="74">
        <v>4</v>
      </c>
      <c r="Q31" s="75">
        <v>0.97</v>
      </c>
      <c r="R31" s="77">
        <f t="shared" si="1"/>
        <v>0</v>
      </c>
    </row>
    <row r="32" spans="4:18">
      <c r="D32" s="2" t="s">
        <v>35</v>
      </c>
      <c r="E32" s="2">
        <v>45</v>
      </c>
      <c r="F32" s="2">
        <v>45</v>
      </c>
      <c r="G32" s="2">
        <v>0</v>
      </c>
      <c r="H32" s="2">
        <v>0</v>
      </c>
      <c r="I32" s="4">
        <v>1</v>
      </c>
      <c r="J32" s="38">
        <f t="shared" si="0"/>
        <v>1</v>
      </c>
      <c r="L32" s="74" t="s">
        <v>35</v>
      </c>
      <c r="M32" s="74">
        <v>45</v>
      </c>
      <c r="N32" s="74">
        <v>45</v>
      </c>
      <c r="O32" s="74">
        <v>0</v>
      </c>
      <c r="P32" s="74">
        <v>0</v>
      </c>
      <c r="Q32" s="75">
        <v>1</v>
      </c>
      <c r="R32" s="77">
        <f t="shared" si="1"/>
        <v>0</v>
      </c>
    </row>
    <row r="33" spans="4:18">
      <c r="D33" s="2" t="s">
        <v>36</v>
      </c>
      <c r="E33" s="2">
        <v>4</v>
      </c>
      <c r="F33" s="2">
        <v>2</v>
      </c>
      <c r="G33" s="2">
        <v>2</v>
      </c>
      <c r="H33" s="2">
        <v>0</v>
      </c>
      <c r="I33" s="4">
        <v>0.5</v>
      </c>
      <c r="J33" s="38">
        <f t="shared" si="0"/>
        <v>0.5</v>
      </c>
      <c r="L33" s="74" t="s">
        <v>36</v>
      </c>
      <c r="M33" s="74">
        <v>4</v>
      </c>
      <c r="N33" s="74">
        <v>2</v>
      </c>
      <c r="O33" s="74">
        <v>2</v>
      </c>
      <c r="P33" s="74">
        <v>0</v>
      </c>
      <c r="Q33" s="75">
        <v>0.5</v>
      </c>
      <c r="R33" s="77">
        <f t="shared" si="1"/>
        <v>0</v>
      </c>
    </row>
    <row r="34" spans="4:18">
      <c r="D34" s="2" t="s">
        <v>37</v>
      </c>
      <c r="E34" s="2">
        <v>15</v>
      </c>
      <c r="F34" s="2">
        <v>15</v>
      </c>
      <c r="G34" s="2">
        <v>0</v>
      </c>
      <c r="H34" s="2">
        <v>0</v>
      </c>
      <c r="I34" s="4">
        <v>1</v>
      </c>
      <c r="J34" s="38">
        <f t="shared" si="0"/>
        <v>1</v>
      </c>
      <c r="L34" s="74" t="s">
        <v>37</v>
      </c>
      <c r="M34" s="74">
        <v>15</v>
      </c>
      <c r="N34" s="74">
        <v>15</v>
      </c>
      <c r="O34" s="74">
        <v>0</v>
      </c>
      <c r="P34" s="74">
        <v>0</v>
      </c>
      <c r="Q34" s="75">
        <v>1</v>
      </c>
      <c r="R34" s="77">
        <f t="shared" si="1"/>
        <v>0</v>
      </c>
    </row>
    <row r="35" spans="4:18">
      <c r="D35" s="2" t="s">
        <v>38</v>
      </c>
      <c r="E35" s="2">
        <v>18</v>
      </c>
      <c r="F35" s="2">
        <v>18</v>
      </c>
      <c r="G35" s="2">
        <v>0</v>
      </c>
      <c r="H35" s="2">
        <v>0</v>
      </c>
      <c r="I35" s="4">
        <v>1</v>
      </c>
      <c r="J35" s="38">
        <f t="shared" si="0"/>
        <v>1</v>
      </c>
      <c r="L35" s="74" t="s">
        <v>38</v>
      </c>
      <c r="M35" s="74">
        <v>18</v>
      </c>
      <c r="N35" s="74">
        <v>18</v>
      </c>
      <c r="O35" s="74">
        <v>0</v>
      </c>
      <c r="P35" s="74">
        <v>0</v>
      </c>
      <c r="Q35" s="75">
        <v>1</v>
      </c>
      <c r="R35" s="77">
        <f t="shared" si="1"/>
        <v>0</v>
      </c>
    </row>
    <row r="36" spans="4:18">
      <c r="D36" s="2" t="s">
        <v>39</v>
      </c>
      <c r="E36" s="2">
        <v>59</v>
      </c>
      <c r="F36" s="2">
        <v>59</v>
      </c>
      <c r="G36" s="2">
        <v>0</v>
      </c>
      <c r="H36" s="2">
        <v>0</v>
      </c>
      <c r="I36" s="4">
        <v>1</v>
      </c>
      <c r="J36" s="38">
        <f t="shared" si="0"/>
        <v>1</v>
      </c>
      <c r="L36" s="74" t="s">
        <v>39</v>
      </c>
      <c r="M36" s="74">
        <v>59</v>
      </c>
      <c r="N36" s="74">
        <v>59</v>
      </c>
      <c r="O36" s="74">
        <v>0</v>
      </c>
      <c r="P36" s="74">
        <v>0</v>
      </c>
      <c r="Q36" s="75">
        <v>1</v>
      </c>
      <c r="R36" s="77">
        <f t="shared" si="1"/>
        <v>0</v>
      </c>
    </row>
    <row r="37" spans="4:18">
      <c r="D37" s="2" t="s">
        <v>40</v>
      </c>
      <c r="E37" s="2">
        <v>14</v>
      </c>
      <c r="F37" s="2">
        <v>12</v>
      </c>
      <c r="G37" s="2">
        <v>0</v>
      </c>
      <c r="H37" s="2">
        <v>2</v>
      </c>
      <c r="I37" s="4">
        <v>0.86</v>
      </c>
      <c r="J37" s="38">
        <f t="shared" si="0"/>
        <v>0.86</v>
      </c>
      <c r="L37" s="74" t="s">
        <v>40</v>
      </c>
      <c r="M37" s="74">
        <v>14</v>
      </c>
      <c r="N37" s="74">
        <v>12</v>
      </c>
      <c r="O37" s="74">
        <v>0</v>
      </c>
      <c r="P37" s="74">
        <v>2</v>
      </c>
      <c r="Q37" s="75">
        <v>0.86</v>
      </c>
      <c r="R37" s="77">
        <f t="shared" si="1"/>
        <v>0</v>
      </c>
    </row>
    <row r="38" spans="4:18">
      <c r="D38" s="2" t="s">
        <v>41</v>
      </c>
      <c r="E38" s="2">
        <v>72</v>
      </c>
      <c r="F38" s="2">
        <v>72</v>
      </c>
      <c r="G38" s="2">
        <v>0</v>
      </c>
      <c r="H38" s="2">
        <v>0</v>
      </c>
      <c r="I38" s="4">
        <v>1</v>
      </c>
      <c r="J38" s="38">
        <f t="shared" si="0"/>
        <v>1</v>
      </c>
      <c r="L38" s="74" t="s">
        <v>41</v>
      </c>
      <c r="M38" s="74">
        <v>72</v>
      </c>
      <c r="N38" s="74">
        <v>72</v>
      </c>
      <c r="O38" s="74">
        <v>0</v>
      </c>
      <c r="P38" s="74">
        <v>0</v>
      </c>
      <c r="Q38" s="75">
        <v>1</v>
      </c>
      <c r="R38" s="77">
        <f t="shared" si="1"/>
        <v>0</v>
      </c>
    </row>
    <row r="39" spans="4:18">
      <c r="D39" s="2" t="s">
        <v>42</v>
      </c>
      <c r="E39" s="2">
        <v>85</v>
      </c>
      <c r="F39" s="2">
        <v>35</v>
      </c>
      <c r="G39" s="2">
        <v>50</v>
      </c>
      <c r="H39" s="2">
        <v>0</v>
      </c>
      <c r="I39" s="4">
        <v>0.41</v>
      </c>
      <c r="J39" s="38">
        <f t="shared" si="0"/>
        <v>0.41</v>
      </c>
      <c r="L39" s="74" t="s">
        <v>42</v>
      </c>
      <c r="M39" s="74">
        <v>85</v>
      </c>
      <c r="N39" s="74">
        <v>35</v>
      </c>
      <c r="O39" s="74">
        <v>50</v>
      </c>
      <c r="P39" s="74">
        <v>0</v>
      </c>
      <c r="Q39" s="75">
        <v>0.41</v>
      </c>
      <c r="R39" s="77">
        <f t="shared" si="1"/>
        <v>0</v>
      </c>
    </row>
    <row r="40" spans="4:18">
      <c r="D40" s="2" t="s">
        <v>43</v>
      </c>
      <c r="E40" s="2">
        <v>152</v>
      </c>
      <c r="F40" s="2">
        <v>151</v>
      </c>
      <c r="G40" s="2">
        <v>1</v>
      </c>
      <c r="H40" s="2">
        <v>0</v>
      </c>
      <c r="I40" s="4">
        <v>0.99</v>
      </c>
      <c r="J40" s="38">
        <f t="shared" si="0"/>
        <v>0.99</v>
      </c>
      <c r="L40" s="74" t="s">
        <v>43</v>
      </c>
      <c r="M40" s="74">
        <v>152</v>
      </c>
      <c r="N40" s="74">
        <v>151</v>
      </c>
      <c r="O40" s="74">
        <v>1</v>
      </c>
      <c r="P40" s="74">
        <v>0</v>
      </c>
      <c r="Q40" s="75">
        <v>0.99</v>
      </c>
      <c r="R40" s="77">
        <f t="shared" si="1"/>
        <v>0</v>
      </c>
    </row>
    <row r="41" spans="4:18">
      <c r="D41" s="2" t="s">
        <v>44</v>
      </c>
      <c r="E41" s="2">
        <v>67</v>
      </c>
      <c r="F41" s="2">
        <v>55</v>
      </c>
      <c r="G41" s="2">
        <v>11</v>
      </c>
      <c r="H41" s="2">
        <v>1</v>
      </c>
      <c r="I41" s="4">
        <v>0.82</v>
      </c>
      <c r="J41" s="38">
        <f t="shared" si="0"/>
        <v>0.82</v>
      </c>
      <c r="L41" s="74" t="s">
        <v>44</v>
      </c>
      <c r="M41" s="74">
        <v>67</v>
      </c>
      <c r="N41" s="74">
        <v>55</v>
      </c>
      <c r="O41" s="74">
        <v>11</v>
      </c>
      <c r="P41" s="74">
        <v>1</v>
      </c>
      <c r="Q41" s="75">
        <v>0.82</v>
      </c>
      <c r="R41" s="77">
        <f t="shared" si="1"/>
        <v>0</v>
      </c>
    </row>
    <row r="42" spans="4:18">
      <c r="D42" s="2" t="s">
        <v>45</v>
      </c>
      <c r="E42" s="2">
        <v>9</v>
      </c>
      <c r="F42" s="2">
        <v>3</v>
      </c>
      <c r="G42" s="2">
        <v>0</v>
      </c>
      <c r="H42" s="2">
        <v>6</v>
      </c>
      <c r="I42" s="4">
        <v>0.33</v>
      </c>
      <c r="J42" s="38">
        <f t="shared" si="0"/>
        <v>0.33</v>
      </c>
      <c r="L42" s="74" t="s">
        <v>45</v>
      </c>
      <c r="M42" s="74">
        <v>9</v>
      </c>
      <c r="N42" s="74">
        <v>3</v>
      </c>
      <c r="O42" s="74">
        <v>0</v>
      </c>
      <c r="P42" s="74">
        <v>6</v>
      </c>
      <c r="Q42" s="75">
        <v>0.33</v>
      </c>
      <c r="R42" s="77">
        <f t="shared" si="1"/>
        <v>0</v>
      </c>
    </row>
    <row r="43" spans="4:18">
      <c r="D43" s="2" t="s">
        <v>46</v>
      </c>
      <c r="E43" s="2">
        <v>29</v>
      </c>
      <c r="F43" s="2">
        <v>26</v>
      </c>
      <c r="G43" s="2">
        <v>1</v>
      </c>
      <c r="H43" s="2">
        <v>2</v>
      </c>
      <c r="I43" s="4">
        <v>0.9</v>
      </c>
      <c r="J43" s="38">
        <f t="shared" si="0"/>
        <v>0.9</v>
      </c>
      <c r="L43" s="74" t="s">
        <v>46</v>
      </c>
      <c r="M43" s="74">
        <v>29</v>
      </c>
      <c r="N43" s="74">
        <v>26</v>
      </c>
      <c r="O43" s="74">
        <v>1</v>
      </c>
      <c r="P43" s="74">
        <v>2</v>
      </c>
      <c r="Q43" s="75">
        <v>0.9</v>
      </c>
      <c r="R43" s="77">
        <f t="shared" si="1"/>
        <v>0</v>
      </c>
    </row>
    <row r="44" spans="4:18">
      <c r="D44" s="2" t="s">
        <v>47</v>
      </c>
      <c r="E44" s="2">
        <v>16</v>
      </c>
      <c r="F44" s="2">
        <v>16</v>
      </c>
      <c r="G44" s="2">
        <v>0</v>
      </c>
      <c r="H44" s="2">
        <v>0</v>
      </c>
      <c r="I44" s="4">
        <v>1</v>
      </c>
      <c r="J44" s="38">
        <f t="shared" si="0"/>
        <v>1</v>
      </c>
      <c r="L44" s="74" t="s">
        <v>47</v>
      </c>
      <c r="M44" s="74">
        <v>16</v>
      </c>
      <c r="N44" s="74">
        <v>16</v>
      </c>
      <c r="O44" s="74">
        <v>0</v>
      </c>
      <c r="P44" s="74">
        <v>0</v>
      </c>
      <c r="Q44" s="75">
        <v>1</v>
      </c>
      <c r="R44" s="77">
        <f t="shared" si="1"/>
        <v>0</v>
      </c>
    </row>
    <row r="45" spans="4:18">
      <c r="D45" s="2" t="s">
        <v>48</v>
      </c>
      <c r="E45" s="2">
        <v>25</v>
      </c>
      <c r="F45" s="2">
        <v>17</v>
      </c>
      <c r="G45" s="2">
        <v>8</v>
      </c>
      <c r="H45" s="2">
        <v>0</v>
      </c>
      <c r="I45" s="4">
        <v>0.68</v>
      </c>
      <c r="J45" s="38">
        <f t="shared" si="0"/>
        <v>0.68</v>
      </c>
      <c r="L45" s="74" t="s">
        <v>48</v>
      </c>
      <c r="M45" s="74">
        <v>25</v>
      </c>
      <c r="N45" s="74">
        <v>17</v>
      </c>
      <c r="O45" s="74">
        <v>8</v>
      </c>
      <c r="P45" s="74">
        <v>0</v>
      </c>
      <c r="Q45" s="75">
        <v>0.68</v>
      </c>
      <c r="R45" s="77">
        <f t="shared" si="1"/>
        <v>0</v>
      </c>
    </row>
    <row r="46" spans="4:18">
      <c r="D46" s="2" t="s">
        <v>49</v>
      </c>
      <c r="E46" s="2">
        <v>447</v>
      </c>
      <c r="F46" s="2">
        <v>443</v>
      </c>
      <c r="G46" s="2">
        <v>4</v>
      </c>
      <c r="H46" s="2">
        <v>0</v>
      </c>
      <c r="I46" s="4">
        <v>0.99</v>
      </c>
      <c r="J46" s="38">
        <f t="shared" si="0"/>
        <v>0.99</v>
      </c>
      <c r="L46" s="74" t="s">
        <v>49</v>
      </c>
      <c r="M46" s="74">
        <v>447</v>
      </c>
      <c r="N46" s="74">
        <v>443</v>
      </c>
      <c r="O46" s="74">
        <v>4</v>
      </c>
      <c r="P46" s="74">
        <v>0</v>
      </c>
      <c r="Q46" s="75">
        <v>0.99</v>
      </c>
      <c r="R46" s="77">
        <f t="shared" si="1"/>
        <v>0</v>
      </c>
    </row>
    <row r="47" spans="4:18">
      <c r="D47" s="2" t="s">
        <v>50</v>
      </c>
      <c r="E47" s="2">
        <v>43</v>
      </c>
      <c r="F47" s="2">
        <v>43</v>
      </c>
      <c r="G47" s="2">
        <v>0</v>
      </c>
      <c r="H47" s="2">
        <v>0</v>
      </c>
      <c r="I47" s="4">
        <v>1</v>
      </c>
      <c r="J47" s="38">
        <f t="shared" si="0"/>
        <v>1</v>
      </c>
      <c r="L47" s="74" t="s">
        <v>50</v>
      </c>
      <c r="M47" s="74">
        <v>43</v>
      </c>
      <c r="N47" s="74">
        <v>43</v>
      </c>
      <c r="O47" s="74">
        <v>0</v>
      </c>
      <c r="P47" s="74">
        <v>0</v>
      </c>
      <c r="Q47" s="75">
        <v>1</v>
      </c>
      <c r="R47" s="77">
        <f t="shared" si="1"/>
        <v>0</v>
      </c>
    </row>
    <row r="48" spans="4:18">
      <c r="D48" s="2" t="s">
        <v>51</v>
      </c>
      <c r="E48" s="2">
        <v>10</v>
      </c>
      <c r="F48" s="2">
        <v>10</v>
      </c>
      <c r="G48" s="2">
        <v>0</v>
      </c>
      <c r="H48" s="2">
        <v>0</v>
      </c>
      <c r="I48" s="4">
        <v>1</v>
      </c>
      <c r="J48" s="38">
        <f t="shared" si="0"/>
        <v>1</v>
      </c>
      <c r="L48" s="74" t="s">
        <v>51</v>
      </c>
      <c r="M48" s="74">
        <v>10</v>
      </c>
      <c r="N48" s="74">
        <v>10</v>
      </c>
      <c r="O48" s="74">
        <v>0</v>
      </c>
      <c r="P48" s="74">
        <v>0</v>
      </c>
      <c r="Q48" s="75">
        <v>1</v>
      </c>
      <c r="R48" s="77">
        <f t="shared" si="1"/>
        <v>0</v>
      </c>
    </row>
    <row r="49" spans="4:18">
      <c r="D49" s="2" t="s">
        <v>52</v>
      </c>
      <c r="E49" s="2">
        <v>328</v>
      </c>
      <c r="F49" s="2">
        <v>286</v>
      </c>
      <c r="G49" s="2">
        <v>34</v>
      </c>
      <c r="H49" s="2">
        <v>8</v>
      </c>
      <c r="I49" s="4">
        <v>0.87</v>
      </c>
      <c r="J49" s="38">
        <f t="shared" si="0"/>
        <v>0.87</v>
      </c>
      <c r="L49" s="74" t="s">
        <v>52</v>
      </c>
      <c r="M49" s="74">
        <v>382</v>
      </c>
      <c r="N49" s="74">
        <v>296</v>
      </c>
      <c r="O49" s="74">
        <v>58</v>
      </c>
      <c r="P49" s="74">
        <v>28</v>
      </c>
      <c r="Q49" s="75">
        <v>0.77</v>
      </c>
      <c r="R49" s="77">
        <f t="shared" si="1"/>
        <v>-9.9999999999999978E-2</v>
      </c>
    </row>
    <row r="50" spans="4:18">
      <c r="D50" s="2" t="s">
        <v>53</v>
      </c>
      <c r="E50" s="2">
        <v>341</v>
      </c>
      <c r="F50" s="2">
        <v>340</v>
      </c>
      <c r="G50" s="2">
        <v>1</v>
      </c>
      <c r="H50" s="2">
        <v>0</v>
      </c>
      <c r="I50" s="4">
        <v>1</v>
      </c>
      <c r="J50" s="38">
        <f t="shared" si="0"/>
        <v>1</v>
      </c>
      <c r="L50" s="74" t="s">
        <v>53</v>
      </c>
      <c r="M50" s="74">
        <v>389</v>
      </c>
      <c r="N50" s="74">
        <v>340</v>
      </c>
      <c r="O50" s="74">
        <v>48</v>
      </c>
      <c r="P50" s="74">
        <v>1</v>
      </c>
      <c r="Q50" s="75">
        <v>0.87</v>
      </c>
      <c r="R50" s="77">
        <f t="shared" si="1"/>
        <v>-0.13</v>
      </c>
    </row>
    <row r="51" spans="4:18">
      <c r="D51" s="2" t="s">
        <v>54</v>
      </c>
      <c r="E51" s="2">
        <v>135</v>
      </c>
      <c r="F51" s="2">
        <v>129</v>
      </c>
      <c r="G51" s="2">
        <v>0</v>
      </c>
      <c r="H51" s="2">
        <v>6</v>
      </c>
      <c r="I51" s="4">
        <v>0.96</v>
      </c>
      <c r="J51" s="38">
        <f t="shared" si="0"/>
        <v>0.96</v>
      </c>
      <c r="L51" s="74" t="s">
        <v>54</v>
      </c>
      <c r="M51" s="74">
        <v>135</v>
      </c>
      <c r="N51" s="74">
        <v>129</v>
      </c>
      <c r="O51" s="74">
        <v>0</v>
      </c>
      <c r="P51" s="74">
        <v>6</v>
      </c>
      <c r="Q51" s="75">
        <v>0.96</v>
      </c>
      <c r="R51" s="77">
        <f t="shared" si="1"/>
        <v>0</v>
      </c>
    </row>
    <row r="52" spans="4:18">
      <c r="D52" s="2" t="s">
        <v>55</v>
      </c>
      <c r="E52" s="2">
        <v>1595</v>
      </c>
      <c r="F52" s="2">
        <v>1583</v>
      </c>
      <c r="G52" s="2">
        <v>12</v>
      </c>
      <c r="H52" s="2">
        <v>0</v>
      </c>
      <c r="I52" s="4">
        <v>0.99</v>
      </c>
      <c r="J52" s="38">
        <f t="shared" si="0"/>
        <v>0.99</v>
      </c>
      <c r="L52" s="74" t="s">
        <v>55</v>
      </c>
      <c r="M52" s="74">
        <v>1595</v>
      </c>
      <c r="N52" s="74">
        <v>1583</v>
      </c>
      <c r="O52" s="74">
        <v>12</v>
      </c>
      <c r="P52" s="74">
        <v>0</v>
      </c>
      <c r="Q52" s="75">
        <v>0.99</v>
      </c>
      <c r="R52" s="77">
        <f t="shared" si="1"/>
        <v>0</v>
      </c>
    </row>
    <row r="53" spans="4:18">
      <c r="D53" s="2" t="s">
        <v>56</v>
      </c>
      <c r="E53" s="2">
        <v>176</v>
      </c>
      <c r="F53" s="2">
        <v>173</v>
      </c>
      <c r="G53" s="2">
        <v>3</v>
      </c>
      <c r="H53" s="2">
        <v>0</v>
      </c>
      <c r="I53" s="4">
        <v>0.98</v>
      </c>
      <c r="J53" s="38">
        <f t="shared" si="0"/>
        <v>0.98</v>
      </c>
      <c r="L53" s="74" t="s">
        <v>56</v>
      </c>
      <c r="M53" s="74">
        <v>176</v>
      </c>
      <c r="N53" s="74">
        <v>174</v>
      </c>
      <c r="O53" s="74">
        <v>2</v>
      </c>
      <c r="P53" s="74">
        <v>0</v>
      </c>
      <c r="Q53" s="75">
        <v>0.99</v>
      </c>
      <c r="R53" s="77">
        <f t="shared" si="1"/>
        <v>1.0000000000000009E-2</v>
      </c>
    </row>
    <row r="54" spans="4:18">
      <c r="D54" s="2" t="s">
        <v>57</v>
      </c>
      <c r="E54" s="2">
        <v>231</v>
      </c>
      <c r="F54" s="2">
        <v>223</v>
      </c>
      <c r="G54" s="2">
        <v>7</v>
      </c>
      <c r="H54" s="2">
        <v>1</v>
      </c>
      <c r="I54" s="4">
        <v>0.97</v>
      </c>
      <c r="J54" s="38">
        <f t="shared" si="0"/>
        <v>0.97</v>
      </c>
      <c r="L54" s="74" t="s">
        <v>57</v>
      </c>
      <c r="M54" s="74">
        <v>231</v>
      </c>
      <c r="N54" s="74">
        <v>223</v>
      </c>
      <c r="O54" s="74">
        <v>7</v>
      </c>
      <c r="P54" s="74">
        <v>1</v>
      </c>
      <c r="Q54" s="75">
        <v>0.97</v>
      </c>
      <c r="R54" s="77">
        <f t="shared" si="1"/>
        <v>0</v>
      </c>
    </row>
    <row r="55" spans="4:18">
      <c r="D55" s="2" t="s">
        <v>58</v>
      </c>
      <c r="E55" s="2">
        <v>194</v>
      </c>
      <c r="F55" s="2">
        <v>175</v>
      </c>
      <c r="G55" s="2">
        <v>6</v>
      </c>
      <c r="H55" s="2">
        <v>13</v>
      </c>
      <c r="I55" s="4">
        <v>0.9</v>
      </c>
      <c r="J55" s="38">
        <f t="shared" si="0"/>
        <v>0.9</v>
      </c>
      <c r="L55" s="74" t="s">
        <v>58</v>
      </c>
      <c r="M55" s="74">
        <v>194</v>
      </c>
      <c r="N55" s="74">
        <v>0</v>
      </c>
      <c r="O55" s="74">
        <v>0</v>
      </c>
      <c r="P55" s="74">
        <v>194</v>
      </c>
      <c r="Q55" s="75">
        <v>0</v>
      </c>
      <c r="R55" s="77">
        <f t="shared" si="1"/>
        <v>-0.9</v>
      </c>
    </row>
    <row r="56" spans="4:18">
      <c r="D56" s="2" t="s">
        <v>59</v>
      </c>
      <c r="E56" s="2">
        <v>85</v>
      </c>
      <c r="F56" s="2">
        <v>54</v>
      </c>
      <c r="G56" s="2">
        <v>2</v>
      </c>
      <c r="H56" s="2">
        <v>29</v>
      </c>
      <c r="I56" s="4">
        <v>0.64</v>
      </c>
      <c r="J56" s="38">
        <f t="shared" si="0"/>
        <v>0.64</v>
      </c>
      <c r="L56" s="74" t="s">
        <v>59</v>
      </c>
      <c r="M56" s="74">
        <v>85</v>
      </c>
      <c r="N56" s="74">
        <v>54</v>
      </c>
      <c r="O56" s="74">
        <v>2</v>
      </c>
      <c r="P56" s="74">
        <v>29</v>
      </c>
      <c r="Q56" s="75">
        <v>0.64</v>
      </c>
      <c r="R56" s="77">
        <f t="shared" si="1"/>
        <v>0</v>
      </c>
    </row>
    <row r="57" spans="4:18">
      <c r="D57" s="2" t="s">
        <v>60</v>
      </c>
      <c r="E57" s="2">
        <v>291</v>
      </c>
      <c r="F57" s="2">
        <v>263</v>
      </c>
      <c r="G57" s="2">
        <v>26</v>
      </c>
      <c r="H57" s="2">
        <v>2</v>
      </c>
      <c r="I57" s="4">
        <v>0.9</v>
      </c>
      <c r="J57" s="38">
        <f t="shared" si="0"/>
        <v>0.9</v>
      </c>
      <c r="L57" s="74" t="s">
        <v>60</v>
      </c>
      <c r="M57" s="74">
        <v>291</v>
      </c>
      <c r="N57" s="74">
        <v>263</v>
      </c>
      <c r="O57" s="74">
        <v>26</v>
      </c>
      <c r="P57" s="74">
        <v>2</v>
      </c>
      <c r="Q57" s="75">
        <v>0.9</v>
      </c>
      <c r="R57" s="77">
        <f t="shared" si="1"/>
        <v>0</v>
      </c>
    </row>
    <row r="58" spans="4:18">
      <c r="D58" s="2" t="s">
        <v>61</v>
      </c>
      <c r="E58" s="2">
        <v>7</v>
      </c>
      <c r="F58" s="2">
        <v>2</v>
      </c>
      <c r="G58" s="2">
        <v>5</v>
      </c>
      <c r="H58" s="2">
        <v>0</v>
      </c>
      <c r="I58" s="4">
        <v>0.28999999999999998</v>
      </c>
      <c r="J58" s="38">
        <f t="shared" si="0"/>
        <v>0.28999999999999998</v>
      </c>
      <c r="L58" s="74" t="s">
        <v>156</v>
      </c>
      <c r="M58" s="74">
        <v>7</v>
      </c>
      <c r="N58" s="74">
        <v>2</v>
      </c>
      <c r="O58" s="74">
        <v>5</v>
      </c>
      <c r="P58" s="74">
        <v>0</v>
      </c>
      <c r="Q58" s="75">
        <v>0.28999999999999998</v>
      </c>
      <c r="R58" s="77">
        <f t="shared" si="1"/>
        <v>0</v>
      </c>
    </row>
    <row r="59" spans="4:18">
      <c r="D59" s="2" t="s">
        <v>94</v>
      </c>
      <c r="E59" s="2">
        <v>144</v>
      </c>
      <c r="F59" s="2">
        <v>134</v>
      </c>
      <c r="G59" s="2">
        <v>8</v>
      </c>
      <c r="H59" s="2">
        <v>2</v>
      </c>
      <c r="I59" s="4">
        <v>0.93</v>
      </c>
      <c r="J59" s="38">
        <f t="shared" si="0"/>
        <v>0.93</v>
      </c>
      <c r="L59" s="74" t="s">
        <v>157</v>
      </c>
      <c r="M59" s="74">
        <v>144</v>
      </c>
      <c r="N59" s="74">
        <v>131</v>
      </c>
      <c r="O59" s="74">
        <v>6</v>
      </c>
      <c r="P59" s="74">
        <v>7</v>
      </c>
      <c r="Q59" s="75">
        <v>0.91</v>
      </c>
      <c r="R59" s="77">
        <f t="shared" si="1"/>
        <v>-2.0000000000000018E-2</v>
      </c>
    </row>
    <row r="60" spans="4:18">
      <c r="D60" s="2" t="s">
        <v>62</v>
      </c>
      <c r="E60" s="2">
        <v>68</v>
      </c>
      <c r="F60" s="2">
        <v>68</v>
      </c>
      <c r="G60" s="2">
        <v>0</v>
      </c>
      <c r="H60" s="2">
        <v>0</v>
      </c>
      <c r="I60" s="4">
        <v>1</v>
      </c>
      <c r="J60" s="38">
        <f t="shared" si="0"/>
        <v>1</v>
      </c>
      <c r="L60" s="74" t="s">
        <v>158</v>
      </c>
      <c r="M60" s="74">
        <v>68</v>
      </c>
      <c r="N60" s="74">
        <v>68</v>
      </c>
      <c r="O60" s="74">
        <v>0</v>
      </c>
      <c r="P60" s="74">
        <v>0</v>
      </c>
      <c r="Q60" s="75">
        <v>1</v>
      </c>
      <c r="R60" s="77">
        <f t="shared" si="1"/>
        <v>0</v>
      </c>
    </row>
    <row r="61" spans="4:18">
      <c r="D61" s="2" t="s">
        <v>95</v>
      </c>
      <c r="E61" s="2">
        <v>3</v>
      </c>
      <c r="F61" s="2">
        <v>3</v>
      </c>
      <c r="G61" s="2">
        <v>0</v>
      </c>
      <c r="H61" s="2">
        <v>0</v>
      </c>
      <c r="I61" s="4">
        <v>1</v>
      </c>
      <c r="J61" s="38">
        <f t="shared" si="0"/>
        <v>1</v>
      </c>
      <c r="L61" s="74" t="s">
        <v>95</v>
      </c>
      <c r="M61" s="74">
        <v>3</v>
      </c>
      <c r="N61" s="74">
        <v>3</v>
      </c>
      <c r="O61" s="74">
        <v>0</v>
      </c>
      <c r="P61" s="74">
        <v>0</v>
      </c>
      <c r="Q61" s="75">
        <v>1</v>
      </c>
      <c r="R61" s="77">
        <f t="shared" si="1"/>
        <v>0</v>
      </c>
    </row>
    <row r="62" spans="4:18">
      <c r="D62" s="2" t="s">
        <v>63</v>
      </c>
      <c r="E62" s="2">
        <v>7</v>
      </c>
      <c r="F62" s="2">
        <v>6</v>
      </c>
      <c r="G62" s="2">
        <v>1</v>
      </c>
      <c r="H62" s="2">
        <v>0</v>
      </c>
      <c r="I62" s="4">
        <v>0.86</v>
      </c>
      <c r="J62" s="38">
        <f t="shared" si="0"/>
        <v>0.86</v>
      </c>
      <c r="L62" s="74" t="s">
        <v>63</v>
      </c>
      <c r="M62" s="74">
        <v>7</v>
      </c>
      <c r="N62" s="74">
        <v>6</v>
      </c>
      <c r="O62" s="74">
        <v>1</v>
      </c>
      <c r="P62" s="74">
        <v>0</v>
      </c>
      <c r="Q62" s="75">
        <v>0.86</v>
      </c>
      <c r="R62" s="77">
        <f t="shared" si="1"/>
        <v>0</v>
      </c>
    </row>
    <row r="63" spans="4:18">
      <c r="D63" s="2" t="s">
        <v>64</v>
      </c>
      <c r="E63" s="2">
        <v>32</v>
      </c>
      <c r="F63" s="2">
        <v>31</v>
      </c>
      <c r="G63" s="2">
        <v>1</v>
      </c>
      <c r="H63" s="2">
        <v>0</v>
      </c>
      <c r="I63" s="4">
        <v>0.97</v>
      </c>
      <c r="J63" s="38">
        <f t="shared" si="0"/>
        <v>0.97</v>
      </c>
      <c r="L63" s="74" t="s">
        <v>64</v>
      </c>
      <c r="M63" s="74">
        <v>32</v>
      </c>
      <c r="N63" s="74">
        <v>31</v>
      </c>
      <c r="O63" s="74">
        <v>1</v>
      </c>
      <c r="P63" s="74">
        <v>0</v>
      </c>
      <c r="Q63" s="75">
        <v>0.97</v>
      </c>
      <c r="R63" s="77">
        <f t="shared" si="1"/>
        <v>0</v>
      </c>
    </row>
    <row r="64" spans="4:18">
      <c r="D64" s="2" t="s">
        <v>65</v>
      </c>
      <c r="E64" s="2">
        <v>160</v>
      </c>
      <c r="F64" s="2">
        <v>32</v>
      </c>
      <c r="G64" s="2">
        <v>47</v>
      </c>
      <c r="H64" s="2">
        <v>81</v>
      </c>
      <c r="I64" s="4">
        <v>0.2</v>
      </c>
      <c r="J64" s="38">
        <f t="shared" si="0"/>
        <v>0.2</v>
      </c>
      <c r="L64" s="74" t="s">
        <v>65</v>
      </c>
      <c r="M64" s="74">
        <v>160</v>
      </c>
      <c r="N64" s="74">
        <v>32</v>
      </c>
      <c r="O64" s="74">
        <v>47</v>
      </c>
      <c r="P64" s="74">
        <v>81</v>
      </c>
      <c r="Q64" s="75">
        <v>0.2</v>
      </c>
      <c r="R64" s="77">
        <f t="shared" si="1"/>
        <v>0</v>
      </c>
    </row>
    <row r="65" spans="4:18">
      <c r="D65" s="2" t="s">
        <v>96</v>
      </c>
      <c r="E65" s="2">
        <v>52</v>
      </c>
      <c r="F65" s="2">
        <v>52</v>
      </c>
      <c r="G65" s="2">
        <v>0</v>
      </c>
      <c r="H65" s="2">
        <v>0</v>
      </c>
      <c r="I65" s="4">
        <v>1</v>
      </c>
      <c r="J65" s="38">
        <f t="shared" si="0"/>
        <v>1</v>
      </c>
      <c r="L65" s="74" t="s">
        <v>96</v>
      </c>
      <c r="M65" s="74">
        <v>52</v>
      </c>
      <c r="N65" s="74">
        <v>52</v>
      </c>
      <c r="O65" s="74">
        <v>0</v>
      </c>
      <c r="P65" s="74">
        <v>0</v>
      </c>
      <c r="Q65" s="75">
        <v>1</v>
      </c>
      <c r="R65" s="77">
        <f t="shared" si="1"/>
        <v>0</v>
      </c>
    </row>
    <row r="66" spans="4:18">
      <c r="D66" s="2" t="s">
        <v>66</v>
      </c>
      <c r="E66" s="2">
        <v>20</v>
      </c>
      <c r="F66" s="2">
        <v>20</v>
      </c>
      <c r="G66" s="2">
        <v>0</v>
      </c>
      <c r="H66" s="2">
        <v>0</v>
      </c>
      <c r="I66" s="4">
        <v>1</v>
      </c>
      <c r="J66" s="38">
        <f t="shared" si="0"/>
        <v>1</v>
      </c>
      <c r="L66" s="74" t="s">
        <v>66</v>
      </c>
      <c r="M66" s="74">
        <v>20</v>
      </c>
      <c r="N66" s="74">
        <v>20</v>
      </c>
      <c r="O66" s="74">
        <v>0</v>
      </c>
      <c r="P66" s="74">
        <v>0</v>
      </c>
      <c r="Q66" s="75">
        <v>1</v>
      </c>
      <c r="R66" s="77">
        <f t="shared" si="1"/>
        <v>0</v>
      </c>
    </row>
    <row r="67" spans="4:18">
      <c r="D67" s="2" t="s">
        <v>71</v>
      </c>
      <c r="E67" s="2">
        <v>3</v>
      </c>
      <c r="F67" s="2">
        <v>3</v>
      </c>
      <c r="G67" s="2">
        <v>0</v>
      </c>
      <c r="H67" s="2">
        <v>0</v>
      </c>
      <c r="I67" s="4">
        <v>1</v>
      </c>
      <c r="J67" s="38">
        <f t="shared" si="0"/>
        <v>1</v>
      </c>
      <c r="L67" s="74" t="s">
        <v>71</v>
      </c>
      <c r="M67" s="74">
        <v>6</v>
      </c>
      <c r="N67" s="74">
        <v>0</v>
      </c>
      <c r="O67" s="74">
        <v>0</v>
      </c>
      <c r="P67" s="74">
        <v>6</v>
      </c>
      <c r="Q67" s="75">
        <v>0</v>
      </c>
      <c r="R67" s="77">
        <f t="shared" si="1"/>
        <v>-1</v>
      </c>
    </row>
    <row r="68" spans="4:18">
      <c r="D68" s="2" t="s">
        <v>73</v>
      </c>
      <c r="E68" s="2">
        <v>4</v>
      </c>
      <c r="F68" s="2">
        <v>4</v>
      </c>
      <c r="G68" s="2">
        <v>0</v>
      </c>
      <c r="H68" s="2">
        <v>0</v>
      </c>
      <c r="I68" s="4">
        <v>1</v>
      </c>
      <c r="J68" s="38">
        <f t="shared" ref="J68:J73" si="2">I68-B68</f>
        <v>1</v>
      </c>
      <c r="L68" s="74" t="s">
        <v>73</v>
      </c>
      <c r="M68" s="74">
        <v>4</v>
      </c>
      <c r="N68" s="74">
        <v>4</v>
      </c>
      <c r="O68" s="74">
        <v>0</v>
      </c>
      <c r="P68" s="74">
        <v>0</v>
      </c>
      <c r="Q68" s="75">
        <v>1</v>
      </c>
      <c r="R68" s="77">
        <f t="shared" ref="R68:R73" si="3">Q68-I68</f>
        <v>0</v>
      </c>
    </row>
    <row r="69" spans="4:18">
      <c r="D69" s="2" t="s">
        <v>67</v>
      </c>
      <c r="E69" s="2">
        <v>92</v>
      </c>
      <c r="F69" s="2">
        <v>76</v>
      </c>
      <c r="G69" s="2">
        <v>10</v>
      </c>
      <c r="H69" s="2">
        <v>6</v>
      </c>
      <c r="I69" s="4">
        <v>0.83</v>
      </c>
      <c r="J69" s="38">
        <f t="shared" si="2"/>
        <v>0.83</v>
      </c>
      <c r="L69" s="74" t="s">
        <v>160</v>
      </c>
      <c r="M69" s="74">
        <v>92</v>
      </c>
      <c r="N69" s="74">
        <v>76</v>
      </c>
      <c r="O69" s="74">
        <v>10</v>
      </c>
      <c r="P69" s="74">
        <v>6</v>
      </c>
      <c r="Q69" s="75">
        <v>0.83</v>
      </c>
      <c r="R69" s="77">
        <f t="shared" si="3"/>
        <v>0</v>
      </c>
    </row>
    <row r="70" spans="4:18">
      <c r="D70" s="2" t="s">
        <v>68</v>
      </c>
      <c r="E70" s="2">
        <v>71</v>
      </c>
      <c r="F70" s="2">
        <v>33</v>
      </c>
      <c r="G70" s="2">
        <v>10</v>
      </c>
      <c r="H70" s="2">
        <v>28</v>
      </c>
      <c r="I70" s="4">
        <v>0.46</v>
      </c>
      <c r="J70" s="38">
        <f t="shared" si="2"/>
        <v>0.46</v>
      </c>
      <c r="L70" s="74" t="s">
        <v>68</v>
      </c>
      <c r="M70" s="74">
        <v>71</v>
      </c>
      <c r="N70" s="74">
        <v>33</v>
      </c>
      <c r="O70" s="74">
        <v>10</v>
      </c>
      <c r="P70" s="74">
        <v>28</v>
      </c>
      <c r="Q70" s="75">
        <v>0.46</v>
      </c>
      <c r="R70" s="77">
        <f t="shared" si="3"/>
        <v>0</v>
      </c>
    </row>
    <row r="71" spans="4:18">
      <c r="D71" s="2" t="s">
        <v>72</v>
      </c>
      <c r="E71" s="2">
        <v>555</v>
      </c>
      <c r="F71" s="2">
        <v>553</v>
      </c>
      <c r="G71" s="2">
        <v>2</v>
      </c>
      <c r="H71" s="2">
        <v>0</v>
      </c>
      <c r="I71" s="4">
        <v>1</v>
      </c>
      <c r="J71" s="38">
        <f t="shared" si="2"/>
        <v>1</v>
      </c>
      <c r="L71" s="74" t="s">
        <v>72</v>
      </c>
      <c r="M71" s="74">
        <v>160</v>
      </c>
      <c r="N71" s="74">
        <v>0</v>
      </c>
      <c r="O71" s="74">
        <v>0</v>
      </c>
      <c r="P71" s="74">
        <v>160</v>
      </c>
      <c r="Q71" s="75">
        <v>0</v>
      </c>
      <c r="R71" s="77">
        <f t="shared" si="3"/>
        <v>-1</v>
      </c>
    </row>
    <row r="72" spans="4:18">
      <c r="D72" s="2" t="s">
        <v>69</v>
      </c>
      <c r="E72" s="2">
        <v>22</v>
      </c>
      <c r="F72" s="2">
        <v>21</v>
      </c>
      <c r="G72" s="2">
        <v>1</v>
      </c>
      <c r="H72" s="2">
        <v>0</v>
      </c>
      <c r="I72" s="4">
        <v>0.95</v>
      </c>
      <c r="J72" s="38">
        <f t="shared" si="2"/>
        <v>0.95</v>
      </c>
      <c r="L72" s="74" t="s">
        <v>69</v>
      </c>
      <c r="M72" s="74">
        <v>22</v>
      </c>
      <c r="N72" s="74">
        <v>21</v>
      </c>
      <c r="O72" s="74">
        <v>1</v>
      </c>
      <c r="P72" s="74">
        <v>0</v>
      </c>
      <c r="Q72" s="75">
        <v>0.95</v>
      </c>
      <c r="R72" s="77">
        <f t="shared" si="3"/>
        <v>0</v>
      </c>
    </row>
    <row r="73" spans="4:18">
      <c r="D73" s="2" t="s">
        <v>70</v>
      </c>
      <c r="E73" s="2">
        <v>135</v>
      </c>
      <c r="F73" s="2">
        <v>110</v>
      </c>
      <c r="G73" s="2">
        <v>11</v>
      </c>
      <c r="H73" s="2">
        <v>14</v>
      </c>
      <c r="I73" s="4">
        <v>0.81</v>
      </c>
      <c r="J73" s="38">
        <f t="shared" si="2"/>
        <v>0.81</v>
      </c>
      <c r="L73" s="74" t="s">
        <v>70</v>
      </c>
      <c r="M73" s="74">
        <v>134</v>
      </c>
      <c r="N73" s="74">
        <v>115</v>
      </c>
      <c r="O73" s="74">
        <v>10</v>
      </c>
      <c r="P73" s="74">
        <v>9</v>
      </c>
      <c r="Q73" s="75">
        <v>0.86</v>
      </c>
      <c r="R73" s="77">
        <f t="shared" si="3"/>
        <v>4.9999999999999933E-2</v>
      </c>
    </row>
    <row r="74" spans="4:18">
      <c r="G74">
        <f>SUM(G3:G73)</f>
        <v>335</v>
      </c>
      <c r="H74">
        <f>SUM(H3:H73)</f>
        <v>632</v>
      </c>
      <c r="L74" s="74" t="s">
        <v>159</v>
      </c>
      <c r="M74" s="74">
        <v>160</v>
      </c>
      <c r="N74" s="74">
        <v>32</v>
      </c>
      <c r="O74" s="74">
        <v>47</v>
      </c>
      <c r="P74" s="74">
        <v>81</v>
      </c>
      <c r="Q74" s="75">
        <v>0.2</v>
      </c>
      <c r="R74" s="77"/>
    </row>
    <row r="75" spans="4:18">
      <c r="M75">
        <f>SUM(M3:M74)</f>
        <v>10224</v>
      </c>
      <c r="N75">
        <f>SUM(N3:N74)</f>
        <v>8616</v>
      </c>
      <c r="O75">
        <f>SUM(O3:O74)</f>
        <v>466</v>
      </c>
      <c r="P75">
        <f>SUM(P3:P74)</f>
        <v>1142</v>
      </c>
    </row>
    <row r="78" spans="4:18">
      <c r="O78">
        <f>O75+P75</f>
        <v>1608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E1:AK149"/>
  <sheetViews>
    <sheetView topLeftCell="AB1" workbookViewId="0">
      <selection activeCell="AL1" sqref="AL1"/>
    </sheetView>
  </sheetViews>
  <sheetFormatPr defaultRowHeight="15"/>
  <cols>
    <col min="19" max="19" width="9.140625" style="38"/>
    <col min="22" max="22" width="21" customWidth="1"/>
    <col min="27" max="27" width="9.140625" style="77"/>
    <col min="30" max="30" width="13.7109375" customWidth="1"/>
    <col min="34" max="35" width="9.140625" style="77"/>
  </cols>
  <sheetData>
    <row r="1" spans="5:37">
      <c r="E1" t="s">
        <v>142</v>
      </c>
      <c r="J1" s="38"/>
      <c r="K1" s="38"/>
      <c r="L1" s="38"/>
      <c r="N1" t="s">
        <v>150</v>
      </c>
      <c r="V1" t="s">
        <v>163</v>
      </c>
      <c r="AB1" s="87"/>
      <c r="AC1" s="87"/>
      <c r="AD1" s="47" t="s">
        <v>168</v>
      </c>
      <c r="AE1" s="47"/>
      <c r="AF1" s="47"/>
      <c r="AG1" s="47"/>
      <c r="AH1" s="48"/>
      <c r="AI1" s="48"/>
      <c r="AJ1" s="47"/>
    </row>
    <row r="2" spans="5:37"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4" t="s">
        <v>5</v>
      </c>
      <c r="K2" s="4"/>
      <c r="L2" s="4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4" t="s">
        <v>5</v>
      </c>
      <c r="V2" s="74" t="s">
        <v>0</v>
      </c>
      <c r="W2" s="74" t="s">
        <v>1</v>
      </c>
      <c r="X2" s="74" t="s">
        <v>2</v>
      </c>
      <c r="Y2" s="74" t="s">
        <v>3</v>
      </c>
      <c r="Z2" s="74" t="s">
        <v>4</v>
      </c>
      <c r="AA2" s="75" t="s">
        <v>5</v>
      </c>
      <c r="AB2" s="87"/>
      <c r="AC2" s="74"/>
      <c r="AD2" s="74" t="s">
        <v>0</v>
      </c>
      <c r="AE2" s="74" t="s">
        <v>1</v>
      </c>
      <c r="AF2" s="74" t="s">
        <v>2</v>
      </c>
      <c r="AG2" s="74" t="s">
        <v>3</v>
      </c>
      <c r="AH2" s="74" t="s">
        <v>4</v>
      </c>
      <c r="AI2" s="75" t="s">
        <v>5</v>
      </c>
      <c r="AJ2" s="47"/>
    </row>
    <row r="3" spans="5:37">
      <c r="E3" s="2" t="s">
        <v>6</v>
      </c>
      <c r="F3" s="2">
        <v>34</v>
      </c>
      <c r="G3" s="2">
        <v>34</v>
      </c>
      <c r="H3" s="2">
        <v>0</v>
      </c>
      <c r="I3" s="2">
        <v>0</v>
      </c>
      <c r="J3" s="4">
        <v>1</v>
      </c>
      <c r="K3" s="4"/>
      <c r="L3" s="4"/>
      <c r="N3" s="2" t="s">
        <v>6</v>
      </c>
      <c r="O3" s="2">
        <v>34</v>
      </c>
      <c r="P3" s="2">
        <v>34</v>
      </c>
      <c r="Q3" s="2">
        <v>0</v>
      </c>
      <c r="R3" s="2">
        <v>0</v>
      </c>
      <c r="S3" s="4">
        <v>1</v>
      </c>
      <c r="T3" s="38">
        <f>S3-J3</f>
        <v>0</v>
      </c>
      <c r="V3" s="74" t="s">
        <v>6</v>
      </c>
      <c r="W3" s="74">
        <v>34</v>
      </c>
      <c r="X3" s="74">
        <v>34</v>
      </c>
      <c r="Y3" s="74">
        <v>0</v>
      </c>
      <c r="Z3" s="74">
        <v>0</v>
      </c>
      <c r="AA3" s="75">
        <v>1</v>
      </c>
      <c r="AB3" s="88">
        <f>W3-O3</f>
        <v>0</v>
      </c>
      <c r="AC3" s="74"/>
      <c r="AD3" s="74" t="s">
        <v>6</v>
      </c>
      <c r="AE3" s="74">
        <v>34</v>
      </c>
      <c r="AF3" s="74">
        <v>34</v>
      </c>
      <c r="AG3" s="74">
        <v>0</v>
      </c>
      <c r="AH3" s="74">
        <v>0</v>
      </c>
      <c r="AI3" s="75">
        <v>1</v>
      </c>
      <c r="AJ3" s="48">
        <f>AI3-AA3</f>
        <v>0</v>
      </c>
    </row>
    <row r="4" spans="5:37">
      <c r="E4" s="2" t="s">
        <v>7</v>
      </c>
      <c r="F4" s="2">
        <v>44</v>
      </c>
      <c r="G4" s="2">
        <v>32</v>
      </c>
      <c r="H4" s="2">
        <v>0</v>
      </c>
      <c r="I4" s="2">
        <v>12</v>
      </c>
      <c r="J4" s="4">
        <v>0.73</v>
      </c>
      <c r="K4" s="4"/>
      <c r="L4" s="4"/>
      <c r="N4" s="2" t="s">
        <v>7</v>
      </c>
      <c r="O4" s="2">
        <v>32</v>
      </c>
      <c r="P4" s="2">
        <v>32</v>
      </c>
      <c r="Q4" s="2">
        <v>0</v>
      </c>
      <c r="R4" s="2">
        <v>12</v>
      </c>
      <c r="S4" s="4">
        <v>0.73</v>
      </c>
      <c r="T4" s="38">
        <f t="shared" ref="T4:T67" si="0">S4-J4</f>
        <v>0</v>
      </c>
      <c r="V4" s="78" t="s">
        <v>7</v>
      </c>
      <c r="W4" s="74">
        <v>32</v>
      </c>
      <c r="X4" s="74">
        <v>32</v>
      </c>
      <c r="Y4" s="74">
        <v>0</v>
      </c>
      <c r="Z4" s="74">
        <v>0</v>
      </c>
      <c r="AA4" s="75">
        <f t="shared" ref="AA4:AA67" si="1">X4/W4</f>
        <v>1</v>
      </c>
      <c r="AB4" s="88">
        <f t="shared" ref="AB4:AB67" si="2">W4-O4</f>
        <v>0</v>
      </c>
      <c r="AC4" s="74"/>
      <c r="AD4" s="78" t="s">
        <v>7</v>
      </c>
      <c r="AE4" s="74">
        <v>32</v>
      </c>
      <c r="AF4" s="74">
        <v>32</v>
      </c>
      <c r="AG4" s="74">
        <v>0</v>
      </c>
      <c r="AH4" s="74">
        <v>0</v>
      </c>
      <c r="AI4" s="75">
        <f>AF4/AE4</f>
        <v>1</v>
      </c>
      <c r="AJ4" s="48">
        <f t="shared" ref="AJ4:AJ67" si="3">AI4-AA4</f>
        <v>0</v>
      </c>
    </row>
    <row r="5" spans="5:37">
      <c r="E5" s="2" t="s">
        <v>8</v>
      </c>
      <c r="F5" s="2">
        <v>26</v>
      </c>
      <c r="G5" s="2">
        <v>26</v>
      </c>
      <c r="H5" s="2">
        <v>0</v>
      </c>
      <c r="I5" s="2">
        <v>0</v>
      </c>
      <c r="J5" s="4">
        <v>1</v>
      </c>
      <c r="K5" s="4"/>
      <c r="L5" s="4"/>
      <c r="N5" s="2" t="s">
        <v>8</v>
      </c>
      <c r="O5" s="2">
        <v>26</v>
      </c>
      <c r="P5" s="2">
        <v>26</v>
      </c>
      <c r="Q5" s="2">
        <v>0</v>
      </c>
      <c r="R5" s="2">
        <v>0</v>
      </c>
      <c r="S5" s="4">
        <v>1</v>
      </c>
      <c r="T5" s="38">
        <f t="shared" si="0"/>
        <v>0</v>
      </c>
      <c r="V5" s="74" t="s">
        <v>8</v>
      </c>
      <c r="W5" s="74">
        <v>26</v>
      </c>
      <c r="X5" s="74">
        <v>26</v>
      </c>
      <c r="Y5" s="74">
        <v>0</v>
      </c>
      <c r="Z5" s="74">
        <v>0</v>
      </c>
      <c r="AA5" s="75">
        <f t="shared" si="1"/>
        <v>1</v>
      </c>
      <c r="AB5" s="88">
        <f t="shared" si="2"/>
        <v>0</v>
      </c>
      <c r="AC5" s="74"/>
      <c r="AD5" s="74" t="s">
        <v>8</v>
      </c>
      <c r="AE5" s="74">
        <v>26</v>
      </c>
      <c r="AF5" s="74">
        <v>26</v>
      </c>
      <c r="AG5" s="74">
        <v>0</v>
      </c>
      <c r="AH5" s="74">
        <v>0</v>
      </c>
      <c r="AI5" s="75">
        <f>AF5/AE5</f>
        <v>1</v>
      </c>
      <c r="AJ5" s="48">
        <f t="shared" si="3"/>
        <v>0</v>
      </c>
      <c r="AK5" t="s">
        <v>89</v>
      </c>
    </row>
    <row r="6" spans="5:37">
      <c r="E6" s="2" t="s">
        <v>9</v>
      </c>
      <c r="F6" s="2">
        <v>11</v>
      </c>
      <c r="G6" s="2">
        <v>11</v>
      </c>
      <c r="H6" s="2">
        <v>0</v>
      </c>
      <c r="I6" s="2">
        <v>0</v>
      </c>
      <c r="J6" s="4">
        <v>1</v>
      </c>
      <c r="K6" s="4"/>
      <c r="L6" s="4"/>
      <c r="N6" s="2" t="s">
        <v>9</v>
      </c>
      <c r="O6" s="2">
        <v>11</v>
      </c>
      <c r="P6" s="2">
        <v>11</v>
      </c>
      <c r="Q6" s="2">
        <v>0</v>
      </c>
      <c r="R6" s="2">
        <v>0</v>
      </c>
      <c r="S6" s="4">
        <v>1</v>
      </c>
      <c r="T6" s="38">
        <f t="shared" si="0"/>
        <v>0</v>
      </c>
      <c r="V6" s="74" t="s">
        <v>9</v>
      </c>
      <c r="W6" s="74">
        <v>11</v>
      </c>
      <c r="X6" s="74">
        <v>11</v>
      </c>
      <c r="Y6" s="74">
        <v>0</v>
      </c>
      <c r="Z6" s="74">
        <v>0</v>
      </c>
      <c r="AA6" s="75">
        <f t="shared" si="1"/>
        <v>1</v>
      </c>
      <c r="AB6" s="88">
        <f t="shared" si="2"/>
        <v>0</v>
      </c>
      <c r="AC6" s="74"/>
      <c r="AD6" s="74" t="s">
        <v>9</v>
      </c>
      <c r="AE6" s="74">
        <v>11</v>
      </c>
      <c r="AF6" s="74">
        <v>11</v>
      </c>
      <c r="AG6" s="74">
        <v>0</v>
      </c>
      <c r="AH6" s="74">
        <v>0</v>
      </c>
      <c r="AI6" s="75">
        <f>AF6/AE6</f>
        <v>1</v>
      </c>
      <c r="AJ6" s="48">
        <f t="shared" si="3"/>
        <v>0</v>
      </c>
      <c r="AK6" t="s">
        <v>89</v>
      </c>
    </row>
    <row r="7" spans="5:37">
      <c r="E7" s="2" t="s">
        <v>10</v>
      </c>
      <c r="F7" s="2">
        <v>36</v>
      </c>
      <c r="G7" s="2">
        <v>36</v>
      </c>
      <c r="H7" s="2">
        <v>0</v>
      </c>
      <c r="I7" s="2">
        <v>0</v>
      </c>
      <c r="J7" s="4">
        <v>1</v>
      </c>
      <c r="K7" s="4"/>
      <c r="L7" s="4"/>
      <c r="N7" s="2" t="s">
        <v>10</v>
      </c>
      <c r="O7" s="2">
        <v>36</v>
      </c>
      <c r="P7" s="2">
        <v>36</v>
      </c>
      <c r="Q7" s="2">
        <v>0</v>
      </c>
      <c r="R7" s="2">
        <v>0</v>
      </c>
      <c r="S7" s="4">
        <v>1</v>
      </c>
      <c r="T7" s="38">
        <f t="shared" si="0"/>
        <v>0</v>
      </c>
      <c r="V7" s="74" t="s">
        <v>10</v>
      </c>
      <c r="W7" s="74">
        <v>36</v>
      </c>
      <c r="X7" s="74">
        <v>36</v>
      </c>
      <c r="Y7" s="74">
        <v>0</v>
      </c>
      <c r="Z7" s="74">
        <v>0</v>
      </c>
      <c r="AA7" s="75">
        <f t="shared" si="1"/>
        <v>1</v>
      </c>
      <c r="AB7" s="88">
        <f t="shared" si="2"/>
        <v>0</v>
      </c>
      <c r="AC7" s="74"/>
      <c r="AD7" s="74" t="s">
        <v>10</v>
      </c>
      <c r="AE7" s="74">
        <v>36</v>
      </c>
      <c r="AF7" s="74">
        <v>36</v>
      </c>
      <c r="AG7" s="74">
        <v>0</v>
      </c>
      <c r="AH7" s="74">
        <v>0</v>
      </c>
      <c r="AI7" s="75">
        <v>1</v>
      </c>
      <c r="AJ7" s="48">
        <f t="shared" si="3"/>
        <v>0</v>
      </c>
    </row>
    <row r="8" spans="5:37">
      <c r="E8" s="2" t="s">
        <v>11</v>
      </c>
      <c r="F8" s="2">
        <v>290</v>
      </c>
      <c r="G8" s="2">
        <v>251</v>
      </c>
      <c r="H8" s="2">
        <v>32</v>
      </c>
      <c r="I8" s="2">
        <v>7</v>
      </c>
      <c r="J8" s="4">
        <v>0.87</v>
      </c>
      <c r="K8" s="4"/>
      <c r="L8" s="4"/>
      <c r="N8" s="2" t="s">
        <v>11</v>
      </c>
      <c r="O8" s="2">
        <v>290</v>
      </c>
      <c r="P8" s="2">
        <v>251</v>
      </c>
      <c r="Q8" s="2">
        <v>32</v>
      </c>
      <c r="R8" s="2">
        <v>7</v>
      </c>
      <c r="S8" s="4">
        <v>0.87</v>
      </c>
      <c r="T8" s="38">
        <f t="shared" si="0"/>
        <v>0</v>
      </c>
      <c r="V8" s="74" t="s">
        <v>11</v>
      </c>
      <c r="W8" s="74">
        <v>290</v>
      </c>
      <c r="X8" s="74">
        <v>251</v>
      </c>
      <c r="Y8" s="74">
        <v>32</v>
      </c>
      <c r="Z8" s="74">
        <v>7</v>
      </c>
      <c r="AA8" s="75">
        <v>0.87</v>
      </c>
      <c r="AB8" s="88">
        <f t="shared" si="2"/>
        <v>0</v>
      </c>
      <c r="AC8" s="74"/>
      <c r="AD8" s="74" t="s">
        <v>11</v>
      </c>
      <c r="AE8" s="74">
        <v>290</v>
      </c>
      <c r="AF8" s="74">
        <v>253</v>
      </c>
      <c r="AG8" s="74">
        <v>32</v>
      </c>
      <c r="AH8" s="74">
        <v>5</v>
      </c>
      <c r="AI8" s="75">
        <v>0.87</v>
      </c>
      <c r="AJ8" s="48">
        <f t="shared" si="3"/>
        <v>0</v>
      </c>
    </row>
    <row r="9" spans="5:37">
      <c r="E9" s="2" t="s">
        <v>12</v>
      </c>
      <c r="F9" s="2">
        <v>595</v>
      </c>
      <c r="G9" s="2">
        <v>538</v>
      </c>
      <c r="H9" s="2">
        <v>0</v>
      </c>
      <c r="I9" s="2">
        <v>57</v>
      </c>
      <c r="J9" s="4">
        <v>0.9</v>
      </c>
      <c r="K9" s="4"/>
      <c r="L9" s="4"/>
      <c r="N9" s="2" t="s">
        <v>12</v>
      </c>
      <c r="O9" s="2">
        <v>538</v>
      </c>
      <c r="P9" s="2">
        <v>538</v>
      </c>
      <c r="Q9" s="2">
        <v>0</v>
      </c>
      <c r="R9" s="2">
        <v>57</v>
      </c>
      <c r="S9" s="4">
        <v>0.9</v>
      </c>
      <c r="T9" s="38">
        <f t="shared" si="0"/>
        <v>0</v>
      </c>
      <c r="V9" s="78" t="s">
        <v>12</v>
      </c>
      <c r="W9" s="74">
        <v>538</v>
      </c>
      <c r="X9" s="74">
        <v>538</v>
      </c>
      <c r="Y9" s="74">
        <v>0</v>
      </c>
      <c r="Z9" s="74">
        <v>0</v>
      </c>
      <c r="AA9" s="75">
        <f t="shared" si="1"/>
        <v>1</v>
      </c>
      <c r="AB9" s="88">
        <f t="shared" si="2"/>
        <v>0</v>
      </c>
      <c r="AC9" s="74"/>
      <c r="AD9" s="78" t="s">
        <v>12</v>
      </c>
      <c r="AE9" s="74">
        <v>538</v>
      </c>
      <c r="AF9" s="74">
        <v>538</v>
      </c>
      <c r="AG9" s="74">
        <v>0</v>
      </c>
      <c r="AH9" s="74">
        <v>0</v>
      </c>
      <c r="AI9" s="75">
        <f>AF9/AE9</f>
        <v>1</v>
      </c>
      <c r="AJ9" s="48">
        <f t="shared" si="3"/>
        <v>0</v>
      </c>
    </row>
    <row r="10" spans="5:37">
      <c r="E10" s="2" t="s">
        <v>13</v>
      </c>
      <c r="F10" s="2">
        <v>3</v>
      </c>
      <c r="G10" s="2">
        <v>3</v>
      </c>
      <c r="H10" s="2">
        <v>0</v>
      </c>
      <c r="I10" s="2">
        <v>0</v>
      </c>
      <c r="J10" s="4">
        <v>1</v>
      </c>
      <c r="K10" s="4"/>
      <c r="L10" s="4"/>
      <c r="N10" s="2" t="s">
        <v>13</v>
      </c>
      <c r="O10" s="2">
        <v>3</v>
      </c>
      <c r="P10" s="2">
        <v>3</v>
      </c>
      <c r="Q10" s="2">
        <v>0</v>
      </c>
      <c r="R10" s="2">
        <v>0</v>
      </c>
      <c r="S10" s="4">
        <v>1</v>
      </c>
      <c r="T10" s="38">
        <f t="shared" si="0"/>
        <v>0</v>
      </c>
      <c r="V10" s="74" t="s">
        <v>13</v>
      </c>
      <c r="W10" s="74">
        <v>3</v>
      </c>
      <c r="X10" s="74">
        <v>3</v>
      </c>
      <c r="Y10" s="74">
        <v>0</v>
      </c>
      <c r="Z10" s="74">
        <v>0</v>
      </c>
      <c r="AA10" s="75">
        <f t="shared" si="1"/>
        <v>1</v>
      </c>
      <c r="AB10" s="88">
        <f t="shared" si="2"/>
        <v>0</v>
      </c>
      <c r="AC10" s="74"/>
      <c r="AD10" s="74" t="s">
        <v>13</v>
      </c>
      <c r="AE10" s="74">
        <v>3</v>
      </c>
      <c r="AF10" s="74">
        <v>3</v>
      </c>
      <c r="AG10" s="74">
        <v>0</v>
      </c>
      <c r="AH10" s="74">
        <v>0</v>
      </c>
      <c r="AI10" s="75">
        <v>1</v>
      </c>
      <c r="AJ10" s="48">
        <f t="shared" si="3"/>
        <v>0</v>
      </c>
    </row>
    <row r="11" spans="5:37">
      <c r="E11" s="2" t="s">
        <v>14</v>
      </c>
      <c r="F11" s="2">
        <v>853</v>
      </c>
      <c r="G11" s="2">
        <v>836</v>
      </c>
      <c r="H11" s="2">
        <v>11</v>
      </c>
      <c r="I11" s="2">
        <v>6</v>
      </c>
      <c r="J11" s="4">
        <v>0.98</v>
      </c>
      <c r="K11" s="4"/>
      <c r="L11" s="4"/>
      <c r="N11" s="2" t="s">
        <v>14</v>
      </c>
      <c r="O11" s="2">
        <v>847</v>
      </c>
      <c r="P11" s="2">
        <v>836</v>
      </c>
      <c r="Q11" s="2">
        <v>11</v>
      </c>
      <c r="R11" s="2">
        <v>6</v>
      </c>
      <c r="S11" s="4">
        <v>0.98</v>
      </c>
      <c r="T11" s="38">
        <f t="shared" si="0"/>
        <v>0</v>
      </c>
      <c r="V11" s="78" t="s">
        <v>14</v>
      </c>
      <c r="W11" s="73">
        <v>847</v>
      </c>
      <c r="X11" s="73">
        <v>836</v>
      </c>
      <c r="Y11" s="73">
        <v>11</v>
      </c>
      <c r="Z11" s="73">
        <v>0</v>
      </c>
      <c r="AA11" s="75">
        <f t="shared" si="1"/>
        <v>0.98701298701298701</v>
      </c>
      <c r="AB11" s="88">
        <f t="shared" si="2"/>
        <v>0</v>
      </c>
      <c r="AD11" s="78" t="s">
        <v>14</v>
      </c>
      <c r="AE11" s="73">
        <v>847</v>
      </c>
      <c r="AF11" s="73">
        <v>836</v>
      </c>
      <c r="AG11" s="73">
        <v>11</v>
      </c>
      <c r="AH11" s="73">
        <v>0</v>
      </c>
      <c r="AI11" s="75">
        <f>AF11/AE11</f>
        <v>0.98701298701298701</v>
      </c>
      <c r="AJ11" s="48">
        <f t="shared" si="3"/>
        <v>0</v>
      </c>
    </row>
    <row r="12" spans="5:37">
      <c r="E12" s="2" t="s">
        <v>15</v>
      </c>
      <c r="F12" s="2">
        <v>61</v>
      </c>
      <c r="G12" s="2">
        <v>46</v>
      </c>
      <c r="H12" s="2">
        <v>0</v>
      </c>
      <c r="I12" s="2">
        <v>15</v>
      </c>
      <c r="J12" s="4">
        <v>0.75</v>
      </c>
      <c r="K12" s="4"/>
      <c r="L12" s="4"/>
      <c r="N12" s="2" t="s">
        <v>15</v>
      </c>
      <c r="O12" s="2">
        <v>46</v>
      </c>
      <c r="P12" s="2">
        <v>46</v>
      </c>
      <c r="Q12" s="2">
        <v>0</v>
      </c>
      <c r="R12" s="2">
        <v>15</v>
      </c>
      <c r="S12" s="4">
        <v>0.75</v>
      </c>
      <c r="T12" s="38">
        <f t="shared" si="0"/>
        <v>0</v>
      </c>
      <c r="V12" s="78" t="s">
        <v>15</v>
      </c>
      <c r="W12" s="74">
        <v>46</v>
      </c>
      <c r="X12" s="74">
        <v>46</v>
      </c>
      <c r="Y12" s="74">
        <v>0</v>
      </c>
      <c r="Z12" s="74">
        <v>0</v>
      </c>
      <c r="AA12" s="75">
        <f t="shared" si="1"/>
        <v>1</v>
      </c>
      <c r="AB12" s="88">
        <f t="shared" si="2"/>
        <v>0</v>
      </c>
      <c r="AC12" s="74"/>
      <c r="AD12" s="78" t="s">
        <v>15</v>
      </c>
      <c r="AE12" s="74">
        <v>46</v>
      </c>
      <c r="AF12" s="74">
        <v>46</v>
      </c>
      <c r="AG12" s="74">
        <v>0</v>
      </c>
      <c r="AH12" s="74">
        <v>0</v>
      </c>
      <c r="AI12" s="75">
        <f>AF12/AE12</f>
        <v>1</v>
      </c>
      <c r="AJ12" s="48">
        <f t="shared" si="3"/>
        <v>0</v>
      </c>
    </row>
    <row r="13" spans="5:37">
      <c r="E13" s="2" t="s">
        <v>16</v>
      </c>
      <c r="F13" s="2">
        <v>10</v>
      </c>
      <c r="G13" s="2">
        <v>10</v>
      </c>
      <c r="H13" s="2">
        <v>0</v>
      </c>
      <c r="I13" s="2">
        <v>0</v>
      </c>
      <c r="J13" s="4">
        <v>1</v>
      </c>
      <c r="K13" s="4"/>
      <c r="L13" s="4"/>
      <c r="N13" s="2" t="s">
        <v>16</v>
      </c>
      <c r="O13" s="2">
        <v>10</v>
      </c>
      <c r="P13" s="2">
        <v>10</v>
      </c>
      <c r="Q13" s="2">
        <v>0</v>
      </c>
      <c r="R13" s="2">
        <v>0</v>
      </c>
      <c r="S13" s="4">
        <v>1</v>
      </c>
      <c r="T13" s="38">
        <f t="shared" si="0"/>
        <v>0</v>
      </c>
      <c r="V13" s="74" t="s">
        <v>16</v>
      </c>
      <c r="W13" s="74">
        <v>10</v>
      </c>
      <c r="X13" s="74">
        <v>10</v>
      </c>
      <c r="Y13" s="74">
        <v>0</v>
      </c>
      <c r="Z13" s="74">
        <v>0</v>
      </c>
      <c r="AA13" s="75">
        <f t="shared" si="1"/>
        <v>1</v>
      </c>
      <c r="AB13" s="88">
        <f t="shared" si="2"/>
        <v>0</v>
      </c>
      <c r="AD13" s="74" t="s">
        <v>16</v>
      </c>
      <c r="AE13" s="74">
        <v>10</v>
      </c>
      <c r="AF13" s="74">
        <v>10</v>
      </c>
      <c r="AG13" s="74">
        <v>0</v>
      </c>
      <c r="AH13" s="74">
        <v>0</v>
      </c>
      <c r="AI13" s="75">
        <v>1</v>
      </c>
      <c r="AJ13" s="48">
        <f t="shared" si="3"/>
        <v>0</v>
      </c>
    </row>
    <row r="14" spans="5:37">
      <c r="E14" s="2" t="s">
        <v>17</v>
      </c>
      <c r="F14" s="2">
        <v>232</v>
      </c>
      <c r="G14" s="2">
        <v>128</v>
      </c>
      <c r="H14" s="2">
        <v>0</v>
      </c>
      <c r="I14" s="2">
        <v>104</v>
      </c>
      <c r="J14" s="4">
        <v>0.55000000000000004</v>
      </c>
      <c r="K14" s="4"/>
      <c r="L14" s="4"/>
      <c r="N14" s="2" t="s">
        <v>17</v>
      </c>
      <c r="O14" s="2">
        <v>128</v>
      </c>
      <c r="P14" s="2">
        <v>128</v>
      </c>
      <c r="Q14" s="2">
        <v>0</v>
      </c>
      <c r="R14" s="2">
        <v>104</v>
      </c>
      <c r="S14" s="4">
        <v>0.55000000000000004</v>
      </c>
      <c r="T14" s="38">
        <f t="shared" si="0"/>
        <v>0</v>
      </c>
      <c r="V14" s="37" t="s">
        <v>17</v>
      </c>
      <c r="W14" s="74">
        <v>128</v>
      </c>
      <c r="X14" s="74">
        <v>128</v>
      </c>
      <c r="Y14" s="74">
        <v>0</v>
      </c>
      <c r="Z14" s="74">
        <v>0</v>
      </c>
      <c r="AA14" s="75">
        <f t="shared" si="1"/>
        <v>1</v>
      </c>
      <c r="AB14" s="88">
        <f t="shared" si="2"/>
        <v>0</v>
      </c>
      <c r="AD14" s="93" t="s">
        <v>17</v>
      </c>
      <c r="AE14" s="6">
        <v>128</v>
      </c>
      <c r="AF14" s="6">
        <v>69</v>
      </c>
      <c r="AG14" s="6">
        <v>0</v>
      </c>
      <c r="AH14" s="6">
        <v>59</v>
      </c>
      <c r="AI14" s="33">
        <v>0.3</v>
      </c>
      <c r="AJ14" s="94">
        <f t="shared" si="3"/>
        <v>-0.7</v>
      </c>
      <c r="AK14" t="s">
        <v>89</v>
      </c>
    </row>
    <row r="15" spans="5:37">
      <c r="E15" s="2" t="s">
        <v>18</v>
      </c>
      <c r="F15" s="2">
        <v>36</v>
      </c>
      <c r="G15" s="2">
        <v>36</v>
      </c>
      <c r="H15" s="2">
        <v>0</v>
      </c>
      <c r="I15" s="2">
        <v>0</v>
      </c>
      <c r="J15" s="4">
        <v>1</v>
      </c>
      <c r="K15" s="4"/>
      <c r="L15" s="4"/>
      <c r="N15" s="2" t="s">
        <v>18</v>
      </c>
      <c r="O15" s="2">
        <v>36</v>
      </c>
      <c r="P15" s="2">
        <v>36</v>
      </c>
      <c r="Q15" s="2">
        <v>0</v>
      </c>
      <c r="R15" s="2">
        <v>0</v>
      </c>
      <c r="S15" s="4">
        <v>1</v>
      </c>
      <c r="T15" s="38">
        <f t="shared" si="0"/>
        <v>0</v>
      </c>
      <c r="V15" s="74" t="s">
        <v>18</v>
      </c>
      <c r="W15" s="74">
        <v>36</v>
      </c>
      <c r="X15" s="74">
        <v>36</v>
      </c>
      <c r="Y15" s="74">
        <v>0</v>
      </c>
      <c r="Z15" s="74">
        <v>0</v>
      </c>
      <c r="AA15" s="75">
        <f t="shared" si="1"/>
        <v>1</v>
      </c>
      <c r="AB15" s="88">
        <f t="shared" si="2"/>
        <v>0</v>
      </c>
      <c r="AC15" s="74"/>
      <c r="AD15" s="74" t="s">
        <v>18</v>
      </c>
      <c r="AE15" s="74">
        <v>36</v>
      </c>
      <c r="AF15" s="74">
        <v>36</v>
      </c>
      <c r="AG15" s="74">
        <v>0</v>
      </c>
      <c r="AH15" s="74">
        <v>0</v>
      </c>
      <c r="AI15" s="75">
        <f>AF15/AE15</f>
        <v>1</v>
      </c>
      <c r="AJ15" s="48">
        <f t="shared" si="3"/>
        <v>0</v>
      </c>
    </row>
    <row r="16" spans="5:37">
      <c r="E16" s="2" t="s">
        <v>19</v>
      </c>
      <c r="F16" s="2">
        <v>6</v>
      </c>
      <c r="G16" s="2">
        <v>6</v>
      </c>
      <c r="H16" s="2">
        <v>0</v>
      </c>
      <c r="I16" s="2">
        <v>0</v>
      </c>
      <c r="J16" s="4">
        <v>1</v>
      </c>
      <c r="K16" s="4"/>
      <c r="L16" s="4"/>
      <c r="N16" s="2" t="s">
        <v>19</v>
      </c>
      <c r="O16" s="2">
        <v>6</v>
      </c>
      <c r="P16" s="2">
        <v>6</v>
      </c>
      <c r="Q16" s="2">
        <v>0</v>
      </c>
      <c r="R16" s="2">
        <v>0</v>
      </c>
      <c r="S16" s="4">
        <v>1</v>
      </c>
      <c r="T16" s="38">
        <f t="shared" si="0"/>
        <v>0</v>
      </c>
      <c r="V16" s="74" t="s">
        <v>19</v>
      </c>
      <c r="W16" s="74">
        <v>6</v>
      </c>
      <c r="X16" s="74">
        <v>6</v>
      </c>
      <c r="Y16" s="74">
        <v>0</v>
      </c>
      <c r="Z16" s="74">
        <v>0</v>
      </c>
      <c r="AA16" s="75">
        <f t="shared" si="1"/>
        <v>1</v>
      </c>
      <c r="AB16" s="88">
        <f t="shared" si="2"/>
        <v>0</v>
      </c>
      <c r="AC16" s="74"/>
      <c r="AD16" s="74" t="s">
        <v>19</v>
      </c>
      <c r="AE16" s="74">
        <v>6</v>
      </c>
      <c r="AF16" s="74">
        <v>6</v>
      </c>
      <c r="AG16" s="74">
        <v>0</v>
      </c>
      <c r="AH16" s="74">
        <v>0</v>
      </c>
      <c r="AI16" s="75">
        <v>1</v>
      </c>
      <c r="AJ16" s="48">
        <f t="shared" si="3"/>
        <v>0</v>
      </c>
    </row>
    <row r="17" spans="5:37">
      <c r="E17" s="2" t="s">
        <v>20</v>
      </c>
      <c r="F17" s="2">
        <v>634</v>
      </c>
      <c r="G17" s="2">
        <v>618</v>
      </c>
      <c r="H17" s="2">
        <v>10</v>
      </c>
      <c r="I17" s="2">
        <v>6</v>
      </c>
      <c r="J17" s="4">
        <v>0.97</v>
      </c>
      <c r="K17" s="4"/>
      <c r="L17" s="4"/>
      <c r="N17" s="2" t="s">
        <v>20</v>
      </c>
      <c r="O17" s="2">
        <v>628</v>
      </c>
      <c r="P17" s="2">
        <v>618</v>
      </c>
      <c r="Q17" s="2">
        <v>10</v>
      </c>
      <c r="R17" s="2">
        <v>6</v>
      </c>
      <c r="S17" s="4">
        <v>0.97</v>
      </c>
      <c r="T17" s="38">
        <f t="shared" si="0"/>
        <v>0</v>
      </c>
      <c r="V17" s="78" t="s">
        <v>20</v>
      </c>
      <c r="W17" s="74">
        <v>628</v>
      </c>
      <c r="X17" s="74">
        <v>618</v>
      </c>
      <c r="Y17" s="74">
        <v>10</v>
      </c>
      <c r="Z17" s="74">
        <v>0</v>
      </c>
      <c r="AA17" s="75">
        <f t="shared" si="1"/>
        <v>0.98407643312101911</v>
      </c>
      <c r="AB17" s="88">
        <f t="shared" si="2"/>
        <v>0</v>
      </c>
      <c r="AC17" s="74"/>
      <c r="AD17" s="93" t="s">
        <v>20</v>
      </c>
      <c r="AE17" s="6">
        <v>634</v>
      </c>
      <c r="AF17" s="6">
        <v>0</v>
      </c>
      <c r="AG17" s="6">
        <v>0</v>
      </c>
      <c r="AH17" s="6">
        <v>634</v>
      </c>
      <c r="AI17" s="33">
        <v>0</v>
      </c>
      <c r="AJ17" s="48">
        <f t="shared" si="3"/>
        <v>-0.98407643312101911</v>
      </c>
    </row>
    <row r="18" spans="5:37">
      <c r="E18" s="2" t="s">
        <v>21</v>
      </c>
      <c r="F18" s="2">
        <v>109</v>
      </c>
      <c r="G18" s="2">
        <v>109</v>
      </c>
      <c r="H18" s="2">
        <v>0</v>
      </c>
      <c r="I18" s="2">
        <v>0</v>
      </c>
      <c r="J18" s="4">
        <v>1</v>
      </c>
      <c r="K18" s="4"/>
      <c r="L18" s="4"/>
      <c r="N18" s="2" t="s">
        <v>21</v>
      </c>
      <c r="O18" s="2">
        <v>109</v>
      </c>
      <c r="P18" s="2">
        <v>109</v>
      </c>
      <c r="Q18" s="2">
        <v>0</v>
      </c>
      <c r="R18" s="2">
        <v>0</v>
      </c>
      <c r="S18" s="4">
        <v>1</v>
      </c>
      <c r="T18" s="38">
        <f t="shared" si="0"/>
        <v>0</v>
      </c>
      <c r="V18" s="74" t="s">
        <v>21</v>
      </c>
      <c r="W18" s="74">
        <v>109</v>
      </c>
      <c r="X18" s="74">
        <v>109</v>
      </c>
      <c r="Y18" s="74">
        <v>0</v>
      </c>
      <c r="Z18" s="74">
        <v>0</v>
      </c>
      <c r="AA18" s="75">
        <f t="shared" si="1"/>
        <v>1</v>
      </c>
      <c r="AB18" s="88">
        <f t="shared" si="2"/>
        <v>0</v>
      </c>
      <c r="AC18" s="74"/>
      <c r="AD18" s="74" t="s">
        <v>21</v>
      </c>
      <c r="AE18" s="74">
        <v>109</v>
      </c>
      <c r="AF18" s="74">
        <v>109</v>
      </c>
      <c r="AG18" s="74">
        <v>0</v>
      </c>
      <c r="AH18" s="74">
        <v>0</v>
      </c>
      <c r="AI18" s="75">
        <v>1</v>
      </c>
      <c r="AJ18" s="48">
        <f t="shared" si="3"/>
        <v>0</v>
      </c>
    </row>
    <row r="19" spans="5:37">
      <c r="E19" s="2" t="s">
        <v>22</v>
      </c>
      <c r="F19" s="2">
        <v>54</v>
      </c>
      <c r="G19" s="2">
        <v>52</v>
      </c>
      <c r="H19" s="2">
        <v>2</v>
      </c>
      <c r="I19" s="2">
        <v>0</v>
      </c>
      <c r="J19" s="4">
        <v>0.96</v>
      </c>
      <c r="K19" s="4"/>
      <c r="L19" s="4"/>
      <c r="N19" s="2" t="s">
        <v>22</v>
      </c>
      <c r="O19" s="2">
        <v>54</v>
      </c>
      <c r="P19" s="2">
        <v>52</v>
      </c>
      <c r="Q19" s="2">
        <v>2</v>
      </c>
      <c r="R19" s="2">
        <v>0</v>
      </c>
      <c r="S19" s="4">
        <v>0.96</v>
      </c>
      <c r="T19" s="38">
        <f t="shared" si="0"/>
        <v>0</v>
      </c>
      <c r="V19" s="74" t="s">
        <v>22</v>
      </c>
      <c r="W19" s="74">
        <v>54</v>
      </c>
      <c r="X19" s="74">
        <v>52</v>
      </c>
      <c r="Y19" s="74">
        <v>2</v>
      </c>
      <c r="Z19" s="74">
        <v>0</v>
      </c>
      <c r="AA19" s="75">
        <v>0.96</v>
      </c>
      <c r="AB19" s="88">
        <f t="shared" si="2"/>
        <v>0</v>
      </c>
      <c r="AC19" s="74"/>
      <c r="AD19" s="74" t="s">
        <v>22</v>
      </c>
      <c r="AE19" s="74">
        <v>54</v>
      </c>
      <c r="AF19" s="74">
        <v>52</v>
      </c>
      <c r="AG19" s="74">
        <v>2</v>
      </c>
      <c r="AH19" s="74">
        <v>0</v>
      </c>
      <c r="AI19" s="75">
        <v>0.96</v>
      </c>
      <c r="AJ19" s="48">
        <f t="shared" si="3"/>
        <v>0</v>
      </c>
    </row>
    <row r="20" spans="5:37">
      <c r="E20" s="2" t="s">
        <v>23</v>
      </c>
      <c r="F20" s="2">
        <v>48</v>
      </c>
      <c r="G20" s="2">
        <v>47</v>
      </c>
      <c r="H20" s="2">
        <v>1</v>
      </c>
      <c r="I20" s="2">
        <v>0</v>
      </c>
      <c r="J20" s="4">
        <v>0.98</v>
      </c>
      <c r="K20" s="4"/>
      <c r="L20" s="4"/>
      <c r="N20" s="2" t="s">
        <v>23</v>
      </c>
      <c r="O20" s="2">
        <v>48</v>
      </c>
      <c r="P20" s="2">
        <v>47</v>
      </c>
      <c r="Q20" s="2">
        <v>1</v>
      </c>
      <c r="R20" s="2">
        <v>0</v>
      </c>
      <c r="S20" s="4">
        <v>0.98</v>
      </c>
      <c r="T20" s="38">
        <f t="shared" si="0"/>
        <v>0</v>
      </c>
      <c r="V20" s="74" t="s">
        <v>23</v>
      </c>
      <c r="W20" s="74">
        <v>48</v>
      </c>
      <c r="X20" s="74">
        <v>47</v>
      </c>
      <c r="Y20" s="74">
        <v>1</v>
      </c>
      <c r="Z20" s="74">
        <v>0</v>
      </c>
      <c r="AA20" s="75">
        <f t="shared" si="1"/>
        <v>0.97916666666666663</v>
      </c>
      <c r="AB20" s="88">
        <f t="shared" si="2"/>
        <v>0</v>
      </c>
      <c r="AC20" s="74"/>
      <c r="AD20" s="74" t="s">
        <v>23</v>
      </c>
      <c r="AE20" s="74">
        <v>48</v>
      </c>
      <c r="AF20" s="74">
        <v>47</v>
      </c>
      <c r="AG20" s="74">
        <v>1</v>
      </c>
      <c r="AH20" s="74">
        <v>0</v>
      </c>
      <c r="AI20" s="75">
        <v>0.98</v>
      </c>
      <c r="AJ20" s="48">
        <f t="shared" si="3"/>
        <v>8.3333333333335258E-4</v>
      </c>
    </row>
    <row r="21" spans="5:37">
      <c r="E21" s="2" t="s">
        <v>24</v>
      </c>
      <c r="F21" s="2">
        <v>65</v>
      </c>
      <c r="G21" s="2">
        <v>23</v>
      </c>
      <c r="H21" s="2">
        <v>2</v>
      </c>
      <c r="I21" s="2">
        <v>40</v>
      </c>
      <c r="J21" s="4">
        <v>0.35</v>
      </c>
      <c r="K21" s="4"/>
      <c r="L21" s="4"/>
      <c r="N21" s="2" t="s">
        <v>24</v>
      </c>
      <c r="O21" s="2">
        <v>25</v>
      </c>
      <c r="P21" s="2">
        <v>23</v>
      </c>
      <c r="Q21" s="2">
        <v>2</v>
      </c>
      <c r="R21" s="2">
        <v>40</v>
      </c>
      <c r="S21" s="4">
        <v>0.35</v>
      </c>
      <c r="T21" s="38">
        <f t="shared" si="0"/>
        <v>0</v>
      </c>
      <c r="V21" s="78" t="s">
        <v>24</v>
      </c>
      <c r="W21" s="73">
        <v>25</v>
      </c>
      <c r="X21" s="73">
        <v>23</v>
      </c>
      <c r="Y21" s="73">
        <v>2</v>
      </c>
      <c r="Z21" s="73">
        <v>0</v>
      </c>
      <c r="AA21" s="75">
        <f t="shared" si="1"/>
        <v>0.92</v>
      </c>
      <c r="AB21" s="88">
        <f t="shared" si="2"/>
        <v>0</v>
      </c>
      <c r="AC21" s="74"/>
      <c r="AD21" s="78" t="s">
        <v>24</v>
      </c>
      <c r="AE21" s="73">
        <v>25</v>
      </c>
      <c r="AF21" s="73">
        <v>23</v>
      </c>
      <c r="AG21" s="73">
        <v>2</v>
      </c>
      <c r="AH21" s="73">
        <v>0</v>
      </c>
      <c r="AI21" s="75">
        <f>AF21/AE21</f>
        <v>0.92</v>
      </c>
      <c r="AJ21" s="48">
        <f t="shared" si="3"/>
        <v>0</v>
      </c>
    </row>
    <row r="22" spans="5:37">
      <c r="E22" s="2" t="s">
        <v>25</v>
      </c>
      <c r="F22" s="2">
        <v>82</v>
      </c>
      <c r="G22" s="2">
        <v>11</v>
      </c>
      <c r="H22" s="2">
        <v>0</v>
      </c>
      <c r="I22" s="2">
        <v>71</v>
      </c>
      <c r="J22" s="4">
        <v>0.13</v>
      </c>
      <c r="K22" s="4"/>
      <c r="L22" s="4"/>
      <c r="N22" s="2" t="s">
        <v>25</v>
      </c>
      <c r="O22" s="2">
        <v>11</v>
      </c>
      <c r="P22" s="2">
        <v>11</v>
      </c>
      <c r="Q22" s="2">
        <v>0</v>
      </c>
      <c r="R22" s="2">
        <v>71</v>
      </c>
      <c r="S22" s="4">
        <v>0.13</v>
      </c>
      <c r="T22" s="38">
        <f t="shared" si="0"/>
        <v>0</v>
      </c>
      <c r="V22" s="78" t="s">
        <v>25</v>
      </c>
      <c r="W22" s="74">
        <v>11</v>
      </c>
      <c r="X22" s="74">
        <v>11</v>
      </c>
      <c r="Y22" s="74">
        <v>0</v>
      </c>
      <c r="Z22" s="74">
        <v>0</v>
      </c>
      <c r="AA22" s="75">
        <f t="shared" si="1"/>
        <v>1</v>
      </c>
      <c r="AB22" s="88">
        <f t="shared" si="2"/>
        <v>0</v>
      </c>
      <c r="AC22" s="74"/>
      <c r="AD22" s="78" t="s">
        <v>25</v>
      </c>
      <c r="AE22" s="74">
        <v>11</v>
      </c>
      <c r="AF22" s="74">
        <v>11</v>
      </c>
      <c r="AG22" s="74">
        <v>0</v>
      </c>
      <c r="AH22" s="74">
        <v>0</v>
      </c>
      <c r="AI22" s="75">
        <f>AF22/AE22</f>
        <v>1</v>
      </c>
      <c r="AJ22" s="48">
        <f t="shared" si="3"/>
        <v>0</v>
      </c>
    </row>
    <row r="23" spans="5:37">
      <c r="E23" s="2" t="s">
        <v>26</v>
      </c>
      <c r="F23" s="2">
        <v>147</v>
      </c>
      <c r="G23" s="2">
        <v>146</v>
      </c>
      <c r="H23" s="2">
        <v>1</v>
      </c>
      <c r="I23" s="2">
        <v>0</v>
      </c>
      <c r="J23" s="4">
        <v>0.99</v>
      </c>
      <c r="K23" s="4"/>
      <c r="L23" s="4"/>
      <c r="N23" s="2" t="s">
        <v>26</v>
      </c>
      <c r="O23" s="2">
        <v>147</v>
      </c>
      <c r="P23" s="2">
        <v>146</v>
      </c>
      <c r="Q23" s="2">
        <v>1</v>
      </c>
      <c r="R23" s="2">
        <v>0</v>
      </c>
      <c r="S23" s="4">
        <v>0.99</v>
      </c>
      <c r="T23" s="38">
        <f t="shared" si="0"/>
        <v>0</v>
      </c>
      <c r="V23" s="74" t="s">
        <v>26</v>
      </c>
      <c r="W23" s="74">
        <v>147</v>
      </c>
      <c r="X23" s="74">
        <v>146</v>
      </c>
      <c r="Y23" s="74">
        <v>1</v>
      </c>
      <c r="Z23" s="74">
        <v>0</v>
      </c>
      <c r="AA23" s="75">
        <f t="shared" si="1"/>
        <v>0.99319727891156462</v>
      </c>
      <c r="AB23" s="88">
        <f t="shared" si="2"/>
        <v>0</v>
      </c>
      <c r="AC23" s="74"/>
      <c r="AD23" s="74" t="s">
        <v>26</v>
      </c>
      <c r="AE23" s="74">
        <v>147</v>
      </c>
      <c r="AF23" s="74">
        <v>146</v>
      </c>
      <c r="AG23" s="74">
        <v>1</v>
      </c>
      <c r="AH23" s="74">
        <v>0</v>
      </c>
      <c r="AI23" s="75">
        <v>0.99</v>
      </c>
      <c r="AJ23" s="48">
        <f t="shared" si="3"/>
        <v>-3.1972789115646272E-3</v>
      </c>
    </row>
    <row r="24" spans="5:37">
      <c r="E24" s="2" t="s">
        <v>27</v>
      </c>
      <c r="F24" s="2">
        <v>12</v>
      </c>
      <c r="G24" s="2">
        <v>12</v>
      </c>
      <c r="H24" s="2">
        <v>0</v>
      </c>
      <c r="I24" s="2">
        <v>0</v>
      </c>
      <c r="J24" s="4">
        <v>1</v>
      </c>
      <c r="K24" s="4"/>
      <c r="L24" s="4"/>
      <c r="N24" s="2" t="s">
        <v>27</v>
      </c>
      <c r="O24" s="2">
        <v>12</v>
      </c>
      <c r="P24" s="2">
        <v>12</v>
      </c>
      <c r="Q24" s="2">
        <v>0</v>
      </c>
      <c r="R24" s="2">
        <v>0</v>
      </c>
      <c r="S24" s="4">
        <v>1</v>
      </c>
      <c r="T24" s="38">
        <f t="shared" si="0"/>
        <v>0</v>
      </c>
      <c r="V24" s="74" t="s">
        <v>27</v>
      </c>
      <c r="W24" s="74">
        <v>12</v>
      </c>
      <c r="X24" s="74">
        <v>12</v>
      </c>
      <c r="Y24" s="74">
        <v>0</v>
      </c>
      <c r="Z24" s="74">
        <v>0</v>
      </c>
      <c r="AA24" s="75">
        <f t="shared" si="1"/>
        <v>1</v>
      </c>
      <c r="AB24" s="88">
        <f t="shared" si="2"/>
        <v>0</v>
      </c>
      <c r="AC24" s="74"/>
      <c r="AD24" s="74" t="s">
        <v>27</v>
      </c>
      <c r="AE24" s="74">
        <v>12</v>
      </c>
      <c r="AF24" s="74">
        <v>12</v>
      </c>
      <c r="AG24" s="74">
        <v>0</v>
      </c>
      <c r="AH24" s="74">
        <v>0</v>
      </c>
      <c r="AI24" s="75">
        <v>1</v>
      </c>
      <c r="AJ24" s="48">
        <f t="shared" si="3"/>
        <v>0</v>
      </c>
    </row>
    <row r="25" spans="5:37">
      <c r="E25" s="2" t="s">
        <v>28</v>
      </c>
      <c r="F25" s="2">
        <v>211</v>
      </c>
      <c r="G25" s="2">
        <v>202</v>
      </c>
      <c r="H25" s="2">
        <v>9</v>
      </c>
      <c r="I25" s="2">
        <v>0</v>
      </c>
      <c r="J25" s="4">
        <v>0.96</v>
      </c>
      <c r="K25" s="4"/>
      <c r="L25" s="4"/>
      <c r="N25" s="49" t="s">
        <v>28</v>
      </c>
      <c r="O25" s="49">
        <v>211</v>
      </c>
      <c r="P25" s="49">
        <v>104</v>
      </c>
      <c r="Q25" s="49">
        <v>0</v>
      </c>
      <c r="R25" s="49">
        <v>107</v>
      </c>
      <c r="S25" s="50">
        <v>0.49</v>
      </c>
      <c r="T25" s="51">
        <f t="shared" si="0"/>
        <v>-0.47</v>
      </c>
      <c r="V25" s="74" t="s">
        <v>28</v>
      </c>
      <c r="W25" s="74">
        <v>211</v>
      </c>
      <c r="X25" s="74">
        <v>202</v>
      </c>
      <c r="Y25" s="74">
        <v>9</v>
      </c>
      <c r="Z25" s="74">
        <v>0</v>
      </c>
      <c r="AA25" s="75">
        <f t="shared" si="1"/>
        <v>0.95734597156398105</v>
      </c>
      <c r="AB25" s="88">
        <f t="shared" si="2"/>
        <v>0</v>
      </c>
      <c r="AC25" s="74"/>
      <c r="AD25" s="74" t="s">
        <v>28</v>
      </c>
      <c r="AE25" s="74">
        <v>211</v>
      </c>
      <c r="AF25" s="74">
        <v>201</v>
      </c>
      <c r="AG25" s="74">
        <v>10</v>
      </c>
      <c r="AH25" s="74">
        <v>0</v>
      </c>
      <c r="AI25" s="75">
        <f>AF25/AE25</f>
        <v>0.95260663507109</v>
      </c>
      <c r="AJ25" s="48">
        <f t="shared" si="3"/>
        <v>-4.7393364928910442E-3</v>
      </c>
      <c r="AK25" t="s">
        <v>89</v>
      </c>
    </row>
    <row r="26" spans="5:37">
      <c r="E26" s="2" t="s">
        <v>29</v>
      </c>
      <c r="F26" s="2">
        <v>12</v>
      </c>
      <c r="G26" s="2">
        <v>7</v>
      </c>
      <c r="H26" s="2">
        <v>5</v>
      </c>
      <c r="I26" s="2">
        <v>0</v>
      </c>
      <c r="J26" s="4">
        <v>0.57999999999999996</v>
      </c>
      <c r="K26" s="4"/>
      <c r="L26" s="4"/>
      <c r="N26" s="2" t="s">
        <v>29</v>
      </c>
      <c r="O26" s="2">
        <v>12</v>
      </c>
      <c r="P26" s="2">
        <v>7</v>
      </c>
      <c r="Q26" s="2">
        <v>5</v>
      </c>
      <c r="R26" s="2">
        <v>0</v>
      </c>
      <c r="S26" s="4">
        <v>0.57999999999999996</v>
      </c>
      <c r="T26" s="38">
        <f t="shared" si="0"/>
        <v>0</v>
      </c>
      <c r="V26" s="74" t="s">
        <v>29</v>
      </c>
      <c r="W26" s="74">
        <v>12</v>
      </c>
      <c r="X26" s="74">
        <v>7</v>
      </c>
      <c r="Y26" s="74">
        <v>5</v>
      </c>
      <c r="Z26" s="74">
        <v>0</v>
      </c>
      <c r="AA26" s="75">
        <f t="shared" si="1"/>
        <v>0.58333333333333337</v>
      </c>
      <c r="AB26" s="88">
        <f t="shared" si="2"/>
        <v>0</v>
      </c>
      <c r="AC26" s="74"/>
      <c r="AD26" s="74" t="s">
        <v>29</v>
      </c>
      <c r="AE26" s="74">
        <v>12</v>
      </c>
      <c r="AF26" s="74">
        <v>7</v>
      </c>
      <c r="AG26" s="74">
        <v>5</v>
      </c>
      <c r="AH26" s="74">
        <v>0</v>
      </c>
      <c r="AI26" s="75">
        <v>0.57999999999999996</v>
      </c>
      <c r="AJ26" s="48">
        <f t="shared" si="3"/>
        <v>-3.3333333333334103E-3</v>
      </c>
    </row>
    <row r="27" spans="5:37">
      <c r="E27" s="2" t="s">
        <v>30</v>
      </c>
      <c r="F27" s="2">
        <v>391</v>
      </c>
      <c r="G27" s="2">
        <v>390</v>
      </c>
      <c r="H27" s="2">
        <v>1</v>
      </c>
      <c r="I27" s="2">
        <v>0</v>
      </c>
      <c r="J27" s="4">
        <v>1</v>
      </c>
      <c r="K27" s="4"/>
      <c r="L27" s="4"/>
      <c r="N27" s="2" t="s">
        <v>30</v>
      </c>
      <c r="O27" s="2">
        <v>391</v>
      </c>
      <c r="P27" s="2">
        <v>390</v>
      </c>
      <c r="Q27" s="2">
        <v>1</v>
      </c>
      <c r="R27" s="2">
        <v>0</v>
      </c>
      <c r="S27" s="4">
        <v>1</v>
      </c>
      <c r="T27" s="38">
        <f t="shared" si="0"/>
        <v>0</v>
      </c>
      <c r="V27" s="74" t="s">
        <v>30</v>
      </c>
      <c r="W27" s="74">
        <v>391</v>
      </c>
      <c r="X27" s="74">
        <v>390</v>
      </c>
      <c r="Y27" s="74">
        <v>1</v>
      </c>
      <c r="Z27" s="74">
        <v>0</v>
      </c>
      <c r="AA27" s="75">
        <v>1</v>
      </c>
      <c r="AB27" s="88">
        <f t="shared" si="2"/>
        <v>0</v>
      </c>
      <c r="AC27" s="74"/>
      <c r="AD27" s="74" t="s">
        <v>30</v>
      </c>
      <c r="AE27" s="74">
        <v>391</v>
      </c>
      <c r="AF27" s="74">
        <v>390</v>
      </c>
      <c r="AG27" s="74">
        <v>1</v>
      </c>
      <c r="AH27" s="74">
        <v>0</v>
      </c>
      <c r="AI27" s="75">
        <v>1</v>
      </c>
      <c r="AJ27" s="48">
        <f t="shared" si="3"/>
        <v>0</v>
      </c>
      <c r="AK27" t="s">
        <v>89</v>
      </c>
    </row>
    <row r="28" spans="5:37">
      <c r="E28" s="2" t="s">
        <v>31</v>
      </c>
      <c r="F28" s="2">
        <v>49</v>
      </c>
      <c r="G28" s="2">
        <v>49</v>
      </c>
      <c r="H28" s="2">
        <v>0</v>
      </c>
      <c r="I28" s="2">
        <v>0</v>
      </c>
      <c r="J28" s="4">
        <v>1</v>
      </c>
      <c r="K28" s="4"/>
      <c r="L28" s="4"/>
      <c r="N28" s="2" t="s">
        <v>31</v>
      </c>
      <c r="O28" s="2">
        <v>49</v>
      </c>
      <c r="P28" s="2">
        <v>49</v>
      </c>
      <c r="Q28" s="2">
        <v>0</v>
      </c>
      <c r="R28" s="2">
        <v>0</v>
      </c>
      <c r="S28" s="4">
        <v>1</v>
      </c>
      <c r="T28" s="38">
        <f t="shared" si="0"/>
        <v>0</v>
      </c>
      <c r="V28" s="74" t="s">
        <v>31</v>
      </c>
      <c r="W28" s="74">
        <v>49</v>
      </c>
      <c r="X28" s="74">
        <v>49</v>
      </c>
      <c r="Y28" s="74">
        <v>0</v>
      </c>
      <c r="Z28" s="74">
        <v>0</v>
      </c>
      <c r="AA28" s="75">
        <f t="shared" si="1"/>
        <v>1</v>
      </c>
      <c r="AB28" s="88">
        <f t="shared" si="2"/>
        <v>0</v>
      </c>
      <c r="AC28" s="74"/>
      <c r="AD28" s="74" t="s">
        <v>31</v>
      </c>
      <c r="AE28" s="74">
        <v>49</v>
      </c>
      <c r="AF28" s="74">
        <v>49</v>
      </c>
      <c r="AG28" s="74">
        <v>0</v>
      </c>
      <c r="AH28" s="74">
        <v>0</v>
      </c>
      <c r="AI28" s="75">
        <v>1</v>
      </c>
      <c r="AJ28" s="48">
        <f t="shared" si="3"/>
        <v>0</v>
      </c>
    </row>
    <row r="29" spans="5:37">
      <c r="E29" s="2" t="s">
        <v>32</v>
      </c>
      <c r="F29" s="2">
        <v>4</v>
      </c>
      <c r="G29" s="2">
        <v>4</v>
      </c>
      <c r="H29" s="2">
        <v>0</v>
      </c>
      <c r="I29" s="2">
        <v>0</v>
      </c>
      <c r="J29" s="4">
        <v>1</v>
      </c>
      <c r="K29" s="4"/>
      <c r="L29" s="4"/>
      <c r="N29" s="2" t="s">
        <v>32</v>
      </c>
      <c r="O29" s="2">
        <v>4</v>
      </c>
      <c r="P29" s="2">
        <v>4</v>
      </c>
      <c r="Q29" s="2">
        <v>0</v>
      </c>
      <c r="R29" s="2">
        <v>0</v>
      </c>
      <c r="S29" s="4">
        <v>1</v>
      </c>
      <c r="T29" s="38">
        <f t="shared" si="0"/>
        <v>0</v>
      </c>
      <c r="V29" s="74" t="s">
        <v>32</v>
      </c>
      <c r="W29" s="74">
        <v>4</v>
      </c>
      <c r="X29" s="74">
        <v>4</v>
      </c>
      <c r="Y29" s="74">
        <v>0</v>
      </c>
      <c r="Z29" s="74">
        <v>0</v>
      </c>
      <c r="AA29" s="75">
        <f t="shared" si="1"/>
        <v>1</v>
      </c>
      <c r="AB29" s="88">
        <f t="shared" si="2"/>
        <v>0</v>
      </c>
      <c r="AC29" s="74"/>
      <c r="AD29" s="74" t="s">
        <v>32</v>
      </c>
      <c r="AE29" s="74">
        <v>4</v>
      </c>
      <c r="AF29" s="74">
        <v>4</v>
      </c>
      <c r="AG29" s="74">
        <v>0</v>
      </c>
      <c r="AH29" s="74">
        <v>0</v>
      </c>
      <c r="AI29" s="75">
        <v>1</v>
      </c>
      <c r="AJ29" s="48">
        <f t="shared" si="3"/>
        <v>0</v>
      </c>
    </row>
    <row r="30" spans="5:37">
      <c r="E30" s="2" t="s">
        <v>33</v>
      </c>
      <c r="F30" s="2">
        <v>52</v>
      </c>
      <c r="G30" s="2">
        <v>52</v>
      </c>
      <c r="H30" s="2">
        <v>0</v>
      </c>
      <c r="I30" s="2">
        <v>0</v>
      </c>
      <c r="J30" s="4">
        <v>1</v>
      </c>
      <c r="K30" s="4"/>
      <c r="L30" s="4"/>
      <c r="N30" s="2" t="s">
        <v>33</v>
      </c>
      <c r="O30" s="2">
        <v>52</v>
      </c>
      <c r="P30" s="2">
        <v>52</v>
      </c>
      <c r="Q30" s="2">
        <v>0</v>
      </c>
      <c r="R30" s="2">
        <v>0</v>
      </c>
      <c r="S30" s="4">
        <v>1</v>
      </c>
      <c r="T30" s="38">
        <f t="shared" si="0"/>
        <v>0</v>
      </c>
      <c r="V30" s="74" t="s">
        <v>33</v>
      </c>
      <c r="W30" s="74">
        <v>52</v>
      </c>
      <c r="X30" s="74">
        <v>52</v>
      </c>
      <c r="Y30" s="74">
        <v>0</v>
      </c>
      <c r="Z30" s="74">
        <v>0</v>
      </c>
      <c r="AA30" s="75">
        <f t="shared" si="1"/>
        <v>1</v>
      </c>
      <c r="AB30" s="88">
        <f t="shared" si="2"/>
        <v>0</v>
      </c>
      <c r="AC30" s="74"/>
      <c r="AD30" s="74" t="s">
        <v>33</v>
      </c>
      <c r="AE30" s="6">
        <v>52</v>
      </c>
      <c r="AF30" s="6">
        <v>50</v>
      </c>
      <c r="AG30" s="6">
        <v>2</v>
      </c>
      <c r="AH30" s="6">
        <v>0</v>
      </c>
      <c r="AI30" s="33">
        <v>0.96</v>
      </c>
      <c r="AJ30" s="48">
        <f t="shared" si="3"/>
        <v>-4.0000000000000036E-2</v>
      </c>
    </row>
    <row r="31" spans="5:37">
      <c r="E31" s="2" t="s">
        <v>34</v>
      </c>
      <c r="F31" s="2">
        <v>145</v>
      </c>
      <c r="G31" s="2">
        <v>141</v>
      </c>
      <c r="H31" s="2">
        <v>0</v>
      </c>
      <c r="I31" s="2">
        <v>4</v>
      </c>
      <c r="J31" s="4">
        <v>0.97</v>
      </c>
      <c r="K31" s="4"/>
      <c r="L31" s="4"/>
      <c r="N31" s="2" t="s">
        <v>34</v>
      </c>
      <c r="O31" s="2">
        <v>141</v>
      </c>
      <c r="P31" s="2">
        <v>141</v>
      </c>
      <c r="Q31" s="2">
        <v>0</v>
      </c>
      <c r="R31" s="2">
        <v>4</v>
      </c>
      <c r="S31" s="4">
        <v>0.97</v>
      </c>
      <c r="T31" s="38">
        <f t="shared" si="0"/>
        <v>0</v>
      </c>
      <c r="V31" s="78" t="s">
        <v>34</v>
      </c>
      <c r="W31" s="74">
        <v>141</v>
      </c>
      <c r="X31" s="74">
        <v>141</v>
      </c>
      <c r="Y31" s="74">
        <v>0</v>
      </c>
      <c r="Z31" s="74">
        <v>0</v>
      </c>
      <c r="AA31" s="75">
        <f t="shared" si="1"/>
        <v>1</v>
      </c>
      <c r="AB31" s="88">
        <f t="shared" si="2"/>
        <v>0</v>
      </c>
      <c r="AC31" s="74"/>
      <c r="AD31" s="78" t="s">
        <v>34</v>
      </c>
      <c r="AE31" s="74">
        <v>141</v>
      </c>
      <c r="AF31" s="74">
        <v>141</v>
      </c>
      <c r="AG31" s="74">
        <v>0</v>
      </c>
      <c r="AH31" s="74">
        <v>0</v>
      </c>
      <c r="AI31" s="75">
        <f>AF31/AE31</f>
        <v>1</v>
      </c>
      <c r="AJ31" s="48">
        <f t="shared" si="3"/>
        <v>0</v>
      </c>
    </row>
    <row r="32" spans="5:37">
      <c r="E32" s="2" t="s">
        <v>35</v>
      </c>
      <c r="F32" s="2">
        <v>45</v>
      </c>
      <c r="G32" s="2">
        <v>45</v>
      </c>
      <c r="H32" s="2">
        <v>0</v>
      </c>
      <c r="I32" s="2">
        <v>0</v>
      </c>
      <c r="J32" s="4">
        <v>1</v>
      </c>
      <c r="K32" s="4"/>
      <c r="L32" s="4"/>
      <c r="N32" s="2" t="s">
        <v>35</v>
      </c>
      <c r="O32" s="2">
        <v>45</v>
      </c>
      <c r="P32" s="2">
        <v>45</v>
      </c>
      <c r="Q32" s="2">
        <v>0</v>
      </c>
      <c r="R32" s="2">
        <v>0</v>
      </c>
      <c r="S32" s="4">
        <v>1</v>
      </c>
      <c r="T32" s="38">
        <f t="shared" si="0"/>
        <v>0</v>
      </c>
      <c r="V32" s="74" t="s">
        <v>35</v>
      </c>
      <c r="W32" s="74">
        <v>45</v>
      </c>
      <c r="X32" s="74">
        <v>45</v>
      </c>
      <c r="Y32" s="74">
        <v>0</v>
      </c>
      <c r="Z32" s="74">
        <v>0</v>
      </c>
      <c r="AA32" s="75">
        <f t="shared" si="1"/>
        <v>1</v>
      </c>
      <c r="AB32" s="88">
        <f t="shared" si="2"/>
        <v>0</v>
      </c>
      <c r="AD32" s="74" t="s">
        <v>35</v>
      </c>
      <c r="AE32" s="74">
        <v>45</v>
      </c>
      <c r="AF32" s="74">
        <v>45</v>
      </c>
      <c r="AG32" s="74">
        <v>0</v>
      </c>
      <c r="AH32" s="74">
        <v>0</v>
      </c>
      <c r="AI32" s="75">
        <v>1</v>
      </c>
      <c r="AJ32" s="48">
        <f t="shared" si="3"/>
        <v>0</v>
      </c>
    </row>
    <row r="33" spans="5:36">
      <c r="E33" s="2" t="s">
        <v>36</v>
      </c>
      <c r="F33" s="2">
        <v>4</v>
      </c>
      <c r="G33" s="2">
        <v>2</v>
      </c>
      <c r="H33" s="2">
        <v>2</v>
      </c>
      <c r="I33" s="2">
        <v>0</v>
      </c>
      <c r="J33" s="4">
        <v>0.5</v>
      </c>
      <c r="K33" s="4"/>
      <c r="L33" s="4"/>
      <c r="N33" s="2" t="s">
        <v>36</v>
      </c>
      <c r="O33" s="2">
        <v>4</v>
      </c>
      <c r="P33" s="2">
        <v>2</v>
      </c>
      <c r="Q33" s="2">
        <v>2</v>
      </c>
      <c r="R33" s="2">
        <v>0</v>
      </c>
      <c r="S33" s="4">
        <v>0.5</v>
      </c>
      <c r="T33" s="38">
        <f t="shared" si="0"/>
        <v>0</v>
      </c>
      <c r="V33" s="74" t="s">
        <v>36</v>
      </c>
      <c r="W33" s="74">
        <v>4</v>
      </c>
      <c r="X33" s="74">
        <v>2</v>
      </c>
      <c r="Y33" s="74">
        <v>2</v>
      </c>
      <c r="Z33" s="74">
        <v>0</v>
      </c>
      <c r="AA33" s="75">
        <f t="shared" si="1"/>
        <v>0.5</v>
      </c>
      <c r="AB33" s="88">
        <f t="shared" si="2"/>
        <v>0</v>
      </c>
      <c r="AC33" s="74"/>
      <c r="AD33" s="74" t="s">
        <v>36</v>
      </c>
      <c r="AE33" s="74">
        <v>4</v>
      </c>
      <c r="AF33" s="74">
        <v>2</v>
      </c>
      <c r="AG33" s="74">
        <v>2</v>
      </c>
      <c r="AH33" s="74">
        <v>0</v>
      </c>
      <c r="AI33" s="75">
        <v>0.5</v>
      </c>
      <c r="AJ33" s="48">
        <f t="shared" si="3"/>
        <v>0</v>
      </c>
    </row>
    <row r="34" spans="5:36">
      <c r="E34" s="2" t="s">
        <v>37</v>
      </c>
      <c r="F34" s="2">
        <v>15</v>
      </c>
      <c r="G34" s="2">
        <v>15</v>
      </c>
      <c r="H34" s="2">
        <v>0</v>
      </c>
      <c r="I34" s="2">
        <v>0</v>
      </c>
      <c r="J34" s="4">
        <v>1</v>
      </c>
      <c r="K34" s="4"/>
      <c r="L34" s="4"/>
      <c r="N34" s="2" t="s">
        <v>37</v>
      </c>
      <c r="O34" s="2">
        <v>15</v>
      </c>
      <c r="P34" s="2">
        <v>15</v>
      </c>
      <c r="Q34" s="2">
        <v>0</v>
      </c>
      <c r="R34" s="2">
        <v>0</v>
      </c>
      <c r="S34" s="4">
        <v>1</v>
      </c>
      <c r="T34" s="38">
        <f t="shared" si="0"/>
        <v>0</v>
      </c>
      <c r="V34" s="74" t="s">
        <v>37</v>
      </c>
      <c r="W34" s="74">
        <v>15</v>
      </c>
      <c r="X34" s="74">
        <v>15</v>
      </c>
      <c r="Y34" s="74">
        <v>0</v>
      </c>
      <c r="Z34" s="74">
        <v>0</v>
      </c>
      <c r="AA34" s="75">
        <f t="shared" si="1"/>
        <v>1</v>
      </c>
      <c r="AB34" s="88">
        <f t="shared" si="2"/>
        <v>0</v>
      </c>
      <c r="AC34" s="74"/>
      <c r="AD34" s="74" t="s">
        <v>37</v>
      </c>
      <c r="AE34" s="74">
        <v>15</v>
      </c>
      <c r="AF34" s="74">
        <v>15</v>
      </c>
      <c r="AG34" s="74">
        <v>0</v>
      </c>
      <c r="AH34" s="74">
        <v>0</v>
      </c>
      <c r="AI34" s="75">
        <v>1</v>
      </c>
      <c r="AJ34" s="48">
        <f t="shared" si="3"/>
        <v>0</v>
      </c>
    </row>
    <row r="35" spans="5:36">
      <c r="E35" s="2" t="s">
        <v>38</v>
      </c>
      <c r="F35" s="2">
        <v>18</v>
      </c>
      <c r="G35" s="2">
        <v>18</v>
      </c>
      <c r="H35" s="2">
        <v>0</v>
      </c>
      <c r="I35" s="2">
        <v>0</v>
      </c>
      <c r="J35" s="4">
        <v>1</v>
      </c>
      <c r="K35" s="4"/>
      <c r="L35" s="4"/>
      <c r="N35" s="2" t="s">
        <v>38</v>
      </c>
      <c r="O35" s="2">
        <v>18</v>
      </c>
      <c r="P35" s="2">
        <v>18</v>
      </c>
      <c r="Q35" s="2">
        <v>0</v>
      </c>
      <c r="R35" s="2">
        <v>0</v>
      </c>
      <c r="S35" s="4">
        <v>1</v>
      </c>
      <c r="T35" s="38">
        <f t="shared" si="0"/>
        <v>0</v>
      </c>
      <c r="V35" s="74" t="s">
        <v>38</v>
      </c>
      <c r="W35" s="74">
        <v>18</v>
      </c>
      <c r="X35" s="74">
        <v>18</v>
      </c>
      <c r="Y35" s="74">
        <v>0</v>
      </c>
      <c r="Z35" s="74">
        <v>0</v>
      </c>
      <c r="AA35" s="75">
        <f t="shared" si="1"/>
        <v>1</v>
      </c>
      <c r="AB35" s="88">
        <f t="shared" si="2"/>
        <v>0</v>
      </c>
      <c r="AC35" s="74"/>
      <c r="AD35" s="74" t="s">
        <v>38</v>
      </c>
      <c r="AE35" s="74">
        <v>18</v>
      </c>
      <c r="AF35" s="74">
        <v>15</v>
      </c>
      <c r="AG35" s="74">
        <v>3</v>
      </c>
      <c r="AH35" s="74">
        <v>0</v>
      </c>
      <c r="AI35" s="75">
        <v>0.83</v>
      </c>
      <c r="AJ35" s="48">
        <f t="shared" si="3"/>
        <v>-0.17000000000000004</v>
      </c>
    </row>
    <row r="36" spans="5:36">
      <c r="E36" s="2" t="s">
        <v>39</v>
      </c>
      <c r="F36" s="2">
        <v>59</v>
      </c>
      <c r="G36" s="2">
        <v>59</v>
      </c>
      <c r="H36" s="2">
        <v>0</v>
      </c>
      <c r="I36" s="2">
        <v>0</v>
      </c>
      <c r="J36" s="4">
        <v>1</v>
      </c>
      <c r="K36" s="4"/>
      <c r="L36" s="4"/>
      <c r="N36" s="2" t="s">
        <v>39</v>
      </c>
      <c r="O36" s="2">
        <v>59</v>
      </c>
      <c r="P36" s="2">
        <v>59</v>
      </c>
      <c r="Q36" s="2">
        <v>0</v>
      </c>
      <c r="R36" s="2">
        <v>0</v>
      </c>
      <c r="S36" s="4">
        <v>1</v>
      </c>
      <c r="T36" s="38">
        <f t="shared" si="0"/>
        <v>0</v>
      </c>
      <c r="V36" s="74" t="s">
        <v>39</v>
      </c>
      <c r="W36" s="74">
        <v>59</v>
      </c>
      <c r="X36" s="74">
        <v>59</v>
      </c>
      <c r="Y36" s="74">
        <v>0</v>
      </c>
      <c r="Z36" s="74">
        <v>0</v>
      </c>
      <c r="AA36" s="75">
        <f t="shared" si="1"/>
        <v>1</v>
      </c>
      <c r="AB36" s="88">
        <f t="shared" si="2"/>
        <v>0</v>
      </c>
      <c r="AD36" s="74" t="s">
        <v>39</v>
      </c>
      <c r="AE36" s="74">
        <v>59</v>
      </c>
      <c r="AF36" s="74">
        <v>58</v>
      </c>
      <c r="AG36" s="74">
        <v>0</v>
      </c>
      <c r="AH36" s="74">
        <v>1</v>
      </c>
      <c r="AI36" s="75">
        <v>0.98</v>
      </c>
      <c r="AJ36" s="48">
        <f t="shared" si="3"/>
        <v>-2.0000000000000018E-2</v>
      </c>
    </row>
    <row r="37" spans="5:36">
      <c r="E37" s="2" t="s">
        <v>40</v>
      </c>
      <c r="F37" s="2">
        <v>14</v>
      </c>
      <c r="G37" s="2">
        <v>12</v>
      </c>
      <c r="H37" s="2">
        <v>0</v>
      </c>
      <c r="I37" s="2">
        <v>2</v>
      </c>
      <c r="J37" s="4">
        <v>0.86</v>
      </c>
      <c r="K37" s="4"/>
      <c r="L37" s="4"/>
      <c r="N37" s="2" t="s">
        <v>40</v>
      </c>
      <c r="O37" s="2">
        <v>14</v>
      </c>
      <c r="P37" s="2">
        <v>12</v>
      </c>
      <c r="Q37" s="2">
        <v>0</v>
      </c>
      <c r="R37" s="2">
        <v>2</v>
      </c>
      <c r="S37" s="4">
        <v>0.86</v>
      </c>
      <c r="T37" s="38">
        <f t="shared" si="0"/>
        <v>0</v>
      </c>
      <c r="V37" s="74" t="s">
        <v>40</v>
      </c>
      <c r="W37" s="74">
        <v>14</v>
      </c>
      <c r="X37" s="74">
        <v>12</v>
      </c>
      <c r="Y37" s="74">
        <v>0</v>
      </c>
      <c r="Z37" s="74">
        <v>2</v>
      </c>
      <c r="AA37" s="75">
        <f t="shared" si="1"/>
        <v>0.8571428571428571</v>
      </c>
      <c r="AB37" s="88">
        <f t="shared" si="2"/>
        <v>0</v>
      </c>
      <c r="AC37" s="74"/>
      <c r="AD37" s="74" t="s">
        <v>40</v>
      </c>
      <c r="AE37" s="74">
        <v>14</v>
      </c>
      <c r="AF37" s="74">
        <v>12</v>
      </c>
      <c r="AG37" s="74">
        <v>0</v>
      </c>
      <c r="AH37" s="74">
        <v>2</v>
      </c>
      <c r="AI37" s="75">
        <v>0.86</v>
      </c>
      <c r="AJ37" s="48">
        <f t="shared" si="3"/>
        <v>2.8571428571428914E-3</v>
      </c>
    </row>
    <row r="38" spans="5:36">
      <c r="E38" s="2" t="s">
        <v>41</v>
      </c>
      <c r="F38" s="2">
        <v>72</v>
      </c>
      <c r="G38" s="2">
        <v>72</v>
      </c>
      <c r="H38" s="2">
        <v>0</v>
      </c>
      <c r="I38" s="2">
        <v>0</v>
      </c>
      <c r="J38" s="4">
        <v>1</v>
      </c>
      <c r="K38" s="4"/>
      <c r="L38" s="4"/>
      <c r="N38" s="2" t="s">
        <v>41</v>
      </c>
      <c r="O38" s="2">
        <v>72</v>
      </c>
      <c r="P38" s="2">
        <v>72</v>
      </c>
      <c r="Q38" s="2">
        <v>0</v>
      </c>
      <c r="R38" s="2">
        <v>0</v>
      </c>
      <c r="S38" s="4">
        <v>1</v>
      </c>
      <c r="T38" s="38">
        <f t="shared" si="0"/>
        <v>0</v>
      </c>
      <c r="V38" s="74" t="s">
        <v>41</v>
      </c>
      <c r="W38" s="74">
        <v>72</v>
      </c>
      <c r="X38" s="74">
        <v>72</v>
      </c>
      <c r="Y38" s="74">
        <v>0</v>
      </c>
      <c r="Z38" s="74">
        <v>0</v>
      </c>
      <c r="AA38" s="75">
        <f t="shared" si="1"/>
        <v>1</v>
      </c>
      <c r="AB38" s="88">
        <f t="shared" si="2"/>
        <v>0</v>
      </c>
      <c r="AC38" s="74"/>
      <c r="AD38" s="74" t="s">
        <v>41</v>
      </c>
      <c r="AE38" s="74">
        <v>72</v>
      </c>
      <c r="AF38" s="74">
        <v>72</v>
      </c>
      <c r="AG38" s="74">
        <v>0</v>
      </c>
      <c r="AH38" s="74">
        <v>0</v>
      </c>
      <c r="AI38" s="75">
        <v>1</v>
      </c>
      <c r="AJ38" s="48">
        <f t="shared" si="3"/>
        <v>0</v>
      </c>
    </row>
    <row r="39" spans="5:36">
      <c r="E39" s="2" t="s">
        <v>42</v>
      </c>
      <c r="F39" s="2">
        <v>85</v>
      </c>
      <c r="G39" s="2">
        <v>35</v>
      </c>
      <c r="H39" s="2">
        <v>50</v>
      </c>
      <c r="I39" s="2">
        <v>0</v>
      </c>
      <c r="J39" s="4">
        <v>0.41</v>
      </c>
      <c r="K39" s="4"/>
      <c r="L39" s="4"/>
      <c r="N39" s="2" t="s">
        <v>42</v>
      </c>
      <c r="O39" s="2">
        <v>85</v>
      </c>
      <c r="P39" s="2">
        <v>35</v>
      </c>
      <c r="Q39" s="2">
        <v>50</v>
      </c>
      <c r="R39" s="2">
        <v>0</v>
      </c>
      <c r="S39" s="4">
        <v>0.41</v>
      </c>
      <c r="T39" s="38">
        <f t="shared" si="0"/>
        <v>0</v>
      </c>
      <c r="V39" s="74" t="s">
        <v>42</v>
      </c>
      <c r="W39" s="74">
        <v>85</v>
      </c>
      <c r="X39" s="74">
        <v>35</v>
      </c>
      <c r="Y39" s="74">
        <v>50</v>
      </c>
      <c r="Z39" s="74">
        <v>0</v>
      </c>
      <c r="AA39" s="75">
        <f t="shared" si="1"/>
        <v>0.41176470588235292</v>
      </c>
      <c r="AB39" s="88">
        <f t="shared" si="2"/>
        <v>0</v>
      </c>
      <c r="AC39" s="74"/>
      <c r="AD39" s="74" t="s">
        <v>42</v>
      </c>
      <c r="AE39" s="74">
        <v>85</v>
      </c>
      <c r="AF39" s="74">
        <v>35</v>
      </c>
      <c r="AG39" s="74">
        <v>50</v>
      </c>
      <c r="AH39" s="74">
        <v>0</v>
      </c>
      <c r="AI39" s="75">
        <v>0.41</v>
      </c>
      <c r="AJ39" s="48">
        <f t="shared" si="3"/>
        <v>-1.764705882352946E-3</v>
      </c>
    </row>
    <row r="40" spans="5:36">
      <c r="E40" s="2" t="s">
        <v>43</v>
      </c>
      <c r="F40" s="2">
        <v>152</v>
      </c>
      <c r="G40" s="2">
        <v>151</v>
      </c>
      <c r="H40" s="2">
        <v>1</v>
      </c>
      <c r="I40" s="2">
        <v>0</v>
      </c>
      <c r="J40" s="4">
        <v>0.99</v>
      </c>
      <c r="K40" s="4"/>
      <c r="L40" s="4"/>
      <c r="N40" s="2" t="s">
        <v>43</v>
      </c>
      <c r="O40" s="2">
        <v>152</v>
      </c>
      <c r="P40" s="2">
        <v>151</v>
      </c>
      <c r="Q40" s="2">
        <v>1</v>
      </c>
      <c r="R40" s="2">
        <v>0</v>
      </c>
      <c r="S40" s="4">
        <v>0.99</v>
      </c>
      <c r="T40" s="38">
        <f t="shared" si="0"/>
        <v>0</v>
      </c>
      <c r="V40" s="74" t="s">
        <v>43</v>
      </c>
      <c r="W40" s="74">
        <v>152</v>
      </c>
      <c r="X40" s="74">
        <v>151</v>
      </c>
      <c r="Y40" s="74">
        <v>1</v>
      </c>
      <c r="Z40" s="74">
        <v>0</v>
      </c>
      <c r="AA40" s="75">
        <f t="shared" si="1"/>
        <v>0.99342105263157898</v>
      </c>
      <c r="AB40" s="88">
        <f t="shared" si="2"/>
        <v>0</v>
      </c>
      <c r="AD40" s="74" t="s">
        <v>43</v>
      </c>
      <c r="AE40" s="74">
        <v>152</v>
      </c>
      <c r="AF40" s="74">
        <v>139</v>
      </c>
      <c r="AG40" s="74">
        <v>1</v>
      </c>
      <c r="AH40" s="74">
        <v>12</v>
      </c>
      <c r="AI40" s="75">
        <v>0.91</v>
      </c>
      <c r="AJ40" s="48">
        <f t="shared" si="3"/>
        <v>-8.3421052631578951E-2</v>
      </c>
    </row>
    <row r="41" spans="5:36">
      <c r="E41" s="2" t="s">
        <v>44</v>
      </c>
      <c r="F41" s="2">
        <v>67</v>
      </c>
      <c r="G41" s="2">
        <v>55</v>
      </c>
      <c r="H41" s="2">
        <v>11</v>
      </c>
      <c r="I41" s="2">
        <v>1</v>
      </c>
      <c r="J41" s="4">
        <v>0.82</v>
      </c>
      <c r="K41" s="4"/>
      <c r="L41" s="4"/>
      <c r="N41" s="2" t="s">
        <v>44</v>
      </c>
      <c r="O41" s="2">
        <v>67</v>
      </c>
      <c r="P41" s="2">
        <v>55</v>
      </c>
      <c r="Q41" s="2">
        <v>11</v>
      </c>
      <c r="R41" s="2">
        <v>1</v>
      </c>
      <c r="S41" s="4">
        <v>0.82</v>
      </c>
      <c r="T41" s="38">
        <f t="shared" si="0"/>
        <v>0</v>
      </c>
      <c r="V41" s="74" t="s">
        <v>44</v>
      </c>
      <c r="W41" s="74">
        <v>67</v>
      </c>
      <c r="X41" s="74">
        <v>55</v>
      </c>
      <c r="Y41" s="74">
        <v>11</v>
      </c>
      <c r="Z41" s="74">
        <v>1</v>
      </c>
      <c r="AA41" s="75">
        <f t="shared" si="1"/>
        <v>0.82089552238805974</v>
      </c>
      <c r="AB41" s="88">
        <f t="shared" si="2"/>
        <v>0</v>
      </c>
      <c r="AD41" s="74" t="s">
        <v>44</v>
      </c>
      <c r="AE41" s="74">
        <v>67</v>
      </c>
      <c r="AF41" s="74">
        <v>55</v>
      </c>
      <c r="AG41" s="74">
        <v>11</v>
      </c>
      <c r="AH41" s="74">
        <v>1</v>
      </c>
      <c r="AI41" s="75">
        <v>0.82</v>
      </c>
      <c r="AJ41" s="48">
        <f t="shared" si="3"/>
        <v>-8.9552238805978845E-4</v>
      </c>
    </row>
    <row r="42" spans="5:36">
      <c r="E42" s="2" t="s">
        <v>45</v>
      </c>
      <c r="F42" s="2">
        <v>9</v>
      </c>
      <c r="G42" s="2">
        <v>3</v>
      </c>
      <c r="H42" s="2">
        <v>0</v>
      </c>
      <c r="I42" s="2">
        <v>6</v>
      </c>
      <c r="J42" s="4">
        <v>0.33</v>
      </c>
      <c r="K42" s="4"/>
      <c r="L42" s="4"/>
      <c r="N42" s="2" t="s">
        <v>45</v>
      </c>
      <c r="O42" s="2">
        <v>3</v>
      </c>
      <c r="P42" s="2">
        <v>3</v>
      </c>
      <c r="Q42" s="2">
        <v>0</v>
      </c>
      <c r="R42" s="2">
        <v>6</v>
      </c>
      <c r="S42" s="4">
        <v>0.33</v>
      </c>
      <c r="T42" s="38">
        <f t="shared" si="0"/>
        <v>0</v>
      </c>
      <c r="V42" s="78" t="s">
        <v>45</v>
      </c>
      <c r="W42" s="74">
        <v>3</v>
      </c>
      <c r="X42" s="74">
        <v>3</v>
      </c>
      <c r="Y42" s="74">
        <v>0</v>
      </c>
      <c r="Z42" s="74">
        <v>0</v>
      </c>
      <c r="AA42" s="75">
        <f t="shared" si="1"/>
        <v>1</v>
      </c>
      <c r="AB42" s="88">
        <f t="shared" si="2"/>
        <v>0</v>
      </c>
      <c r="AC42" s="74"/>
      <c r="AD42" s="78" t="s">
        <v>45</v>
      </c>
      <c r="AE42" s="74">
        <v>3</v>
      </c>
      <c r="AF42" s="74">
        <v>3</v>
      </c>
      <c r="AG42" s="74">
        <v>0</v>
      </c>
      <c r="AH42" s="74">
        <v>0</v>
      </c>
      <c r="AI42" s="75">
        <f>AF42/AE42</f>
        <v>1</v>
      </c>
      <c r="AJ42" s="48">
        <f t="shared" si="3"/>
        <v>0</v>
      </c>
    </row>
    <row r="43" spans="5:36">
      <c r="E43" s="2" t="s">
        <v>46</v>
      </c>
      <c r="F43" s="2">
        <v>29</v>
      </c>
      <c r="G43" s="2">
        <v>26</v>
      </c>
      <c r="H43" s="2">
        <v>1</v>
      </c>
      <c r="I43" s="2">
        <v>2</v>
      </c>
      <c r="J43" s="4">
        <v>0.9</v>
      </c>
      <c r="K43" s="4"/>
      <c r="L43" s="4"/>
      <c r="N43" s="2" t="s">
        <v>46</v>
      </c>
      <c r="O43" s="2">
        <v>27</v>
      </c>
      <c r="P43" s="2">
        <v>26</v>
      </c>
      <c r="Q43" s="2">
        <v>1</v>
      </c>
      <c r="R43" s="2">
        <v>2</v>
      </c>
      <c r="S43" s="4">
        <v>0.9</v>
      </c>
      <c r="T43" s="38">
        <f t="shared" si="0"/>
        <v>0</v>
      </c>
      <c r="V43" s="78" t="s">
        <v>46</v>
      </c>
      <c r="W43" s="73">
        <v>27</v>
      </c>
      <c r="X43" s="73">
        <v>26</v>
      </c>
      <c r="Y43" s="73">
        <v>1</v>
      </c>
      <c r="Z43" s="73">
        <v>0</v>
      </c>
      <c r="AA43" s="75">
        <f t="shared" si="1"/>
        <v>0.96296296296296291</v>
      </c>
      <c r="AB43" s="88">
        <f t="shared" si="2"/>
        <v>0</v>
      </c>
      <c r="AC43" s="74"/>
      <c r="AD43" s="78" t="s">
        <v>46</v>
      </c>
      <c r="AE43" s="73">
        <v>27</v>
      </c>
      <c r="AF43" s="73">
        <v>26</v>
      </c>
      <c r="AG43" s="73">
        <v>1</v>
      </c>
      <c r="AH43" s="73">
        <v>0</v>
      </c>
      <c r="AI43" s="75">
        <f>AF43/AE43</f>
        <v>0.96296296296296291</v>
      </c>
      <c r="AJ43" s="48">
        <f t="shared" si="3"/>
        <v>0</v>
      </c>
    </row>
    <row r="44" spans="5:36">
      <c r="E44" s="2" t="s">
        <v>47</v>
      </c>
      <c r="F44" s="2">
        <v>16</v>
      </c>
      <c r="G44" s="2">
        <v>16</v>
      </c>
      <c r="H44" s="2">
        <v>0</v>
      </c>
      <c r="I44" s="2">
        <v>0</v>
      </c>
      <c r="J44" s="4">
        <v>1</v>
      </c>
      <c r="K44" s="4"/>
      <c r="L44" s="4"/>
      <c r="N44" s="2" t="s">
        <v>47</v>
      </c>
      <c r="O44" s="2">
        <v>16</v>
      </c>
      <c r="P44" s="2">
        <v>16</v>
      </c>
      <c r="Q44" s="2">
        <v>0</v>
      </c>
      <c r="R44" s="2">
        <v>0</v>
      </c>
      <c r="S44" s="4">
        <v>1</v>
      </c>
      <c r="T44" s="38">
        <f t="shared" si="0"/>
        <v>0</v>
      </c>
      <c r="V44" s="74" t="s">
        <v>47</v>
      </c>
      <c r="W44" s="74">
        <v>16</v>
      </c>
      <c r="X44" s="74">
        <v>16</v>
      </c>
      <c r="Y44" s="74">
        <v>0</v>
      </c>
      <c r="Z44" s="74">
        <v>0</v>
      </c>
      <c r="AA44" s="75">
        <f t="shared" si="1"/>
        <v>1</v>
      </c>
      <c r="AB44" s="88">
        <f t="shared" si="2"/>
        <v>0</v>
      </c>
      <c r="AC44" s="74"/>
      <c r="AD44" s="74" t="s">
        <v>47</v>
      </c>
      <c r="AE44" s="74">
        <v>16</v>
      </c>
      <c r="AF44" s="74">
        <v>16</v>
      </c>
      <c r="AG44" s="74">
        <v>0</v>
      </c>
      <c r="AH44" s="74">
        <v>0</v>
      </c>
      <c r="AI44" s="75">
        <v>1</v>
      </c>
      <c r="AJ44" s="48">
        <f t="shared" si="3"/>
        <v>0</v>
      </c>
    </row>
    <row r="45" spans="5:36">
      <c r="E45" s="2" t="s">
        <v>48</v>
      </c>
      <c r="F45" s="2">
        <v>25</v>
      </c>
      <c r="G45" s="2">
        <v>17</v>
      </c>
      <c r="H45" s="2">
        <v>8</v>
      </c>
      <c r="I45" s="2">
        <v>0</v>
      </c>
      <c r="J45" s="4">
        <v>0.68</v>
      </c>
      <c r="K45" s="4"/>
      <c r="L45" s="4"/>
      <c r="N45" s="2" t="s">
        <v>48</v>
      </c>
      <c r="O45" s="2">
        <v>25</v>
      </c>
      <c r="P45" s="2">
        <v>17</v>
      </c>
      <c r="Q45" s="2">
        <v>8</v>
      </c>
      <c r="R45" s="2">
        <v>0</v>
      </c>
      <c r="S45" s="4">
        <v>0.68</v>
      </c>
      <c r="T45" s="38">
        <f t="shared" si="0"/>
        <v>0</v>
      </c>
      <c r="V45" s="74" t="s">
        <v>48</v>
      </c>
      <c r="W45" s="74">
        <v>25</v>
      </c>
      <c r="X45" s="74">
        <v>17</v>
      </c>
      <c r="Y45" s="74">
        <v>8</v>
      </c>
      <c r="Z45" s="74">
        <v>0</v>
      </c>
      <c r="AA45" s="75">
        <f t="shared" si="1"/>
        <v>0.68</v>
      </c>
      <c r="AB45" s="88">
        <f t="shared" si="2"/>
        <v>0</v>
      </c>
      <c r="AC45" s="74"/>
      <c r="AD45" s="74" t="s">
        <v>48</v>
      </c>
      <c r="AE45" s="74">
        <v>25</v>
      </c>
      <c r="AF45" s="74">
        <v>17</v>
      </c>
      <c r="AG45" s="74">
        <v>8</v>
      </c>
      <c r="AH45" s="74">
        <v>0</v>
      </c>
      <c r="AI45" s="75">
        <v>0.68</v>
      </c>
      <c r="AJ45" s="48">
        <f t="shared" si="3"/>
        <v>0</v>
      </c>
    </row>
    <row r="46" spans="5:36">
      <c r="E46" s="2" t="s">
        <v>49</v>
      </c>
      <c r="F46" s="2">
        <v>447</v>
      </c>
      <c r="G46" s="2">
        <v>443</v>
      </c>
      <c r="H46" s="2">
        <v>4</v>
      </c>
      <c r="I46" s="2">
        <v>0</v>
      </c>
      <c r="J46" s="4">
        <v>0.99</v>
      </c>
      <c r="K46" s="4"/>
      <c r="L46" s="4"/>
      <c r="N46" s="2" t="s">
        <v>49</v>
      </c>
      <c r="O46" s="2">
        <v>447</v>
      </c>
      <c r="P46" s="2">
        <v>443</v>
      </c>
      <c r="Q46" s="2">
        <v>4</v>
      </c>
      <c r="R46" s="2">
        <v>0</v>
      </c>
      <c r="S46" s="4">
        <v>0.99</v>
      </c>
      <c r="T46" s="38">
        <f t="shared" si="0"/>
        <v>0</v>
      </c>
      <c r="V46" s="74" t="s">
        <v>49</v>
      </c>
      <c r="W46" s="74">
        <v>447</v>
      </c>
      <c r="X46" s="74">
        <v>443</v>
      </c>
      <c r="Y46" s="74">
        <v>4</v>
      </c>
      <c r="Z46" s="74">
        <v>0</v>
      </c>
      <c r="AA46" s="75">
        <f t="shared" si="1"/>
        <v>0.99105145413870244</v>
      </c>
      <c r="AB46" s="88">
        <f t="shared" si="2"/>
        <v>0</v>
      </c>
      <c r="AC46" s="74"/>
      <c r="AD46" s="74" t="s">
        <v>49</v>
      </c>
      <c r="AE46" s="74">
        <v>447</v>
      </c>
      <c r="AF46" s="74">
        <v>443</v>
      </c>
      <c r="AG46" s="74">
        <v>3</v>
      </c>
      <c r="AH46" s="74">
        <v>1</v>
      </c>
      <c r="AI46" s="75">
        <v>0.99</v>
      </c>
      <c r="AJ46" s="48">
        <f t="shared" si="3"/>
        <v>-1.0514541387024456E-3</v>
      </c>
    </row>
    <row r="47" spans="5:36">
      <c r="E47" s="2" t="s">
        <v>50</v>
      </c>
      <c r="F47" s="2">
        <v>43</v>
      </c>
      <c r="G47" s="2">
        <v>43</v>
      </c>
      <c r="H47" s="2">
        <v>0</v>
      </c>
      <c r="I47" s="2">
        <v>0</v>
      </c>
      <c r="J47" s="4">
        <v>1</v>
      </c>
      <c r="K47" s="4"/>
      <c r="L47" s="4"/>
      <c r="N47" s="2" t="s">
        <v>50</v>
      </c>
      <c r="O47" s="2">
        <v>43</v>
      </c>
      <c r="P47" s="2">
        <v>43</v>
      </c>
      <c r="Q47" s="2">
        <v>0</v>
      </c>
      <c r="R47" s="2">
        <v>0</v>
      </c>
      <c r="S47" s="4">
        <v>1</v>
      </c>
      <c r="T47" s="38">
        <f t="shared" si="0"/>
        <v>0</v>
      </c>
      <c r="V47" s="74" t="s">
        <v>50</v>
      </c>
      <c r="W47" s="74">
        <v>43</v>
      </c>
      <c r="X47" s="74">
        <v>43</v>
      </c>
      <c r="Y47" s="74">
        <v>0</v>
      </c>
      <c r="Z47" s="74">
        <v>0</v>
      </c>
      <c r="AA47" s="75">
        <f t="shared" si="1"/>
        <v>1</v>
      </c>
      <c r="AB47" s="88">
        <f t="shared" si="2"/>
        <v>0</v>
      </c>
      <c r="AC47" s="74"/>
      <c r="AD47" s="74" t="s">
        <v>50</v>
      </c>
      <c r="AE47" s="74">
        <v>43</v>
      </c>
      <c r="AF47" s="74">
        <v>43</v>
      </c>
      <c r="AG47" s="74">
        <v>0</v>
      </c>
      <c r="AH47" s="74">
        <v>0</v>
      </c>
      <c r="AI47" s="75">
        <v>1</v>
      </c>
      <c r="AJ47" s="48">
        <f t="shared" si="3"/>
        <v>0</v>
      </c>
    </row>
    <row r="48" spans="5:36">
      <c r="E48" s="2" t="s">
        <v>51</v>
      </c>
      <c r="F48" s="2">
        <v>10</v>
      </c>
      <c r="G48" s="2">
        <v>10</v>
      </c>
      <c r="H48" s="2">
        <v>0</v>
      </c>
      <c r="I48" s="2">
        <v>0</v>
      </c>
      <c r="J48" s="4">
        <v>1</v>
      </c>
      <c r="K48" s="4"/>
      <c r="L48" s="4"/>
      <c r="N48" s="2" t="s">
        <v>51</v>
      </c>
      <c r="O48" s="2">
        <v>10</v>
      </c>
      <c r="P48" s="2">
        <v>10</v>
      </c>
      <c r="Q48" s="2">
        <v>0</v>
      </c>
      <c r="R48" s="2">
        <v>0</v>
      </c>
      <c r="S48" s="4">
        <v>1</v>
      </c>
      <c r="T48" s="38">
        <f t="shared" si="0"/>
        <v>0</v>
      </c>
      <c r="V48" s="74" t="s">
        <v>51</v>
      </c>
      <c r="W48" s="74">
        <v>10</v>
      </c>
      <c r="X48" s="74">
        <v>10</v>
      </c>
      <c r="Y48" s="74">
        <v>0</v>
      </c>
      <c r="Z48" s="74">
        <v>0</v>
      </c>
      <c r="AA48" s="75">
        <f t="shared" si="1"/>
        <v>1</v>
      </c>
      <c r="AB48" s="88">
        <f t="shared" si="2"/>
        <v>0</v>
      </c>
      <c r="AC48" s="74"/>
      <c r="AD48" s="74" t="s">
        <v>51</v>
      </c>
      <c r="AE48" s="74">
        <v>10</v>
      </c>
      <c r="AF48" s="74">
        <v>9</v>
      </c>
      <c r="AG48" s="74">
        <v>1</v>
      </c>
      <c r="AH48" s="74">
        <v>0</v>
      </c>
      <c r="AI48" s="75">
        <v>0.9</v>
      </c>
      <c r="AJ48" s="48">
        <f t="shared" si="3"/>
        <v>-9.9999999999999978E-2</v>
      </c>
    </row>
    <row r="49" spans="5:37">
      <c r="E49" s="2" t="s">
        <v>52</v>
      </c>
      <c r="F49" s="2">
        <v>328</v>
      </c>
      <c r="G49" s="2">
        <v>286</v>
      </c>
      <c r="H49" s="2">
        <v>34</v>
      </c>
      <c r="I49" s="2">
        <v>8</v>
      </c>
      <c r="J49" s="4">
        <v>0.87</v>
      </c>
      <c r="K49" s="4"/>
      <c r="L49" s="4"/>
      <c r="N49" s="2" t="s">
        <v>52</v>
      </c>
      <c r="O49" s="2">
        <v>328</v>
      </c>
      <c r="P49" s="2">
        <v>286</v>
      </c>
      <c r="Q49" s="2">
        <v>34</v>
      </c>
      <c r="R49" s="2">
        <v>8</v>
      </c>
      <c r="S49" s="4">
        <v>0.87</v>
      </c>
      <c r="T49" s="38">
        <f t="shared" si="0"/>
        <v>0</v>
      </c>
      <c r="V49" s="74" t="s">
        <v>52</v>
      </c>
      <c r="W49" s="74">
        <v>328</v>
      </c>
      <c r="X49" s="74">
        <v>286</v>
      </c>
      <c r="Y49" s="74">
        <v>34</v>
      </c>
      <c r="Z49" s="74">
        <v>8</v>
      </c>
      <c r="AA49" s="75">
        <v>0.87</v>
      </c>
      <c r="AB49" s="88">
        <f t="shared" si="2"/>
        <v>0</v>
      </c>
      <c r="AC49" s="74"/>
      <c r="AD49" s="74" t="s">
        <v>52</v>
      </c>
      <c r="AE49" s="74">
        <v>328</v>
      </c>
      <c r="AF49" s="74">
        <v>286</v>
      </c>
      <c r="AG49" s="74">
        <v>34</v>
      </c>
      <c r="AH49" s="74">
        <v>8</v>
      </c>
      <c r="AI49" s="75">
        <v>0.87</v>
      </c>
      <c r="AJ49" s="48">
        <f t="shared" si="3"/>
        <v>0</v>
      </c>
    </row>
    <row r="50" spans="5:37">
      <c r="E50" s="2" t="s">
        <v>53</v>
      </c>
      <c r="F50" s="2">
        <v>341</v>
      </c>
      <c r="G50" s="2">
        <v>340</v>
      </c>
      <c r="H50" s="2">
        <v>1</v>
      </c>
      <c r="I50" s="2">
        <v>0</v>
      </c>
      <c r="J50" s="4">
        <v>1</v>
      </c>
      <c r="K50" s="4"/>
      <c r="L50" s="4"/>
      <c r="N50" s="2" t="s">
        <v>53</v>
      </c>
      <c r="O50" s="2">
        <v>341</v>
      </c>
      <c r="P50" s="2">
        <v>340</v>
      </c>
      <c r="Q50" s="2">
        <v>1</v>
      </c>
      <c r="R50" s="2">
        <v>0</v>
      </c>
      <c r="S50" s="4">
        <v>1</v>
      </c>
      <c r="T50" s="38">
        <f t="shared" si="0"/>
        <v>0</v>
      </c>
      <c r="V50" s="74" t="s">
        <v>53</v>
      </c>
      <c r="W50" s="74">
        <v>341</v>
      </c>
      <c r="X50" s="74">
        <v>340</v>
      </c>
      <c r="Y50" s="74">
        <v>1</v>
      </c>
      <c r="Z50" s="74">
        <v>0</v>
      </c>
      <c r="AA50" s="75">
        <v>1</v>
      </c>
      <c r="AB50" s="88">
        <f t="shared" si="2"/>
        <v>0</v>
      </c>
      <c r="AC50" s="74"/>
      <c r="AD50" s="74" t="s">
        <v>53</v>
      </c>
      <c r="AE50" s="74">
        <v>341</v>
      </c>
      <c r="AF50" s="74">
        <v>340</v>
      </c>
      <c r="AG50" s="74">
        <v>1</v>
      </c>
      <c r="AH50" s="74">
        <v>0</v>
      </c>
      <c r="AI50" s="75">
        <v>1</v>
      </c>
      <c r="AJ50" s="48">
        <f t="shared" si="3"/>
        <v>0</v>
      </c>
    </row>
    <row r="51" spans="5:37">
      <c r="E51" s="2" t="s">
        <v>54</v>
      </c>
      <c r="F51" s="2">
        <v>135</v>
      </c>
      <c r="G51" s="2">
        <v>129</v>
      </c>
      <c r="H51" s="2">
        <v>0</v>
      </c>
      <c r="I51" s="2">
        <v>6</v>
      </c>
      <c r="J51" s="4">
        <v>0.96</v>
      </c>
      <c r="K51" s="4"/>
      <c r="L51" s="4"/>
      <c r="N51" s="2" t="s">
        <v>54</v>
      </c>
      <c r="O51" s="2">
        <v>135</v>
      </c>
      <c r="P51" s="2">
        <v>129</v>
      </c>
      <c r="Q51" s="2">
        <v>0</v>
      </c>
      <c r="R51" s="2">
        <v>6</v>
      </c>
      <c r="S51" s="4">
        <v>0.96</v>
      </c>
      <c r="T51" s="38">
        <f t="shared" si="0"/>
        <v>0</v>
      </c>
      <c r="V51" s="74" t="s">
        <v>54</v>
      </c>
      <c r="W51" s="74">
        <v>135</v>
      </c>
      <c r="X51" s="74">
        <v>129</v>
      </c>
      <c r="Y51" s="74">
        <v>0</v>
      </c>
      <c r="Z51" s="74">
        <v>6</v>
      </c>
      <c r="AA51" s="75">
        <f t="shared" si="1"/>
        <v>0.9555555555555556</v>
      </c>
      <c r="AB51" s="88">
        <f t="shared" si="2"/>
        <v>0</v>
      </c>
      <c r="AC51" s="74"/>
      <c r="AD51" s="74" t="s">
        <v>54</v>
      </c>
      <c r="AE51" s="74">
        <v>135</v>
      </c>
      <c r="AF51" s="74">
        <v>129</v>
      </c>
      <c r="AG51" s="74">
        <v>0</v>
      </c>
      <c r="AH51" s="74">
        <v>6</v>
      </c>
      <c r="AI51" s="75">
        <v>0.96</v>
      </c>
      <c r="AJ51" s="48">
        <f t="shared" si="3"/>
        <v>4.444444444444362E-3</v>
      </c>
    </row>
    <row r="52" spans="5:37">
      <c r="E52" s="2" t="s">
        <v>55</v>
      </c>
      <c r="F52" s="2">
        <v>1595</v>
      </c>
      <c r="G52" s="2">
        <v>1588</v>
      </c>
      <c r="H52" s="2">
        <v>7</v>
      </c>
      <c r="I52" s="2">
        <v>0</v>
      </c>
      <c r="J52" s="4">
        <v>1</v>
      </c>
      <c r="K52" s="4"/>
      <c r="L52" s="4"/>
      <c r="N52" s="2" t="s">
        <v>55</v>
      </c>
      <c r="O52" s="2">
        <v>1595</v>
      </c>
      <c r="P52" s="2">
        <v>1588</v>
      </c>
      <c r="Q52" s="2">
        <v>7</v>
      </c>
      <c r="R52" s="2">
        <v>0</v>
      </c>
      <c r="S52" s="4">
        <v>1</v>
      </c>
      <c r="T52" s="38">
        <f t="shared" si="0"/>
        <v>0</v>
      </c>
      <c r="V52" s="74" t="s">
        <v>55</v>
      </c>
      <c r="W52" s="74">
        <v>1595</v>
      </c>
      <c r="X52" s="74">
        <v>1588</v>
      </c>
      <c r="Y52" s="74">
        <v>7</v>
      </c>
      <c r="Z52" s="74">
        <v>0</v>
      </c>
      <c r="AA52" s="75">
        <f t="shared" si="1"/>
        <v>0.9956112852664577</v>
      </c>
      <c r="AB52" s="88">
        <f t="shared" si="2"/>
        <v>0</v>
      </c>
      <c r="AD52" s="74" t="s">
        <v>55</v>
      </c>
      <c r="AE52" s="74">
        <v>1595</v>
      </c>
      <c r="AF52" s="74">
        <v>1587</v>
      </c>
      <c r="AG52" s="74">
        <v>8</v>
      </c>
      <c r="AH52" s="74">
        <v>0</v>
      </c>
      <c r="AI52" s="75">
        <v>0.99</v>
      </c>
      <c r="AJ52" s="48">
        <f t="shared" si="3"/>
        <v>-5.6112852664577106E-3</v>
      </c>
    </row>
    <row r="53" spans="5:37">
      <c r="E53" s="2" t="s">
        <v>56</v>
      </c>
      <c r="F53" s="2">
        <v>176</v>
      </c>
      <c r="G53" s="2">
        <v>174</v>
      </c>
      <c r="H53" s="2">
        <v>2</v>
      </c>
      <c r="I53" s="2">
        <v>0</v>
      </c>
      <c r="J53" s="4">
        <v>0.99</v>
      </c>
      <c r="K53" s="4"/>
      <c r="L53" s="4"/>
      <c r="N53" s="2" t="s">
        <v>56</v>
      </c>
      <c r="O53" s="2">
        <v>176</v>
      </c>
      <c r="P53" s="2">
        <v>173</v>
      </c>
      <c r="Q53" s="2">
        <v>3</v>
      </c>
      <c r="R53" s="2">
        <v>0</v>
      </c>
      <c r="S53" s="4">
        <v>0.98</v>
      </c>
      <c r="T53" s="38">
        <f t="shared" si="0"/>
        <v>-1.0000000000000009E-2</v>
      </c>
      <c r="U53" t="s">
        <v>89</v>
      </c>
      <c r="V53" s="74" t="s">
        <v>56</v>
      </c>
      <c r="W53" s="74">
        <v>176</v>
      </c>
      <c r="X53" s="74">
        <v>174</v>
      </c>
      <c r="Y53" s="74">
        <v>2</v>
      </c>
      <c r="Z53" s="74">
        <v>0</v>
      </c>
      <c r="AA53" s="75">
        <f t="shared" si="1"/>
        <v>0.98863636363636365</v>
      </c>
      <c r="AB53" s="88">
        <f t="shared" si="2"/>
        <v>0</v>
      </c>
      <c r="AD53" s="74" t="s">
        <v>56</v>
      </c>
      <c r="AE53" s="74">
        <v>176</v>
      </c>
      <c r="AF53" s="74">
        <v>172</v>
      </c>
      <c r="AG53" s="74">
        <v>2</v>
      </c>
      <c r="AH53" s="74">
        <v>2</v>
      </c>
      <c r="AI53" s="75">
        <v>0.98</v>
      </c>
      <c r="AJ53" s="48">
        <f t="shared" si="3"/>
        <v>-8.6363636363636642E-3</v>
      </c>
    </row>
    <row r="54" spans="5:37">
      <c r="E54" s="2" t="s">
        <v>57</v>
      </c>
      <c r="F54" s="2">
        <v>231</v>
      </c>
      <c r="G54" s="2">
        <v>223</v>
      </c>
      <c r="H54" s="2">
        <v>7</v>
      </c>
      <c r="I54" s="2">
        <v>1</v>
      </c>
      <c r="J54" s="4">
        <v>0.97</v>
      </c>
      <c r="K54" s="4"/>
      <c r="L54" s="4"/>
      <c r="N54" s="2" t="s">
        <v>57</v>
      </c>
      <c r="O54" s="2">
        <v>231</v>
      </c>
      <c r="P54" s="2">
        <v>223</v>
      </c>
      <c r="Q54" s="2">
        <v>7</v>
      </c>
      <c r="R54" s="2">
        <v>1</v>
      </c>
      <c r="S54" s="4">
        <v>0.97</v>
      </c>
      <c r="T54" s="38">
        <f t="shared" si="0"/>
        <v>0</v>
      </c>
      <c r="V54" s="74" t="s">
        <v>57</v>
      </c>
      <c r="W54" s="74">
        <v>231</v>
      </c>
      <c r="X54" s="74">
        <v>223</v>
      </c>
      <c r="Y54" s="74">
        <v>7</v>
      </c>
      <c r="Z54" s="74">
        <v>1</v>
      </c>
      <c r="AA54" s="75">
        <f t="shared" si="1"/>
        <v>0.96536796536796532</v>
      </c>
      <c r="AB54" s="88">
        <f t="shared" si="2"/>
        <v>0</v>
      </c>
      <c r="AD54" s="74" t="s">
        <v>57</v>
      </c>
      <c r="AE54" s="74">
        <v>231</v>
      </c>
      <c r="AF54" s="74">
        <v>223</v>
      </c>
      <c r="AG54" s="74">
        <v>7</v>
      </c>
      <c r="AH54" s="74">
        <v>1</v>
      </c>
      <c r="AI54" s="75">
        <v>0.97</v>
      </c>
      <c r="AJ54" s="48">
        <f t="shared" si="3"/>
        <v>4.6320346320346539E-3</v>
      </c>
    </row>
    <row r="55" spans="5:37">
      <c r="E55" s="2" t="s">
        <v>58</v>
      </c>
      <c r="F55" s="2">
        <v>194</v>
      </c>
      <c r="G55" s="2">
        <v>185</v>
      </c>
      <c r="H55" s="2">
        <v>7</v>
      </c>
      <c r="I55" s="2">
        <v>2</v>
      </c>
      <c r="J55" s="4">
        <v>0.95</v>
      </c>
      <c r="K55" s="4"/>
      <c r="L55" s="4"/>
      <c r="N55" s="2" t="s">
        <v>58</v>
      </c>
      <c r="O55" s="2">
        <v>192</v>
      </c>
      <c r="P55" s="2">
        <v>185</v>
      </c>
      <c r="Q55" s="2">
        <v>7</v>
      </c>
      <c r="R55" s="2">
        <v>2</v>
      </c>
      <c r="S55" s="4">
        <v>0.95</v>
      </c>
      <c r="T55" s="38">
        <f t="shared" si="0"/>
        <v>0</v>
      </c>
      <c r="V55" s="78" t="s">
        <v>58</v>
      </c>
      <c r="W55" s="73">
        <v>192</v>
      </c>
      <c r="X55" s="73">
        <v>185</v>
      </c>
      <c r="Y55" s="73">
        <v>7</v>
      </c>
      <c r="Z55" s="73">
        <v>0</v>
      </c>
      <c r="AA55" s="75">
        <f t="shared" si="1"/>
        <v>0.96354166666666663</v>
      </c>
      <c r="AB55" s="88">
        <f t="shared" si="2"/>
        <v>0</v>
      </c>
      <c r="AC55" s="74"/>
      <c r="AD55" s="78" t="s">
        <v>58</v>
      </c>
      <c r="AE55" s="73">
        <v>192</v>
      </c>
      <c r="AF55" s="73">
        <v>187</v>
      </c>
      <c r="AG55" s="73">
        <v>6</v>
      </c>
      <c r="AH55" s="73">
        <v>1</v>
      </c>
      <c r="AI55" s="75">
        <f>AF55/AE55</f>
        <v>0.97395833333333337</v>
      </c>
      <c r="AJ55" s="48">
        <f t="shared" si="3"/>
        <v>1.0416666666666741E-2</v>
      </c>
      <c r="AK55" t="s">
        <v>89</v>
      </c>
    </row>
    <row r="56" spans="5:37">
      <c r="E56" s="2" t="s">
        <v>59</v>
      </c>
      <c r="F56" s="2">
        <v>85</v>
      </c>
      <c r="G56" s="2">
        <v>54</v>
      </c>
      <c r="H56" s="2">
        <v>2</v>
      </c>
      <c r="I56" s="2">
        <v>29</v>
      </c>
      <c r="J56" s="4">
        <v>0.64</v>
      </c>
      <c r="K56" s="4"/>
      <c r="L56" s="4"/>
      <c r="N56" s="2" t="s">
        <v>59</v>
      </c>
      <c r="O56" s="2">
        <v>85</v>
      </c>
      <c r="P56" s="2">
        <v>54</v>
      </c>
      <c r="Q56" s="2">
        <v>2</v>
      </c>
      <c r="R56" s="2">
        <v>29</v>
      </c>
      <c r="S56" s="4">
        <v>0.64</v>
      </c>
      <c r="T56" s="38">
        <f t="shared" si="0"/>
        <v>0</v>
      </c>
      <c r="V56" s="74" t="s">
        <v>59</v>
      </c>
      <c r="W56" s="74">
        <v>85</v>
      </c>
      <c r="X56" s="74">
        <v>54</v>
      </c>
      <c r="Y56" s="74">
        <v>2</v>
      </c>
      <c r="Z56" s="74">
        <v>29</v>
      </c>
      <c r="AA56" s="75">
        <f t="shared" si="1"/>
        <v>0.63529411764705879</v>
      </c>
      <c r="AB56" s="88">
        <f t="shared" si="2"/>
        <v>0</v>
      </c>
      <c r="AC56" s="74"/>
      <c r="AD56" s="74" t="s">
        <v>59</v>
      </c>
      <c r="AE56" s="74">
        <v>85</v>
      </c>
      <c r="AF56" s="74">
        <v>54</v>
      </c>
      <c r="AG56" s="74">
        <v>2</v>
      </c>
      <c r="AH56" s="74">
        <v>29</v>
      </c>
      <c r="AI56" s="75">
        <v>0.64</v>
      </c>
      <c r="AJ56" s="48">
        <f t="shared" si="3"/>
        <v>4.7058823529412264E-3</v>
      </c>
    </row>
    <row r="57" spans="5:37">
      <c r="E57" s="2" t="s">
        <v>60</v>
      </c>
      <c r="F57" s="2">
        <v>291</v>
      </c>
      <c r="G57" s="2">
        <v>269</v>
      </c>
      <c r="H57" s="2">
        <v>17</v>
      </c>
      <c r="I57" s="2">
        <v>5</v>
      </c>
      <c r="J57" s="4">
        <v>0.92</v>
      </c>
      <c r="K57" s="4"/>
      <c r="L57" s="4"/>
      <c r="N57" s="2" t="s">
        <v>60</v>
      </c>
      <c r="O57" s="2">
        <v>291</v>
      </c>
      <c r="P57" s="2">
        <v>269</v>
      </c>
      <c r="Q57" s="2">
        <v>17</v>
      </c>
      <c r="R57" s="2">
        <v>5</v>
      </c>
      <c r="S57" s="4">
        <v>0.92</v>
      </c>
      <c r="T57" s="38">
        <f t="shared" si="0"/>
        <v>0</v>
      </c>
      <c r="V57" s="74" t="s">
        <v>60</v>
      </c>
      <c r="W57" s="74">
        <v>291</v>
      </c>
      <c r="X57" s="74">
        <v>269</v>
      </c>
      <c r="Y57" s="74">
        <v>17</v>
      </c>
      <c r="Z57" s="74">
        <v>5</v>
      </c>
      <c r="AA57" s="75">
        <f t="shared" si="1"/>
        <v>0.92439862542955331</v>
      </c>
      <c r="AB57" s="88">
        <f t="shared" si="2"/>
        <v>0</v>
      </c>
      <c r="AD57" s="74" t="s">
        <v>60</v>
      </c>
      <c r="AE57" s="74">
        <v>291</v>
      </c>
      <c r="AF57" s="74">
        <v>262</v>
      </c>
      <c r="AG57" s="74">
        <v>17</v>
      </c>
      <c r="AH57" s="74">
        <v>12</v>
      </c>
      <c r="AI57" s="75">
        <v>0.9</v>
      </c>
      <c r="AJ57" s="48">
        <f t="shared" si="3"/>
        <v>-2.4398625429553289E-2</v>
      </c>
    </row>
    <row r="58" spans="5:37">
      <c r="E58" s="2" t="s">
        <v>61</v>
      </c>
      <c r="F58" s="2">
        <v>7</v>
      </c>
      <c r="G58" s="2">
        <v>2</v>
      </c>
      <c r="H58" s="2">
        <v>5</v>
      </c>
      <c r="I58" s="2">
        <v>0</v>
      </c>
      <c r="J58" s="4">
        <v>0.28999999999999998</v>
      </c>
      <c r="K58" s="4"/>
      <c r="L58" s="4"/>
      <c r="N58" s="2" t="s">
        <v>61</v>
      </c>
      <c r="O58" s="2">
        <v>7</v>
      </c>
      <c r="P58" s="2">
        <v>2</v>
      </c>
      <c r="Q58" s="2">
        <v>5</v>
      </c>
      <c r="R58" s="2">
        <v>0</v>
      </c>
      <c r="S58" s="4">
        <v>0.28999999999999998</v>
      </c>
      <c r="T58" s="38">
        <f t="shared" si="0"/>
        <v>0</v>
      </c>
      <c r="V58" s="74" t="s">
        <v>156</v>
      </c>
      <c r="W58" s="74">
        <v>7</v>
      </c>
      <c r="X58" s="74">
        <v>2</v>
      </c>
      <c r="Y58" s="74">
        <v>5</v>
      </c>
      <c r="Z58" s="74">
        <v>0</v>
      </c>
      <c r="AA58" s="75">
        <f t="shared" si="1"/>
        <v>0.2857142857142857</v>
      </c>
      <c r="AB58" s="88">
        <f t="shared" si="2"/>
        <v>0</v>
      </c>
      <c r="AC58" s="74"/>
      <c r="AD58" s="74" t="s">
        <v>61</v>
      </c>
      <c r="AE58" s="74">
        <v>7</v>
      </c>
      <c r="AF58" s="74">
        <v>2</v>
      </c>
      <c r="AG58" s="74">
        <v>5</v>
      </c>
      <c r="AH58" s="74">
        <v>0</v>
      </c>
      <c r="AI58" s="75">
        <v>0.28999999999999998</v>
      </c>
      <c r="AJ58" s="48">
        <f t="shared" si="3"/>
        <v>4.2857142857142816E-3</v>
      </c>
    </row>
    <row r="59" spans="5:37">
      <c r="E59" s="2" t="s">
        <v>94</v>
      </c>
      <c r="F59" s="2">
        <v>144</v>
      </c>
      <c r="G59" s="2">
        <v>134</v>
      </c>
      <c r="H59" s="2">
        <v>8</v>
      </c>
      <c r="I59" s="2">
        <v>2</v>
      </c>
      <c r="J59" s="4">
        <v>0.93</v>
      </c>
      <c r="K59" s="4"/>
      <c r="L59" s="4"/>
      <c r="N59" s="2" t="s">
        <v>94</v>
      </c>
      <c r="O59" s="2">
        <v>144</v>
      </c>
      <c r="P59" s="2">
        <v>134</v>
      </c>
      <c r="Q59" s="2">
        <v>8</v>
      </c>
      <c r="R59" s="2">
        <v>2</v>
      </c>
      <c r="S59" s="4">
        <v>0.93</v>
      </c>
      <c r="T59" s="38">
        <f t="shared" si="0"/>
        <v>0</v>
      </c>
      <c r="V59" s="74" t="s">
        <v>157</v>
      </c>
      <c r="W59" s="74">
        <v>144</v>
      </c>
      <c r="X59" s="74">
        <v>134</v>
      </c>
      <c r="Y59" s="74">
        <v>8</v>
      </c>
      <c r="Z59" s="74">
        <v>2</v>
      </c>
      <c r="AA59" s="75">
        <f t="shared" si="1"/>
        <v>0.93055555555555558</v>
      </c>
      <c r="AB59" s="88">
        <f t="shared" si="2"/>
        <v>0</v>
      </c>
      <c r="AC59" s="74"/>
      <c r="AD59" s="74" t="s">
        <v>157</v>
      </c>
      <c r="AE59" s="74">
        <v>144</v>
      </c>
      <c r="AF59" s="74">
        <v>134</v>
      </c>
      <c r="AG59" s="74">
        <v>8</v>
      </c>
      <c r="AH59" s="74">
        <v>2</v>
      </c>
      <c r="AI59" s="75">
        <f>AF59/AE59</f>
        <v>0.93055555555555558</v>
      </c>
      <c r="AJ59" s="48">
        <f t="shared" si="3"/>
        <v>0</v>
      </c>
      <c r="AK59" t="s">
        <v>89</v>
      </c>
    </row>
    <row r="60" spans="5:37">
      <c r="E60" s="2" t="s">
        <v>62</v>
      </c>
      <c r="F60" s="2">
        <v>68</v>
      </c>
      <c r="G60" s="2">
        <v>68</v>
      </c>
      <c r="H60" s="2">
        <v>0</v>
      </c>
      <c r="I60" s="2">
        <v>0</v>
      </c>
      <c r="J60" s="4">
        <v>1</v>
      </c>
      <c r="K60" s="4"/>
      <c r="L60" s="4"/>
      <c r="N60" s="2" t="s">
        <v>62</v>
      </c>
      <c r="O60" s="2">
        <v>68</v>
      </c>
      <c r="P60" s="2">
        <v>68</v>
      </c>
      <c r="Q60" s="2">
        <v>0</v>
      </c>
      <c r="R60" s="2">
        <v>0</v>
      </c>
      <c r="S60" s="4">
        <v>1</v>
      </c>
      <c r="T60" s="38">
        <f t="shared" si="0"/>
        <v>0</v>
      </c>
      <c r="V60" s="74" t="s">
        <v>158</v>
      </c>
      <c r="W60" s="74">
        <v>68</v>
      </c>
      <c r="X60" s="74">
        <v>68</v>
      </c>
      <c r="Y60" s="74">
        <v>0</v>
      </c>
      <c r="Z60" s="74">
        <v>0</v>
      </c>
      <c r="AA60" s="75">
        <f t="shared" si="1"/>
        <v>1</v>
      </c>
      <c r="AB60" s="88">
        <f t="shared" si="2"/>
        <v>0</v>
      </c>
      <c r="AC60" s="74"/>
      <c r="AD60" s="74" t="s">
        <v>62</v>
      </c>
      <c r="AE60" s="74">
        <v>68</v>
      </c>
      <c r="AF60" s="74">
        <v>68</v>
      </c>
      <c r="AG60" s="74">
        <v>0</v>
      </c>
      <c r="AH60" s="74">
        <v>0</v>
      </c>
      <c r="AI60" s="75">
        <v>1</v>
      </c>
      <c r="AJ60" s="48">
        <f t="shared" si="3"/>
        <v>0</v>
      </c>
    </row>
    <row r="61" spans="5:37">
      <c r="E61" s="2" t="s">
        <v>95</v>
      </c>
      <c r="F61" s="2">
        <v>3</v>
      </c>
      <c r="G61" s="2">
        <v>3</v>
      </c>
      <c r="H61" s="2">
        <v>0</v>
      </c>
      <c r="I61" s="2">
        <v>0</v>
      </c>
      <c r="J61" s="4">
        <v>1</v>
      </c>
      <c r="K61" s="4"/>
      <c r="L61" s="4"/>
      <c r="N61" s="2" t="s">
        <v>95</v>
      </c>
      <c r="O61" s="2">
        <v>3</v>
      </c>
      <c r="P61" s="2">
        <v>3</v>
      </c>
      <c r="Q61" s="2">
        <v>0</v>
      </c>
      <c r="R61" s="2">
        <v>0</v>
      </c>
      <c r="S61" s="4">
        <v>1</v>
      </c>
      <c r="T61" s="38">
        <f t="shared" si="0"/>
        <v>0</v>
      </c>
      <c r="V61" s="74" t="s">
        <v>95</v>
      </c>
      <c r="W61" s="74">
        <v>3</v>
      </c>
      <c r="X61" s="74">
        <v>3</v>
      </c>
      <c r="Y61" s="74">
        <v>0</v>
      </c>
      <c r="Z61" s="74">
        <v>0</v>
      </c>
      <c r="AA61" s="75">
        <f t="shared" si="1"/>
        <v>1</v>
      </c>
      <c r="AB61" s="88">
        <f t="shared" si="2"/>
        <v>0</v>
      </c>
      <c r="AC61" s="74"/>
      <c r="AD61" s="74" t="s">
        <v>95</v>
      </c>
      <c r="AE61" s="74">
        <v>3</v>
      </c>
      <c r="AF61" s="74">
        <v>3</v>
      </c>
      <c r="AG61" s="74">
        <v>0</v>
      </c>
      <c r="AH61" s="74">
        <v>0</v>
      </c>
      <c r="AI61" s="75">
        <v>1</v>
      </c>
      <c r="AJ61" s="48">
        <f t="shared" si="3"/>
        <v>0</v>
      </c>
    </row>
    <row r="62" spans="5:37">
      <c r="E62" s="2" t="s">
        <v>63</v>
      </c>
      <c r="F62" s="2">
        <v>7</v>
      </c>
      <c r="G62" s="2">
        <v>6</v>
      </c>
      <c r="H62" s="2">
        <v>1</v>
      </c>
      <c r="I62" s="2">
        <v>0</v>
      </c>
      <c r="J62" s="4">
        <v>0.86</v>
      </c>
      <c r="K62" s="4"/>
      <c r="L62" s="4"/>
      <c r="N62" s="2" t="s">
        <v>63</v>
      </c>
      <c r="O62" s="2">
        <v>7</v>
      </c>
      <c r="P62" s="2">
        <v>6</v>
      </c>
      <c r="Q62" s="2">
        <v>1</v>
      </c>
      <c r="R62" s="2">
        <v>0</v>
      </c>
      <c r="S62" s="4">
        <v>0.86</v>
      </c>
      <c r="T62" s="38">
        <f t="shared" si="0"/>
        <v>0</v>
      </c>
      <c r="V62" s="74" t="s">
        <v>63</v>
      </c>
      <c r="W62" s="74">
        <v>7</v>
      </c>
      <c r="X62" s="74">
        <v>6</v>
      </c>
      <c r="Y62" s="74">
        <v>1</v>
      </c>
      <c r="Z62" s="74">
        <v>0</v>
      </c>
      <c r="AA62" s="75">
        <f t="shared" si="1"/>
        <v>0.8571428571428571</v>
      </c>
      <c r="AB62" s="88">
        <f t="shared" si="2"/>
        <v>0</v>
      </c>
      <c r="AC62" s="74"/>
      <c r="AD62" s="74" t="s">
        <v>63</v>
      </c>
      <c r="AE62" s="74">
        <v>7</v>
      </c>
      <c r="AF62" s="74">
        <v>6</v>
      </c>
      <c r="AG62" s="74">
        <v>1</v>
      </c>
      <c r="AH62" s="74">
        <v>0</v>
      </c>
      <c r="AI62" s="75">
        <v>0.86</v>
      </c>
      <c r="AJ62" s="48">
        <f t="shared" si="3"/>
        <v>2.8571428571428914E-3</v>
      </c>
    </row>
    <row r="63" spans="5:37">
      <c r="E63" s="2" t="s">
        <v>64</v>
      </c>
      <c r="F63" s="2">
        <v>32</v>
      </c>
      <c r="G63" s="2">
        <v>31</v>
      </c>
      <c r="H63" s="2">
        <v>1</v>
      </c>
      <c r="I63" s="2">
        <v>0</v>
      </c>
      <c r="J63" s="4">
        <v>0.97</v>
      </c>
      <c r="K63" s="4"/>
      <c r="L63" s="4"/>
      <c r="N63" s="2" t="s">
        <v>64</v>
      </c>
      <c r="O63" s="2">
        <v>32</v>
      </c>
      <c r="P63" s="2">
        <v>31</v>
      </c>
      <c r="Q63" s="2">
        <v>1</v>
      </c>
      <c r="R63" s="2">
        <v>0</v>
      </c>
      <c r="S63" s="4">
        <v>0.97</v>
      </c>
      <c r="T63" s="38">
        <f t="shared" si="0"/>
        <v>0</v>
      </c>
      <c r="V63" s="74" t="s">
        <v>64</v>
      </c>
      <c r="W63" s="74">
        <v>32</v>
      </c>
      <c r="X63" s="74">
        <v>31</v>
      </c>
      <c r="Y63" s="74">
        <v>1</v>
      </c>
      <c r="Z63" s="74">
        <v>0</v>
      </c>
      <c r="AA63" s="75">
        <f t="shared" si="1"/>
        <v>0.96875</v>
      </c>
      <c r="AB63" s="88">
        <f t="shared" si="2"/>
        <v>0</v>
      </c>
      <c r="AC63" s="74"/>
      <c r="AD63" s="74" t="s">
        <v>64</v>
      </c>
      <c r="AE63" s="74">
        <v>32</v>
      </c>
      <c r="AF63" s="74">
        <v>31</v>
      </c>
      <c r="AG63" s="74">
        <v>1</v>
      </c>
      <c r="AH63" s="74">
        <v>0</v>
      </c>
      <c r="AI63" s="75">
        <v>0.97</v>
      </c>
      <c r="AJ63" s="48">
        <f t="shared" si="3"/>
        <v>1.2499999999999734E-3</v>
      </c>
    </row>
    <row r="64" spans="5:37">
      <c r="E64" s="2" t="s">
        <v>65</v>
      </c>
      <c r="F64" s="2">
        <v>160</v>
      </c>
      <c r="G64" s="2">
        <v>32</v>
      </c>
      <c r="H64" s="2">
        <v>47</v>
      </c>
      <c r="I64" s="2">
        <v>81</v>
      </c>
      <c r="J64" s="4">
        <v>0.2</v>
      </c>
      <c r="K64" s="4"/>
      <c r="L64" s="4"/>
      <c r="N64" s="2" t="s">
        <v>65</v>
      </c>
      <c r="O64" s="2">
        <v>160</v>
      </c>
      <c r="P64" s="2">
        <v>32</v>
      </c>
      <c r="Q64" s="2">
        <v>47</v>
      </c>
      <c r="R64" s="2">
        <v>81</v>
      </c>
      <c r="S64" s="4">
        <v>0.2</v>
      </c>
      <c r="T64" s="38">
        <f t="shared" si="0"/>
        <v>0</v>
      </c>
      <c r="V64" s="74" t="s">
        <v>159</v>
      </c>
      <c r="W64" s="74">
        <v>160</v>
      </c>
      <c r="X64" s="74">
        <v>32</v>
      </c>
      <c r="Y64" s="74">
        <v>47</v>
      </c>
      <c r="Z64" s="74">
        <v>81</v>
      </c>
      <c r="AA64" s="75">
        <f t="shared" si="1"/>
        <v>0.2</v>
      </c>
      <c r="AB64" s="88">
        <f t="shared" si="2"/>
        <v>0</v>
      </c>
      <c r="AC64" s="74"/>
      <c r="AD64" s="74" t="s">
        <v>65</v>
      </c>
      <c r="AE64" s="74">
        <v>160</v>
      </c>
      <c r="AF64" s="74">
        <v>32</v>
      </c>
      <c r="AG64" s="74">
        <v>47</v>
      </c>
      <c r="AH64" s="74">
        <v>81</v>
      </c>
      <c r="AI64" s="75">
        <v>0.2</v>
      </c>
      <c r="AJ64" s="48">
        <f t="shared" si="3"/>
        <v>0</v>
      </c>
    </row>
    <row r="65" spans="5:37">
      <c r="E65" s="2" t="s">
        <v>96</v>
      </c>
      <c r="F65" s="2">
        <v>52</v>
      </c>
      <c r="G65" s="2">
        <v>52</v>
      </c>
      <c r="H65" s="2">
        <v>0</v>
      </c>
      <c r="I65" s="2">
        <v>0</v>
      </c>
      <c r="J65" s="4">
        <v>1</v>
      </c>
      <c r="K65" s="4"/>
      <c r="L65" s="4"/>
      <c r="N65" s="2" t="s">
        <v>96</v>
      </c>
      <c r="O65" s="2">
        <v>52</v>
      </c>
      <c r="P65" s="2">
        <v>52</v>
      </c>
      <c r="Q65" s="2">
        <v>0</v>
      </c>
      <c r="R65" s="2">
        <v>0</v>
      </c>
      <c r="S65" s="4">
        <v>1</v>
      </c>
      <c r="T65" s="38">
        <f t="shared" si="0"/>
        <v>0</v>
      </c>
      <c r="V65" s="74" t="s">
        <v>96</v>
      </c>
      <c r="W65" s="74">
        <v>52</v>
      </c>
      <c r="X65" s="74">
        <v>52</v>
      </c>
      <c r="Y65" s="74">
        <v>0</v>
      </c>
      <c r="Z65" s="74">
        <v>0</v>
      </c>
      <c r="AA65" s="75">
        <f t="shared" si="1"/>
        <v>1</v>
      </c>
      <c r="AB65" s="88">
        <f t="shared" si="2"/>
        <v>0</v>
      </c>
      <c r="AC65" s="74"/>
      <c r="AD65" s="74" t="s">
        <v>96</v>
      </c>
      <c r="AE65" s="74">
        <v>52</v>
      </c>
      <c r="AF65" s="74">
        <v>50</v>
      </c>
      <c r="AG65" s="74">
        <v>2</v>
      </c>
      <c r="AH65" s="74">
        <v>0</v>
      </c>
      <c r="AI65" s="75">
        <v>0.96</v>
      </c>
      <c r="AJ65" s="48">
        <f t="shared" si="3"/>
        <v>-4.0000000000000036E-2</v>
      </c>
    </row>
    <row r="66" spans="5:37">
      <c r="E66" s="2" t="s">
        <v>66</v>
      </c>
      <c r="F66" s="2">
        <v>20</v>
      </c>
      <c r="G66" s="2">
        <v>20</v>
      </c>
      <c r="H66" s="2">
        <v>0</v>
      </c>
      <c r="I66" s="2">
        <v>0</v>
      </c>
      <c r="J66" s="4">
        <v>1</v>
      </c>
      <c r="K66" s="4"/>
      <c r="L66" s="4"/>
      <c r="N66" s="2" t="s">
        <v>66</v>
      </c>
      <c r="O66" s="2">
        <v>20</v>
      </c>
      <c r="P66" s="2">
        <v>20</v>
      </c>
      <c r="Q66" s="2">
        <v>0</v>
      </c>
      <c r="R66" s="2">
        <v>0</v>
      </c>
      <c r="S66" s="4">
        <v>1</v>
      </c>
      <c r="T66" s="38">
        <f t="shared" si="0"/>
        <v>0</v>
      </c>
      <c r="V66" s="74" t="s">
        <v>66</v>
      </c>
      <c r="W66" s="74">
        <v>20</v>
      </c>
      <c r="X66" s="74">
        <v>20</v>
      </c>
      <c r="Y66" s="74">
        <v>0</v>
      </c>
      <c r="Z66" s="74">
        <v>0</v>
      </c>
      <c r="AA66" s="75">
        <f t="shared" si="1"/>
        <v>1</v>
      </c>
      <c r="AB66" s="88">
        <f t="shared" si="2"/>
        <v>0</v>
      </c>
      <c r="AC66" s="74"/>
      <c r="AD66" s="74" t="s">
        <v>66</v>
      </c>
      <c r="AE66" s="74">
        <v>20</v>
      </c>
      <c r="AF66" s="74">
        <v>20</v>
      </c>
      <c r="AG66" s="74">
        <v>0</v>
      </c>
      <c r="AH66" s="74">
        <v>0</v>
      </c>
      <c r="AI66" s="75">
        <v>1</v>
      </c>
      <c r="AJ66" s="48">
        <f t="shared" si="3"/>
        <v>0</v>
      </c>
    </row>
    <row r="67" spans="5:37">
      <c r="E67" s="2" t="s">
        <v>71</v>
      </c>
      <c r="F67" s="2">
        <v>3</v>
      </c>
      <c r="G67" s="2">
        <v>0</v>
      </c>
      <c r="H67" s="2">
        <v>0</v>
      </c>
      <c r="I67" s="2">
        <v>3</v>
      </c>
      <c r="J67" s="4">
        <v>0</v>
      </c>
      <c r="K67" s="4"/>
      <c r="L67" s="4"/>
      <c r="N67" s="2" t="s">
        <v>71</v>
      </c>
      <c r="O67" s="2">
        <v>3</v>
      </c>
      <c r="P67" s="2">
        <v>0</v>
      </c>
      <c r="Q67" s="2">
        <v>0</v>
      </c>
      <c r="R67" s="2">
        <v>3</v>
      </c>
      <c r="S67" s="4">
        <v>0</v>
      </c>
      <c r="T67" s="38">
        <f t="shared" si="0"/>
        <v>0</v>
      </c>
      <c r="V67" s="74" t="s">
        <v>71</v>
      </c>
      <c r="W67" s="74">
        <v>3</v>
      </c>
      <c r="X67" s="74">
        <v>3</v>
      </c>
      <c r="Y67" s="74">
        <v>0</v>
      </c>
      <c r="Z67" s="74">
        <v>0</v>
      </c>
      <c r="AA67" s="75">
        <f t="shared" si="1"/>
        <v>1</v>
      </c>
      <c r="AB67" s="88">
        <f t="shared" si="2"/>
        <v>0</v>
      </c>
      <c r="AC67" s="74"/>
      <c r="AD67" s="74" t="s">
        <v>71</v>
      </c>
      <c r="AE67" s="74">
        <v>3</v>
      </c>
      <c r="AF67" s="74">
        <v>3</v>
      </c>
      <c r="AG67" s="74">
        <v>0</v>
      </c>
      <c r="AH67" s="74">
        <v>0</v>
      </c>
      <c r="AI67" s="75">
        <f>AF67/AE67</f>
        <v>1</v>
      </c>
      <c r="AJ67" s="48">
        <f t="shared" si="3"/>
        <v>0</v>
      </c>
      <c r="AK67" t="s">
        <v>89</v>
      </c>
    </row>
    <row r="68" spans="5:37">
      <c r="E68" s="2" t="s">
        <v>73</v>
      </c>
      <c r="F68" s="2">
        <v>4</v>
      </c>
      <c r="G68" s="2">
        <v>4</v>
      </c>
      <c r="H68" s="2">
        <v>0</v>
      </c>
      <c r="I68" s="2">
        <v>0</v>
      </c>
      <c r="J68" s="4">
        <v>1</v>
      </c>
      <c r="K68" s="4"/>
      <c r="L68" s="4"/>
      <c r="N68" s="2" t="s">
        <v>73</v>
      </c>
      <c r="O68" s="2">
        <v>4</v>
      </c>
      <c r="P68" s="2">
        <v>4</v>
      </c>
      <c r="Q68" s="2">
        <v>0</v>
      </c>
      <c r="R68" s="2">
        <v>0</v>
      </c>
      <c r="S68" s="4">
        <v>1</v>
      </c>
      <c r="T68" s="38">
        <f t="shared" ref="T68:T73" si="4">S68-J68</f>
        <v>0</v>
      </c>
      <c r="V68" s="74" t="s">
        <v>73</v>
      </c>
      <c r="W68" s="74">
        <v>4</v>
      </c>
      <c r="X68" s="74">
        <v>4</v>
      </c>
      <c r="Y68" s="74">
        <v>0</v>
      </c>
      <c r="Z68" s="74">
        <v>0</v>
      </c>
      <c r="AA68" s="75">
        <f t="shared" ref="AA68:AA73" si="5">X68/W68</f>
        <v>1</v>
      </c>
      <c r="AB68" s="88">
        <f t="shared" ref="AB68:AB73" si="6">W68-O68</f>
        <v>0</v>
      </c>
      <c r="AC68" s="74"/>
      <c r="AD68" s="74" t="s">
        <v>73</v>
      </c>
      <c r="AE68" s="74">
        <v>4</v>
      </c>
      <c r="AF68" s="74">
        <v>4</v>
      </c>
      <c r="AG68" s="74">
        <v>0</v>
      </c>
      <c r="AH68" s="74">
        <v>0</v>
      </c>
      <c r="AI68" s="75">
        <v>1</v>
      </c>
      <c r="AJ68" s="48">
        <f t="shared" ref="AJ68:AJ73" si="7">AI68-AA68</f>
        <v>0</v>
      </c>
    </row>
    <row r="69" spans="5:37">
      <c r="E69" s="2" t="s">
        <v>67</v>
      </c>
      <c r="F69" s="2">
        <v>92</v>
      </c>
      <c r="G69" s="2">
        <v>76</v>
      </c>
      <c r="H69" s="2">
        <v>10</v>
      </c>
      <c r="I69" s="2">
        <v>6</v>
      </c>
      <c r="J69" s="4">
        <v>0.83</v>
      </c>
      <c r="K69" s="4"/>
      <c r="L69" s="4"/>
      <c r="N69" s="2" t="s">
        <v>67</v>
      </c>
      <c r="O69" s="2">
        <v>92</v>
      </c>
      <c r="P69" s="2">
        <v>76</v>
      </c>
      <c r="Q69" s="2">
        <v>10</v>
      </c>
      <c r="R69" s="2">
        <v>6</v>
      </c>
      <c r="S69" s="4">
        <v>0.83</v>
      </c>
      <c r="T69" s="38">
        <f t="shared" si="4"/>
        <v>0</v>
      </c>
      <c r="V69" s="74" t="s">
        <v>160</v>
      </c>
      <c r="W69" s="74">
        <v>92</v>
      </c>
      <c r="X69" s="74">
        <v>76</v>
      </c>
      <c r="Y69" s="74">
        <v>10</v>
      </c>
      <c r="Z69" s="74">
        <v>6</v>
      </c>
      <c r="AA69" s="75">
        <f t="shared" si="5"/>
        <v>0.82608695652173914</v>
      </c>
      <c r="AB69" s="88">
        <f t="shared" si="6"/>
        <v>0</v>
      </c>
      <c r="AC69" s="74"/>
      <c r="AD69" s="74" t="s">
        <v>67</v>
      </c>
      <c r="AE69" s="74">
        <v>92</v>
      </c>
      <c r="AF69" s="74">
        <v>76</v>
      </c>
      <c r="AG69" s="74">
        <v>10</v>
      </c>
      <c r="AH69" s="74">
        <v>6</v>
      </c>
      <c r="AI69" s="75">
        <v>0.83</v>
      </c>
      <c r="AJ69" s="48">
        <f t="shared" si="7"/>
        <v>3.9130434782608248E-3</v>
      </c>
    </row>
    <row r="70" spans="5:37">
      <c r="E70" s="2" t="s">
        <v>68</v>
      </c>
      <c r="F70" s="2">
        <v>71</v>
      </c>
      <c r="G70" s="2">
        <v>34</v>
      </c>
      <c r="H70" s="2">
        <v>9</v>
      </c>
      <c r="I70" s="2">
        <v>28</v>
      </c>
      <c r="J70" s="4">
        <v>0.48</v>
      </c>
      <c r="K70" s="4"/>
      <c r="L70" s="4"/>
      <c r="N70" s="2" t="s">
        <v>68</v>
      </c>
      <c r="O70" s="2">
        <v>71</v>
      </c>
      <c r="P70" s="2">
        <v>34</v>
      </c>
      <c r="Q70" s="2">
        <v>9</v>
      </c>
      <c r="R70" s="2">
        <v>28</v>
      </c>
      <c r="S70" s="4">
        <v>0.48</v>
      </c>
      <c r="T70" s="38">
        <f t="shared" si="4"/>
        <v>0</v>
      </c>
      <c r="V70" s="74" t="s">
        <v>68</v>
      </c>
      <c r="W70" s="74">
        <v>71</v>
      </c>
      <c r="X70" s="74">
        <v>34</v>
      </c>
      <c r="Y70" s="74">
        <v>9</v>
      </c>
      <c r="Z70" s="74">
        <v>28</v>
      </c>
      <c r="AA70" s="75">
        <f t="shared" si="5"/>
        <v>0.47887323943661969</v>
      </c>
      <c r="AB70" s="88">
        <f t="shared" si="6"/>
        <v>0</v>
      </c>
      <c r="AD70" s="74" t="s">
        <v>68</v>
      </c>
      <c r="AE70" s="74">
        <v>71</v>
      </c>
      <c r="AF70" s="74">
        <v>33</v>
      </c>
      <c r="AG70" s="74">
        <v>10</v>
      </c>
      <c r="AH70" s="74">
        <v>28</v>
      </c>
      <c r="AI70" s="75">
        <v>0.46</v>
      </c>
      <c r="AJ70" s="48">
        <f t="shared" si="7"/>
        <v>-1.8873239436619671E-2</v>
      </c>
    </row>
    <row r="71" spans="5:37">
      <c r="E71" s="2" t="s">
        <v>72</v>
      </c>
      <c r="F71" s="2">
        <v>555</v>
      </c>
      <c r="G71" s="2">
        <v>553</v>
      </c>
      <c r="H71" s="2">
        <v>2</v>
      </c>
      <c r="I71" s="2">
        <v>0</v>
      </c>
      <c r="J71" s="4">
        <v>1</v>
      </c>
      <c r="K71" s="4"/>
      <c r="L71" s="4"/>
      <c r="N71" s="2" t="s">
        <v>72</v>
      </c>
      <c r="O71" s="2">
        <v>555</v>
      </c>
      <c r="P71" s="2">
        <v>553</v>
      </c>
      <c r="Q71" s="2">
        <v>2</v>
      </c>
      <c r="R71" s="2">
        <v>0</v>
      </c>
      <c r="S71" s="4">
        <v>1</v>
      </c>
      <c r="T71" s="38">
        <f t="shared" si="4"/>
        <v>0</v>
      </c>
      <c r="V71" s="74" t="s">
        <v>72</v>
      </c>
      <c r="W71" s="74">
        <v>555</v>
      </c>
      <c r="X71" s="74">
        <v>553</v>
      </c>
      <c r="Y71" s="74">
        <v>2</v>
      </c>
      <c r="Z71" s="74">
        <v>0</v>
      </c>
      <c r="AA71" s="75">
        <v>1</v>
      </c>
      <c r="AB71" s="88">
        <f t="shared" si="6"/>
        <v>0</v>
      </c>
      <c r="AC71" s="74"/>
      <c r="AD71" s="74" t="s">
        <v>72</v>
      </c>
      <c r="AE71" s="74">
        <v>555</v>
      </c>
      <c r="AF71" s="74">
        <v>553</v>
      </c>
      <c r="AG71" s="74">
        <v>2</v>
      </c>
      <c r="AH71" s="74">
        <v>0</v>
      </c>
      <c r="AI71" s="75">
        <v>1</v>
      </c>
      <c r="AJ71" s="48">
        <f t="shared" si="7"/>
        <v>0</v>
      </c>
    </row>
    <row r="72" spans="5:37">
      <c r="E72" s="2" t="s">
        <v>69</v>
      </c>
      <c r="F72" s="2">
        <v>22</v>
      </c>
      <c r="G72" s="2">
        <v>21</v>
      </c>
      <c r="H72" s="2">
        <v>1</v>
      </c>
      <c r="I72" s="2">
        <v>0</v>
      </c>
      <c r="J72" s="4">
        <v>0.95</v>
      </c>
      <c r="K72" s="4"/>
      <c r="L72" s="4"/>
      <c r="N72" s="2" t="s">
        <v>69</v>
      </c>
      <c r="O72" s="2">
        <v>22</v>
      </c>
      <c r="P72" s="2">
        <v>21</v>
      </c>
      <c r="Q72" s="2">
        <v>1</v>
      </c>
      <c r="R72" s="2">
        <v>0</v>
      </c>
      <c r="S72" s="4">
        <v>0.95</v>
      </c>
      <c r="T72" s="38">
        <f t="shared" si="4"/>
        <v>0</v>
      </c>
      <c r="V72" s="74" t="s">
        <v>69</v>
      </c>
      <c r="W72" s="74">
        <v>22</v>
      </c>
      <c r="X72" s="74">
        <v>21</v>
      </c>
      <c r="Y72" s="74">
        <v>1</v>
      </c>
      <c r="Z72" s="74">
        <v>0</v>
      </c>
      <c r="AA72" s="75">
        <f t="shared" si="5"/>
        <v>0.95454545454545459</v>
      </c>
      <c r="AB72" s="88">
        <f t="shared" si="6"/>
        <v>0</v>
      </c>
      <c r="AD72" s="74" t="s">
        <v>69</v>
      </c>
      <c r="AE72" s="74">
        <v>22</v>
      </c>
      <c r="AF72" s="74">
        <v>21</v>
      </c>
      <c r="AG72" s="74">
        <v>1</v>
      </c>
      <c r="AH72" s="74">
        <v>0</v>
      </c>
      <c r="AI72" s="75">
        <v>0.95</v>
      </c>
      <c r="AJ72" s="48">
        <f t="shared" si="7"/>
        <v>-4.5454545454546302E-3</v>
      </c>
    </row>
    <row r="73" spans="5:37">
      <c r="E73" s="2" t="s">
        <v>70</v>
      </c>
      <c r="F73" s="2">
        <v>135</v>
      </c>
      <c r="G73" s="2">
        <v>112</v>
      </c>
      <c r="H73" s="2">
        <v>9</v>
      </c>
      <c r="I73" s="2">
        <v>14</v>
      </c>
      <c r="J73" s="4">
        <v>0.83</v>
      </c>
      <c r="K73" s="4"/>
      <c r="L73" s="4"/>
      <c r="N73" s="2" t="s">
        <v>70</v>
      </c>
      <c r="O73" s="2">
        <v>135</v>
      </c>
      <c r="P73" s="2">
        <v>114</v>
      </c>
      <c r="Q73" s="2">
        <v>9</v>
      </c>
      <c r="R73" s="2">
        <v>12</v>
      </c>
      <c r="S73" s="4">
        <v>0.84</v>
      </c>
      <c r="T73" s="38">
        <f t="shared" si="4"/>
        <v>1.0000000000000009E-2</v>
      </c>
      <c r="U73" t="s">
        <v>89</v>
      </c>
      <c r="V73" s="74" t="s">
        <v>70</v>
      </c>
      <c r="W73" s="74">
        <v>134</v>
      </c>
      <c r="X73" s="74">
        <v>114</v>
      </c>
      <c r="Y73" s="74">
        <v>9</v>
      </c>
      <c r="Z73" s="74">
        <v>12</v>
      </c>
      <c r="AA73" s="75">
        <f t="shared" si="5"/>
        <v>0.85074626865671643</v>
      </c>
      <c r="AB73" s="88">
        <f t="shared" si="6"/>
        <v>-1</v>
      </c>
      <c r="AC73" s="74"/>
      <c r="AD73" s="74" t="s">
        <v>70</v>
      </c>
      <c r="AE73" s="74">
        <v>135</v>
      </c>
      <c r="AF73" s="74">
        <v>115</v>
      </c>
      <c r="AG73" s="74">
        <v>8</v>
      </c>
      <c r="AH73" s="74">
        <v>12</v>
      </c>
      <c r="AI73" s="75">
        <v>0.85</v>
      </c>
      <c r="AJ73" s="48">
        <f t="shared" si="7"/>
        <v>-7.4626865671645337E-4</v>
      </c>
    </row>
    <row r="74" spans="5:37">
      <c r="H74">
        <f>SUM(H3:H73)</f>
        <v>321</v>
      </c>
      <c r="I74">
        <f>SUM(I3:I73)</f>
        <v>518</v>
      </c>
      <c r="W74">
        <f>SUM(W3:W73)</f>
        <v>9787</v>
      </c>
      <c r="X74">
        <f>SUM(X3:X73)</f>
        <v>9279</v>
      </c>
      <c r="AE74">
        <f>SUM(AE3:AE73)</f>
        <v>9794</v>
      </c>
      <c r="AF74">
        <f>SUM(AF3:AF73)</f>
        <v>8574</v>
      </c>
      <c r="AI74" s="77">
        <f>AF74/AE74</f>
        <v>0.87543393914641621</v>
      </c>
    </row>
    <row r="78" spans="5:37">
      <c r="V78" s="78" t="s">
        <v>58</v>
      </c>
      <c r="W78" s="73">
        <v>192</v>
      </c>
      <c r="X78" s="73">
        <v>185</v>
      </c>
      <c r="Y78" s="73">
        <v>7</v>
      </c>
      <c r="Z78" s="73">
        <v>0</v>
      </c>
      <c r="AA78" s="75">
        <f>X78/W78</f>
        <v>0.96354166666666663</v>
      </c>
    </row>
    <row r="79" spans="5:37">
      <c r="V79" s="74" t="s">
        <v>70</v>
      </c>
      <c r="W79" s="74">
        <v>134</v>
      </c>
      <c r="X79" s="74">
        <v>114</v>
      </c>
      <c r="Y79" s="74">
        <v>10</v>
      </c>
      <c r="Z79" s="74">
        <v>10</v>
      </c>
      <c r="AA79" s="75">
        <f>X79/W79</f>
        <v>0.85074626865671643</v>
      </c>
    </row>
    <row r="81" spans="14:36">
      <c r="AD81" s="74" t="s">
        <v>8</v>
      </c>
      <c r="AE81" s="74">
        <v>26</v>
      </c>
      <c r="AF81" s="74">
        <v>22</v>
      </c>
      <c r="AG81" s="74">
        <v>4</v>
      </c>
      <c r="AH81" s="74">
        <v>0</v>
      </c>
      <c r="AI81" s="75">
        <v>0.85</v>
      </c>
      <c r="AJ81" s="48"/>
    </row>
    <row r="82" spans="14:36">
      <c r="AD82" s="74" t="s">
        <v>9</v>
      </c>
      <c r="AE82" s="74">
        <v>11</v>
      </c>
      <c r="AF82" s="74">
        <v>4</v>
      </c>
      <c r="AG82" s="74">
        <v>0</v>
      </c>
      <c r="AH82" s="74">
        <v>7</v>
      </c>
      <c r="AI82" s="75">
        <v>0.36</v>
      </c>
      <c r="AJ82" s="48">
        <f t="shared" ref="AJ82:AJ144" si="8">AI82-AA82</f>
        <v>0.36</v>
      </c>
    </row>
    <row r="83" spans="14:36">
      <c r="N83" s="2" t="s">
        <v>56</v>
      </c>
      <c r="O83" s="2">
        <v>176</v>
      </c>
      <c r="P83" s="2">
        <v>173</v>
      </c>
      <c r="Q83" s="2">
        <v>3</v>
      </c>
      <c r="R83" s="2">
        <v>0</v>
      </c>
      <c r="S83" s="4">
        <v>0.98</v>
      </c>
      <c r="AD83" s="74"/>
      <c r="AE83" s="74"/>
      <c r="AF83" s="74"/>
      <c r="AG83" s="74"/>
      <c r="AH83" s="74"/>
      <c r="AI83" s="75"/>
      <c r="AJ83" s="48"/>
    </row>
    <row r="84" spans="14:36">
      <c r="N84" s="2" t="s">
        <v>70</v>
      </c>
      <c r="O84" s="2">
        <v>135</v>
      </c>
      <c r="P84" s="2">
        <v>113</v>
      </c>
      <c r="Q84" s="2">
        <v>9</v>
      </c>
      <c r="R84" s="2">
        <v>13</v>
      </c>
      <c r="S84" s="4">
        <v>0.84</v>
      </c>
      <c r="AD84" s="74"/>
      <c r="AE84" s="74"/>
      <c r="AF84" s="74"/>
      <c r="AG84" s="74"/>
      <c r="AH84" s="74"/>
      <c r="AI84" s="75"/>
      <c r="AJ84" s="48"/>
    </row>
    <row r="85" spans="14:36">
      <c r="Q85">
        <f>SUM(Q3:Q84)</f>
        <v>325</v>
      </c>
      <c r="R85">
        <f>SUM(R3:R84)</f>
        <v>636</v>
      </c>
      <c r="AD85" s="87"/>
      <c r="AE85" s="74"/>
      <c r="AF85" s="74"/>
      <c r="AG85" s="74"/>
      <c r="AH85" s="74"/>
      <c r="AI85" s="75"/>
      <c r="AJ85" s="48"/>
    </row>
    <row r="86" spans="14:36">
      <c r="AD86" s="47"/>
      <c r="AE86" s="74"/>
      <c r="AF86" s="74"/>
      <c r="AG86" s="74"/>
      <c r="AH86" s="74"/>
      <c r="AI86" s="75"/>
      <c r="AJ86" s="48"/>
    </row>
    <row r="87" spans="14:36">
      <c r="AD87" s="87"/>
      <c r="AE87" s="73"/>
      <c r="AF87" s="73"/>
      <c r="AG87" s="73"/>
      <c r="AH87" s="73"/>
      <c r="AI87" s="75"/>
      <c r="AJ87" s="48"/>
    </row>
    <row r="88" spans="14:36">
      <c r="AD88" s="87"/>
      <c r="AE88" s="74"/>
      <c r="AF88" s="74"/>
      <c r="AG88" s="74"/>
      <c r="AH88" s="74"/>
      <c r="AI88" s="75"/>
      <c r="AJ88" s="48"/>
    </row>
    <row r="89" spans="14:36">
      <c r="AD89" s="47"/>
      <c r="AE89" s="74"/>
      <c r="AF89" s="74"/>
      <c r="AG89" s="74"/>
      <c r="AH89" s="74"/>
      <c r="AI89" s="75"/>
      <c r="AJ89" s="48"/>
    </row>
    <row r="90" spans="14:36">
      <c r="AD90" s="37" t="s">
        <v>17</v>
      </c>
      <c r="AE90" s="74">
        <v>128</v>
      </c>
      <c r="AF90" s="74">
        <v>69</v>
      </c>
      <c r="AG90" s="74">
        <v>0</v>
      </c>
      <c r="AH90" s="74">
        <v>59</v>
      </c>
      <c r="AI90" s="75">
        <v>0.3</v>
      </c>
      <c r="AJ90" s="48">
        <f t="shared" si="8"/>
        <v>0.3</v>
      </c>
    </row>
    <row r="91" spans="14:36">
      <c r="AD91" s="74"/>
      <c r="AE91" s="74"/>
      <c r="AF91" s="74"/>
      <c r="AG91" s="74"/>
      <c r="AH91" s="74"/>
      <c r="AI91" s="75"/>
      <c r="AJ91" s="48"/>
    </row>
    <row r="92" spans="14:36">
      <c r="AD92" s="74"/>
      <c r="AE92" s="74"/>
      <c r="AF92" s="74"/>
      <c r="AG92" s="74"/>
      <c r="AH92" s="74"/>
      <c r="AI92" s="75"/>
      <c r="AJ92" s="48"/>
    </row>
    <row r="93" spans="14:36">
      <c r="AD93" s="37" t="s">
        <v>20</v>
      </c>
      <c r="AE93" s="74">
        <v>634</v>
      </c>
      <c r="AF93" s="74">
        <v>0</v>
      </c>
      <c r="AG93" s="74">
        <v>0</v>
      </c>
      <c r="AH93" s="74">
        <v>634</v>
      </c>
      <c r="AI93" s="75">
        <v>0</v>
      </c>
      <c r="AJ93" s="48">
        <f t="shared" si="8"/>
        <v>0</v>
      </c>
    </row>
    <row r="94" spans="14:36">
      <c r="AD94" s="74" t="s">
        <v>21</v>
      </c>
      <c r="AE94" s="74">
        <v>109</v>
      </c>
      <c r="AF94" s="74">
        <v>109</v>
      </c>
      <c r="AG94" s="74">
        <v>0</v>
      </c>
      <c r="AH94" s="74">
        <v>0</v>
      </c>
      <c r="AI94" s="75">
        <v>1</v>
      </c>
      <c r="AJ94" s="48">
        <f t="shared" si="8"/>
        <v>1</v>
      </c>
    </row>
    <row r="95" spans="14:36">
      <c r="AD95" s="74" t="s">
        <v>22</v>
      </c>
      <c r="AE95" s="74">
        <v>54</v>
      </c>
      <c r="AF95" s="74">
        <v>52</v>
      </c>
      <c r="AG95" s="74">
        <v>2</v>
      </c>
      <c r="AH95" s="74">
        <v>0</v>
      </c>
      <c r="AI95" s="75">
        <v>0.96</v>
      </c>
      <c r="AJ95" s="48">
        <f t="shared" si="8"/>
        <v>0.96</v>
      </c>
    </row>
    <row r="96" spans="14:36">
      <c r="AD96" s="74" t="s">
        <v>23</v>
      </c>
      <c r="AE96" s="74">
        <v>48</v>
      </c>
      <c r="AF96" s="74">
        <v>47</v>
      </c>
      <c r="AG96" s="74">
        <v>1</v>
      </c>
      <c r="AH96" s="74">
        <v>0</v>
      </c>
      <c r="AI96" s="75">
        <v>0.98</v>
      </c>
      <c r="AJ96" s="48">
        <f t="shared" si="8"/>
        <v>0.98</v>
      </c>
    </row>
    <row r="97" spans="30:36">
      <c r="AD97" s="78" t="s">
        <v>24</v>
      </c>
      <c r="AE97" s="73">
        <v>25</v>
      </c>
      <c r="AF97" s="73">
        <v>23</v>
      </c>
      <c r="AG97" s="73">
        <v>2</v>
      </c>
      <c r="AH97" s="73">
        <v>0</v>
      </c>
      <c r="AI97" s="75">
        <f>AF97/AE97</f>
        <v>0.92</v>
      </c>
      <c r="AJ97" s="48">
        <f t="shared" si="8"/>
        <v>0.92</v>
      </c>
    </row>
    <row r="98" spans="30:36">
      <c r="AD98" s="78"/>
      <c r="AE98" s="74"/>
      <c r="AF98" s="74"/>
      <c r="AG98" s="74"/>
      <c r="AH98" s="74"/>
      <c r="AI98" s="75"/>
      <c r="AJ98" s="48"/>
    </row>
    <row r="99" spans="30:36">
      <c r="AD99" s="74" t="s">
        <v>26</v>
      </c>
      <c r="AE99" s="74">
        <v>147</v>
      </c>
      <c r="AF99" s="74">
        <v>146</v>
      </c>
      <c r="AG99" s="74">
        <v>1</v>
      </c>
      <c r="AH99" s="74">
        <v>0</v>
      </c>
      <c r="AI99" s="75">
        <v>0.99</v>
      </c>
      <c r="AJ99" s="48">
        <f t="shared" si="8"/>
        <v>0.99</v>
      </c>
    </row>
    <row r="100" spans="30:36">
      <c r="AD100" s="74"/>
      <c r="AE100" s="74"/>
      <c r="AF100" s="74"/>
      <c r="AG100" s="74"/>
      <c r="AH100" s="74"/>
      <c r="AI100" s="75"/>
      <c r="AJ100" s="48"/>
    </row>
    <row r="101" spans="30:36">
      <c r="AD101" s="74" t="s">
        <v>28</v>
      </c>
      <c r="AE101" s="74">
        <v>211</v>
      </c>
      <c r="AF101" s="74">
        <v>47</v>
      </c>
      <c r="AG101" s="74">
        <v>0</v>
      </c>
      <c r="AH101" s="74">
        <v>164</v>
      </c>
      <c r="AI101" s="75">
        <v>0.22</v>
      </c>
      <c r="AJ101" s="48">
        <f t="shared" si="8"/>
        <v>0.22</v>
      </c>
    </row>
    <row r="102" spans="30:36">
      <c r="AD102" s="74" t="s">
        <v>29</v>
      </c>
      <c r="AE102" s="74">
        <v>12</v>
      </c>
      <c r="AF102" s="74">
        <v>7</v>
      </c>
      <c r="AG102" s="74">
        <v>5</v>
      </c>
      <c r="AH102" s="74">
        <v>0</v>
      </c>
      <c r="AI102" s="75">
        <v>0.57999999999999996</v>
      </c>
      <c r="AJ102" s="48">
        <f t="shared" si="8"/>
        <v>0.57999999999999996</v>
      </c>
    </row>
    <row r="103" spans="30:36">
      <c r="AD103" s="74" t="s">
        <v>30</v>
      </c>
      <c r="AE103" s="74">
        <v>391</v>
      </c>
      <c r="AF103" s="74">
        <v>0</v>
      </c>
      <c r="AG103" s="74">
        <v>0</v>
      </c>
      <c r="AH103" s="74">
        <v>391</v>
      </c>
      <c r="AI103" s="75">
        <v>0</v>
      </c>
      <c r="AJ103" s="48">
        <f t="shared" si="8"/>
        <v>0</v>
      </c>
    </row>
    <row r="104" spans="30:36">
      <c r="AD104" s="74"/>
      <c r="AE104" s="74"/>
      <c r="AF104" s="74"/>
      <c r="AG104" s="74"/>
      <c r="AH104" s="74"/>
      <c r="AI104" s="75"/>
      <c r="AJ104" s="48"/>
    </row>
    <row r="105" spans="30:36">
      <c r="AD105" s="74"/>
      <c r="AE105" s="74"/>
      <c r="AF105" s="74"/>
      <c r="AG105" s="74"/>
      <c r="AH105" s="74"/>
      <c r="AI105" s="75"/>
      <c r="AJ105" s="48"/>
    </row>
    <row r="106" spans="30:36">
      <c r="AD106" s="74" t="s">
        <v>33</v>
      </c>
      <c r="AE106" s="74">
        <v>52</v>
      </c>
      <c r="AF106" s="74">
        <v>50</v>
      </c>
      <c r="AG106" s="74">
        <v>2</v>
      </c>
      <c r="AH106" s="74">
        <v>0</v>
      </c>
      <c r="AI106" s="75">
        <v>0.96</v>
      </c>
      <c r="AJ106" s="48">
        <f t="shared" si="8"/>
        <v>0.96</v>
      </c>
    </row>
    <row r="107" spans="30:36">
      <c r="AD107" s="78"/>
      <c r="AE107" s="74"/>
      <c r="AF107" s="74"/>
      <c r="AG107" s="74"/>
      <c r="AH107" s="74"/>
      <c r="AI107" s="75"/>
      <c r="AJ107" s="48"/>
    </row>
    <row r="108" spans="30:36">
      <c r="AD108" s="74"/>
      <c r="AE108" s="74"/>
      <c r="AF108" s="74"/>
      <c r="AG108" s="74"/>
      <c r="AH108" s="74"/>
      <c r="AI108" s="75"/>
      <c r="AJ108" s="48"/>
    </row>
    <row r="109" spans="30:36">
      <c r="AD109" s="74" t="s">
        <v>36</v>
      </c>
      <c r="AE109" s="74">
        <v>4</v>
      </c>
      <c r="AF109" s="74">
        <v>2</v>
      </c>
      <c r="AG109" s="74">
        <v>2</v>
      </c>
      <c r="AH109" s="74">
        <v>0</v>
      </c>
      <c r="AI109" s="75">
        <v>0.5</v>
      </c>
      <c r="AJ109" s="48">
        <f t="shared" si="8"/>
        <v>0.5</v>
      </c>
    </row>
    <row r="110" spans="30:36">
      <c r="AD110" s="74"/>
      <c r="AE110" s="74"/>
      <c r="AF110" s="74"/>
      <c r="AG110" s="74"/>
      <c r="AH110" s="74"/>
      <c r="AI110" s="75"/>
      <c r="AJ110" s="48"/>
    </row>
    <row r="111" spans="30:36">
      <c r="AD111" s="74" t="s">
        <v>38</v>
      </c>
      <c r="AE111" s="74">
        <v>18</v>
      </c>
      <c r="AF111" s="74">
        <v>15</v>
      </c>
      <c r="AG111" s="74">
        <v>3</v>
      </c>
      <c r="AH111" s="74">
        <v>0</v>
      </c>
      <c r="AI111" s="75">
        <v>0.83</v>
      </c>
      <c r="AJ111" s="48">
        <f t="shared" si="8"/>
        <v>0.83</v>
      </c>
    </row>
    <row r="112" spans="30:36">
      <c r="AD112" s="74" t="s">
        <v>39</v>
      </c>
      <c r="AE112" s="74">
        <v>59</v>
      </c>
      <c r="AF112" s="74">
        <v>58</v>
      </c>
      <c r="AG112" s="74">
        <v>0</v>
      </c>
      <c r="AH112" s="74">
        <v>1</v>
      </c>
      <c r="AI112" s="75">
        <v>0.98</v>
      </c>
      <c r="AJ112" s="48">
        <f t="shared" si="8"/>
        <v>0.98</v>
      </c>
    </row>
    <row r="113" spans="30:36">
      <c r="AD113" s="74" t="s">
        <v>40</v>
      </c>
      <c r="AE113" s="74">
        <v>14</v>
      </c>
      <c r="AF113" s="74">
        <v>12</v>
      </c>
      <c r="AG113" s="74">
        <v>0</v>
      </c>
      <c r="AH113" s="74">
        <v>2</v>
      </c>
      <c r="AI113" s="75">
        <v>0.86</v>
      </c>
      <c r="AJ113" s="48">
        <f t="shared" si="8"/>
        <v>0.86</v>
      </c>
    </row>
    <row r="114" spans="30:36">
      <c r="AD114" s="74"/>
      <c r="AE114" s="74"/>
      <c r="AF114" s="74"/>
      <c r="AG114" s="74"/>
      <c r="AH114" s="74"/>
      <c r="AI114" s="75"/>
      <c r="AJ114" s="48"/>
    </row>
    <row r="115" spans="30:36">
      <c r="AD115" s="74" t="s">
        <v>42</v>
      </c>
      <c r="AE115" s="74">
        <v>85</v>
      </c>
      <c r="AF115" s="74">
        <v>35</v>
      </c>
      <c r="AG115" s="74">
        <v>50</v>
      </c>
      <c r="AH115" s="74">
        <v>0</v>
      </c>
      <c r="AI115" s="75">
        <v>0.41</v>
      </c>
      <c r="AJ115" s="48">
        <f t="shared" si="8"/>
        <v>0.41</v>
      </c>
    </row>
    <row r="116" spans="30:36">
      <c r="AD116" s="74" t="s">
        <v>43</v>
      </c>
      <c r="AE116" s="74">
        <v>152</v>
      </c>
      <c r="AF116" s="74">
        <v>139</v>
      </c>
      <c r="AG116" s="74">
        <v>1</v>
      </c>
      <c r="AH116" s="74">
        <v>12</v>
      </c>
      <c r="AI116" s="75">
        <v>0.91</v>
      </c>
      <c r="AJ116" s="48">
        <f t="shared" si="8"/>
        <v>0.91</v>
      </c>
    </row>
    <row r="117" spans="30:36">
      <c r="AD117" s="74" t="s">
        <v>44</v>
      </c>
      <c r="AE117" s="74">
        <v>67</v>
      </c>
      <c r="AF117" s="74">
        <v>55</v>
      </c>
      <c r="AG117" s="74">
        <v>11</v>
      </c>
      <c r="AH117" s="74">
        <v>1</v>
      </c>
      <c r="AI117" s="75">
        <v>0.82</v>
      </c>
      <c r="AJ117" s="48">
        <f t="shared" si="8"/>
        <v>0.82</v>
      </c>
    </row>
    <row r="118" spans="30:36">
      <c r="AD118" s="78"/>
      <c r="AE118" s="74"/>
      <c r="AF118" s="74"/>
      <c r="AG118" s="74"/>
      <c r="AH118" s="74"/>
      <c r="AI118" s="75"/>
      <c r="AJ118" s="48"/>
    </row>
    <row r="119" spans="30:36">
      <c r="AD119" s="78" t="s">
        <v>46</v>
      </c>
      <c r="AE119" s="73">
        <v>27</v>
      </c>
      <c r="AF119" s="73">
        <v>26</v>
      </c>
      <c r="AG119" s="73">
        <v>1</v>
      </c>
      <c r="AH119" s="73">
        <v>0</v>
      </c>
      <c r="AI119" s="75">
        <f>AF119/AE119</f>
        <v>0.96296296296296291</v>
      </c>
      <c r="AJ119" s="48">
        <f t="shared" si="8"/>
        <v>0.96296296296296291</v>
      </c>
    </row>
    <row r="120" spans="30:36">
      <c r="AD120" s="74" t="s">
        <v>47</v>
      </c>
      <c r="AE120" s="74">
        <v>16</v>
      </c>
      <c r="AF120" s="74">
        <v>16</v>
      </c>
      <c r="AG120" s="74">
        <v>0</v>
      </c>
      <c r="AH120" s="74">
        <v>0</v>
      </c>
      <c r="AI120" s="75">
        <v>1</v>
      </c>
      <c r="AJ120" s="48">
        <f t="shared" si="8"/>
        <v>1</v>
      </c>
    </row>
    <row r="121" spans="30:36">
      <c r="AD121" s="74" t="s">
        <v>48</v>
      </c>
      <c r="AE121" s="74">
        <v>25</v>
      </c>
      <c r="AF121" s="74">
        <v>17</v>
      </c>
      <c r="AG121" s="74">
        <v>8</v>
      </c>
      <c r="AH121" s="74">
        <v>0</v>
      </c>
      <c r="AI121" s="75">
        <v>0.68</v>
      </c>
      <c r="AJ121" s="48">
        <f t="shared" si="8"/>
        <v>0.68</v>
      </c>
    </row>
    <row r="122" spans="30:36">
      <c r="AD122" s="74" t="s">
        <v>49</v>
      </c>
      <c r="AE122" s="74">
        <v>447</v>
      </c>
      <c r="AF122" s="74">
        <v>443</v>
      </c>
      <c r="AG122" s="74">
        <v>3</v>
      </c>
      <c r="AH122" s="74">
        <v>1</v>
      </c>
      <c r="AI122" s="75">
        <v>0.99</v>
      </c>
      <c r="AJ122" s="48">
        <f t="shared" si="8"/>
        <v>0.99</v>
      </c>
    </row>
    <row r="123" spans="30:36">
      <c r="AD123" s="74" t="s">
        <v>50</v>
      </c>
      <c r="AE123" s="74">
        <v>43</v>
      </c>
      <c r="AF123" s="74">
        <v>43</v>
      </c>
      <c r="AG123" s="74">
        <v>0</v>
      </c>
      <c r="AH123" s="74">
        <v>0</v>
      </c>
      <c r="AI123" s="75">
        <v>1</v>
      </c>
      <c r="AJ123" s="48">
        <f t="shared" si="8"/>
        <v>1</v>
      </c>
    </row>
    <row r="124" spans="30:36">
      <c r="AD124" s="74" t="s">
        <v>51</v>
      </c>
      <c r="AE124" s="74">
        <v>10</v>
      </c>
      <c r="AF124" s="74">
        <v>9</v>
      </c>
      <c r="AG124" s="74">
        <v>1</v>
      </c>
      <c r="AH124" s="74">
        <v>0</v>
      </c>
      <c r="AI124" s="75">
        <v>0.9</v>
      </c>
      <c r="AJ124" s="48">
        <f t="shared" si="8"/>
        <v>0.9</v>
      </c>
    </row>
    <row r="125" spans="30:36">
      <c r="AD125" s="74" t="s">
        <v>52</v>
      </c>
      <c r="AE125" s="74">
        <v>328</v>
      </c>
      <c r="AF125" s="74">
        <v>286</v>
      </c>
      <c r="AG125" s="74">
        <v>34</v>
      </c>
      <c r="AH125" s="74">
        <v>8</v>
      </c>
      <c r="AI125" s="75">
        <v>0.87</v>
      </c>
      <c r="AJ125" s="48">
        <f t="shared" si="8"/>
        <v>0.87</v>
      </c>
    </row>
    <row r="126" spans="30:36">
      <c r="AD126" s="74" t="s">
        <v>53</v>
      </c>
      <c r="AE126" s="74">
        <v>341</v>
      </c>
      <c r="AF126" s="74">
        <v>340</v>
      </c>
      <c r="AG126" s="74">
        <v>1</v>
      </c>
      <c r="AH126" s="74">
        <v>0</v>
      </c>
      <c r="AI126" s="75">
        <v>1</v>
      </c>
      <c r="AJ126" s="48">
        <f t="shared" si="8"/>
        <v>1</v>
      </c>
    </row>
    <row r="127" spans="30:36">
      <c r="AD127" s="74" t="s">
        <v>54</v>
      </c>
      <c r="AE127" s="74">
        <v>135</v>
      </c>
      <c r="AF127" s="74">
        <v>129</v>
      </c>
      <c r="AG127" s="74">
        <v>0</v>
      </c>
      <c r="AH127" s="74">
        <v>6</v>
      </c>
      <c r="AI127" s="75">
        <v>0.96</v>
      </c>
      <c r="AJ127" s="48">
        <f t="shared" si="8"/>
        <v>0.96</v>
      </c>
    </row>
    <row r="128" spans="30:36">
      <c r="AD128" s="74" t="s">
        <v>55</v>
      </c>
      <c r="AE128" s="74">
        <v>1595</v>
      </c>
      <c r="AF128" s="74">
        <v>1587</v>
      </c>
      <c r="AG128" s="74">
        <v>8</v>
      </c>
      <c r="AH128" s="74">
        <v>0</v>
      </c>
      <c r="AI128" s="75">
        <v>0.99</v>
      </c>
      <c r="AJ128" s="48">
        <f t="shared" si="8"/>
        <v>0.99</v>
      </c>
    </row>
    <row r="129" spans="30:36">
      <c r="AD129" s="74" t="s">
        <v>56</v>
      </c>
      <c r="AE129" s="74">
        <v>176</v>
      </c>
      <c r="AF129" s="74">
        <v>172</v>
      </c>
      <c r="AG129" s="74">
        <v>2</v>
      </c>
      <c r="AH129" s="74">
        <v>2</v>
      </c>
      <c r="AI129" s="75">
        <v>0.98</v>
      </c>
      <c r="AJ129" s="48">
        <f t="shared" si="8"/>
        <v>0.98</v>
      </c>
    </row>
    <row r="130" spans="30:36">
      <c r="AD130" s="74" t="s">
        <v>57</v>
      </c>
      <c r="AE130" s="74">
        <v>231</v>
      </c>
      <c r="AF130" s="74">
        <v>223</v>
      </c>
      <c r="AG130" s="74">
        <v>7</v>
      </c>
      <c r="AH130" s="74">
        <v>1</v>
      </c>
      <c r="AI130" s="75">
        <v>0.97</v>
      </c>
      <c r="AJ130" s="48">
        <f t="shared" si="8"/>
        <v>0.97</v>
      </c>
    </row>
    <row r="131" spans="30:36">
      <c r="AD131" s="37" t="s">
        <v>58</v>
      </c>
      <c r="AE131" s="74">
        <v>194</v>
      </c>
      <c r="AF131" s="74">
        <v>0</v>
      </c>
      <c r="AG131" s="74">
        <v>0</v>
      </c>
      <c r="AH131" s="74">
        <v>194</v>
      </c>
      <c r="AI131" s="75">
        <v>0</v>
      </c>
      <c r="AJ131" s="48">
        <f t="shared" si="8"/>
        <v>0</v>
      </c>
    </row>
    <row r="132" spans="30:36">
      <c r="AD132" s="74" t="s">
        <v>59</v>
      </c>
      <c r="AE132" s="74">
        <v>85</v>
      </c>
      <c r="AF132" s="74">
        <v>54</v>
      </c>
      <c r="AG132" s="74">
        <v>2</v>
      </c>
      <c r="AH132" s="74">
        <v>29</v>
      </c>
      <c r="AI132" s="75">
        <v>0.64</v>
      </c>
      <c r="AJ132" s="48">
        <f t="shared" si="8"/>
        <v>0.64</v>
      </c>
    </row>
    <row r="133" spans="30:36">
      <c r="AD133" s="74" t="s">
        <v>60</v>
      </c>
      <c r="AE133" s="74">
        <v>291</v>
      </c>
      <c r="AF133" s="74">
        <v>262</v>
      </c>
      <c r="AG133" s="74">
        <v>17</v>
      </c>
      <c r="AH133" s="74">
        <v>12</v>
      </c>
      <c r="AI133" s="75">
        <v>0.9</v>
      </c>
      <c r="AJ133" s="48">
        <f t="shared" si="8"/>
        <v>0.9</v>
      </c>
    </row>
    <row r="134" spans="30:36">
      <c r="AD134" s="74" t="s">
        <v>61</v>
      </c>
      <c r="AE134" s="74">
        <v>7</v>
      </c>
      <c r="AF134" s="74">
        <v>2</v>
      </c>
      <c r="AG134" s="74">
        <v>5</v>
      </c>
      <c r="AH134" s="74">
        <v>0</v>
      </c>
      <c r="AI134" s="75">
        <v>0.28999999999999998</v>
      </c>
      <c r="AJ134" s="48">
        <f t="shared" si="8"/>
        <v>0.28999999999999998</v>
      </c>
    </row>
    <row r="135" spans="30:36">
      <c r="AD135" s="74" t="s">
        <v>94</v>
      </c>
      <c r="AE135" s="74">
        <v>144</v>
      </c>
      <c r="AF135" s="74">
        <v>0</v>
      </c>
      <c r="AG135" s="74">
        <v>0</v>
      </c>
      <c r="AH135" s="74">
        <v>144</v>
      </c>
      <c r="AI135" s="75">
        <v>0</v>
      </c>
      <c r="AJ135" s="48">
        <f t="shared" si="8"/>
        <v>0</v>
      </c>
    </row>
    <row r="136" spans="30:36">
      <c r="AD136" s="74" t="s">
        <v>62</v>
      </c>
      <c r="AE136" s="74">
        <v>68</v>
      </c>
      <c r="AF136" s="74">
        <v>68</v>
      </c>
      <c r="AG136" s="74">
        <v>0</v>
      </c>
      <c r="AH136" s="74">
        <v>0</v>
      </c>
      <c r="AI136" s="75">
        <v>1</v>
      </c>
      <c r="AJ136" s="48">
        <f t="shared" si="8"/>
        <v>1</v>
      </c>
    </row>
    <row r="137" spans="30:36">
      <c r="AD137" s="74" t="s">
        <v>95</v>
      </c>
      <c r="AE137" s="74">
        <v>3</v>
      </c>
      <c r="AF137" s="74">
        <v>3</v>
      </c>
      <c r="AG137" s="74">
        <v>0</v>
      </c>
      <c r="AH137" s="74">
        <v>0</v>
      </c>
      <c r="AI137" s="75">
        <v>1</v>
      </c>
      <c r="AJ137" s="48">
        <f t="shared" si="8"/>
        <v>1</v>
      </c>
    </row>
    <row r="138" spans="30:36">
      <c r="AD138" s="74" t="s">
        <v>63</v>
      </c>
      <c r="AE138" s="74">
        <v>7</v>
      </c>
      <c r="AF138" s="74">
        <v>6</v>
      </c>
      <c r="AG138" s="74">
        <v>1</v>
      </c>
      <c r="AH138" s="74">
        <v>0</v>
      </c>
      <c r="AI138" s="75">
        <v>0.86</v>
      </c>
      <c r="AJ138" s="48">
        <f t="shared" si="8"/>
        <v>0.86</v>
      </c>
    </row>
    <row r="139" spans="30:36">
      <c r="AD139" s="74" t="s">
        <v>64</v>
      </c>
      <c r="AE139" s="74">
        <v>32</v>
      </c>
      <c r="AF139" s="74">
        <v>31</v>
      </c>
      <c r="AG139" s="74">
        <v>1</v>
      </c>
      <c r="AH139" s="74">
        <v>0</v>
      </c>
      <c r="AI139" s="75">
        <v>0.97</v>
      </c>
      <c r="AJ139" s="48">
        <f t="shared" si="8"/>
        <v>0.97</v>
      </c>
    </row>
    <row r="140" spans="30:36">
      <c r="AD140" s="74" t="s">
        <v>65</v>
      </c>
      <c r="AE140" s="74">
        <v>160</v>
      </c>
      <c r="AF140" s="74">
        <v>32</v>
      </c>
      <c r="AG140" s="74">
        <v>47</v>
      </c>
      <c r="AH140" s="74">
        <v>81</v>
      </c>
      <c r="AI140" s="75">
        <v>0.2</v>
      </c>
      <c r="AJ140" s="48">
        <f t="shared" si="8"/>
        <v>0.2</v>
      </c>
    </row>
    <row r="141" spans="30:36">
      <c r="AD141" s="74" t="s">
        <v>96</v>
      </c>
      <c r="AE141" s="74">
        <v>52</v>
      </c>
      <c r="AF141" s="74">
        <v>50</v>
      </c>
      <c r="AG141" s="74">
        <v>2</v>
      </c>
      <c r="AH141" s="74">
        <v>0</v>
      </c>
      <c r="AI141" s="75">
        <v>0.96</v>
      </c>
      <c r="AJ141" s="48">
        <f t="shared" si="8"/>
        <v>0.96</v>
      </c>
    </row>
    <row r="142" spans="30:36">
      <c r="AD142" s="74" t="s">
        <v>66</v>
      </c>
      <c r="AE142" s="74">
        <v>20</v>
      </c>
      <c r="AF142" s="74">
        <v>20</v>
      </c>
      <c r="AG142" s="74">
        <v>0</v>
      </c>
      <c r="AH142" s="74">
        <v>0</v>
      </c>
      <c r="AI142" s="75">
        <v>1</v>
      </c>
      <c r="AJ142" s="48">
        <f t="shared" si="8"/>
        <v>1</v>
      </c>
    </row>
    <row r="143" spans="30:36">
      <c r="AD143" s="74" t="s">
        <v>71</v>
      </c>
      <c r="AE143" s="74">
        <v>3</v>
      </c>
      <c r="AF143" s="74">
        <v>0</v>
      </c>
      <c r="AG143" s="74">
        <v>0</v>
      </c>
      <c r="AH143" s="74">
        <v>3</v>
      </c>
      <c r="AI143" s="75">
        <v>0</v>
      </c>
      <c r="AJ143" s="48">
        <f t="shared" si="8"/>
        <v>0</v>
      </c>
    </row>
    <row r="144" spans="30:36">
      <c r="AD144" s="74" t="s">
        <v>73</v>
      </c>
      <c r="AE144" s="74">
        <v>4</v>
      </c>
      <c r="AF144" s="74">
        <v>4</v>
      </c>
      <c r="AG144" s="74">
        <v>0</v>
      </c>
      <c r="AH144" s="74">
        <v>0</v>
      </c>
      <c r="AI144" s="75">
        <v>1</v>
      </c>
      <c r="AJ144" s="48">
        <f t="shared" si="8"/>
        <v>1</v>
      </c>
    </row>
    <row r="145" spans="30:36">
      <c r="AD145" s="74" t="s">
        <v>67</v>
      </c>
      <c r="AE145" s="74">
        <v>92</v>
      </c>
      <c r="AF145" s="74">
        <v>76</v>
      </c>
      <c r="AG145" s="74">
        <v>10</v>
      </c>
      <c r="AH145" s="74">
        <v>6</v>
      </c>
      <c r="AI145" s="75">
        <v>0.83</v>
      </c>
      <c r="AJ145" s="48">
        <f>AI145-AA145</f>
        <v>0.83</v>
      </c>
    </row>
    <row r="146" spans="30:36">
      <c r="AD146" s="74" t="s">
        <v>68</v>
      </c>
      <c r="AE146" s="74">
        <v>71</v>
      </c>
      <c r="AF146" s="74">
        <v>33</v>
      </c>
      <c r="AG146" s="74">
        <v>10</v>
      </c>
      <c r="AH146" s="74">
        <v>28</v>
      </c>
      <c r="AI146" s="75">
        <v>0.46</v>
      </c>
      <c r="AJ146" s="48">
        <f>AI146-AA146</f>
        <v>0.46</v>
      </c>
    </row>
    <row r="147" spans="30:36">
      <c r="AD147" s="74" t="s">
        <v>72</v>
      </c>
      <c r="AE147" s="74">
        <v>555</v>
      </c>
      <c r="AF147" s="74">
        <v>553</v>
      </c>
      <c r="AG147" s="74">
        <v>2</v>
      </c>
      <c r="AH147" s="74">
        <v>0</v>
      </c>
      <c r="AI147" s="75">
        <v>1</v>
      </c>
      <c r="AJ147" s="48">
        <f>AI147-AA147</f>
        <v>1</v>
      </c>
    </row>
    <row r="148" spans="30:36">
      <c r="AD148" s="74" t="s">
        <v>69</v>
      </c>
      <c r="AE148" s="74">
        <v>22</v>
      </c>
      <c r="AF148" s="74">
        <v>21</v>
      </c>
      <c r="AG148" s="74">
        <v>1</v>
      </c>
      <c r="AH148" s="74">
        <v>0</v>
      </c>
      <c r="AI148" s="75">
        <v>0.95</v>
      </c>
      <c r="AJ148" s="48">
        <f>AI148-AA148</f>
        <v>0.95</v>
      </c>
    </row>
    <row r="149" spans="30:36">
      <c r="AD149" s="74" t="s">
        <v>70</v>
      </c>
      <c r="AE149" s="74">
        <v>135</v>
      </c>
      <c r="AF149" s="74">
        <v>115</v>
      </c>
      <c r="AG149" s="74">
        <v>8</v>
      </c>
      <c r="AH149" s="74">
        <v>12</v>
      </c>
      <c r="AI149" s="75">
        <v>0.85</v>
      </c>
      <c r="AJ149" s="48">
        <f>AI149-AA149</f>
        <v>0.85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74"/>
  <sheetViews>
    <sheetView topLeftCell="Z1" zoomScale="80" zoomScaleNormal="80" workbookViewId="0">
      <pane ySplit="2" topLeftCell="A3" activePane="bottomLeft" state="frozen"/>
      <selection activeCell="CW21" sqref="CW21"/>
      <selection pane="bottomLeft" activeCell="BA74" sqref="BA74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15" width="9.140625" style="7"/>
    <col min="16" max="20" width="0" style="7" hidden="1" customWidth="1"/>
    <col min="21" max="21" width="0" style="8" hidden="1" customWidth="1"/>
    <col min="22" max="23" width="0" style="7" hidden="1" customWidth="1"/>
    <col min="24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52" width="9.140625" style="7"/>
    <col min="53" max="53" width="9.140625" style="8"/>
    <col min="54" max="16384" width="9.140625" style="7"/>
  </cols>
  <sheetData>
    <row r="1" spans="1:54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81</v>
      </c>
      <c r="U1" s="15"/>
      <c r="X1" s="15" t="s">
        <v>84</v>
      </c>
      <c r="AC1" s="15"/>
      <c r="AF1" s="15" t="s">
        <v>85</v>
      </c>
      <c r="AK1" s="15"/>
      <c r="AN1" s="15" t="s">
        <v>86</v>
      </c>
      <c r="AS1" s="15"/>
      <c r="AV1" s="15" t="s">
        <v>90</v>
      </c>
      <c r="BA1" s="15"/>
    </row>
    <row r="2" spans="1:5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</row>
    <row r="3" spans="1:54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AC3-M3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8">
        <f>BA3-AS3</f>
        <v>0</v>
      </c>
    </row>
    <row r="4" spans="1:54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AC4-M4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8">
        <f t="shared" ref="BB4:BB67" si="5">BA4-AS4</f>
        <v>0</v>
      </c>
    </row>
    <row r="5" spans="1:54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8">
        <f t="shared" si="5"/>
        <v>0</v>
      </c>
    </row>
    <row r="6" spans="1:54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8">
        <f t="shared" si="5"/>
        <v>0</v>
      </c>
    </row>
    <row r="7" spans="1:54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  <c r="AV7" s="2" t="s">
        <v>10</v>
      </c>
      <c r="AW7" s="2">
        <v>25</v>
      </c>
      <c r="AX7" s="2">
        <v>25</v>
      </c>
      <c r="AY7" s="2">
        <v>0</v>
      </c>
      <c r="AZ7" s="2">
        <v>0</v>
      </c>
      <c r="BA7" s="4">
        <v>1</v>
      </c>
      <c r="BB7" s="8">
        <f t="shared" si="5"/>
        <v>0</v>
      </c>
    </row>
    <row r="8" spans="1:54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  <c r="AV8" s="2" t="s">
        <v>11</v>
      </c>
      <c r="AW8" s="2">
        <v>172</v>
      </c>
      <c r="AX8" s="2">
        <v>149</v>
      </c>
      <c r="AY8" s="2">
        <v>21</v>
      </c>
      <c r="AZ8" s="2">
        <v>2</v>
      </c>
      <c r="BA8" s="4">
        <v>0.87</v>
      </c>
      <c r="BB8" s="8">
        <f t="shared" si="5"/>
        <v>0</v>
      </c>
    </row>
    <row r="9" spans="1:54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  <c r="AV9" s="17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8">
        <f t="shared" si="5"/>
        <v>0</v>
      </c>
    </row>
    <row r="10" spans="1:54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8">
        <f t="shared" si="5"/>
        <v>0</v>
      </c>
    </row>
    <row r="11" spans="1:54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  <c r="AV11" s="14" t="s">
        <v>14</v>
      </c>
      <c r="AW11" s="2">
        <v>832</v>
      </c>
      <c r="AX11" s="2">
        <v>822</v>
      </c>
      <c r="AY11" s="2">
        <v>10</v>
      </c>
      <c r="AZ11" s="2">
        <v>0</v>
      </c>
      <c r="BA11" s="4">
        <v>0.99</v>
      </c>
      <c r="BB11" s="8">
        <f t="shared" si="5"/>
        <v>0</v>
      </c>
    </row>
    <row r="12" spans="1:54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  <c r="AV12" s="14" t="s">
        <v>15</v>
      </c>
      <c r="AW12" s="2">
        <v>46</v>
      </c>
      <c r="AX12" s="2">
        <v>46</v>
      </c>
      <c r="AY12" s="2">
        <v>0</v>
      </c>
      <c r="AZ12" s="2">
        <v>0</v>
      </c>
      <c r="BA12" s="4">
        <v>1</v>
      </c>
      <c r="BB12" s="8">
        <f t="shared" si="5"/>
        <v>0</v>
      </c>
    </row>
    <row r="13" spans="1:54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  <c r="AV13" s="2" t="s">
        <v>16</v>
      </c>
      <c r="AW13" s="2">
        <v>10</v>
      </c>
      <c r="AX13" s="2">
        <v>10</v>
      </c>
      <c r="AY13" s="2">
        <v>0</v>
      </c>
      <c r="AZ13" s="2">
        <v>0</v>
      </c>
      <c r="BA13" s="4">
        <v>1</v>
      </c>
      <c r="BB13" s="8">
        <f t="shared" si="5"/>
        <v>0</v>
      </c>
    </row>
    <row r="14" spans="1:54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14" t="s">
        <v>17</v>
      </c>
      <c r="Q14" s="2">
        <v>128</v>
      </c>
      <c r="R14" s="2">
        <v>128</v>
      </c>
      <c r="S14" s="2">
        <v>0</v>
      </c>
      <c r="T14" s="2">
        <v>0</v>
      </c>
      <c r="U14" s="4">
        <v>1</v>
      </c>
      <c r="V14" s="8">
        <f t="shared" si="1"/>
        <v>0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-9.375E-2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  <c r="AV14" s="21" t="s">
        <v>17</v>
      </c>
      <c r="AW14" s="2">
        <v>128</v>
      </c>
      <c r="AX14" s="2">
        <v>116</v>
      </c>
      <c r="AY14" s="2">
        <v>12</v>
      </c>
      <c r="AZ14" s="2">
        <v>0</v>
      </c>
      <c r="BA14" s="4">
        <f>AX14/AW14</f>
        <v>0.90625</v>
      </c>
      <c r="BB14" s="8">
        <f t="shared" si="5"/>
        <v>0</v>
      </c>
    </row>
    <row r="15" spans="1:54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8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8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D15" s="8">
        <f t="shared" si="2"/>
        <v>0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8">
        <f t="shared" si="3"/>
        <v>0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8">
        <f t="shared" si="4"/>
        <v>0</v>
      </c>
      <c r="AV15" s="2" t="s">
        <v>18</v>
      </c>
      <c r="AW15" s="2">
        <v>25</v>
      </c>
      <c r="AX15" s="2">
        <v>25</v>
      </c>
      <c r="AY15" s="2">
        <v>0</v>
      </c>
      <c r="AZ15" s="2">
        <v>0</v>
      </c>
      <c r="BA15" s="4">
        <v>1</v>
      </c>
      <c r="BB15" s="8">
        <f t="shared" si="5"/>
        <v>0</v>
      </c>
    </row>
    <row r="16" spans="1:54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8">
        <f t="shared" si="5"/>
        <v>0</v>
      </c>
    </row>
    <row r="17" spans="1:54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f>C17/B17</f>
        <v>0.98407643312101911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f>J17/I17</f>
        <v>0.98407643312101911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f>R17/Q17</f>
        <v>0.98407643312101911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f>Z17/Y17</f>
        <v>0.98407643312101911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f>AH17/AG17</f>
        <v>0.98407643312101911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f>AP17/AO17</f>
        <v>0.98407643312101911</v>
      </c>
      <c r="AT17" s="8">
        <f t="shared" si="4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f>AX17/AW17</f>
        <v>0.98407643312101911</v>
      </c>
      <c r="BB17" s="8">
        <f t="shared" si="5"/>
        <v>0</v>
      </c>
    </row>
    <row r="18" spans="1:54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  <c r="AV18" s="2" t="s">
        <v>21</v>
      </c>
      <c r="AW18" s="2">
        <v>52</v>
      </c>
      <c r="AX18" s="2">
        <v>52</v>
      </c>
      <c r="AY18" s="2">
        <v>0</v>
      </c>
      <c r="AZ18" s="2">
        <v>0</v>
      </c>
      <c r="BA18" s="4">
        <v>1</v>
      </c>
      <c r="BB18" s="8">
        <f t="shared" si="5"/>
        <v>0</v>
      </c>
    </row>
    <row r="19" spans="1:54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8">
        <f t="shared" si="5"/>
        <v>0</v>
      </c>
    </row>
    <row r="20" spans="1:54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8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8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8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8">
        <f t="shared" si="4"/>
        <v>0</v>
      </c>
      <c r="AV20" s="2" t="s">
        <v>23</v>
      </c>
      <c r="AW20" s="2">
        <v>30</v>
      </c>
      <c r="AX20" s="2">
        <v>29</v>
      </c>
      <c r="AY20" s="2">
        <v>1</v>
      </c>
      <c r="AZ20" s="2">
        <v>0</v>
      </c>
      <c r="BA20" s="4">
        <v>0.97</v>
      </c>
      <c r="BB20" s="8">
        <f t="shared" si="5"/>
        <v>0</v>
      </c>
    </row>
    <row r="21" spans="1:54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  <c r="AV21" s="14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8">
        <f t="shared" si="5"/>
        <v>0</v>
      </c>
    </row>
    <row r="22" spans="1:54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8">
        <f t="shared" si="5"/>
        <v>0</v>
      </c>
    </row>
    <row r="23" spans="1:54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  <c r="AV23" s="2" t="s">
        <v>26</v>
      </c>
      <c r="AW23" s="2">
        <v>36</v>
      </c>
      <c r="AX23" s="2">
        <v>35</v>
      </c>
      <c r="AY23" s="2">
        <v>1</v>
      </c>
      <c r="AZ23" s="2">
        <v>0</v>
      </c>
      <c r="BA23" s="4">
        <v>0.97</v>
      </c>
      <c r="BB23" s="8">
        <f t="shared" si="5"/>
        <v>0</v>
      </c>
    </row>
    <row r="24" spans="1:54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8">
        <f t="shared" si="5"/>
        <v>0</v>
      </c>
    </row>
    <row r="25" spans="1:54">
      <c r="A25" s="2" t="s">
        <v>28</v>
      </c>
      <c r="B25" s="2">
        <v>211</v>
      </c>
      <c r="C25" s="2">
        <v>202</v>
      </c>
      <c r="D25" s="2">
        <v>9</v>
      </c>
      <c r="E25" s="2">
        <v>0</v>
      </c>
      <c r="F25" s="4">
        <v>0.96</v>
      </c>
      <c r="H25" s="2" t="s">
        <v>28</v>
      </c>
      <c r="I25" s="2">
        <v>211</v>
      </c>
      <c r="J25" s="2">
        <v>201</v>
      </c>
      <c r="K25" s="2">
        <v>10</v>
      </c>
      <c r="L25" s="2">
        <v>0</v>
      </c>
      <c r="M25" s="4">
        <v>0.95</v>
      </c>
      <c r="N25" s="8">
        <f t="shared" si="0"/>
        <v>-1.0000000000000009E-2</v>
      </c>
      <c r="P25" s="2" t="s">
        <v>28</v>
      </c>
      <c r="Q25" s="2">
        <v>211</v>
      </c>
      <c r="R25" s="2">
        <v>202</v>
      </c>
      <c r="S25" s="2">
        <v>9</v>
      </c>
      <c r="T25" s="2">
        <v>0</v>
      </c>
      <c r="U25" s="4">
        <v>0.96</v>
      </c>
      <c r="V25" s="8">
        <f t="shared" si="1"/>
        <v>1.0000000000000009E-2</v>
      </c>
      <c r="X25" s="2" t="s">
        <v>28</v>
      </c>
      <c r="Y25" s="2">
        <v>211</v>
      </c>
      <c r="Z25" s="2">
        <v>201</v>
      </c>
      <c r="AA25" s="2">
        <v>10</v>
      </c>
      <c r="AB25" s="2">
        <v>0</v>
      </c>
      <c r="AC25" s="4">
        <v>0.95</v>
      </c>
      <c r="AD25" s="8">
        <f t="shared" si="2"/>
        <v>0</v>
      </c>
      <c r="AF25" s="2" t="s">
        <v>28</v>
      </c>
      <c r="AG25" s="2">
        <v>211</v>
      </c>
      <c r="AH25" s="2">
        <v>201</v>
      </c>
      <c r="AI25" s="2">
        <v>10</v>
      </c>
      <c r="AJ25" s="2">
        <v>0</v>
      </c>
      <c r="AK25" s="4">
        <v>0.95</v>
      </c>
      <c r="AL25" s="8">
        <f t="shared" si="3"/>
        <v>0</v>
      </c>
      <c r="AN25" s="2" t="s">
        <v>28</v>
      </c>
      <c r="AO25" s="2">
        <v>211</v>
      </c>
      <c r="AP25" s="2">
        <v>201</v>
      </c>
      <c r="AQ25" s="2">
        <v>10</v>
      </c>
      <c r="AR25" s="2">
        <v>0</v>
      </c>
      <c r="AS25" s="4">
        <v>0.95</v>
      </c>
      <c r="AT25" s="8">
        <f t="shared" si="4"/>
        <v>0</v>
      </c>
      <c r="AV25" s="2" t="s">
        <v>28</v>
      </c>
      <c r="AW25" s="2">
        <v>211</v>
      </c>
      <c r="AX25" s="2">
        <v>201</v>
      </c>
      <c r="AY25" s="2">
        <v>10</v>
      </c>
      <c r="AZ25" s="2">
        <v>0</v>
      </c>
      <c r="BA25" s="4">
        <v>0.95</v>
      </c>
      <c r="BB25" s="8">
        <f t="shared" si="5"/>
        <v>0</v>
      </c>
    </row>
    <row r="26" spans="1:54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8">
        <f t="shared" si="5"/>
        <v>0</v>
      </c>
    </row>
    <row r="27" spans="1:54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  <c r="AV27" s="2" t="s">
        <v>30</v>
      </c>
      <c r="AW27" s="2">
        <v>132</v>
      </c>
      <c r="AX27" s="2">
        <v>132</v>
      </c>
      <c r="AY27" s="2">
        <v>0</v>
      </c>
      <c r="AZ27" s="2">
        <v>0</v>
      </c>
      <c r="BA27" s="4">
        <v>1</v>
      </c>
      <c r="BB27" s="8">
        <f t="shared" si="5"/>
        <v>0</v>
      </c>
    </row>
    <row r="28" spans="1:54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  <c r="AV28" s="2" t="s">
        <v>31</v>
      </c>
      <c r="AW28" s="2">
        <v>6</v>
      </c>
      <c r="AX28" s="2">
        <v>6</v>
      </c>
      <c r="AY28" s="2">
        <v>0</v>
      </c>
      <c r="AZ28" s="2">
        <v>0</v>
      </c>
      <c r="BA28" s="4">
        <v>1</v>
      </c>
      <c r="BB28" s="8">
        <f t="shared" si="5"/>
        <v>0</v>
      </c>
    </row>
    <row r="29" spans="1:54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8">
        <f t="shared" si="5"/>
        <v>0</v>
      </c>
    </row>
    <row r="30" spans="1:54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8">
        <f t="shared" si="5"/>
        <v>0</v>
      </c>
    </row>
    <row r="31" spans="1:54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8">
        <f t="shared" si="5"/>
        <v>0</v>
      </c>
    </row>
    <row r="32" spans="1:54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8">
        <f t="shared" si="5"/>
        <v>0</v>
      </c>
    </row>
    <row r="33" spans="1:54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  <c r="AV33" s="2" t="s">
        <v>36</v>
      </c>
      <c r="AW33" s="2">
        <v>12</v>
      </c>
      <c r="AX33" s="2">
        <v>3</v>
      </c>
      <c r="AY33" s="2">
        <v>9</v>
      </c>
      <c r="AZ33" s="2">
        <v>0</v>
      </c>
      <c r="BA33" s="4">
        <v>0.25</v>
      </c>
      <c r="BB33" s="8">
        <f t="shared" si="5"/>
        <v>0</v>
      </c>
    </row>
    <row r="34" spans="1:54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8">
        <f t="shared" si="5"/>
        <v>0</v>
      </c>
    </row>
    <row r="35" spans="1:54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8">
        <f t="shared" si="5"/>
        <v>0</v>
      </c>
    </row>
    <row r="36" spans="1:54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8">
        <f t="shared" si="5"/>
        <v>0</v>
      </c>
    </row>
    <row r="37" spans="1:54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8">
        <f t="shared" si="5"/>
        <v>0</v>
      </c>
    </row>
    <row r="38" spans="1:54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8">
        <f t="shared" si="5"/>
        <v>0</v>
      </c>
    </row>
    <row r="39" spans="1:54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  <c r="AV39" s="2" t="s">
        <v>42</v>
      </c>
      <c r="AW39" s="2">
        <v>74</v>
      </c>
      <c r="AX39" s="2">
        <v>24</v>
      </c>
      <c r="AY39" s="2">
        <v>50</v>
      </c>
      <c r="AZ39" s="2">
        <v>0</v>
      </c>
      <c r="BA39" s="4">
        <v>0.32</v>
      </c>
      <c r="BB39" s="8">
        <f t="shared" si="5"/>
        <v>0</v>
      </c>
    </row>
    <row r="40" spans="1:54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  <c r="AV40" s="2" t="s">
        <v>43</v>
      </c>
      <c r="AW40" s="2">
        <v>110</v>
      </c>
      <c r="AX40" s="2">
        <v>110</v>
      </c>
      <c r="AY40" s="2">
        <v>0</v>
      </c>
      <c r="AZ40" s="2">
        <v>0</v>
      </c>
      <c r="BA40" s="4">
        <v>1</v>
      </c>
      <c r="BB40" s="8">
        <f t="shared" si="5"/>
        <v>0</v>
      </c>
    </row>
    <row r="41" spans="1:54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8">
        <f t="shared" si="5"/>
        <v>0</v>
      </c>
    </row>
    <row r="42" spans="1:54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14" t="s">
        <v>45</v>
      </c>
      <c r="AO42" s="2">
        <v>3</v>
      </c>
      <c r="AP42" s="2">
        <v>3</v>
      </c>
      <c r="AQ42" s="2">
        <v>0</v>
      </c>
      <c r="AR42" s="2">
        <v>0</v>
      </c>
      <c r="AS42" s="4">
        <v>1</v>
      </c>
      <c r="AT42" s="8">
        <f t="shared" si="4"/>
        <v>0</v>
      </c>
      <c r="AV42" s="21" t="s">
        <v>45</v>
      </c>
      <c r="AW42" s="2">
        <v>3</v>
      </c>
      <c r="AX42" s="2">
        <v>0</v>
      </c>
      <c r="AY42" s="2">
        <v>3</v>
      </c>
      <c r="AZ42" s="2">
        <v>0</v>
      </c>
      <c r="BA42" s="4">
        <v>0</v>
      </c>
      <c r="BB42" s="8">
        <f t="shared" si="5"/>
        <v>-1</v>
      </c>
    </row>
    <row r="43" spans="1:54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8">
        <f t="shared" si="5"/>
        <v>0</v>
      </c>
    </row>
    <row r="44" spans="1:54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  <c r="AV44" s="2" t="s">
        <v>47</v>
      </c>
      <c r="AW44" s="2">
        <v>12</v>
      </c>
      <c r="AX44" s="2">
        <v>12</v>
      </c>
      <c r="AY44" s="2">
        <v>0</v>
      </c>
      <c r="AZ44" s="2">
        <v>0</v>
      </c>
      <c r="BA44" s="4">
        <v>1</v>
      </c>
      <c r="BB44" s="8">
        <f t="shared" si="5"/>
        <v>0</v>
      </c>
    </row>
    <row r="45" spans="1:54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8">
        <f t="shared" si="5"/>
        <v>0</v>
      </c>
    </row>
    <row r="46" spans="1:54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  <c r="AV46" s="2" t="s">
        <v>49</v>
      </c>
      <c r="AW46" s="2">
        <v>164</v>
      </c>
      <c r="AX46" s="2">
        <v>160</v>
      </c>
      <c r="AY46" s="2">
        <v>4</v>
      </c>
      <c r="AZ46" s="2">
        <v>0</v>
      </c>
      <c r="BA46" s="4">
        <v>0.98</v>
      </c>
      <c r="BB46" s="8">
        <f t="shared" si="5"/>
        <v>0</v>
      </c>
    </row>
    <row r="47" spans="1:54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8">
        <f t="shared" si="5"/>
        <v>0</v>
      </c>
    </row>
    <row r="48" spans="1:54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  <c r="AV48" s="2" t="s">
        <v>51</v>
      </c>
      <c r="AW48" s="2">
        <v>2</v>
      </c>
      <c r="AX48" s="2">
        <v>2</v>
      </c>
      <c r="AY48" s="2">
        <v>0</v>
      </c>
      <c r="AZ48" s="2">
        <v>0</v>
      </c>
      <c r="BA48" s="4">
        <v>1</v>
      </c>
      <c r="BB48" s="8">
        <f t="shared" si="5"/>
        <v>0</v>
      </c>
    </row>
    <row r="49" spans="1:54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  <c r="AV49" s="2" t="s">
        <v>52</v>
      </c>
      <c r="AW49" s="2">
        <v>223</v>
      </c>
      <c r="AX49" s="2">
        <v>200</v>
      </c>
      <c r="AY49" s="2">
        <v>21</v>
      </c>
      <c r="AZ49" s="2">
        <v>2</v>
      </c>
      <c r="BA49" s="4">
        <v>0.9</v>
      </c>
      <c r="BB49" s="8">
        <f t="shared" si="5"/>
        <v>0</v>
      </c>
    </row>
    <row r="50" spans="1:54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219</v>
      </c>
      <c r="AQ50" s="2">
        <v>9</v>
      </c>
      <c r="AR50" s="2">
        <v>0</v>
      </c>
      <c r="AS50" s="4">
        <v>0.96</v>
      </c>
      <c r="AT50" s="8">
        <f t="shared" si="4"/>
        <v>0</v>
      </c>
      <c r="AV50" s="2" t="s">
        <v>53</v>
      </c>
      <c r="AW50" s="2">
        <v>228</v>
      </c>
      <c r="AX50" s="2">
        <v>227</v>
      </c>
      <c r="AY50" s="2">
        <v>1</v>
      </c>
      <c r="AZ50" s="2">
        <v>0</v>
      </c>
      <c r="BA50" s="4">
        <v>1</v>
      </c>
      <c r="BB50" s="8">
        <f t="shared" si="5"/>
        <v>4.0000000000000036E-2</v>
      </c>
    </row>
    <row r="51" spans="1:54">
      <c r="A51" s="2" t="s">
        <v>54</v>
      </c>
      <c r="B51" s="2">
        <v>50</v>
      </c>
      <c r="C51" s="2">
        <v>43</v>
      </c>
      <c r="D51" s="2">
        <v>6</v>
      </c>
      <c r="E51" s="2">
        <v>1</v>
      </c>
      <c r="F51" s="4">
        <v>0.86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0"/>
        <v>2.0000000000000018E-2</v>
      </c>
      <c r="P51" s="2" t="s">
        <v>54</v>
      </c>
      <c r="Q51" s="2">
        <v>50</v>
      </c>
      <c r="R51" s="2">
        <v>44</v>
      </c>
      <c r="S51" s="2">
        <v>6</v>
      </c>
      <c r="T51" s="2">
        <v>0</v>
      </c>
      <c r="U51" s="4">
        <v>0.88</v>
      </c>
      <c r="V51" s="8">
        <f t="shared" si="1"/>
        <v>0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-0.28000000000000003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  <c r="AV51" s="31" t="s">
        <v>54</v>
      </c>
      <c r="AW51" s="2">
        <v>50</v>
      </c>
      <c r="AX51" s="2">
        <v>30</v>
      </c>
      <c r="AY51" s="2">
        <v>20</v>
      </c>
      <c r="AZ51" s="2">
        <v>0</v>
      </c>
      <c r="BA51" s="4">
        <v>0.6</v>
      </c>
      <c r="BB51" s="8">
        <f t="shared" si="5"/>
        <v>0</v>
      </c>
    </row>
    <row r="52" spans="1:54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  <c r="AV52" s="2" t="s">
        <v>55</v>
      </c>
      <c r="AW52" s="2">
        <v>899</v>
      </c>
      <c r="AX52" s="2">
        <v>899</v>
      </c>
      <c r="AY52" s="2">
        <v>0</v>
      </c>
      <c r="AZ52" s="2">
        <v>0</v>
      </c>
      <c r="BA52" s="4">
        <v>1</v>
      </c>
      <c r="BB52" s="8">
        <f t="shared" si="5"/>
        <v>0</v>
      </c>
    </row>
    <row r="53" spans="1:54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0</v>
      </c>
      <c r="AV53" s="2" t="s">
        <v>56</v>
      </c>
      <c r="AW53" s="2">
        <v>176</v>
      </c>
      <c r="AX53" s="2">
        <v>173</v>
      </c>
      <c r="AY53" s="2">
        <v>2</v>
      </c>
      <c r="AZ53" s="2">
        <v>1</v>
      </c>
      <c r="BA53" s="4">
        <v>0.98</v>
      </c>
      <c r="BB53" s="8">
        <f t="shared" si="5"/>
        <v>-1.0000000000000009E-2</v>
      </c>
    </row>
    <row r="54" spans="1:54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8">
        <f t="shared" si="5"/>
        <v>0</v>
      </c>
    </row>
    <row r="55" spans="1:54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8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8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8">
        <f t="shared" si="4"/>
        <v>0</v>
      </c>
      <c r="AV55" s="14" t="s">
        <v>58</v>
      </c>
      <c r="AW55" s="2">
        <v>192</v>
      </c>
      <c r="AX55" s="2">
        <v>185</v>
      </c>
      <c r="AY55" s="2">
        <v>7</v>
      </c>
      <c r="AZ55" s="2">
        <v>0</v>
      </c>
      <c r="BA55" s="4">
        <v>0.96</v>
      </c>
      <c r="BB55" s="8">
        <f t="shared" si="5"/>
        <v>0</v>
      </c>
    </row>
    <row r="56" spans="1:54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  <c r="AV56" s="2" t="s">
        <v>59</v>
      </c>
      <c r="AW56" s="2">
        <v>85</v>
      </c>
      <c r="AX56" s="2">
        <v>54</v>
      </c>
      <c r="AY56" s="2">
        <v>2</v>
      </c>
      <c r="AZ56" s="2">
        <v>29</v>
      </c>
      <c r="BA56" s="4">
        <v>0.64</v>
      </c>
      <c r="BB56" s="8">
        <f t="shared" si="5"/>
        <v>0</v>
      </c>
    </row>
    <row r="57" spans="1:54">
      <c r="A57" s="2" t="s">
        <v>60</v>
      </c>
      <c r="B57" s="2">
        <v>234</v>
      </c>
      <c r="C57" s="2">
        <v>219</v>
      </c>
      <c r="D57" s="2">
        <v>10</v>
      </c>
      <c r="E57" s="2">
        <v>5</v>
      </c>
      <c r="F57" s="4">
        <v>0.94</v>
      </c>
      <c r="H57" s="2" t="s">
        <v>60</v>
      </c>
      <c r="I57" s="2">
        <v>234</v>
      </c>
      <c r="J57" s="2">
        <v>219</v>
      </c>
      <c r="K57" s="2">
        <v>10</v>
      </c>
      <c r="L57" s="2">
        <v>5</v>
      </c>
      <c r="M57" s="4">
        <v>0.94</v>
      </c>
      <c r="N57" s="8">
        <f t="shared" si="0"/>
        <v>0</v>
      </c>
      <c r="P57" s="2" t="s">
        <v>60</v>
      </c>
      <c r="Q57" s="2">
        <v>234</v>
      </c>
      <c r="R57" s="2">
        <v>219</v>
      </c>
      <c r="S57" s="2">
        <v>10</v>
      </c>
      <c r="T57" s="2">
        <v>5</v>
      </c>
      <c r="U57" s="4">
        <v>0.94</v>
      </c>
      <c r="V57" s="8">
        <f t="shared" si="1"/>
        <v>0</v>
      </c>
      <c r="X57" s="2" t="s">
        <v>60</v>
      </c>
      <c r="Y57" s="2">
        <v>234</v>
      </c>
      <c r="Z57" s="2">
        <v>219</v>
      </c>
      <c r="AA57" s="2">
        <v>9</v>
      </c>
      <c r="AB57" s="2">
        <v>6</v>
      </c>
      <c r="AC57" s="4">
        <v>0.94</v>
      </c>
      <c r="AD57" s="8">
        <f t="shared" si="2"/>
        <v>0</v>
      </c>
      <c r="AF57" s="2" t="s">
        <v>60</v>
      </c>
      <c r="AG57" s="2">
        <v>234</v>
      </c>
      <c r="AH57" s="2">
        <v>220</v>
      </c>
      <c r="AI57" s="2">
        <v>9</v>
      </c>
      <c r="AJ57" s="2">
        <v>5</v>
      </c>
      <c r="AK57" s="4">
        <v>0.94</v>
      </c>
      <c r="AL57" s="8">
        <f t="shared" si="3"/>
        <v>0</v>
      </c>
      <c r="AN57" s="2" t="s">
        <v>60</v>
      </c>
      <c r="AO57" s="2">
        <v>234</v>
      </c>
      <c r="AP57" s="2">
        <v>216</v>
      </c>
      <c r="AQ57" s="2">
        <v>9</v>
      </c>
      <c r="AR57" s="6">
        <v>9</v>
      </c>
      <c r="AS57" s="4">
        <v>0.92</v>
      </c>
      <c r="AT57" s="8">
        <f t="shared" si="4"/>
        <v>-1.9999999999999907E-2</v>
      </c>
      <c r="AV57" s="2" t="s">
        <v>60</v>
      </c>
      <c r="AW57" s="2">
        <v>234</v>
      </c>
      <c r="AX57" s="2">
        <v>220</v>
      </c>
      <c r="AY57" s="2">
        <v>9</v>
      </c>
      <c r="AZ57" s="2">
        <v>5</v>
      </c>
      <c r="BA57" s="4">
        <v>0.94</v>
      </c>
      <c r="BB57" s="8">
        <f t="shared" si="5"/>
        <v>1.9999999999999907E-2</v>
      </c>
    </row>
    <row r="58" spans="1:54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8">
        <f t="shared" si="5"/>
        <v>0</v>
      </c>
    </row>
    <row r="59" spans="1:54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  <c r="AV59" s="2" t="s">
        <v>62</v>
      </c>
      <c r="AW59" s="2">
        <v>68</v>
      </c>
      <c r="AX59" s="2">
        <v>68</v>
      </c>
      <c r="AY59" s="2">
        <v>0</v>
      </c>
      <c r="AZ59" s="2">
        <v>0</v>
      </c>
      <c r="BA59" s="4">
        <v>1</v>
      </c>
      <c r="BB59" s="8">
        <f t="shared" si="5"/>
        <v>0</v>
      </c>
    </row>
    <row r="60" spans="1:54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  <c r="AV60" s="2" t="s">
        <v>63</v>
      </c>
      <c r="AW60" s="2">
        <v>7</v>
      </c>
      <c r="AX60" s="2">
        <v>6</v>
      </c>
      <c r="AY60" s="2">
        <v>1</v>
      </c>
      <c r="AZ60" s="2">
        <v>0</v>
      </c>
      <c r="BA60" s="4">
        <v>0.86</v>
      </c>
      <c r="BB60" s="8">
        <f t="shared" si="5"/>
        <v>0</v>
      </c>
    </row>
    <row r="61" spans="1:54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  <c r="AV61" s="2" t="s">
        <v>64</v>
      </c>
      <c r="AW61" s="2">
        <v>32</v>
      </c>
      <c r="AX61" s="2">
        <v>31</v>
      </c>
      <c r="AY61" s="2">
        <v>1</v>
      </c>
      <c r="AZ61" s="2">
        <v>0</v>
      </c>
      <c r="BA61" s="4">
        <v>0.97</v>
      </c>
      <c r="BB61" s="8">
        <f t="shared" si="5"/>
        <v>0</v>
      </c>
    </row>
    <row r="62" spans="1:54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  <c r="AV62" s="2" t="s">
        <v>65</v>
      </c>
      <c r="AW62" s="2">
        <v>160</v>
      </c>
      <c r="AX62" s="2">
        <v>32</v>
      </c>
      <c r="AY62" s="2">
        <v>128</v>
      </c>
      <c r="AZ62" s="2">
        <v>0</v>
      </c>
      <c r="BA62" s="4">
        <v>0.2</v>
      </c>
      <c r="BB62" s="8">
        <f t="shared" si="5"/>
        <v>0</v>
      </c>
    </row>
    <row r="63" spans="1:54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  <c r="AV63" s="2" t="s">
        <v>66</v>
      </c>
      <c r="AW63" s="2">
        <v>20</v>
      </c>
      <c r="AX63" s="2">
        <v>20</v>
      </c>
      <c r="AY63" s="2">
        <v>0</v>
      </c>
      <c r="AZ63" s="2">
        <v>0</v>
      </c>
      <c r="BA63" s="4">
        <v>1</v>
      </c>
      <c r="BB63" s="8">
        <f t="shared" si="5"/>
        <v>0</v>
      </c>
    </row>
    <row r="64" spans="1:54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  <c r="AV64" s="2" t="s">
        <v>71</v>
      </c>
      <c r="AW64" s="2">
        <v>3</v>
      </c>
      <c r="AX64" s="2">
        <v>3</v>
      </c>
      <c r="AY64" s="2">
        <v>0</v>
      </c>
      <c r="AZ64" s="2">
        <v>0</v>
      </c>
      <c r="BA64" s="4">
        <v>1</v>
      </c>
      <c r="BB64" s="8">
        <f t="shared" si="5"/>
        <v>0</v>
      </c>
    </row>
    <row r="65" spans="1:54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  <c r="AV65" s="2" t="s">
        <v>73</v>
      </c>
      <c r="AW65" s="2">
        <v>4</v>
      </c>
      <c r="AX65" s="2">
        <v>4</v>
      </c>
      <c r="AY65" s="2">
        <v>0</v>
      </c>
      <c r="AZ65" s="2">
        <v>0</v>
      </c>
      <c r="BA65" s="4">
        <v>1</v>
      </c>
      <c r="BB65" s="8">
        <f t="shared" si="5"/>
        <v>0</v>
      </c>
    </row>
    <row r="66" spans="1:54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  <c r="AV66" s="2" t="s">
        <v>67</v>
      </c>
      <c r="AW66" s="2">
        <v>94</v>
      </c>
      <c r="AX66" s="2">
        <v>76</v>
      </c>
      <c r="AY66" s="2">
        <v>12</v>
      </c>
      <c r="AZ66" s="2">
        <v>6</v>
      </c>
      <c r="BA66" s="4">
        <v>0.81</v>
      </c>
      <c r="BB66" s="8">
        <f t="shared" si="5"/>
        <v>0</v>
      </c>
    </row>
    <row r="67" spans="1:54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8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8">
        <f t="shared" si="1"/>
        <v>0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8">
        <f t="shared" si="2"/>
        <v>0</v>
      </c>
      <c r="AF67" s="2" t="s">
        <v>68</v>
      </c>
      <c r="AG67" s="2">
        <v>71</v>
      </c>
      <c r="AH67" s="2">
        <v>16</v>
      </c>
      <c r="AI67" s="2">
        <v>8</v>
      </c>
      <c r="AJ67" s="6">
        <v>47</v>
      </c>
      <c r="AK67" s="4">
        <v>0.23</v>
      </c>
      <c r="AL67" s="8">
        <f t="shared" si="3"/>
        <v>-0.24999999999999997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0.23</v>
      </c>
      <c r="AV67" s="2" t="s">
        <v>68</v>
      </c>
      <c r="AW67" s="2">
        <v>71</v>
      </c>
      <c r="AX67" s="2">
        <v>33</v>
      </c>
      <c r="AY67" s="2">
        <v>10</v>
      </c>
      <c r="AZ67" s="2">
        <v>28</v>
      </c>
      <c r="BA67" s="4">
        <v>0.46</v>
      </c>
      <c r="BB67" s="8">
        <f t="shared" si="5"/>
        <v>0</v>
      </c>
    </row>
    <row r="68" spans="1:54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>M68-F68</f>
        <v>0</v>
      </c>
      <c r="P68" s="2" t="s">
        <v>72</v>
      </c>
      <c r="Q68" s="2">
        <v>555</v>
      </c>
      <c r="R68" s="2">
        <v>553</v>
      </c>
      <c r="S68" s="2">
        <v>2</v>
      </c>
      <c r="T68" s="2">
        <v>0</v>
      </c>
      <c r="U68" s="4">
        <v>1</v>
      </c>
      <c r="V68" s="8">
        <f>U68-M68</f>
        <v>0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>AC68-M68</f>
        <v>-1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>AK68-AC68</f>
        <v>0</v>
      </c>
      <c r="AN68" s="31" t="s">
        <v>72</v>
      </c>
      <c r="AO68" s="2">
        <v>555</v>
      </c>
      <c r="AP68" s="2">
        <v>0</v>
      </c>
      <c r="AQ68" s="2">
        <v>83</v>
      </c>
      <c r="AR68" s="2">
        <v>472</v>
      </c>
      <c r="AS68" s="4">
        <v>0</v>
      </c>
      <c r="AT68" s="8">
        <f>AS68-AK68</f>
        <v>0</v>
      </c>
      <c r="AV68" s="31" t="s">
        <v>72</v>
      </c>
      <c r="AW68" s="2">
        <v>555</v>
      </c>
      <c r="AX68" s="2">
        <v>0</v>
      </c>
      <c r="AY68" s="2">
        <v>0</v>
      </c>
      <c r="AZ68" s="2">
        <v>555</v>
      </c>
      <c r="BA68" s="4">
        <v>0</v>
      </c>
      <c r="BB68" s="8">
        <f>BA68-AS68</f>
        <v>0</v>
      </c>
    </row>
    <row r="69" spans="1:54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>AC69-M69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>AS69-AK69</f>
        <v>0</v>
      </c>
      <c r="AV69" s="2" t="s">
        <v>69</v>
      </c>
      <c r="AW69" s="2">
        <v>22</v>
      </c>
      <c r="AX69" s="2">
        <v>21</v>
      </c>
      <c r="AY69" s="2">
        <v>1</v>
      </c>
      <c r="AZ69" s="2">
        <v>0</v>
      </c>
      <c r="BA69" s="4">
        <v>0.95</v>
      </c>
      <c r="BB69" s="8">
        <f>BA69-AS69</f>
        <v>0</v>
      </c>
    </row>
    <row r="70" spans="1:54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>M70-F70</f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>U70-M70</f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8">
        <f>AC70-M70</f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8">
        <f>AK70-AC70</f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8">
        <f>AS70-AK70</f>
        <v>0</v>
      </c>
      <c r="AV70" s="2" t="s">
        <v>70</v>
      </c>
      <c r="AW70" s="2">
        <v>143</v>
      </c>
      <c r="AX70" s="2">
        <v>115</v>
      </c>
      <c r="AY70" s="2">
        <v>14</v>
      </c>
      <c r="AZ70" s="2">
        <v>14</v>
      </c>
      <c r="BA70" s="4">
        <v>0.8</v>
      </c>
      <c r="BB70" s="8">
        <f>BA70-AS70</f>
        <v>0</v>
      </c>
    </row>
    <row r="71" spans="1:54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</row>
    <row r="72" spans="1:54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54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54">
      <c r="B74" s="7">
        <f>SUM(B3:B73)</f>
        <v>7467</v>
      </c>
      <c r="C74" s="7">
        <f>SUM(C3:C73)</f>
        <v>6925</v>
      </c>
      <c r="F74" s="8">
        <f>C74/B74</f>
        <v>0.92741395473416366</v>
      </c>
      <c r="I74" s="7">
        <f>SUM(I3:I73)</f>
        <v>7454</v>
      </c>
      <c r="J74" s="7">
        <f>SUM(J3:J73)</f>
        <v>6985</v>
      </c>
      <c r="M74" s="8">
        <f>J74/I74</f>
        <v>0.9370807620069761</v>
      </c>
      <c r="Q74" s="7">
        <f>SUM(Q3:Q73)</f>
        <v>7454</v>
      </c>
      <c r="R74" s="7">
        <f>SUM(R3:R73)</f>
        <v>6986</v>
      </c>
      <c r="U74" s="8">
        <f>R74/Q74</f>
        <v>0.93721491816474378</v>
      </c>
      <c r="Y74" s="7">
        <f>SUM(Y3:Y73)</f>
        <v>7454</v>
      </c>
      <c r="Z74" s="7">
        <f>SUM(Z3:Z73)</f>
        <v>6406</v>
      </c>
      <c r="AC74" s="8">
        <f>Z74/Y74</f>
        <v>0.85940434665951171</v>
      </c>
      <c r="AG74" s="7">
        <f>SUM(AG3:AG73)</f>
        <v>7454</v>
      </c>
      <c r="AH74" s="7">
        <f>SUM(AH3:AH73)</f>
        <v>6389</v>
      </c>
      <c r="AK74" s="8">
        <f>AH74/AG74</f>
        <v>0.85712369197746174</v>
      </c>
      <c r="AO74" s="7">
        <f>SUM(AO3:AO73)</f>
        <v>7454</v>
      </c>
      <c r="AP74" s="7">
        <f>SUM(AP3:AP73)</f>
        <v>6402</v>
      </c>
      <c r="AS74" s="8">
        <f>AP74/AO74</f>
        <v>0.85886772202844108</v>
      </c>
      <c r="AW74" s="7">
        <f>SUM(AW3:AW73)</f>
        <v>7454</v>
      </c>
      <c r="AX74" s="7">
        <f>SUM(AX3:AX73)</f>
        <v>6410</v>
      </c>
      <c r="BA74" s="8">
        <f>AX74/AW74</f>
        <v>0.85994097129058222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76"/>
  <sheetViews>
    <sheetView topLeftCell="S1" zoomScale="80" zoomScaleNormal="80" workbookViewId="0">
      <pane ySplit="2" topLeftCell="A30" activePane="bottomLeft" state="frozen"/>
      <selection activeCell="CW21" sqref="CW21"/>
      <selection pane="bottomLeft" activeCell="AM55" sqref="AM55:AR55"/>
    </sheetView>
  </sheetViews>
  <sheetFormatPr defaultColWidth="9.140625" defaultRowHeight="12.75"/>
  <cols>
    <col min="1" max="5" width="9.140625" style="2"/>
    <col min="6" max="6" width="9.140625" style="4"/>
    <col min="7" max="12" width="9.140625" style="2"/>
    <col min="13" max="13" width="9.140625" style="4"/>
    <col min="14" max="20" width="9.140625" style="2"/>
    <col min="21" max="21" width="9.140625" style="4"/>
    <col min="22" max="35" width="9.140625" style="2"/>
    <col min="36" max="36" width="9.140625" style="4"/>
    <col min="37" max="43" width="9.140625" style="2"/>
    <col min="44" max="44" width="9.140625" style="4"/>
    <col min="45" max="16384" width="9.140625" style="2"/>
  </cols>
  <sheetData>
    <row r="1" spans="1:45" s="10" customFormat="1" ht="24.95" customHeight="1">
      <c r="A1" s="26" t="s">
        <v>80</v>
      </c>
      <c r="B1" s="27"/>
      <c r="C1" s="27"/>
      <c r="D1" s="27"/>
      <c r="E1" s="27"/>
      <c r="F1" s="26"/>
      <c r="H1" s="16" t="s">
        <v>79</v>
      </c>
      <c r="M1" s="16"/>
      <c r="P1" s="16" t="s">
        <v>84</v>
      </c>
      <c r="U1" s="16"/>
      <c r="X1" s="16" t="s">
        <v>87</v>
      </c>
      <c r="AC1" s="16"/>
      <c r="AE1" s="16" t="s">
        <v>88</v>
      </c>
      <c r="AJ1" s="16"/>
      <c r="AM1" s="16" t="s">
        <v>91</v>
      </c>
      <c r="AR1" s="16"/>
    </row>
    <row r="2" spans="1: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E2" s="2" t="s">
        <v>0</v>
      </c>
      <c r="AF2" s="2" t="s">
        <v>1</v>
      </c>
      <c r="AG2" s="2" t="s">
        <v>2</v>
      </c>
      <c r="AH2" s="2" t="s">
        <v>3</v>
      </c>
      <c r="AI2" s="2" t="s">
        <v>4</v>
      </c>
      <c r="AJ2" s="4" t="s">
        <v>5</v>
      </c>
      <c r="AM2" s="2" t="s">
        <v>0</v>
      </c>
      <c r="AN2" s="2" t="s">
        <v>1</v>
      </c>
      <c r="AO2" s="2" t="s">
        <v>2</v>
      </c>
      <c r="AP2" s="2" t="s">
        <v>3</v>
      </c>
      <c r="AQ2" s="2" t="s">
        <v>4</v>
      </c>
      <c r="AR2" s="4" t="s">
        <v>5</v>
      </c>
    </row>
    <row r="3" spans="1:4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E3" s="2" t="s">
        <v>6</v>
      </c>
      <c r="AF3" s="2">
        <v>34</v>
      </c>
      <c r="AG3" s="2">
        <v>34</v>
      </c>
      <c r="AH3" s="2">
        <v>0</v>
      </c>
      <c r="AI3" s="2">
        <v>0</v>
      </c>
      <c r="AJ3" s="4">
        <v>1</v>
      </c>
      <c r="AK3" s="4">
        <f>AJ3-AC3</f>
        <v>0</v>
      </c>
      <c r="AM3" s="2" t="s">
        <v>6</v>
      </c>
      <c r="AN3" s="2">
        <v>34</v>
      </c>
      <c r="AO3" s="2">
        <v>34</v>
      </c>
      <c r="AP3" s="2">
        <v>0</v>
      </c>
      <c r="AQ3" s="2">
        <v>0</v>
      </c>
      <c r="AR3" s="4">
        <v>1</v>
      </c>
      <c r="AS3" s="4">
        <f>AR3-AJ3</f>
        <v>0</v>
      </c>
    </row>
    <row r="4" spans="1:4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E4" s="14" t="s">
        <v>7</v>
      </c>
      <c r="AF4" s="2">
        <v>32</v>
      </c>
      <c r="AG4" s="2">
        <v>32</v>
      </c>
      <c r="AH4" s="2">
        <v>0</v>
      </c>
      <c r="AI4" s="2">
        <v>0</v>
      </c>
      <c r="AJ4" s="4">
        <v>1</v>
      </c>
      <c r="AK4" s="4">
        <f t="shared" ref="AK4:AK67" si="2">AJ4-AC4</f>
        <v>0</v>
      </c>
      <c r="AM4" s="14" t="s">
        <v>7</v>
      </c>
      <c r="AN4" s="2">
        <v>32</v>
      </c>
      <c r="AO4" s="2">
        <v>32</v>
      </c>
      <c r="AP4" s="2">
        <v>0</v>
      </c>
      <c r="AQ4" s="2">
        <v>0</v>
      </c>
      <c r="AR4" s="4">
        <v>1</v>
      </c>
      <c r="AS4" s="4">
        <f t="shared" ref="AS4:AS67" si="3">AR4-AJ4</f>
        <v>0</v>
      </c>
    </row>
    <row r="5" spans="1:4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E5" s="2" t="s">
        <v>8</v>
      </c>
      <c r="AF5" s="2">
        <v>23</v>
      </c>
      <c r="AG5" s="2">
        <v>23</v>
      </c>
      <c r="AH5" s="2">
        <v>0</v>
      </c>
      <c r="AI5" s="2">
        <v>0</v>
      </c>
      <c r="AJ5" s="4">
        <v>1</v>
      </c>
      <c r="AK5" s="4">
        <f t="shared" si="2"/>
        <v>0</v>
      </c>
      <c r="AM5" s="2" t="s">
        <v>8</v>
      </c>
      <c r="AN5" s="2">
        <v>23</v>
      </c>
      <c r="AO5" s="2">
        <v>23</v>
      </c>
      <c r="AP5" s="2">
        <v>0</v>
      </c>
      <c r="AQ5" s="2">
        <v>0</v>
      </c>
      <c r="AR5" s="4">
        <v>1</v>
      </c>
      <c r="AS5" s="4">
        <f t="shared" si="3"/>
        <v>0</v>
      </c>
    </row>
    <row r="6" spans="1:4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E6" s="2" t="s">
        <v>9</v>
      </c>
      <c r="AF6" s="2">
        <v>11</v>
      </c>
      <c r="AG6" s="2">
        <v>11</v>
      </c>
      <c r="AH6" s="2">
        <v>0</v>
      </c>
      <c r="AI6" s="2">
        <v>0</v>
      </c>
      <c r="AJ6" s="4">
        <v>1</v>
      </c>
      <c r="AK6" s="4">
        <f t="shared" si="2"/>
        <v>0</v>
      </c>
      <c r="AM6" s="2" t="s">
        <v>9</v>
      </c>
      <c r="AN6" s="2">
        <v>11</v>
      </c>
      <c r="AO6" s="2">
        <v>11</v>
      </c>
      <c r="AP6" s="2">
        <v>0</v>
      </c>
      <c r="AQ6" s="2">
        <v>0</v>
      </c>
      <c r="AR6" s="4">
        <v>1</v>
      </c>
      <c r="AS6" s="4">
        <f t="shared" si="3"/>
        <v>0</v>
      </c>
    </row>
    <row r="7" spans="1:4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E7" s="2" t="s">
        <v>10</v>
      </c>
      <c r="AF7" s="2">
        <v>25</v>
      </c>
      <c r="AG7" s="2">
        <v>25</v>
      </c>
      <c r="AH7" s="2">
        <v>0</v>
      </c>
      <c r="AI7" s="2">
        <v>0</v>
      </c>
      <c r="AJ7" s="4">
        <v>1</v>
      </c>
      <c r="AK7" s="4">
        <f t="shared" si="2"/>
        <v>0</v>
      </c>
      <c r="AM7" s="2" t="s">
        <v>10</v>
      </c>
      <c r="AN7" s="2">
        <v>25</v>
      </c>
      <c r="AO7" s="2">
        <v>25</v>
      </c>
      <c r="AP7" s="2">
        <v>0</v>
      </c>
      <c r="AQ7" s="2">
        <v>0</v>
      </c>
      <c r="AR7" s="4">
        <v>1</v>
      </c>
      <c r="AS7" s="4">
        <f t="shared" si="3"/>
        <v>0</v>
      </c>
    </row>
    <row r="8" spans="1:45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E8" s="2" t="s">
        <v>11</v>
      </c>
      <c r="AF8" s="2">
        <v>172</v>
      </c>
      <c r="AG8" s="2">
        <v>149</v>
      </c>
      <c r="AH8" s="2">
        <v>21</v>
      </c>
      <c r="AI8" s="2">
        <v>2</v>
      </c>
      <c r="AJ8" s="4">
        <v>0.87</v>
      </c>
      <c r="AK8" s="4">
        <f t="shared" si="2"/>
        <v>0</v>
      </c>
      <c r="AM8" s="2" t="s">
        <v>11</v>
      </c>
      <c r="AN8" s="2">
        <v>172</v>
      </c>
      <c r="AO8" s="2">
        <v>149</v>
      </c>
      <c r="AP8" s="2">
        <v>21</v>
      </c>
      <c r="AQ8" s="2">
        <v>2</v>
      </c>
      <c r="AR8" s="4">
        <v>0.87</v>
      </c>
      <c r="AS8" s="4">
        <f t="shared" si="3"/>
        <v>0</v>
      </c>
    </row>
    <row r="9" spans="1:45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E9" s="17" t="s">
        <v>12</v>
      </c>
      <c r="AF9" s="2">
        <v>538</v>
      </c>
      <c r="AG9" s="2">
        <v>538</v>
      </c>
      <c r="AH9" s="2">
        <v>0</v>
      </c>
      <c r="AI9" s="2">
        <v>0</v>
      </c>
      <c r="AJ9" s="4">
        <v>1</v>
      </c>
      <c r="AK9" s="4">
        <f t="shared" si="2"/>
        <v>0</v>
      </c>
      <c r="AM9" s="17" t="s">
        <v>12</v>
      </c>
      <c r="AN9" s="2">
        <v>538</v>
      </c>
      <c r="AO9" s="2">
        <v>538</v>
      </c>
      <c r="AP9" s="2">
        <v>0</v>
      </c>
      <c r="AQ9" s="2">
        <v>0</v>
      </c>
      <c r="AR9" s="4">
        <v>1</v>
      </c>
      <c r="AS9" s="4">
        <f t="shared" si="3"/>
        <v>0</v>
      </c>
    </row>
    <row r="10" spans="1:4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E10" s="2" t="s">
        <v>13</v>
      </c>
      <c r="AF10" s="2">
        <v>3</v>
      </c>
      <c r="AG10" s="2">
        <v>3</v>
      </c>
      <c r="AH10" s="2">
        <v>0</v>
      </c>
      <c r="AI10" s="2">
        <v>0</v>
      </c>
      <c r="AJ10" s="4">
        <v>1</v>
      </c>
      <c r="AK10" s="4">
        <f t="shared" si="2"/>
        <v>0</v>
      </c>
      <c r="AM10" s="2" t="s">
        <v>13</v>
      </c>
      <c r="AN10" s="2">
        <v>3</v>
      </c>
      <c r="AO10" s="2">
        <v>3</v>
      </c>
      <c r="AP10" s="2">
        <v>0</v>
      </c>
      <c r="AQ10" s="2">
        <v>0</v>
      </c>
      <c r="AR10" s="4">
        <v>1</v>
      </c>
      <c r="AS10" s="4">
        <f t="shared" si="3"/>
        <v>0</v>
      </c>
    </row>
    <row r="11" spans="1:4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E11" s="14" t="s">
        <v>14</v>
      </c>
      <c r="AF11" s="2">
        <v>832</v>
      </c>
      <c r="AG11" s="2">
        <v>822</v>
      </c>
      <c r="AH11" s="2">
        <v>10</v>
      </c>
      <c r="AI11" s="2">
        <v>0</v>
      </c>
      <c r="AJ11" s="4">
        <v>0.99</v>
      </c>
      <c r="AK11" s="4">
        <f t="shared" si="2"/>
        <v>0</v>
      </c>
      <c r="AM11" s="14" t="s">
        <v>14</v>
      </c>
      <c r="AN11" s="2">
        <v>832</v>
      </c>
      <c r="AO11" s="2">
        <v>822</v>
      </c>
      <c r="AP11" s="2">
        <v>10</v>
      </c>
      <c r="AQ11" s="2">
        <v>0</v>
      </c>
      <c r="AR11" s="4">
        <v>0.99</v>
      </c>
      <c r="AS11" s="4">
        <f t="shared" si="3"/>
        <v>0</v>
      </c>
    </row>
    <row r="12" spans="1:4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E12" s="14" t="s">
        <v>15</v>
      </c>
      <c r="AF12" s="2">
        <v>46</v>
      </c>
      <c r="AG12" s="2">
        <v>46</v>
      </c>
      <c r="AH12" s="2">
        <v>0</v>
      </c>
      <c r="AI12" s="2">
        <v>0</v>
      </c>
      <c r="AJ12" s="4">
        <v>1</v>
      </c>
      <c r="AK12" s="4">
        <f t="shared" si="2"/>
        <v>0</v>
      </c>
      <c r="AM12" s="14" t="s">
        <v>15</v>
      </c>
      <c r="AN12" s="2">
        <v>46</v>
      </c>
      <c r="AO12" s="2">
        <v>46</v>
      </c>
      <c r="AP12" s="2">
        <v>0</v>
      </c>
      <c r="AQ12" s="2">
        <v>0</v>
      </c>
      <c r="AR12" s="4">
        <v>1</v>
      </c>
      <c r="AS12" s="4">
        <f t="shared" si="3"/>
        <v>0</v>
      </c>
    </row>
    <row r="13" spans="1:4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E13" s="2" t="s">
        <v>16</v>
      </c>
      <c r="AF13" s="2">
        <v>10</v>
      </c>
      <c r="AG13" s="2">
        <v>10</v>
      </c>
      <c r="AH13" s="2">
        <v>0</v>
      </c>
      <c r="AI13" s="2">
        <v>0</v>
      </c>
      <c r="AJ13" s="4">
        <v>1</v>
      </c>
      <c r="AK13" s="4">
        <f t="shared" si="2"/>
        <v>0</v>
      </c>
      <c r="AM13" s="2" t="s">
        <v>16</v>
      </c>
      <c r="AN13" s="2">
        <v>10</v>
      </c>
      <c r="AO13" s="2">
        <v>10</v>
      </c>
      <c r="AP13" s="2">
        <v>0</v>
      </c>
      <c r="AQ13" s="2">
        <v>0</v>
      </c>
      <c r="AR13" s="4">
        <v>1</v>
      </c>
      <c r="AS13" s="4">
        <f t="shared" si="3"/>
        <v>0</v>
      </c>
    </row>
    <row r="14" spans="1:45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E14" s="21" t="s">
        <v>17</v>
      </c>
      <c r="AF14" s="2">
        <v>128</v>
      </c>
      <c r="AG14" s="2">
        <v>116</v>
      </c>
      <c r="AH14" s="2">
        <v>12</v>
      </c>
      <c r="AI14" s="2">
        <v>0</v>
      </c>
      <c r="AJ14" s="4">
        <f>AG14/AF14</f>
        <v>0.90625</v>
      </c>
      <c r="AK14" s="4">
        <f t="shared" si="2"/>
        <v>0</v>
      </c>
      <c r="AM14" s="21" t="s">
        <v>17</v>
      </c>
      <c r="AN14" s="2">
        <v>128</v>
      </c>
      <c r="AO14" s="2">
        <v>116</v>
      </c>
      <c r="AP14" s="2">
        <v>12</v>
      </c>
      <c r="AQ14" s="2">
        <v>0</v>
      </c>
      <c r="AR14" s="4">
        <f>AO14/AN14</f>
        <v>0.90625</v>
      </c>
      <c r="AS14" s="4">
        <f t="shared" si="3"/>
        <v>0</v>
      </c>
    </row>
    <row r="15" spans="1:45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4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4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E15" s="2" t="s">
        <v>18</v>
      </c>
      <c r="AF15" s="2">
        <v>25</v>
      </c>
      <c r="AG15" s="2">
        <v>25</v>
      </c>
      <c r="AH15" s="2">
        <v>0</v>
      </c>
      <c r="AI15" s="2">
        <v>0</v>
      </c>
      <c r="AJ15" s="4">
        <v>1</v>
      </c>
      <c r="AK15" s="4">
        <f t="shared" si="2"/>
        <v>0</v>
      </c>
      <c r="AM15" s="2" t="s">
        <v>18</v>
      </c>
      <c r="AN15" s="2">
        <v>25</v>
      </c>
      <c r="AO15" s="2">
        <v>25</v>
      </c>
      <c r="AP15" s="2">
        <v>0</v>
      </c>
      <c r="AQ15" s="2">
        <v>0</v>
      </c>
      <c r="AR15" s="4">
        <v>1</v>
      </c>
      <c r="AS15" s="4">
        <f t="shared" si="3"/>
        <v>0</v>
      </c>
    </row>
    <row r="16" spans="1:4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E16" s="2" t="s">
        <v>19</v>
      </c>
      <c r="AF16" s="2">
        <v>6</v>
      </c>
      <c r="AG16" s="2">
        <v>6</v>
      </c>
      <c r="AH16" s="2">
        <v>0</v>
      </c>
      <c r="AI16" s="2">
        <v>0</v>
      </c>
      <c r="AJ16" s="4">
        <v>1</v>
      </c>
      <c r="AK16" s="4">
        <f t="shared" si="2"/>
        <v>0</v>
      </c>
      <c r="AM16" s="2" t="s">
        <v>19</v>
      </c>
      <c r="AN16" s="2">
        <v>6</v>
      </c>
      <c r="AO16" s="2">
        <v>6</v>
      </c>
      <c r="AP16" s="2">
        <v>0</v>
      </c>
      <c r="AQ16" s="2">
        <v>0</v>
      </c>
      <c r="AR16" s="4">
        <v>1</v>
      </c>
      <c r="AS16" s="4">
        <f t="shared" si="3"/>
        <v>0</v>
      </c>
    </row>
    <row r="17" spans="1:4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E17" s="14" t="s">
        <v>20</v>
      </c>
      <c r="AF17" s="2">
        <v>628</v>
      </c>
      <c r="AG17" s="2">
        <v>618</v>
      </c>
      <c r="AH17" s="2">
        <v>10</v>
      </c>
      <c r="AI17" s="2">
        <v>0</v>
      </c>
      <c r="AJ17" s="4">
        <v>0.98</v>
      </c>
      <c r="AK17" s="4">
        <f t="shared" si="2"/>
        <v>0</v>
      </c>
      <c r="AM17" s="14" t="s">
        <v>20</v>
      </c>
      <c r="AN17" s="2">
        <v>628</v>
      </c>
      <c r="AO17" s="2">
        <v>618</v>
      </c>
      <c r="AP17" s="2">
        <v>10</v>
      </c>
      <c r="AQ17" s="2">
        <v>0</v>
      </c>
      <c r="AR17" s="4">
        <v>0.98</v>
      </c>
      <c r="AS17" s="4">
        <f t="shared" si="3"/>
        <v>0</v>
      </c>
    </row>
    <row r="18" spans="1:4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E18" s="2" t="s">
        <v>21</v>
      </c>
      <c r="AF18" s="2">
        <v>52</v>
      </c>
      <c r="AG18" s="2">
        <v>52</v>
      </c>
      <c r="AH18" s="2">
        <v>0</v>
      </c>
      <c r="AI18" s="2">
        <v>0</v>
      </c>
      <c r="AJ18" s="4">
        <v>1</v>
      </c>
      <c r="AK18" s="4">
        <f t="shared" si="2"/>
        <v>0</v>
      </c>
      <c r="AM18" s="2" t="s">
        <v>21</v>
      </c>
      <c r="AN18" s="2">
        <v>52</v>
      </c>
      <c r="AO18" s="2">
        <v>52</v>
      </c>
      <c r="AP18" s="2">
        <v>0</v>
      </c>
      <c r="AQ18" s="2">
        <v>0</v>
      </c>
      <c r="AR18" s="4">
        <v>1</v>
      </c>
      <c r="AS18" s="4">
        <f t="shared" si="3"/>
        <v>0</v>
      </c>
    </row>
    <row r="19" spans="1:45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E19" s="2" t="s">
        <v>22</v>
      </c>
      <c r="AF19" s="2">
        <v>54</v>
      </c>
      <c r="AG19" s="2">
        <v>52</v>
      </c>
      <c r="AH19" s="2">
        <v>2</v>
      </c>
      <c r="AI19" s="2">
        <v>0</v>
      </c>
      <c r="AJ19" s="4">
        <v>0.96</v>
      </c>
      <c r="AK19" s="4">
        <f t="shared" si="2"/>
        <v>0</v>
      </c>
      <c r="AM19" s="2" t="s">
        <v>22</v>
      </c>
      <c r="AN19" s="2">
        <v>54</v>
      </c>
      <c r="AO19" s="2">
        <v>52</v>
      </c>
      <c r="AP19" s="2">
        <v>2</v>
      </c>
      <c r="AQ19" s="2">
        <v>0</v>
      </c>
      <c r="AR19" s="4">
        <v>0.96</v>
      </c>
      <c r="AS19" s="4">
        <f t="shared" si="3"/>
        <v>0</v>
      </c>
    </row>
    <row r="20" spans="1:45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4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E20" s="2" t="s">
        <v>23</v>
      </c>
      <c r="AF20" s="2">
        <v>30</v>
      </c>
      <c r="AG20" s="2">
        <v>29</v>
      </c>
      <c r="AH20" s="2">
        <v>1</v>
      </c>
      <c r="AI20" s="2">
        <v>0</v>
      </c>
      <c r="AJ20" s="4">
        <v>0.97</v>
      </c>
      <c r="AK20" s="4">
        <f t="shared" si="2"/>
        <v>0</v>
      </c>
      <c r="AM20" s="2" t="s">
        <v>23</v>
      </c>
      <c r="AN20" s="2">
        <v>30</v>
      </c>
      <c r="AO20" s="2">
        <v>29</v>
      </c>
      <c r="AP20" s="2">
        <v>1</v>
      </c>
      <c r="AQ20" s="2">
        <v>0</v>
      </c>
      <c r="AR20" s="4">
        <v>0.97</v>
      </c>
      <c r="AS20" s="4">
        <f t="shared" si="3"/>
        <v>0</v>
      </c>
    </row>
    <row r="21" spans="1:4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E21" s="14" t="s">
        <v>24</v>
      </c>
      <c r="AF21" s="2">
        <v>14</v>
      </c>
      <c r="AG21" s="2">
        <v>14</v>
      </c>
      <c r="AH21" s="2">
        <v>0</v>
      </c>
      <c r="AI21" s="2">
        <v>0</v>
      </c>
      <c r="AJ21" s="4">
        <v>1</v>
      </c>
      <c r="AK21" s="4">
        <f t="shared" si="2"/>
        <v>0</v>
      </c>
      <c r="AM21" s="14" t="s">
        <v>24</v>
      </c>
      <c r="AN21" s="2">
        <v>14</v>
      </c>
      <c r="AO21" s="2">
        <v>14</v>
      </c>
      <c r="AP21" s="2">
        <v>0</v>
      </c>
      <c r="AQ21" s="2">
        <v>0</v>
      </c>
      <c r="AR21" s="4">
        <v>1</v>
      </c>
      <c r="AS21" s="4">
        <f t="shared" si="3"/>
        <v>0</v>
      </c>
    </row>
    <row r="22" spans="1:4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E22" s="14" t="s">
        <v>25</v>
      </c>
      <c r="AF22" s="2">
        <v>4</v>
      </c>
      <c r="AG22" s="2">
        <v>4</v>
      </c>
      <c r="AH22" s="2">
        <v>0</v>
      </c>
      <c r="AI22" s="2">
        <v>0</v>
      </c>
      <c r="AJ22" s="4">
        <v>1</v>
      </c>
      <c r="AK22" s="4">
        <f t="shared" si="2"/>
        <v>0</v>
      </c>
      <c r="AM22" s="14" t="s">
        <v>25</v>
      </c>
      <c r="AN22" s="2">
        <v>4</v>
      </c>
      <c r="AO22" s="2">
        <v>4</v>
      </c>
      <c r="AP22" s="2">
        <v>0</v>
      </c>
      <c r="AQ22" s="2">
        <v>0</v>
      </c>
      <c r="AR22" s="4">
        <v>1</v>
      </c>
      <c r="AS22" s="4">
        <f t="shared" si="3"/>
        <v>0</v>
      </c>
    </row>
    <row r="23" spans="1:4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E23" s="2" t="s">
        <v>26</v>
      </c>
      <c r="AF23" s="2">
        <v>36</v>
      </c>
      <c r="AG23" s="2">
        <v>35</v>
      </c>
      <c r="AH23" s="2">
        <v>1</v>
      </c>
      <c r="AI23" s="2">
        <v>0</v>
      </c>
      <c r="AJ23" s="4">
        <v>0.97</v>
      </c>
      <c r="AK23" s="4">
        <f t="shared" si="2"/>
        <v>0</v>
      </c>
      <c r="AM23" s="2" t="s">
        <v>26</v>
      </c>
      <c r="AN23" s="2">
        <v>36</v>
      </c>
      <c r="AO23" s="2">
        <v>35</v>
      </c>
      <c r="AP23" s="2">
        <v>1</v>
      </c>
      <c r="AQ23" s="2">
        <v>0</v>
      </c>
      <c r="AR23" s="4">
        <v>0.97</v>
      </c>
      <c r="AS23" s="4">
        <f t="shared" si="3"/>
        <v>0</v>
      </c>
    </row>
    <row r="24" spans="1:4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E24" s="2" t="s">
        <v>27</v>
      </c>
      <c r="AF24" s="2">
        <v>12</v>
      </c>
      <c r="AG24" s="2">
        <v>12</v>
      </c>
      <c r="AH24" s="2">
        <v>0</v>
      </c>
      <c r="AI24" s="2">
        <v>0</v>
      </c>
      <c r="AJ24" s="4">
        <v>1</v>
      </c>
      <c r="AK24" s="4">
        <f t="shared" si="2"/>
        <v>0</v>
      </c>
      <c r="AM24" s="2" t="s">
        <v>27</v>
      </c>
      <c r="AN24" s="2">
        <v>12</v>
      </c>
      <c r="AO24" s="2">
        <v>12</v>
      </c>
      <c r="AP24" s="2">
        <v>0</v>
      </c>
      <c r="AQ24" s="2">
        <v>0</v>
      </c>
      <c r="AR24" s="4">
        <v>1</v>
      </c>
      <c r="AS24" s="4">
        <f t="shared" si="3"/>
        <v>0</v>
      </c>
    </row>
    <row r="25" spans="1:45">
      <c r="A25" s="2" t="s">
        <v>28</v>
      </c>
      <c r="B25" s="2">
        <v>211</v>
      </c>
      <c r="C25" s="2">
        <v>202</v>
      </c>
      <c r="D25" s="2">
        <v>9</v>
      </c>
      <c r="E25" s="2">
        <v>0</v>
      </c>
      <c r="F25" s="4">
        <v>0.96</v>
      </c>
      <c r="H25" s="2" t="s">
        <v>28</v>
      </c>
      <c r="I25" s="2">
        <v>211</v>
      </c>
      <c r="J25" s="2">
        <v>202</v>
      </c>
      <c r="K25" s="2">
        <v>9</v>
      </c>
      <c r="L25" s="2">
        <v>0</v>
      </c>
      <c r="M25" s="4">
        <v>0.96</v>
      </c>
      <c r="N25" s="4">
        <f t="shared" si="0"/>
        <v>0</v>
      </c>
      <c r="P25" s="2" t="s">
        <v>28</v>
      </c>
      <c r="Q25" s="2">
        <v>211</v>
      </c>
      <c r="R25" s="2">
        <v>202</v>
      </c>
      <c r="S25" s="2">
        <v>9</v>
      </c>
      <c r="T25" s="2">
        <v>0</v>
      </c>
      <c r="U25" s="4">
        <v>0.96</v>
      </c>
      <c r="V25" s="4">
        <f t="shared" si="1"/>
        <v>0</v>
      </c>
      <c r="X25" s="2" t="s">
        <v>28</v>
      </c>
      <c r="Y25" s="2">
        <v>211</v>
      </c>
      <c r="Z25" s="2">
        <v>202</v>
      </c>
      <c r="AA25" s="2">
        <v>9</v>
      </c>
      <c r="AB25" s="2">
        <v>0</v>
      </c>
      <c r="AC25" s="4">
        <v>0.96</v>
      </c>
      <c r="AE25" s="2" t="s">
        <v>28</v>
      </c>
      <c r="AF25" s="2">
        <v>211</v>
      </c>
      <c r="AG25" s="2">
        <v>201</v>
      </c>
      <c r="AH25" s="2">
        <v>10</v>
      </c>
      <c r="AI25" s="2">
        <v>0</v>
      </c>
      <c r="AJ25" s="4">
        <v>0.95</v>
      </c>
      <c r="AK25" s="4">
        <f t="shared" si="2"/>
        <v>-1.0000000000000009E-2</v>
      </c>
      <c r="AM25" s="2" t="s">
        <v>28</v>
      </c>
      <c r="AN25" s="2">
        <v>211</v>
      </c>
      <c r="AO25" s="2">
        <v>201</v>
      </c>
      <c r="AP25" s="2">
        <v>10</v>
      </c>
      <c r="AQ25" s="2">
        <v>0</v>
      </c>
      <c r="AR25" s="4">
        <v>0.95</v>
      </c>
      <c r="AS25" s="4">
        <f t="shared" si="3"/>
        <v>0</v>
      </c>
    </row>
    <row r="26" spans="1:45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E26" s="2" t="s">
        <v>29</v>
      </c>
      <c r="AF26" s="2">
        <v>12</v>
      </c>
      <c r="AG26" s="2">
        <v>7</v>
      </c>
      <c r="AH26" s="2">
        <v>5</v>
      </c>
      <c r="AI26" s="2">
        <v>0</v>
      </c>
      <c r="AJ26" s="4">
        <v>0.57999999999999996</v>
      </c>
      <c r="AK26" s="4">
        <f t="shared" si="2"/>
        <v>0</v>
      </c>
      <c r="AM26" s="2" t="s">
        <v>29</v>
      </c>
      <c r="AN26" s="2">
        <v>12</v>
      </c>
      <c r="AO26" s="2">
        <v>7</v>
      </c>
      <c r="AP26" s="2">
        <v>5</v>
      </c>
      <c r="AQ26" s="2">
        <v>0</v>
      </c>
      <c r="AR26" s="4">
        <v>0.57999999999999996</v>
      </c>
      <c r="AS26" s="4">
        <f t="shared" si="3"/>
        <v>0</v>
      </c>
    </row>
    <row r="27" spans="1:4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E27" s="2" t="s">
        <v>30</v>
      </c>
      <c r="AF27" s="2">
        <v>132</v>
      </c>
      <c r="AG27" s="2">
        <v>132</v>
      </c>
      <c r="AH27" s="2">
        <v>0</v>
      </c>
      <c r="AI27" s="2">
        <v>0</v>
      </c>
      <c r="AJ27" s="4">
        <v>1</v>
      </c>
      <c r="AK27" s="4">
        <f t="shared" si="2"/>
        <v>0</v>
      </c>
      <c r="AM27" s="2" t="s">
        <v>30</v>
      </c>
      <c r="AN27" s="2">
        <v>132</v>
      </c>
      <c r="AO27" s="2">
        <v>132</v>
      </c>
      <c r="AP27" s="2">
        <v>0</v>
      </c>
      <c r="AQ27" s="2">
        <v>0</v>
      </c>
      <c r="AR27" s="4">
        <v>1</v>
      </c>
      <c r="AS27" s="4">
        <f t="shared" si="3"/>
        <v>0</v>
      </c>
    </row>
    <row r="28" spans="1:4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E28" s="2" t="s">
        <v>31</v>
      </c>
      <c r="AF28" s="2">
        <v>6</v>
      </c>
      <c r="AG28" s="2">
        <v>6</v>
      </c>
      <c r="AH28" s="2">
        <v>0</v>
      </c>
      <c r="AI28" s="2">
        <v>0</v>
      </c>
      <c r="AJ28" s="4">
        <v>1</v>
      </c>
      <c r="AK28" s="4">
        <f t="shared" si="2"/>
        <v>0</v>
      </c>
      <c r="AM28" s="2" t="s">
        <v>31</v>
      </c>
      <c r="AN28" s="2">
        <v>6</v>
      </c>
      <c r="AO28" s="2">
        <v>6</v>
      </c>
      <c r="AP28" s="2">
        <v>0</v>
      </c>
      <c r="AQ28" s="2">
        <v>0</v>
      </c>
      <c r="AR28" s="4">
        <v>1</v>
      </c>
      <c r="AS28" s="4">
        <f t="shared" si="3"/>
        <v>0</v>
      </c>
    </row>
    <row r="29" spans="1:4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E29" s="2" t="s">
        <v>32</v>
      </c>
      <c r="AF29" s="2">
        <v>4</v>
      </c>
      <c r="AG29" s="2">
        <v>4</v>
      </c>
      <c r="AH29" s="2">
        <v>0</v>
      </c>
      <c r="AI29" s="2">
        <v>0</v>
      </c>
      <c r="AJ29" s="4">
        <v>1</v>
      </c>
      <c r="AK29" s="4">
        <f t="shared" si="2"/>
        <v>0</v>
      </c>
      <c r="AM29" s="2" t="s">
        <v>32</v>
      </c>
      <c r="AN29" s="2">
        <v>4</v>
      </c>
      <c r="AO29" s="2">
        <v>4</v>
      </c>
      <c r="AP29" s="2">
        <v>0</v>
      </c>
      <c r="AQ29" s="2">
        <v>0</v>
      </c>
      <c r="AR29" s="4">
        <v>1</v>
      </c>
      <c r="AS29" s="4">
        <f t="shared" si="3"/>
        <v>0</v>
      </c>
    </row>
    <row r="30" spans="1:4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E30" s="2" t="s">
        <v>33</v>
      </c>
      <c r="AF30" s="2">
        <v>52</v>
      </c>
      <c r="AG30" s="2">
        <v>52</v>
      </c>
      <c r="AH30" s="2">
        <v>0</v>
      </c>
      <c r="AI30" s="2">
        <v>0</v>
      </c>
      <c r="AJ30" s="4">
        <v>1</v>
      </c>
      <c r="AK30" s="4">
        <f t="shared" si="2"/>
        <v>0</v>
      </c>
      <c r="AM30" s="2" t="s">
        <v>33</v>
      </c>
      <c r="AN30" s="2">
        <v>52</v>
      </c>
      <c r="AO30" s="2">
        <v>52</v>
      </c>
      <c r="AP30" s="2">
        <v>0</v>
      </c>
      <c r="AQ30" s="2">
        <v>0</v>
      </c>
      <c r="AR30" s="4">
        <v>1</v>
      </c>
      <c r="AS30" s="4">
        <f t="shared" si="3"/>
        <v>0</v>
      </c>
    </row>
    <row r="31" spans="1:4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E31" s="14" t="s">
        <v>34</v>
      </c>
      <c r="AF31" s="2">
        <v>141</v>
      </c>
      <c r="AG31" s="2">
        <v>141</v>
      </c>
      <c r="AH31" s="2">
        <v>0</v>
      </c>
      <c r="AI31" s="2">
        <v>0</v>
      </c>
      <c r="AJ31" s="4">
        <v>1</v>
      </c>
      <c r="AK31" s="4">
        <f t="shared" si="2"/>
        <v>0</v>
      </c>
      <c r="AM31" s="14" t="s">
        <v>34</v>
      </c>
      <c r="AN31" s="2">
        <v>141</v>
      </c>
      <c r="AO31" s="2">
        <v>141</v>
      </c>
      <c r="AP31" s="2">
        <v>0</v>
      </c>
      <c r="AQ31" s="2">
        <v>0</v>
      </c>
      <c r="AR31" s="4">
        <v>1</v>
      </c>
      <c r="AS31" s="4">
        <f t="shared" si="3"/>
        <v>0</v>
      </c>
    </row>
    <row r="32" spans="1:4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E32" s="2" t="s">
        <v>35</v>
      </c>
      <c r="AF32" s="2">
        <v>45</v>
      </c>
      <c r="AG32" s="2">
        <v>45</v>
      </c>
      <c r="AH32" s="2">
        <v>0</v>
      </c>
      <c r="AI32" s="2">
        <v>0</v>
      </c>
      <c r="AJ32" s="4">
        <v>1</v>
      </c>
      <c r="AK32" s="4">
        <f t="shared" si="2"/>
        <v>0</v>
      </c>
      <c r="AM32" s="2" t="s">
        <v>35</v>
      </c>
      <c r="AN32" s="2">
        <v>45</v>
      </c>
      <c r="AO32" s="2">
        <v>45</v>
      </c>
      <c r="AP32" s="2">
        <v>0</v>
      </c>
      <c r="AQ32" s="2">
        <v>0</v>
      </c>
      <c r="AR32" s="4">
        <v>1</v>
      </c>
      <c r="AS32" s="4">
        <f t="shared" si="3"/>
        <v>0</v>
      </c>
    </row>
    <row r="33" spans="1:45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E33" s="2" t="s">
        <v>36</v>
      </c>
      <c r="AF33" s="2">
        <v>12</v>
      </c>
      <c r="AG33" s="2">
        <v>3</v>
      </c>
      <c r="AH33" s="2">
        <v>9</v>
      </c>
      <c r="AI33" s="2">
        <v>0</v>
      </c>
      <c r="AJ33" s="4">
        <v>0.25</v>
      </c>
      <c r="AK33" s="4">
        <f t="shared" si="2"/>
        <v>0</v>
      </c>
      <c r="AM33" s="2" t="s">
        <v>36</v>
      </c>
      <c r="AN33" s="2">
        <v>12</v>
      </c>
      <c r="AO33" s="2">
        <v>3</v>
      </c>
      <c r="AP33" s="2">
        <v>9</v>
      </c>
      <c r="AQ33" s="2">
        <v>0</v>
      </c>
      <c r="AR33" s="4">
        <v>0.25</v>
      </c>
      <c r="AS33" s="4">
        <f t="shared" si="3"/>
        <v>0</v>
      </c>
    </row>
    <row r="34" spans="1:4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E34" s="2" t="s">
        <v>37</v>
      </c>
      <c r="AF34" s="2">
        <v>15</v>
      </c>
      <c r="AG34" s="2">
        <v>15</v>
      </c>
      <c r="AH34" s="2">
        <v>0</v>
      </c>
      <c r="AI34" s="2">
        <v>0</v>
      </c>
      <c r="AJ34" s="4">
        <v>1</v>
      </c>
      <c r="AK34" s="4">
        <f t="shared" si="2"/>
        <v>0</v>
      </c>
      <c r="AM34" s="2" t="s">
        <v>37</v>
      </c>
      <c r="AN34" s="2">
        <v>15</v>
      </c>
      <c r="AO34" s="2">
        <v>15</v>
      </c>
      <c r="AP34" s="2">
        <v>0</v>
      </c>
      <c r="AQ34" s="2">
        <v>0</v>
      </c>
      <c r="AR34" s="4">
        <v>1</v>
      </c>
      <c r="AS34" s="4">
        <f t="shared" si="3"/>
        <v>0</v>
      </c>
    </row>
    <row r="35" spans="1:4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E35" s="2" t="s">
        <v>38</v>
      </c>
      <c r="AF35" s="2">
        <v>18</v>
      </c>
      <c r="AG35" s="2">
        <v>18</v>
      </c>
      <c r="AH35" s="2">
        <v>0</v>
      </c>
      <c r="AI35" s="2">
        <v>0</v>
      </c>
      <c r="AJ35" s="4">
        <v>1</v>
      </c>
      <c r="AK35" s="4">
        <f t="shared" si="2"/>
        <v>0</v>
      </c>
      <c r="AM35" s="2" t="s">
        <v>38</v>
      </c>
      <c r="AN35" s="2">
        <v>18</v>
      </c>
      <c r="AO35" s="2">
        <v>18</v>
      </c>
      <c r="AP35" s="2">
        <v>0</v>
      </c>
      <c r="AQ35" s="2">
        <v>0</v>
      </c>
      <c r="AR35" s="4">
        <v>1</v>
      </c>
      <c r="AS35" s="4">
        <f t="shared" si="3"/>
        <v>0</v>
      </c>
    </row>
    <row r="36" spans="1:4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E36" s="2" t="s">
        <v>39</v>
      </c>
      <c r="AF36" s="2">
        <v>45</v>
      </c>
      <c r="AG36" s="2">
        <v>40</v>
      </c>
      <c r="AH36" s="2">
        <v>5</v>
      </c>
      <c r="AI36" s="2">
        <v>0</v>
      </c>
      <c r="AJ36" s="4">
        <v>0.89</v>
      </c>
      <c r="AK36" s="4">
        <f t="shared" si="2"/>
        <v>0</v>
      </c>
      <c r="AM36" s="2" t="s">
        <v>39</v>
      </c>
      <c r="AN36" s="2">
        <v>45</v>
      </c>
      <c r="AO36" s="2">
        <v>40</v>
      </c>
      <c r="AP36" s="2">
        <v>5</v>
      </c>
      <c r="AQ36" s="2">
        <v>0</v>
      </c>
      <c r="AR36" s="4">
        <v>0.89</v>
      </c>
      <c r="AS36" s="4">
        <f t="shared" si="3"/>
        <v>0</v>
      </c>
    </row>
    <row r="37" spans="1:4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E37" s="2" t="s">
        <v>40</v>
      </c>
      <c r="AF37" s="2">
        <v>14</v>
      </c>
      <c r="AG37" s="2">
        <v>10</v>
      </c>
      <c r="AH37" s="2">
        <v>3</v>
      </c>
      <c r="AI37" s="2">
        <v>1</v>
      </c>
      <c r="AJ37" s="4">
        <v>0.71</v>
      </c>
      <c r="AK37" s="4">
        <f t="shared" si="2"/>
        <v>0</v>
      </c>
      <c r="AM37" s="2" t="s">
        <v>40</v>
      </c>
      <c r="AN37" s="2">
        <v>14</v>
      </c>
      <c r="AO37" s="2">
        <v>10</v>
      </c>
      <c r="AP37" s="2">
        <v>3</v>
      </c>
      <c r="AQ37" s="2">
        <v>1</v>
      </c>
      <c r="AR37" s="4">
        <v>0.71</v>
      </c>
      <c r="AS37" s="4">
        <f t="shared" si="3"/>
        <v>0</v>
      </c>
    </row>
    <row r="38" spans="1:4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E38" s="2" t="s">
        <v>41</v>
      </c>
      <c r="AF38" s="2">
        <v>36</v>
      </c>
      <c r="AG38" s="2">
        <v>36</v>
      </c>
      <c r="AH38" s="2">
        <v>0</v>
      </c>
      <c r="AI38" s="2">
        <v>0</v>
      </c>
      <c r="AJ38" s="4">
        <v>1</v>
      </c>
      <c r="AK38" s="4">
        <f t="shared" si="2"/>
        <v>0</v>
      </c>
      <c r="AM38" s="2" t="s">
        <v>41</v>
      </c>
      <c r="AN38" s="2">
        <v>36</v>
      </c>
      <c r="AO38" s="2">
        <v>36</v>
      </c>
      <c r="AP38" s="2">
        <v>0</v>
      </c>
      <c r="AQ38" s="2">
        <v>0</v>
      </c>
      <c r="AR38" s="4">
        <v>1</v>
      </c>
      <c r="AS38" s="4">
        <f t="shared" si="3"/>
        <v>0</v>
      </c>
    </row>
    <row r="39" spans="1:4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E39" s="2" t="s">
        <v>42</v>
      </c>
      <c r="AF39" s="2">
        <v>74</v>
      </c>
      <c r="AG39" s="2">
        <v>24</v>
      </c>
      <c r="AH39" s="2">
        <v>50</v>
      </c>
      <c r="AI39" s="2">
        <v>0</v>
      </c>
      <c r="AJ39" s="4">
        <v>0.32</v>
      </c>
      <c r="AK39" s="4">
        <f t="shared" si="2"/>
        <v>0</v>
      </c>
      <c r="AM39" s="2" t="s">
        <v>42</v>
      </c>
      <c r="AN39" s="2">
        <v>74</v>
      </c>
      <c r="AO39" s="2">
        <v>24</v>
      </c>
      <c r="AP39" s="2">
        <v>50</v>
      </c>
      <c r="AQ39" s="2">
        <v>0</v>
      </c>
      <c r="AR39" s="4">
        <v>0.32</v>
      </c>
      <c r="AS39" s="4">
        <f t="shared" si="3"/>
        <v>0</v>
      </c>
    </row>
    <row r="40" spans="1:4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E40" s="2" t="s">
        <v>43</v>
      </c>
      <c r="AF40" s="2">
        <v>110</v>
      </c>
      <c r="AG40" s="2">
        <v>110</v>
      </c>
      <c r="AH40" s="2">
        <v>0</v>
      </c>
      <c r="AI40" s="2">
        <v>0</v>
      </c>
      <c r="AJ40" s="4">
        <v>1</v>
      </c>
      <c r="AK40" s="4">
        <f t="shared" si="2"/>
        <v>0</v>
      </c>
      <c r="AM40" s="2" t="s">
        <v>43</v>
      </c>
      <c r="AN40" s="2">
        <v>110</v>
      </c>
      <c r="AO40" s="2">
        <v>110</v>
      </c>
      <c r="AP40" s="2">
        <v>0</v>
      </c>
      <c r="AQ40" s="2">
        <v>0</v>
      </c>
      <c r="AR40" s="4">
        <v>1</v>
      </c>
      <c r="AS40" s="4">
        <f t="shared" si="3"/>
        <v>0</v>
      </c>
    </row>
    <row r="41" spans="1:4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E41" s="2" t="s">
        <v>44</v>
      </c>
      <c r="AF41" s="2">
        <v>56</v>
      </c>
      <c r="AG41" s="2">
        <v>44</v>
      </c>
      <c r="AH41" s="2">
        <v>11</v>
      </c>
      <c r="AI41" s="2">
        <v>1</v>
      </c>
      <c r="AJ41" s="4">
        <v>0.79</v>
      </c>
      <c r="AK41" s="4">
        <f t="shared" si="2"/>
        <v>0</v>
      </c>
      <c r="AM41" s="2" t="s">
        <v>44</v>
      </c>
      <c r="AN41" s="2">
        <v>56</v>
      </c>
      <c r="AO41" s="2">
        <v>44</v>
      </c>
      <c r="AP41" s="2">
        <v>11</v>
      </c>
      <c r="AQ41" s="2">
        <v>1</v>
      </c>
      <c r="AR41" s="4">
        <v>0.79</v>
      </c>
      <c r="AS41" s="4">
        <f t="shared" si="3"/>
        <v>0</v>
      </c>
    </row>
    <row r="42" spans="1:4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E42" s="14" t="s">
        <v>45</v>
      </c>
      <c r="AF42" s="2">
        <v>3</v>
      </c>
      <c r="AG42" s="2">
        <v>3</v>
      </c>
      <c r="AH42" s="2">
        <v>0</v>
      </c>
      <c r="AI42" s="2">
        <v>0</v>
      </c>
      <c r="AJ42" s="4">
        <v>1</v>
      </c>
      <c r="AK42" s="4">
        <f t="shared" si="2"/>
        <v>0</v>
      </c>
      <c r="AM42" s="21" t="s">
        <v>45</v>
      </c>
      <c r="AN42" s="2">
        <v>3</v>
      </c>
      <c r="AO42" s="2">
        <v>0</v>
      </c>
      <c r="AP42" s="2">
        <v>3</v>
      </c>
      <c r="AQ42" s="2">
        <v>0</v>
      </c>
      <c r="AR42" s="4">
        <v>0</v>
      </c>
      <c r="AS42" s="4">
        <f t="shared" si="3"/>
        <v>-1</v>
      </c>
    </row>
    <row r="43" spans="1:4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E43" s="2" t="s">
        <v>46</v>
      </c>
      <c r="AF43" s="2">
        <v>23</v>
      </c>
      <c r="AG43" s="2">
        <v>22</v>
      </c>
      <c r="AH43" s="2">
        <v>1</v>
      </c>
      <c r="AI43" s="2">
        <v>0</v>
      </c>
      <c r="AJ43" s="4">
        <v>0.96</v>
      </c>
      <c r="AK43" s="4">
        <f t="shared" si="2"/>
        <v>0</v>
      </c>
      <c r="AM43" s="2" t="s">
        <v>46</v>
      </c>
      <c r="AN43" s="2">
        <v>23</v>
      </c>
      <c r="AO43" s="2">
        <v>22</v>
      </c>
      <c r="AP43" s="2">
        <v>1</v>
      </c>
      <c r="AQ43" s="2">
        <v>0</v>
      </c>
      <c r="AR43" s="4">
        <v>0.96</v>
      </c>
      <c r="AS43" s="4">
        <f t="shared" si="3"/>
        <v>0</v>
      </c>
    </row>
    <row r="44" spans="1:4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E44" s="2" t="s">
        <v>47</v>
      </c>
      <c r="AF44" s="2">
        <v>12</v>
      </c>
      <c r="AG44" s="2">
        <v>12</v>
      </c>
      <c r="AH44" s="2">
        <v>0</v>
      </c>
      <c r="AI44" s="2">
        <v>0</v>
      </c>
      <c r="AJ44" s="4">
        <v>1</v>
      </c>
      <c r="AK44" s="4">
        <f t="shared" si="2"/>
        <v>0</v>
      </c>
      <c r="AM44" s="2" t="s">
        <v>47</v>
      </c>
      <c r="AN44" s="2">
        <v>12</v>
      </c>
      <c r="AO44" s="2">
        <v>12</v>
      </c>
      <c r="AP44" s="2">
        <v>0</v>
      </c>
      <c r="AQ44" s="2">
        <v>0</v>
      </c>
      <c r="AR44" s="4">
        <v>1</v>
      </c>
      <c r="AS44" s="4">
        <f t="shared" si="3"/>
        <v>0</v>
      </c>
    </row>
    <row r="45" spans="1:4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E45" s="2" t="s">
        <v>48</v>
      </c>
      <c r="AF45" s="2">
        <v>8</v>
      </c>
      <c r="AG45" s="2">
        <v>8</v>
      </c>
      <c r="AH45" s="2">
        <v>0</v>
      </c>
      <c r="AI45" s="2">
        <v>0</v>
      </c>
      <c r="AJ45" s="4">
        <v>1</v>
      </c>
      <c r="AK45" s="4">
        <f t="shared" si="2"/>
        <v>0</v>
      </c>
      <c r="AM45" s="2" t="s">
        <v>48</v>
      </c>
      <c r="AN45" s="2">
        <v>8</v>
      </c>
      <c r="AO45" s="2">
        <v>8</v>
      </c>
      <c r="AP45" s="2">
        <v>0</v>
      </c>
      <c r="AQ45" s="2">
        <v>0</v>
      </c>
      <c r="AR45" s="4">
        <v>1</v>
      </c>
      <c r="AS45" s="4">
        <f t="shared" si="3"/>
        <v>0</v>
      </c>
    </row>
    <row r="46" spans="1:4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E46" s="2" t="s">
        <v>49</v>
      </c>
      <c r="AF46" s="2">
        <v>164</v>
      </c>
      <c r="AG46" s="2">
        <v>160</v>
      </c>
      <c r="AH46" s="2">
        <v>4</v>
      </c>
      <c r="AI46" s="2">
        <v>0</v>
      </c>
      <c r="AJ46" s="4">
        <v>0.98</v>
      </c>
      <c r="AK46" s="4">
        <f t="shared" si="2"/>
        <v>0</v>
      </c>
      <c r="AM46" s="2" t="s">
        <v>49</v>
      </c>
      <c r="AN46" s="2">
        <v>164</v>
      </c>
      <c r="AO46" s="2">
        <v>160</v>
      </c>
      <c r="AP46" s="2">
        <v>4</v>
      </c>
      <c r="AQ46" s="2">
        <v>0</v>
      </c>
      <c r="AR46" s="4">
        <v>0.98</v>
      </c>
      <c r="AS46" s="4">
        <f t="shared" si="3"/>
        <v>0</v>
      </c>
    </row>
    <row r="47" spans="1:4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E47" s="2" t="s">
        <v>50</v>
      </c>
      <c r="AF47" s="2">
        <v>40</v>
      </c>
      <c r="AG47" s="2">
        <v>40</v>
      </c>
      <c r="AH47" s="2">
        <v>0</v>
      </c>
      <c r="AI47" s="2">
        <v>0</v>
      </c>
      <c r="AJ47" s="4">
        <v>1</v>
      </c>
      <c r="AK47" s="4">
        <f t="shared" si="2"/>
        <v>0</v>
      </c>
      <c r="AM47" s="2" t="s">
        <v>50</v>
      </c>
      <c r="AN47" s="2">
        <v>40</v>
      </c>
      <c r="AO47" s="2">
        <v>40</v>
      </c>
      <c r="AP47" s="2">
        <v>0</v>
      </c>
      <c r="AQ47" s="2">
        <v>0</v>
      </c>
      <c r="AR47" s="4">
        <v>1</v>
      </c>
      <c r="AS47" s="4">
        <f t="shared" si="3"/>
        <v>0</v>
      </c>
    </row>
    <row r="48" spans="1:4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E48" s="2" t="s">
        <v>51</v>
      </c>
      <c r="AF48" s="2">
        <v>2</v>
      </c>
      <c r="AG48" s="2">
        <v>2</v>
      </c>
      <c r="AH48" s="2">
        <v>0</v>
      </c>
      <c r="AI48" s="2">
        <v>0</v>
      </c>
      <c r="AJ48" s="4">
        <v>1</v>
      </c>
      <c r="AK48" s="4">
        <f t="shared" si="2"/>
        <v>0</v>
      </c>
      <c r="AM48" s="2" t="s">
        <v>51</v>
      </c>
      <c r="AN48" s="2">
        <v>2</v>
      </c>
      <c r="AO48" s="2">
        <v>2</v>
      </c>
      <c r="AP48" s="2">
        <v>0</v>
      </c>
      <c r="AQ48" s="2">
        <v>0</v>
      </c>
      <c r="AR48" s="4">
        <v>1</v>
      </c>
      <c r="AS48" s="4">
        <f t="shared" si="3"/>
        <v>0</v>
      </c>
    </row>
    <row r="49" spans="1:45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E49" s="2" t="s">
        <v>52</v>
      </c>
      <c r="AF49" s="2">
        <v>223</v>
      </c>
      <c r="AG49" s="2">
        <v>200</v>
      </c>
      <c r="AH49" s="2">
        <v>21</v>
      </c>
      <c r="AI49" s="2">
        <v>2</v>
      </c>
      <c r="AJ49" s="4">
        <v>0.9</v>
      </c>
      <c r="AK49" s="4">
        <f t="shared" si="2"/>
        <v>0</v>
      </c>
      <c r="AM49" s="2" t="s">
        <v>52</v>
      </c>
      <c r="AN49" s="2">
        <v>223</v>
      </c>
      <c r="AO49" s="2">
        <v>200</v>
      </c>
      <c r="AP49" s="2">
        <v>21</v>
      </c>
      <c r="AQ49" s="2">
        <v>2</v>
      </c>
      <c r="AR49" s="4">
        <v>0.9</v>
      </c>
      <c r="AS49" s="4">
        <f t="shared" si="3"/>
        <v>0</v>
      </c>
    </row>
    <row r="50" spans="1:45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E50" s="2" t="s">
        <v>53</v>
      </c>
      <c r="AF50" s="2">
        <v>228</v>
      </c>
      <c r="AG50" s="2">
        <v>219</v>
      </c>
      <c r="AH50" s="2">
        <v>9</v>
      </c>
      <c r="AI50" s="2">
        <v>0</v>
      </c>
      <c r="AJ50" s="4">
        <v>0.96</v>
      </c>
      <c r="AK50" s="4">
        <f t="shared" si="2"/>
        <v>0</v>
      </c>
      <c r="AM50" s="2" t="s">
        <v>53</v>
      </c>
      <c r="AN50" s="2">
        <v>228</v>
      </c>
      <c r="AO50" s="2">
        <v>227</v>
      </c>
      <c r="AP50" s="2">
        <v>1</v>
      </c>
      <c r="AQ50" s="2">
        <v>0</v>
      </c>
      <c r="AR50" s="4">
        <v>1</v>
      </c>
      <c r="AS50" s="4">
        <f t="shared" si="3"/>
        <v>4.0000000000000036E-2</v>
      </c>
    </row>
    <row r="51" spans="1:45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E51" s="31" t="s">
        <v>54</v>
      </c>
      <c r="AF51" s="2">
        <v>50</v>
      </c>
      <c r="AG51" s="2">
        <v>30</v>
      </c>
      <c r="AH51" s="2">
        <v>20</v>
      </c>
      <c r="AI51" s="2">
        <v>0</v>
      </c>
      <c r="AJ51" s="4">
        <v>0.6</v>
      </c>
      <c r="AK51" s="4">
        <f t="shared" si="2"/>
        <v>0</v>
      </c>
      <c r="AM51" s="31" t="s">
        <v>54</v>
      </c>
      <c r="AN51" s="2">
        <v>50</v>
      </c>
      <c r="AO51" s="2">
        <v>30</v>
      </c>
      <c r="AP51" s="2">
        <v>20</v>
      </c>
      <c r="AQ51" s="2">
        <v>0</v>
      </c>
      <c r="AR51" s="4">
        <v>0.6</v>
      </c>
      <c r="AS51" s="4">
        <f t="shared" si="3"/>
        <v>0</v>
      </c>
    </row>
    <row r="52" spans="1:4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4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4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E52" s="2" t="s">
        <v>55</v>
      </c>
      <c r="AF52" s="2">
        <v>899</v>
      </c>
      <c r="AG52" s="2">
        <v>899</v>
      </c>
      <c r="AH52" s="2">
        <v>0</v>
      </c>
      <c r="AI52" s="2">
        <v>0</v>
      </c>
      <c r="AJ52" s="4">
        <v>1</v>
      </c>
      <c r="AK52" s="4">
        <f t="shared" si="2"/>
        <v>0</v>
      </c>
      <c r="AM52" s="2" t="s">
        <v>55</v>
      </c>
      <c r="AN52" s="2">
        <v>899</v>
      </c>
      <c r="AO52" s="2">
        <v>899</v>
      </c>
      <c r="AP52" s="2">
        <v>0</v>
      </c>
      <c r="AQ52" s="2">
        <v>0</v>
      </c>
      <c r="AR52" s="4">
        <v>1</v>
      </c>
      <c r="AS52" s="4">
        <f t="shared" si="3"/>
        <v>0</v>
      </c>
    </row>
    <row r="53" spans="1:4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4">
        <f t="shared" si="0"/>
        <v>0</v>
      </c>
      <c r="P53" s="2" t="s">
        <v>56</v>
      </c>
      <c r="Q53" s="2">
        <v>176</v>
      </c>
      <c r="R53" s="2">
        <v>173</v>
      </c>
      <c r="S53" s="2">
        <v>3</v>
      </c>
      <c r="T53" s="2">
        <v>0</v>
      </c>
      <c r="U53" s="4">
        <v>0.98</v>
      </c>
      <c r="V53" s="4">
        <f t="shared" si="1"/>
        <v>-1.0000000000000009E-2</v>
      </c>
      <c r="X53" s="2" t="s">
        <v>56</v>
      </c>
      <c r="Y53" s="2">
        <v>176</v>
      </c>
      <c r="Z53" s="2">
        <v>173</v>
      </c>
      <c r="AA53" s="2">
        <v>3</v>
      </c>
      <c r="AB53" s="2">
        <v>0</v>
      </c>
      <c r="AC53" s="4">
        <v>0.98</v>
      </c>
      <c r="AE53" s="2" t="s">
        <v>56</v>
      </c>
      <c r="AF53" s="2">
        <v>176</v>
      </c>
      <c r="AG53" s="2">
        <v>174</v>
      </c>
      <c r="AH53" s="2">
        <v>2</v>
      </c>
      <c r="AI53" s="2">
        <v>0</v>
      </c>
      <c r="AJ53" s="4">
        <v>0.99</v>
      </c>
      <c r="AK53" s="4">
        <f t="shared" si="2"/>
        <v>1.0000000000000009E-2</v>
      </c>
      <c r="AM53" s="2" t="s">
        <v>56</v>
      </c>
      <c r="AN53" s="2">
        <v>176</v>
      </c>
      <c r="AO53" s="2">
        <v>174</v>
      </c>
      <c r="AP53" s="2">
        <v>2</v>
      </c>
      <c r="AQ53" s="2">
        <v>0</v>
      </c>
      <c r="AR53" s="4">
        <v>0.99</v>
      </c>
      <c r="AS53" s="4">
        <f t="shared" si="3"/>
        <v>0</v>
      </c>
    </row>
    <row r="54" spans="1:4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E54" s="2" t="s">
        <v>57</v>
      </c>
      <c r="AF54" s="2">
        <v>231</v>
      </c>
      <c r="AG54" s="2">
        <v>223</v>
      </c>
      <c r="AH54" s="2">
        <v>7</v>
      </c>
      <c r="AI54" s="2">
        <v>1</v>
      </c>
      <c r="AJ54" s="4">
        <v>0.97</v>
      </c>
      <c r="AK54" s="4">
        <f t="shared" si="2"/>
        <v>0</v>
      </c>
      <c r="AM54" s="2" t="s">
        <v>57</v>
      </c>
      <c r="AN54" s="2">
        <v>231</v>
      </c>
      <c r="AO54" s="2">
        <v>223</v>
      </c>
      <c r="AP54" s="2">
        <v>7</v>
      </c>
      <c r="AQ54" s="2">
        <v>1</v>
      </c>
      <c r="AR54" s="4">
        <v>0.97</v>
      </c>
      <c r="AS54" s="4">
        <f t="shared" si="3"/>
        <v>0</v>
      </c>
    </row>
    <row r="55" spans="1:45">
      <c r="A55" s="14" t="s">
        <v>58</v>
      </c>
      <c r="B55" s="2">
        <v>192</v>
      </c>
      <c r="C55" s="2">
        <v>184</v>
      </c>
      <c r="D55" s="2">
        <v>6</v>
      </c>
      <c r="E55" s="2">
        <v>2</v>
      </c>
      <c r="F55" s="4">
        <f>C55/B55</f>
        <v>0.95833333333333337</v>
      </c>
      <c r="H55" s="14" t="s">
        <v>58</v>
      </c>
      <c r="I55" s="2">
        <v>192</v>
      </c>
      <c r="J55" s="2">
        <v>184</v>
      </c>
      <c r="K55" s="2">
        <v>6</v>
      </c>
      <c r="L55" s="2">
        <v>2</v>
      </c>
      <c r="M55" s="4">
        <f>J55/I55</f>
        <v>0.95833333333333337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f>R55/Q55</f>
        <v>0.96354166666666663</v>
      </c>
      <c r="V55" s="4">
        <f t="shared" si="1"/>
        <v>5.2083333333332593E-3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f>Z55/Y55</f>
        <v>0.96354166666666663</v>
      </c>
      <c r="AE55" s="14" t="s">
        <v>58</v>
      </c>
      <c r="AF55" s="2">
        <v>192</v>
      </c>
      <c r="AG55" s="2">
        <v>185</v>
      </c>
      <c r="AH55" s="2">
        <v>7</v>
      </c>
      <c r="AI55" s="2">
        <v>0</v>
      </c>
      <c r="AJ55" s="4">
        <f>AG55/AF55</f>
        <v>0.96354166666666663</v>
      </c>
      <c r="AK55" s="4">
        <f t="shared" si="2"/>
        <v>0</v>
      </c>
      <c r="AM55" s="14" t="s">
        <v>58</v>
      </c>
      <c r="AN55" s="2">
        <v>192</v>
      </c>
      <c r="AO55" s="2">
        <v>185</v>
      </c>
      <c r="AP55" s="2">
        <v>7</v>
      </c>
      <c r="AQ55" s="2">
        <v>0</v>
      </c>
      <c r="AR55" s="4">
        <f>AO55/AN55</f>
        <v>0.96354166666666663</v>
      </c>
      <c r="AS55" s="4">
        <f t="shared" si="3"/>
        <v>0</v>
      </c>
    </row>
    <row r="56" spans="1:4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E56" s="2" t="s">
        <v>59</v>
      </c>
      <c r="AF56" s="2">
        <v>85</v>
      </c>
      <c r="AG56" s="2">
        <v>54</v>
      </c>
      <c r="AH56" s="2">
        <v>2</v>
      </c>
      <c r="AI56" s="2">
        <v>29</v>
      </c>
      <c r="AJ56" s="4">
        <v>0.64</v>
      </c>
      <c r="AK56" s="4">
        <f t="shared" si="2"/>
        <v>0</v>
      </c>
      <c r="AM56" s="2" t="s">
        <v>59</v>
      </c>
      <c r="AN56" s="2">
        <v>85</v>
      </c>
      <c r="AO56" s="2">
        <v>54</v>
      </c>
      <c r="AP56" s="2">
        <v>2</v>
      </c>
      <c r="AQ56" s="2">
        <v>29</v>
      </c>
      <c r="AR56" s="4">
        <v>0.64</v>
      </c>
      <c r="AS56" s="4">
        <f t="shared" si="3"/>
        <v>0</v>
      </c>
    </row>
    <row r="57" spans="1:45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E57" s="2" t="s">
        <v>60</v>
      </c>
      <c r="AF57" s="2">
        <v>234</v>
      </c>
      <c r="AG57" s="2">
        <v>214</v>
      </c>
      <c r="AH57" s="2">
        <v>18</v>
      </c>
      <c r="AI57" s="2">
        <v>2</v>
      </c>
      <c r="AJ57" s="4">
        <v>0.91</v>
      </c>
      <c r="AK57" s="4">
        <f t="shared" si="2"/>
        <v>0</v>
      </c>
      <c r="AM57" s="2" t="s">
        <v>60</v>
      </c>
      <c r="AN57" s="2">
        <v>234</v>
      </c>
      <c r="AO57" s="2">
        <v>213</v>
      </c>
      <c r="AP57" s="2">
        <v>18</v>
      </c>
      <c r="AQ57" s="2">
        <v>3</v>
      </c>
      <c r="AR57" s="4">
        <v>0.91</v>
      </c>
      <c r="AS57" s="4">
        <f t="shared" si="3"/>
        <v>0</v>
      </c>
    </row>
    <row r="58" spans="1:45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E58" s="2" t="s">
        <v>61</v>
      </c>
      <c r="AF58" s="2">
        <v>7</v>
      </c>
      <c r="AG58" s="2">
        <v>2</v>
      </c>
      <c r="AH58" s="2">
        <v>5</v>
      </c>
      <c r="AI58" s="2">
        <v>0</v>
      </c>
      <c r="AJ58" s="4">
        <v>0.28999999999999998</v>
      </c>
      <c r="AK58" s="4">
        <f t="shared" si="2"/>
        <v>0</v>
      </c>
      <c r="AM58" s="2" t="s">
        <v>61</v>
      </c>
      <c r="AN58" s="2">
        <v>7</v>
      </c>
      <c r="AO58" s="2">
        <v>2</v>
      </c>
      <c r="AP58" s="2">
        <v>5</v>
      </c>
      <c r="AQ58" s="2">
        <v>0</v>
      </c>
      <c r="AR58" s="4">
        <v>0.28999999999999998</v>
      </c>
      <c r="AS58" s="4">
        <f t="shared" si="3"/>
        <v>0</v>
      </c>
    </row>
    <row r="59" spans="1:45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E59" s="2" t="s">
        <v>62</v>
      </c>
      <c r="AF59" s="2">
        <v>68</v>
      </c>
      <c r="AG59" s="2">
        <v>68</v>
      </c>
      <c r="AH59" s="2">
        <v>0</v>
      </c>
      <c r="AI59" s="2">
        <v>0</v>
      </c>
      <c r="AJ59" s="4">
        <v>1</v>
      </c>
      <c r="AK59" s="4">
        <f t="shared" si="2"/>
        <v>0</v>
      </c>
      <c r="AM59" s="2" t="s">
        <v>62</v>
      </c>
      <c r="AN59" s="2">
        <v>68</v>
      </c>
      <c r="AO59" s="2">
        <v>68</v>
      </c>
      <c r="AP59" s="2">
        <v>0</v>
      </c>
      <c r="AQ59" s="2">
        <v>0</v>
      </c>
      <c r="AR59" s="4">
        <v>1</v>
      </c>
      <c r="AS59" s="4">
        <f t="shared" si="3"/>
        <v>0</v>
      </c>
    </row>
    <row r="60" spans="1:45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E60" s="2" t="s">
        <v>63</v>
      </c>
      <c r="AF60" s="2">
        <v>7</v>
      </c>
      <c r="AG60" s="2">
        <v>6</v>
      </c>
      <c r="AH60" s="2">
        <v>1</v>
      </c>
      <c r="AI60" s="2">
        <v>0</v>
      </c>
      <c r="AJ60" s="4">
        <v>0.86</v>
      </c>
      <c r="AK60" s="4">
        <f t="shared" si="2"/>
        <v>0</v>
      </c>
      <c r="AM60" s="2" t="s">
        <v>63</v>
      </c>
      <c r="AN60" s="2">
        <v>7</v>
      </c>
      <c r="AO60" s="2">
        <v>6</v>
      </c>
      <c r="AP60" s="2">
        <v>1</v>
      </c>
      <c r="AQ60" s="2">
        <v>0</v>
      </c>
      <c r="AR60" s="4">
        <v>0.86</v>
      </c>
      <c r="AS60" s="4">
        <f t="shared" si="3"/>
        <v>0</v>
      </c>
    </row>
    <row r="61" spans="1:45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E61" s="2" t="s">
        <v>64</v>
      </c>
      <c r="AF61" s="2">
        <v>32</v>
      </c>
      <c r="AG61" s="2">
        <v>31</v>
      </c>
      <c r="AH61" s="2">
        <v>1</v>
      </c>
      <c r="AI61" s="2">
        <v>0</v>
      </c>
      <c r="AJ61" s="4">
        <v>0.97</v>
      </c>
      <c r="AK61" s="4">
        <f t="shared" si="2"/>
        <v>0</v>
      </c>
      <c r="AM61" s="2" t="s">
        <v>64</v>
      </c>
      <c r="AN61" s="2">
        <v>32</v>
      </c>
      <c r="AO61" s="2">
        <v>31</v>
      </c>
      <c r="AP61" s="2">
        <v>1</v>
      </c>
      <c r="AQ61" s="2">
        <v>0</v>
      </c>
      <c r="AR61" s="4">
        <v>0.97</v>
      </c>
      <c r="AS61" s="4">
        <f t="shared" si="3"/>
        <v>0</v>
      </c>
    </row>
    <row r="62" spans="1:45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E62" s="2" t="s">
        <v>65</v>
      </c>
      <c r="AF62" s="2">
        <v>160</v>
      </c>
      <c r="AG62" s="2">
        <v>32</v>
      </c>
      <c r="AH62" s="2">
        <v>128</v>
      </c>
      <c r="AI62" s="2">
        <v>0</v>
      </c>
      <c r="AJ62" s="4">
        <v>0.2</v>
      </c>
      <c r="AK62" s="4">
        <f t="shared" si="2"/>
        <v>0</v>
      </c>
      <c r="AM62" s="2" t="s">
        <v>65</v>
      </c>
      <c r="AN62" s="2">
        <v>160</v>
      </c>
      <c r="AO62" s="2">
        <v>32</v>
      </c>
      <c r="AP62" s="2">
        <v>128</v>
      </c>
      <c r="AQ62" s="2">
        <v>0</v>
      </c>
      <c r="AR62" s="4">
        <v>0.2</v>
      </c>
      <c r="AS62" s="4">
        <f t="shared" si="3"/>
        <v>0</v>
      </c>
    </row>
    <row r="63" spans="1:45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E63" s="2" t="s">
        <v>66</v>
      </c>
      <c r="AF63" s="2">
        <v>20</v>
      </c>
      <c r="AG63" s="2">
        <v>20</v>
      </c>
      <c r="AH63" s="2">
        <v>0</v>
      </c>
      <c r="AI63" s="2">
        <v>0</v>
      </c>
      <c r="AJ63" s="4">
        <v>1</v>
      </c>
      <c r="AK63" s="4">
        <f t="shared" si="2"/>
        <v>0</v>
      </c>
      <c r="AM63" s="2" t="s">
        <v>66</v>
      </c>
      <c r="AN63" s="2">
        <v>20</v>
      </c>
      <c r="AO63" s="2">
        <v>20</v>
      </c>
      <c r="AP63" s="2">
        <v>0</v>
      </c>
      <c r="AQ63" s="2">
        <v>0</v>
      </c>
      <c r="AR63" s="4">
        <v>1</v>
      </c>
      <c r="AS63" s="4">
        <f t="shared" si="3"/>
        <v>0</v>
      </c>
    </row>
    <row r="64" spans="1:45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E64" s="2" t="s">
        <v>71</v>
      </c>
      <c r="AF64" s="2">
        <v>3</v>
      </c>
      <c r="AG64" s="2">
        <v>3</v>
      </c>
      <c r="AH64" s="2">
        <v>0</v>
      </c>
      <c r="AI64" s="2">
        <v>0</v>
      </c>
      <c r="AJ64" s="4">
        <v>1</v>
      </c>
      <c r="AK64" s="4">
        <f t="shared" si="2"/>
        <v>0</v>
      </c>
      <c r="AM64" s="2" t="s">
        <v>71</v>
      </c>
      <c r="AN64" s="2">
        <v>3</v>
      </c>
      <c r="AO64" s="2">
        <v>3</v>
      </c>
      <c r="AP64" s="2">
        <v>0</v>
      </c>
      <c r="AQ64" s="2">
        <v>0</v>
      </c>
      <c r="AR64" s="4">
        <v>1</v>
      </c>
      <c r="AS64" s="4">
        <f t="shared" si="3"/>
        <v>0</v>
      </c>
    </row>
    <row r="65" spans="1:45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E65" s="2" t="s">
        <v>73</v>
      </c>
      <c r="AF65" s="2">
        <v>4</v>
      </c>
      <c r="AG65" s="2">
        <v>4</v>
      </c>
      <c r="AH65" s="2">
        <v>0</v>
      </c>
      <c r="AI65" s="2">
        <v>0</v>
      </c>
      <c r="AJ65" s="4">
        <v>1</v>
      </c>
      <c r="AK65" s="4">
        <f t="shared" si="2"/>
        <v>0</v>
      </c>
      <c r="AM65" s="2" t="s">
        <v>73</v>
      </c>
      <c r="AN65" s="2">
        <v>4</v>
      </c>
      <c r="AO65" s="2">
        <v>4</v>
      </c>
      <c r="AP65" s="2">
        <v>0</v>
      </c>
      <c r="AQ65" s="2">
        <v>0</v>
      </c>
      <c r="AR65" s="4">
        <v>1</v>
      </c>
      <c r="AS65" s="4">
        <f t="shared" si="3"/>
        <v>0</v>
      </c>
    </row>
    <row r="66" spans="1:45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E66" s="2" t="s">
        <v>67</v>
      </c>
      <c r="AF66" s="2">
        <v>94</v>
      </c>
      <c r="AG66" s="2">
        <v>76</v>
      </c>
      <c r="AH66" s="2">
        <v>12</v>
      </c>
      <c r="AI66" s="2">
        <v>6</v>
      </c>
      <c r="AJ66" s="4">
        <v>0.81</v>
      </c>
      <c r="AK66" s="4">
        <f t="shared" si="2"/>
        <v>0</v>
      </c>
      <c r="AM66" s="2" t="s">
        <v>67</v>
      </c>
      <c r="AN66" s="2">
        <v>94</v>
      </c>
      <c r="AO66" s="2">
        <v>76</v>
      </c>
      <c r="AP66" s="2">
        <v>12</v>
      </c>
      <c r="AQ66" s="2">
        <v>6</v>
      </c>
      <c r="AR66" s="4">
        <v>0.81</v>
      </c>
      <c r="AS66" s="4">
        <f t="shared" si="3"/>
        <v>0</v>
      </c>
    </row>
    <row r="67" spans="1:45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4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4">
        <f t="shared" si="1"/>
        <v>0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E67" s="2" t="s">
        <v>68</v>
      </c>
      <c r="AF67" s="2">
        <v>71</v>
      </c>
      <c r="AG67" s="2">
        <v>34</v>
      </c>
      <c r="AH67" s="2">
        <v>9</v>
      </c>
      <c r="AI67" s="2">
        <v>28</v>
      </c>
      <c r="AJ67" s="4">
        <v>0.48</v>
      </c>
      <c r="AK67" s="4">
        <f t="shared" si="2"/>
        <v>0</v>
      </c>
      <c r="AM67" s="2" t="s">
        <v>68</v>
      </c>
      <c r="AN67" s="2">
        <v>71</v>
      </c>
      <c r="AO67" s="2">
        <v>34</v>
      </c>
      <c r="AP67" s="2">
        <v>9</v>
      </c>
      <c r="AQ67" s="2">
        <v>28</v>
      </c>
      <c r="AR67" s="4">
        <v>0.48</v>
      </c>
      <c r="AS67" s="4">
        <f t="shared" si="3"/>
        <v>0</v>
      </c>
    </row>
    <row r="68" spans="1:45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E68" s="31" t="s">
        <v>72</v>
      </c>
      <c r="AF68" s="2">
        <v>555</v>
      </c>
      <c r="AG68" s="2">
        <v>0</v>
      </c>
      <c r="AH68" s="2">
        <v>83</v>
      </c>
      <c r="AI68" s="2">
        <v>472</v>
      </c>
      <c r="AJ68" s="4">
        <v>0</v>
      </c>
      <c r="AK68" s="4">
        <f>AJ68-AC68</f>
        <v>0</v>
      </c>
      <c r="AM68" s="31" t="s">
        <v>72</v>
      </c>
      <c r="AN68" s="2">
        <v>555</v>
      </c>
      <c r="AO68" s="2">
        <v>0</v>
      </c>
      <c r="AP68" s="2">
        <v>0</v>
      </c>
      <c r="AQ68" s="2">
        <v>555</v>
      </c>
      <c r="AR68" s="4">
        <v>0</v>
      </c>
      <c r="AS68" s="4">
        <f>AR68-AJ68</f>
        <v>0</v>
      </c>
    </row>
    <row r="69" spans="1:45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E69" s="2" t="s">
        <v>69</v>
      </c>
      <c r="AF69" s="2">
        <v>22</v>
      </c>
      <c r="AG69" s="2">
        <v>21</v>
      </c>
      <c r="AH69" s="2">
        <v>1</v>
      </c>
      <c r="AI69" s="2">
        <v>0</v>
      </c>
      <c r="AJ69" s="4">
        <v>0.95</v>
      </c>
      <c r="AK69" s="4">
        <f>AJ69-AC69</f>
        <v>0</v>
      </c>
      <c r="AM69" s="2" t="s">
        <v>69</v>
      </c>
      <c r="AN69" s="2">
        <v>22</v>
      </c>
      <c r="AO69" s="2">
        <v>21</v>
      </c>
      <c r="AP69" s="2">
        <v>1</v>
      </c>
      <c r="AQ69" s="2">
        <v>0</v>
      </c>
      <c r="AR69" s="4">
        <v>0.95</v>
      </c>
      <c r="AS69" s="4">
        <f>AR69-AJ69</f>
        <v>0</v>
      </c>
    </row>
    <row r="70" spans="1:45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4">
        <f>M70-F70</f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4">
        <f>U70-M70</f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E70" s="2" t="s">
        <v>70</v>
      </c>
      <c r="AF70" s="2">
        <v>143</v>
      </c>
      <c r="AG70" s="2">
        <v>115</v>
      </c>
      <c r="AH70" s="2">
        <v>14</v>
      </c>
      <c r="AI70" s="2">
        <v>14</v>
      </c>
      <c r="AJ70" s="4">
        <v>0.8</v>
      </c>
      <c r="AK70" s="4">
        <f>AJ70-AC70</f>
        <v>0</v>
      </c>
      <c r="AM70" s="2" t="s">
        <v>70</v>
      </c>
      <c r="AN70" s="2">
        <v>143</v>
      </c>
      <c r="AO70" s="2">
        <v>115</v>
      </c>
      <c r="AP70" s="2">
        <v>14</v>
      </c>
      <c r="AQ70" s="2">
        <v>14</v>
      </c>
      <c r="AR70" s="4">
        <v>0.8</v>
      </c>
      <c r="AS70" s="4">
        <f>AR70-AJ70</f>
        <v>0</v>
      </c>
    </row>
    <row r="71" spans="1:45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  <c r="AC71" s="4"/>
    </row>
    <row r="72" spans="1:45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  <c r="AC72" s="4"/>
    </row>
    <row r="73" spans="1:45">
      <c r="A73" s="2" t="s">
        <v>76</v>
      </c>
      <c r="B73" s="2">
        <v>3</v>
      </c>
      <c r="C73" s="2">
        <v>1</v>
      </c>
      <c r="D73" s="2">
        <v>2</v>
      </c>
      <c r="E73" s="2">
        <v>0</v>
      </c>
      <c r="F73" s="4">
        <v>0.33</v>
      </c>
      <c r="AC73" s="4"/>
    </row>
    <row r="74" spans="1:45">
      <c r="AC74" s="4"/>
    </row>
    <row r="75" spans="1:45">
      <c r="AC75" s="4"/>
    </row>
    <row r="76" spans="1:45">
      <c r="B76" s="2">
        <f>SUM(B3:B75)</f>
        <v>7467</v>
      </c>
      <c r="C76" s="2">
        <f>SUM(C3:C75)</f>
        <v>6918</v>
      </c>
      <c r="F76" s="4">
        <f>C76/B76</f>
        <v>0.92647649658497389</v>
      </c>
      <c r="I76" s="2">
        <f>SUM(I3:I75)</f>
        <v>7454</v>
      </c>
      <c r="J76" s="2">
        <f>SUM(J3:J75)</f>
        <v>6979</v>
      </c>
      <c r="M76" s="4">
        <f>J76/I76</f>
        <v>0.93627582506037033</v>
      </c>
      <c r="Q76" s="2">
        <f>SUM(Q3:Q75)</f>
        <v>7454</v>
      </c>
      <c r="R76" s="2">
        <f>SUM(R3:R75)</f>
        <v>6401</v>
      </c>
      <c r="U76" s="4">
        <f>R76/Q76</f>
        <v>0.85873356587067351</v>
      </c>
      <c r="Y76" s="2">
        <f>SUM(Y3:Y75)</f>
        <v>7454</v>
      </c>
      <c r="Z76" s="2">
        <f>SUM(Z3:Z75)</f>
        <v>6401</v>
      </c>
      <c r="AC76" s="4">
        <f>Z76/Y76</f>
        <v>0.85873356587067351</v>
      </c>
      <c r="AF76" s="2">
        <f>SUM(AF3:AF75)</f>
        <v>7454</v>
      </c>
      <c r="AG76" s="2">
        <f>SUM(AG3:AG75)</f>
        <v>6401</v>
      </c>
      <c r="AJ76" s="4">
        <f>AG76/AF76</f>
        <v>0.85873356587067351</v>
      </c>
      <c r="AN76" s="2">
        <f>SUM(AN3:AN75)</f>
        <v>7454</v>
      </c>
      <c r="AO76" s="2">
        <f>SUM(AO3:AO75)</f>
        <v>6405</v>
      </c>
      <c r="AR76" s="4">
        <f>AO76/AN76</f>
        <v>0.85927019050174402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74"/>
  <sheetViews>
    <sheetView topLeftCell="T1" zoomScale="80" zoomScaleNormal="80" workbookViewId="0">
      <pane ySplit="2" topLeftCell="A27" activePane="bottomLeft" state="frozen"/>
      <selection activeCell="AO74" sqref="AO74"/>
      <selection pane="bottomLeft" activeCell="AO74" sqref="AO74"/>
    </sheetView>
  </sheetViews>
  <sheetFormatPr defaultColWidth="9.140625" defaultRowHeight="12.75"/>
  <cols>
    <col min="1" max="5" width="9.140625" style="2"/>
    <col min="6" max="6" width="9.140625" style="4"/>
    <col min="7" max="12" width="9.140625" style="2"/>
    <col min="13" max="13" width="9.140625" style="4"/>
    <col min="14" max="20" width="9.140625" style="2"/>
    <col min="21" max="21" width="9.140625" style="4"/>
    <col min="22" max="28" width="9.140625" style="2"/>
    <col min="29" max="29" width="9.140625" style="4"/>
    <col min="30" max="36" width="9.140625" style="2"/>
    <col min="37" max="37" width="9.140625" style="4"/>
    <col min="38" max="44" width="9.140625" style="2"/>
    <col min="45" max="45" width="9.140625" style="4"/>
    <col min="46" max="16384" width="9.140625" style="2"/>
  </cols>
  <sheetData>
    <row r="1" spans="1:46" s="10" customFormat="1" ht="24.95" customHeight="1">
      <c r="A1" s="26" t="s">
        <v>80</v>
      </c>
      <c r="B1" s="27"/>
      <c r="C1" s="27"/>
      <c r="D1" s="27"/>
      <c r="E1" s="27"/>
      <c r="F1" s="26"/>
      <c r="H1" s="16" t="s">
        <v>79</v>
      </c>
      <c r="M1" s="16"/>
      <c r="P1" s="16" t="s">
        <v>84</v>
      </c>
      <c r="U1" s="16"/>
      <c r="X1" s="16" t="s">
        <v>85</v>
      </c>
      <c r="AC1" s="16"/>
      <c r="AF1" s="16" t="s">
        <v>86</v>
      </c>
      <c r="AK1" s="16"/>
      <c r="AN1" s="16" t="s">
        <v>90</v>
      </c>
      <c r="AS1" s="16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</row>
    <row r="9" spans="1:46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14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-9.375E-2</v>
      </c>
      <c r="X14" s="14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0</v>
      </c>
      <c r="AF14" s="14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14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</row>
    <row r="15" spans="1:46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4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4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D15" s="4">
        <f t="shared" si="2"/>
        <v>0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4">
        <f t="shared" si="3"/>
        <v>0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4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4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4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4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4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</row>
    <row r="25" spans="1:46">
      <c r="A25" s="2" t="s">
        <v>28</v>
      </c>
      <c r="B25" s="2">
        <v>211</v>
      </c>
      <c r="C25" s="2">
        <v>201</v>
      </c>
      <c r="D25" s="2">
        <v>10</v>
      </c>
      <c r="E25" s="2">
        <v>0</v>
      </c>
      <c r="F25" s="4">
        <v>0.95</v>
      </c>
      <c r="H25" s="2" t="s">
        <v>28</v>
      </c>
      <c r="I25" s="2">
        <v>211</v>
      </c>
      <c r="J25" s="2">
        <v>201</v>
      </c>
      <c r="K25" s="2">
        <v>10</v>
      </c>
      <c r="L25" s="2">
        <v>0</v>
      </c>
      <c r="M25" s="4">
        <v>0.95</v>
      </c>
      <c r="N25" s="4">
        <f t="shared" si="0"/>
        <v>0</v>
      </c>
      <c r="P25" s="2" t="s">
        <v>28</v>
      </c>
      <c r="Q25" s="2">
        <v>211</v>
      </c>
      <c r="R25" s="2">
        <v>200</v>
      </c>
      <c r="S25" s="2">
        <v>11</v>
      </c>
      <c r="T25" s="2">
        <v>0</v>
      </c>
      <c r="U25" s="4">
        <v>0.95</v>
      </c>
      <c r="V25" s="4">
        <f t="shared" si="1"/>
        <v>0</v>
      </c>
      <c r="X25" s="2" t="s">
        <v>28</v>
      </c>
      <c r="Y25" s="2">
        <v>211</v>
      </c>
      <c r="Z25" s="2">
        <v>201</v>
      </c>
      <c r="AA25" s="2">
        <v>10</v>
      </c>
      <c r="AB25" s="2">
        <v>0</v>
      </c>
      <c r="AC25" s="4">
        <v>0.95</v>
      </c>
      <c r="AD25" s="4">
        <f t="shared" si="2"/>
        <v>0</v>
      </c>
      <c r="AF25" s="2" t="s">
        <v>28</v>
      </c>
      <c r="AG25" s="1">
        <v>211</v>
      </c>
      <c r="AH25" s="1">
        <v>201</v>
      </c>
      <c r="AI25" s="1">
        <v>10</v>
      </c>
      <c r="AJ25" s="1">
        <v>0</v>
      </c>
      <c r="AK25" s="3">
        <v>0.95</v>
      </c>
      <c r="AL25" s="4">
        <f t="shared" si="3"/>
        <v>0</v>
      </c>
      <c r="AN25" s="2" t="s">
        <v>28</v>
      </c>
      <c r="AO25" s="1">
        <v>211</v>
      </c>
      <c r="AP25" s="1">
        <v>201</v>
      </c>
      <c r="AQ25" s="1">
        <v>10</v>
      </c>
      <c r="AR25" s="1">
        <v>0</v>
      </c>
      <c r="AS25" s="3">
        <v>0.95</v>
      </c>
      <c r="AT25" s="4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4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4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6</v>
      </c>
      <c r="AS42" s="4">
        <v>0</v>
      </c>
      <c r="AT42" s="4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4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4">
        <f t="shared" si="4"/>
        <v>4.0000000000000036E-2</v>
      </c>
    </row>
    <row r="51" spans="1:46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4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4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4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4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4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4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4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4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4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4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4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4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4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4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4">
        <f t="shared" si="4"/>
        <v>0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</row>
    <row r="67" spans="1:46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4">
        <f t="shared" si="0"/>
        <v>0</v>
      </c>
      <c r="P67" s="2" t="s">
        <v>68</v>
      </c>
      <c r="Q67" s="2">
        <v>71</v>
      </c>
      <c r="R67" s="2">
        <v>34</v>
      </c>
      <c r="S67" s="2">
        <v>9</v>
      </c>
      <c r="T67" s="2">
        <v>28</v>
      </c>
      <c r="U67" s="4">
        <v>0.48</v>
      </c>
      <c r="V67" s="4">
        <f t="shared" si="1"/>
        <v>0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4">
        <f t="shared" si="2"/>
        <v>0</v>
      </c>
      <c r="AF67" s="2" t="s">
        <v>68</v>
      </c>
      <c r="AG67" s="2">
        <v>71</v>
      </c>
      <c r="AH67" s="2">
        <v>34</v>
      </c>
      <c r="AI67" s="2">
        <v>9</v>
      </c>
      <c r="AJ67" s="2">
        <v>28</v>
      </c>
      <c r="AK67" s="4">
        <v>0.48</v>
      </c>
      <c r="AL67" s="4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4">
        <f t="shared" si="4"/>
        <v>-1.9999999999999962E-2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4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4">
        <f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>AS69-AK69</f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4">
        <f>M70-F70</f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4">
        <f>U70-M70</f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4">
        <f>AC70-U70</f>
        <v>0</v>
      </c>
      <c r="AF70" s="2" t="s">
        <v>70</v>
      </c>
      <c r="AG70" s="2">
        <v>143</v>
      </c>
      <c r="AH70" s="2">
        <v>113</v>
      </c>
      <c r="AI70" s="2">
        <v>16</v>
      </c>
      <c r="AJ70" s="2">
        <v>14</v>
      </c>
      <c r="AK70" s="4">
        <v>0.79</v>
      </c>
      <c r="AL70" s="4">
        <f>AK70-AC70</f>
        <v>-1.0000000000000009E-2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4">
        <f>AS70-AK70</f>
        <v>1.0000000000000009E-2</v>
      </c>
    </row>
    <row r="71" spans="1:46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46">
      <c r="B74" s="2">
        <f>SUM(B3:B73)</f>
        <v>7467</v>
      </c>
      <c r="C74" s="2">
        <f>SUM(C3:C73)</f>
        <v>6919</v>
      </c>
      <c r="F74" s="4">
        <f>C74/B74</f>
        <v>0.92661041917771525</v>
      </c>
      <c r="I74" s="2">
        <f>SUM(I3:I73)</f>
        <v>7454</v>
      </c>
      <c r="J74" s="2">
        <f>SUM(J3:J73)</f>
        <v>6979</v>
      </c>
      <c r="M74" s="4">
        <f>J74/I74</f>
        <v>0.93627582506037033</v>
      </c>
      <c r="Q74" s="2">
        <f>SUM(Q3:Q73)</f>
        <v>7454</v>
      </c>
      <c r="R74" s="2">
        <f>SUM(R3:R73)</f>
        <v>6400</v>
      </c>
      <c r="U74" s="4">
        <f>R74/Q74</f>
        <v>0.85859940971290583</v>
      </c>
      <c r="Y74" s="2">
        <f>SUM(Y3:Y73)</f>
        <v>7454</v>
      </c>
      <c r="Z74" s="2">
        <f>SUM(Z3:Z73)</f>
        <v>6401</v>
      </c>
      <c r="AC74" s="4">
        <f>Z74/Y74</f>
        <v>0.85873356587067351</v>
      </c>
      <c r="AG74" s="2">
        <f>SUM(AG3:AG73)</f>
        <v>7454</v>
      </c>
      <c r="AH74" s="2">
        <f>SUM(AH3:AH73)</f>
        <v>6399</v>
      </c>
      <c r="AK74" s="4">
        <f>AH74/AG74</f>
        <v>0.85846525355513814</v>
      </c>
      <c r="AO74" s="2">
        <f>SUM(AO3:AO73)</f>
        <v>7454</v>
      </c>
      <c r="AP74" s="2">
        <f>SUM(AP3:AP73)</f>
        <v>6405</v>
      </c>
      <c r="AS74" s="4">
        <f>AP74/AO74</f>
        <v>0.85927019050174402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85"/>
  <sheetViews>
    <sheetView topLeftCell="X1" zoomScale="80" zoomScaleNormal="80" workbookViewId="0">
      <pane ySplit="2" topLeftCell="A36" activePane="bottomLeft" state="frozen"/>
      <selection activeCell="AO74" sqref="AO74"/>
      <selection pane="bottomLeft" activeCell="AO74" sqref="AO74"/>
    </sheetView>
  </sheetViews>
  <sheetFormatPr defaultColWidth="9.140625" defaultRowHeight="12.75"/>
  <cols>
    <col min="1" max="5" width="9.140625" style="2"/>
    <col min="6" max="6" width="9.140625" style="4"/>
    <col min="7" max="12" width="9.140625" style="2"/>
    <col min="13" max="13" width="9.140625" style="4"/>
    <col min="14" max="20" width="9.140625" style="2"/>
    <col min="21" max="21" width="9.140625" style="4"/>
    <col min="22" max="28" width="9.140625" style="2"/>
    <col min="29" max="29" width="9.140625" style="4"/>
    <col min="30" max="36" width="9.140625" style="2"/>
    <col min="37" max="37" width="9.140625" style="4"/>
    <col min="38" max="44" width="9.140625" style="2"/>
    <col min="45" max="45" width="9.140625" style="4"/>
    <col min="46" max="16384" width="9.140625" style="2"/>
  </cols>
  <sheetData>
    <row r="1" spans="1:46" ht="24.95" customHeight="1">
      <c r="A1" s="26" t="s">
        <v>80</v>
      </c>
      <c r="B1" s="23"/>
      <c r="C1" s="23"/>
      <c r="D1" s="23"/>
      <c r="E1" s="23"/>
      <c r="F1" s="24"/>
      <c r="H1" s="16" t="s">
        <v>79</v>
      </c>
      <c r="P1" s="16" t="s">
        <v>84</v>
      </c>
      <c r="X1" s="16" t="s">
        <v>85</v>
      </c>
      <c r="AF1" s="16" t="s">
        <v>86</v>
      </c>
      <c r="AN1" s="16" t="s">
        <v>90</v>
      </c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</row>
    <row r="9" spans="1:46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4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</row>
    <row r="15" spans="1:46">
      <c r="A15" s="2" t="s">
        <v>18</v>
      </c>
      <c r="B15" s="2">
        <v>25</v>
      </c>
      <c r="C15" s="2">
        <v>18</v>
      </c>
      <c r="D15" s="2">
        <v>7</v>
      </c>
      <c r="E15" s="2">
        <v>0</v>
      </c>
      <c r="F15" s="4">
        <v>0.72</v>
      </c>
      <c r="H15" s="2" t="s">
        <v>18</v>
      </c>
      <c r="I15" s="2">
        <v>25</v>
      </c>
      <c r="J15" s="2">
        <v>18</v>
      </c>
      <c r="K15" s="2">
        <v>7</v>
      </c>
      <c r="L15" s="2">
        <v>0</v>
      </c>
      <c r="M15" s="4">
        <v>0.72</v>
      </c>
      <c r="N15" s="4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4">
        <f t="shared" si="1"/>
        <v>0</v>
      </c>
      <c r="X15" s="2" t="s">
        <v>18</v>
      </c>
      <c r="Y15" s="2">
        <v>25</v>
      </c>
      <c r="Z15" s="2">
        <v>18</v>
      </c>
      <c r="AA15" s="2">
        <v>7</v>
      </c>
      <c r="AB15" s="2">
        <v>0</v>
      </c>
      <c r="AC15" s="4">
        <v>0.72</v>
      </c>
      <c r="AD15" s="4">
        <f t="shared" si="2"/>
        <v>0</v>
      </c>
      <c r="AF15" s="2" t="s">
        <v>18</v>
      </c>
      <c r="AG15" s="2">
        <v>25</v>
      </c>
      <c r="AH15" s="2">
        <v>18</v>
      </c>
      <c r="AI15" s="2">
        <v>7</v>
      </c>
      <c r="AJ15" s="2">
        <v>0</v>
      </c>
      <c r="AK15" s="4">
        <v>0.72</v>
      </c>
      <c r="AL15" s="4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4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4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4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4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4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4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</row>
    <row r="25" spans="1:46">
      <c r="A25" s="2" t="s">
        <v>28</v>
      </c>
      <c r="B25" s="5">
        <v>211</v>
      </c>
      <c r="C25" s="1">
        <v>202</v>
      </c>
      <c r="D25" s="1">
        <v>9</v>
      </c>
      <c r="E25" s="1">
        <v>0</v>
      </c>
      <c r="F25" s="3">
        <v>0.96</v>
      </c>
      <c r="H25" s="2" t="s">
        <v>28</v>
      </c>
      <c r="I25" s="5">
        <v>211</v>
      </c>
      <c r="J25" s="1">
        <v>202</v>
      </c>
      <c r="K25" s="1">
        <v>9</v>
      </c>
      <c r="L25" s="1">
        <v>0</v>
      </c>
      <c r="M25" s="3">
        <v>0.96</v>
      </c>
      <c r="N25" s="4">
        <f t="shared" si="0"/>
        <v>0</v>
      </c>
      <c r="P25" s="2" t="s">
        <v>28</v>
      </c>
      <c r="Q25" s="5">
        <v>211</v>
      </c>
      <c r="R25" s="1">
        <v>202</v>
      </c>
      <c r="S25" s="1">
        <v>9</v>
      </c>
      <c r="T25" s="1">
        <v>0</v>
      </c>
      <c r="U25" s="3">
        <v>0.96</v>
      </c>
      <c r="V25" s="4">
        <f t="shared" si="1"/>
        <v>0</v>
      </c>
      <c r="X25" s="2" t="s">
        <v>28</v>
      </c>
      <c r="Y25" s="5">
        <v>211</v>
      </c>
      <c r="Z25" s="1">
        <v>202</v>
      </c>
      <c r="AA25" s="1">
        <v>9</v>
      </c>
      <c r="AB25" s="1">
        <v>0</v>
      </c>
      <c r="AC25" s="3">
        <v>0.96</v>
      </c>
      <c r="AD25" s="4">
        <f t="shared" si="2"/>
        <v>0</v>
      </c>
      <c r="AF25" s="2" t="s">
        <v>28</v>
      </c>
      <c r="AG25" s="5">
        <v>211</v>
      </c>
      <c r="AH25" s="1">
        <v>202</v>
      </c>
      <c r="AI25" s="1">
        <v>9</v>
      </c>
      <c r="AJ25" s="1">
        <v>0</v>
      </c>
      <c r="AK25" s="3">
        <v>0.96</v>
      </c>
      <c r="AL25" s="4">
        <f t="shared" si="3"/>
        <v>0</v>
      </c>
      <c r="AN25" s="2" t="s">
        <v>28</v>
      </c>
      <c r="AO25" s="5">
        <v>211</v>
      </c>
      <c r="AP25" s="1">
        <v>202</v>
      </c>
      <c r="AQ25" s="1">
        <v>9</v>
      </c>
      <c r="AR25" s="1">
        <v>0</v>
      </c>
      <c r="AS25" s="3">
        <v>0.96</v>
      </c>
      <c r="AT25" s="4">
        <f t="shared" si="4"/>
        <v>0</v>
      </c>
    </row>
    <row r="26" spans="1:46">
      <c r="A26" s="2" t="s">
        <v>29</v>
      </c>
      <c r="B26" s="2">
        <v>12</v>
      </c>
      <c r="C26" s="2">
        <v>7</v>
      </c>
      <c r="D26" s="2">
        <v>2</v>
      </c>
      <c r="E26" s="2">
        <v>3</v>
      </c>
      <c r="F26" s="4">
        <v>0.57999999999999996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0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4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4">
        <f t="shared" si="3"/>
        <v>0</v>
      </c>
      <c r="AN42" s="14" t="s">
        <v>45</v>
      </c>
      <c r="AO42" s="2">
        <v>3</v>
      </c>
      <c r="AP42" s="2">
        <v>0</v>
      </c>
      <c r="AQ42" s="2">
        <v>3</v>
      </c>
      <c r="AR42" s="2">
        <v>6</v>
      </c>
      <c r="AS42" s="4">
        <v>0</v>
      </c>
      <c r="AT42" s="4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</row>
    <row r="50" spans="1:46">
      <c r="A50" s="2" t="s">
        <v>53</v>
      </c>
      <c r="B50" s="2">
        <v>228</v>
      </c>
      <c r="C50" s="2">
        <v>218</v>
      </c>
      <c r="D50" s="2">
        <v>10</v>
      </c>
      <c r="E50" s="2">
        <v>0</v>
      </c>
      <c r="F50" s="4">
        <v>0.96</v>
      </c>
      <c r="H50" s="2" t="s">
        <v>53</v>
      </c>
      <c r="I50" s="2">
        <v>228</v>
      </c>
      <c r="J50" s="2">
        <v>218</v>
      </c>
      <c r="K50" s="2">
        <v>10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218</v>
      </c>
      <c r="S50" s="2">
        <v>10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218</v>
      </c>
      <c r="AA50" s="2">
        <v>10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218</v>
      </c>
      <c r="AI50" s="2">
        <v>10</v>
      </c>
      <c r="AJ50" s="2">
        <v>0</v>
      </c>
      <c r="AK50" s="4">
        <v>0.96</v>
      </c>
      <c r="AL50" s="4">
        <f t="shared" si="3"/>
        <v>0</v>
      </c>
      <c r="AN50" s="2" t="s">
        <v>53</v>
      </c>
      <c r="AO50" s="2">
        <v>228</v>
      </c>
      <c r="AP50" s="2">
        <v>226</v>
      </c>
      <c r="AQ50" s="2">
        <v>2</v>
      </c>
      <c r="AR50" s="2">
        <v>0</v>
      </c>
      <c r="AS50" s="4">
        <v>0.99</v>
      </c>
      <c r="AT50" s="4">
        <f t="shared" si="4"/>
        <v>3.0000000000000027E-2</v>
      </c>
    </row>
    <row r="51" spans="1:46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4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173</v>
      </c>
      <c r="K53" s="2">
        <v>2</v>
      </c>
      <c r="L53" s="2">
        <v>1</v>
      </c>
      <c r="M53" s="4">
        <v>0.98</v>
      </c>
      <c r="N53" s="4">
        <f t="shared" si="0"/>
        <v>-1.0000000000000009E-2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4">
        <f t="shared" si="1"/>
        <v>1.0000000000000009E-2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4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4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4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4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4">
        <f t="shared" si="2"/>
        <v>0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4">
        <f t="shared" si="3"/>
        <v>0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4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4">
        <f t="shared" si="3"/>
        <v>0</v>
      </c>
      <c r="AN57" s="2" t="s">
        <v>60</v>
      </c>
      <c r="AO57" s="2">
        <v>234</v>
      </c>
      <c r="AP57" s="2">
        <v>209</v>
      </c>
      <c r="AQ57" s="2">
        <v>18</v>
      </c>
      <c r="AR57" s="2">
        <v>7</v>
      </c>
      <c r="AS57" s="4">
        <v>0.89</v>
      </c>
      <c r="AT57" s="4">
        <f t="shared" si="4"/>
        <v>-2.0000000000000018E-2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</row>
    <row r="67" spans="1:46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4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4">
        <f t="shared" si="1"/>
        <v>-1.9999999999999962E-2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4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4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4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4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4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4">
        <f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>AS69-AK69</f>
        <v>0</v>
      </c>
    </row>
    <row r="70" spans="1:46">
      <c r="A70" s="2" t="s">
        <v>70</v>
      </c>
      <c r="B70" s="2">
        <v>143</v>
      </c>
      <c r="C70" s="2">
        <v>106</v>
      </c>
      <c r="D70" s="2">
        <v>11</v>
      </c>
      <c r="E70" s="2">
        <v>26</v>
      </c>
      <c r="F70" s="4">
        <v>0.74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4">
        <f>M70-F70</f>
        <v>6.0000000000000053E-2</v>
      </c>
      <c r="P70" s="2" t="s">
        <v>70</v>
      </c>
      <c r="Q70" s="2">
        <v>143</v>
      </c>
      <c r="R70" s="2">
        <v>113</v>
      </c>
      <c r="S70" s="2">
        <v>16</v>
      </c>
      <c r="T70" s="2">
        <v>14</v>
      </c>
      <c r="U70" s="4">
        <v>0.79</v>
      </c>
      <c r="V70" s="4">
        <f>U70-M70</f>
        <v>-1.0000000000000009E-2</v>
      </c>
      <c r="X70" s="2" t="s">
        <v>70</v>
      </c>
      <c r="Y70" s="2">
        <v>143</v>
      </c>
      <c r="Z70" s="2">
        <v>113</v>
      </c>
      <c r="AA70" s="2">
        <v>16</v>
      </c>
      <c r="AB70" s="2">
        <v>14</v>
      </c>
      <c r="AC70" s="4">
        <v>0.79</v>
      </c>
      <c r="AD70" s="4">
        <f>AC70-U70</f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4">
        <f>AK70-AC70</f>
        <v>1.0000000000000009E-2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4">
        <f>AS70-AK70</f>
        <v>0</v>
      </c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46">
      <c r="A73" s="2" t="s">
        <v>76</v>
      </c>
      <c r="B73" s="2">
        <v>3</v>
      </c>
      <c r="C73" s="2">
        <v>3</v>
      </c>
      <c r="D73" s="2">
        <v>0</v>
      </c>
      <c r="E73" s="2">
        <v>0</v>
      </c>
      <c r="F73" s="4">
        <v>1</v>
      </c>
    </row>
    <row r="74" spans="1:46">
      <c r="B74" s="2">
        <f>SUM(B3:B73)</f>
        <v>6563</v>
      </c>
      <c r="C74" s="2">
        <f>SUM(C3:C73)</f>
        <v>5999</v>
      </c>
      <c r="F74" s="4">
        <f>C74/B74</f>
        <v>0.9140636903854944</v>
      </c>
      <c r="I74" s="2">
        <f>SUM(I3:I73)</f>
        <v>6555</v>
      </c>
      <c r="J74" s="2">
        <f>SUM(J3:J73)</f>
        <v>6072</v>
      </c>
      <c r="M74" s="4">
        <f>J74/I74</f>
        <v>0.9263157894736842</v>
      </c>
      <c r="Q74" s="2">
        <f>SUM(Q3:Q73)</f>
        <v>6555</v>
      </c>
      <c r="R74" s="2">
        <f>SUM(R3:R73)</f>
        <v>5492</v>
      </c>
      <c r="U74" s="4">
        <f>R74/Q74</f>
        <v>0.83783371472158652</v>
      </c>
      <c r="Y74" s="2">
        <f>SUM(Y3:Y73)</f>
        <v>6555</v>
      </c>
      <c r="Z74" s="2">
        <f>SUM(Z3:Z73)</f>
        <v>5492</v>
      </c>
      <c r="AC74" s="4">
        <f>Z74/Y74</f>
        <v>0.83783371472158652</v>
      </c>
      <c r="AG74" s="2">
        <f>SUM(AG3:AG73)</f>
        <v>6555</v>
      </c>
      <c r="AH74" s="2">
        <f>SUM(AH3:AH73)</f>
        <v>5494</v>
      </c>
      <c r="AK74" s="4">
        <f>AH74/AG74</f>
        <v>0.83813882532418005</v>
      </c>
      <c r="AO74" s="2">
        <f>SUM(AO3:AO73)</f>
        <v>6555</v>
      </c>
      <c r="AP74" s="2">
        <f>SUM(AP3:AP73)</f>
        <v>5494</v>
      </c>
      <c r="AS74" s="4">
        <f>AP74/AO74</f>
        <v>0.83813882532418005</v>
      </c>
    </row>
    <row r="85" spans="1:46">
      <c r="A85" s="2" t="s">
        <v>55</v>
      </c>
      <c r="B85" s="2">
        <v>899</v>
      </c>
      <c r="C85" s="2">
        <v>4</v>
      </c>
      <c r="D85" s="2">
        <v>871</v>
      </c>
      <c r="E85" s="2">
        <v>24</v>
      </c>
      <c r="F85" s="4">
        <v>0</v>
      </c>
      <c r="H85" s="2" t="s">
        <v>55</v>
      </c>
      <c r="I85" s="2">
        <v>899</v>
      </c>
      <c r="J85" s="2">
        <v>4</v>
      </c>
      <c r="K85" s="2">
        <v>871</v>
      </c>
      <c r="L85" s="2">
        <v>24</v>
      </c>
      <c r="M85" s="4">
        <v>0</v>
      </c>
      <c r="N85" s="4"/>
      <c r="P85" s="2" t="s">
        <v>55</v>
      </c>
      <c r="Q85" s="2">
        <v>899</v>
      </c>
      <c r="R85" s="2">
        <v>0</v>
      </c>
      <c r="S85" s="2">
        <v>2</v>
      </c>
      <c r="T85" s="2">
        <v>897</v>
      </c>
      <c r="U85" s="4">
        <v>0</v>
      </c>
      <c r="V85" s="4"/>
      <c r="X85" s="2" t="s">
        <v>55</v>
      </c>
      <c r="Y85" s="2">
        <v>899</v>
      </c>
      <c r="Z85" s="2">
        <v>4</v>
      </c>
      <c r="AA85" s="2">
        <v>871</v>
      </c>
      <c r="AB85" s="2">
        <v>24</v>
      </c>
      <c r="AC85" s="4">
        <v>0</v>
      </c>
      <c r="AD85" s="4"/>
      <c r="AF85" s="2" t="s">
        <v>55</v>
      </c>
      <c r="AG85" s="2">
        <v>899</v>
      </c>
      <c r="AH85" s="2">
        <v>4</v>
      </c>
      <c r="AI85" s="2">
        <v>871</v>
      </c>
      <c r="AJ85" s="2">
        <v>24</v>
      </c>
      <c r="AK85" s="4">
        <v>0</v>
      </c>
      <c r="AL85" s="4"/>
      <c r="AN85" s="2" t="s">
        <v>55</v>
      </c>
      <c r="AO85" s="2">
        <v>899</v>
      </c>
      <c r="AP85" s="2">
        <v>4</v>
      </c>
      <c r="AQ85" s="2">
        <v>871</v>
      </c>
      <c r="AR85" s="2">
        <v>24</v>
      </c>
      <c r="AS85" s="4">
        <v>0</v>
      </c>
      <c r="AT85" s="4"/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84"/>
  <sheetViews>
    <sheetView topLeftCell="Q1" zoomScale="80" zoomScaleNormal="80" workbookViewId="0">
      <pane ySplit="2" topLeftCell="A30" activePane="bottomLeft" state="frozen"/>
      <selection activeCell="AO74" sqref="AO74"/>
      <selection pane="bottomLeft" activeCell="AO74" sqref="AO74"/>
    </sheetView>
  </sheetViews>
  <sheetFormatPr defaultColWidth="9.140625" defaultRowHeight="12.75"/>
  <cols>
    <col min="1" max="5" width="9.140625" style="7"/>
    <col min="6" max="6" width="9.140625" style="8"/>
    <col min="7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I1" s="2"/>
      <c r="J1" s="2"/>
      <c r="K1" s="2"/>
      <c r="L1" s="2"/>
      <c r="M1" s="4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 t="shared" ref="N3:N34" si="0"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si="0"/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7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7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7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7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7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7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21" t="s">
        <v>17</v>
      </c>
      <c r="B14" s="2">
        <v>230</v>
      </c>
      <c r="C14" s="2">
        <v>78</v>
      </c>
      <c r="D14" s="2">
        <v>0</v>
      </c>
      <c r="E14" s="2">
        <v>152</v>
      </c>
      <c r="F14" s="4">
        <v>0.34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0.65999999999999992</v>
      </c>
      <c r="P14" s="14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14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14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14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2" t="s">
        <v>18</v>
      </c>
      <c r="B15" s="2">
        <v>25</v>
      </c>
      <c r="C15" s="2">
        <v>25</v>
      </c>
      <c r="D15" s="2">
        <v>0</v>
      </c>
      <c r="E15" s="2">
        <v>0</v>
      </c>
      <c r="F15" s="4">
        <v>1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8">
        <f t="shared" si="0"/>
        <v>0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8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D15" s="8">
        <f t="shared" si="2"/>
        <v>0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8">
        <f t="shared" si="3"/>
        <v>0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8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8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8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8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v>0.96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v>0.96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v>0.96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v>0.96</v>
      </c>
      <c r="AD25" s="8">
        <f t="shared" si="2"/>
        <v>0</v>
      </c>
      <c r="AF25" s="2" t="s">
        <v>28</v>
      </c>
      <c r="AG25" s="11">
        <v>211</v>
      </c>
      <c r="AH25" s="11">
        <v>203</v>
      </c>
      <c r="AI25" s="11">
        <v>8</v>
      </c>
      <c r="AJ25" s="11">
        <v>0</v>
      </c>
      <c r="AK25" s="9">
        <v>0.96</v>
      </c>
      <c r="AL25" s="8">
        <f t="shared" si="3"/>
        <v>0</v>
      </c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v>0.96</v>
      </c>
      <c r="AT25" s="8">
        <f t="shared" si="4"/>
        <v>0</v>
      </c>
    </row>
    <row r="26" spans="1:46">
      <c r="A26" s="2" t="s">
        <v>29</v>
      </c>
      <c r="B26" s="2">
        <v>12</v>
      </c>
      <c r="C26" s="2">
        <v>7</v>
      </c>
      <c r="D26" s="2">
        <v>5</v>
      </c>
      <c r="E26" s="2">
        <v>0</v>
      </c>
      <c r="F26" s="4">
        <v>0.57999999999999996</v>
      </c>
      <c r="H26" s="2" t="s">
        <v>29</v>
      </c>
      <c r="I26" s="2">
        <v>12</v>
      </c>
      <c r="J26" s="2">
        <v>6</v>
      </c>
      <c r="K26" s="2">
        <v>5</v>
      </c>
      <c r="L26" s="2">
        <v>1</v>
      </c>
      <c r="M26" s="4">
        <v>0.5</v>
      </c>
      <c r="N26" s="8">
        <f t="shared" si="0"/>
        <v>-7.999999999999996E-2</v>
      </c>
      <c r="P26" s="2" t="s">
        <v>29</v>
      </c>
      <c r="Q26" s="2">
        <v>12</v>
      </c>
      <c r="R26" s="2">
        <v>6</v>
      </c>
      <c r="S26" s="2">
        <v>5</v>
      </c>
      <c r="T26" s="2">
        <v>1</v>
      </c>
      <c r="U26" s="4">
        <v>0.5</v>
      </c>
      <c r="V26" s="8">
        <f t="shared" si="1"/>
        <v>0</v>
      </c>
      <c r="X26" s="2" t="s">
        <v>29</v>
      </c>
      <c r="Y26" s="2">
        <v>12</v>
      </c>
      <c r="Z26" s="2">
        <v>6</v>
      </c>
      <c r="AA26" s="2">
        <v>5</v>
      </c>
      <c r="AB26" s="2">
        <v>1</v>
      </c>
      <c r="AC26" s="4">
        <v>0.5</v>
      </c>
      <c r="AD26" s="8">
        <f t="shared" si="2"/>
        <v>0</v>
      </c>
      <c r="AF26" s="2" t="s">
        <v>29</v>
      </c>
      <c r="AG26" s="2">
        <v>12</v>
      </c>
      <c r="AH26" s="2">
        <v>6</v>
      </c>
      <c r="AI26" s="2">
        <v>5</v>
      </c>
      <c r="AJ26" s="2">
        <v>1</v>
      </c>
      <c r="AK26" s="4">
        <v>0.5</v>
      </c>
      <c r="AL26" s="8">
        <f t="shared" si="3"/>
        <v>0</v>
      </c>
      <c r="AN26" s="2" t="s">
        <v>29</v>
      </c>
      <c r="AO26" s="2">
        <v>12</v>
      </c>
      <c r="AP26" s="2">
        <v>6</v>
      </c>
      <c r="AQ26" s="2">
        <v>5</v>
      </c>
      <c r="AR26" s="2">
        <v>1</v>
      </c>
      <c r="AS26" s="4">
        <v>0.5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ref="N35:N51" si="5">M35-F35</f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5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5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5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5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5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5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5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6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5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5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5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5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5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5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5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218</v>
      </c>
      <c r="D50" s="2">
        <v>10</v>
      </c>
      <c r="E50" s="2">
        <v>0</v>
      </c>
      <c r="F50" s="4">
        <v>0.96</v>
      </c>
      <c r="H50" s="2" t="s">
        <v>53</v>
      </c>
      <c r="I50" s="2">
        <v>228</v>
      </c>
      <c r="J50" s="2">
        <v>218</v>
      </c>
      <c r="K50" s="2">
        <v>10</v>
      </c>
      <c r="L50" s="2">
        <v>0</v>
      </c>
      <c r="M50" s="4">
        <v>0.96</v>
      </c>
      <c r="N50" s="8">
        <f t="shared" si="5"/>
        <v>0</v>
      </c>
      <c r="P50" s="2" t="s">
        <v>53</v>
      </c>
      <c r="Q50" s="2">
        <v>228</v>
      </c>
      <c r="R50" s="2">
        <v>218</v>
      </c>
      <c r="S50" s="2">
        <v>10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218</v>
      </c>
      <c r="AA50" s="2">
        <v>10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218</v>
      </c>
      <c r="AI50" s="2">
        <v>10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226</v>
      </c>
      <c r="AQ50" s="2">
        <v>2</v>
      </c>
      <c r="AR50" s="2">
        <v>0</v>
      </c>
      <c r="AS50" s="4">
        <v>0.99</v>
      </c>
      <c r="AT50" s="8">
        <f t="shared" si="4"/>
        <v>3.0000000000000027E-2</v>
      </c>
    </row>
    <row r="51" spans="1:46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5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4</v>
      </c>
      <c r="D52" s="2">
        <v>871</v>
      </c>
      <c r="E52" s="2">
        <v>24</v>
      </c>
      <c r="F52" s="4">
        <v>0</v>
      </c>
      <c r="H52" s="2"/>
      <c r="I52" s="2"/>
      <c r="J52" s="2"/>
      <c r="K52" s="2"/>
      <c r="L52" s="2"/>
      <c r="M52" s="4"/>
      <c r="N52" s="8"/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ref="N53:N70" si="6">M53-F53</f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173</v>
      </c>
      <c r="AI53" s="2">
        <v>2</v>
      </c>
      <c r="AJ53" s="6">
        <v>1</v>
      </c>
      <c r="AK53" s="4">
        <v>0.98</v>
      </c>
      <c r="AL53" s="8">
        <f t="shared" si="3"/>
        <v>-1.0000000000000009E-2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1.0000000000000009E-2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6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183</v>
      </c>
      <c r="D55" s="2">
        <v>7</v>
      </c>
      <c r="E55" s="2">
        <v>2</v>
      </c>
      <c r="F55" s="4">
        <v>0.95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6"/>
        <v>1.0000000000000009E-2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14" t="s">
        <v>58</v>
      </c>
      <c r="Y55" s="2">
        <v>192</v>
      </c>
      <c r="Z55" s="2">
        <v>185</v>
      </c>
      <c r="AA55" s="2">
        <v>7</v>
      </c>
      <c r="AB55" s="2">
        <v>0</v>
      </c>
      <c r="AC55" s="4">
        <v>0.96</v>
      </c>
      <c r="AD55" s="8">
        <f t="shared" si="2"/>
        <v>0</v>
      </c>
      <c r="AF55" s="14" t="s">
        <v>58</v>
      </c>
      <c r="AG55" s="2">
        <v>192</v>
      </c>
      <c r="AH55" s="2">
        <v>183</v>
      </c>
      <c r="AI55" s="2">
        <v>7</v>
      </c>
      <c r="AJ55" s="6">
        <v>2</v>
      </c>
      <c r="AK55" s="4">
        <f>AH55/AG55</f>
        <v>0.953125</v>
      </c>
      <c r="AL55" s="8">
        <f t="shared" si="3"/>
        <v>-6.8749999999999645E-3</v>
      </c>
      <c r="AN55" s="14" t="s">
        <v>58</v>
      </c>
      <c r="AO55" s="2">
        <v>192</v>
      </c>
      <c r="AP55" s="2">
        <v>183</v>
      </c>
      <c r="AQ55" s="2">
        <v>7</v>
      </c>
      <c r="AR55" s="2">
        <v>2</v>
      </c>
      <c r="AS55" s="4">
        <v>0.95</v>
      </c>
      <c r="AT55" s="8">
        <f t="shared" si="4"/>
        <v>-3.1250000000000444E-3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6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6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8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8">
        <f t="shared" si="4"/>
        <v>0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6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6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6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6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6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6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6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6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6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8">
        <f t="shared" si="6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0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8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8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 t="shared" si="6"/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 t="shared" si="6"/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>AS69-AK69</f>
        <v>0</v>
      </c>
    </row>
    <row r="70" spans="1:46">
      <c r="A70" s="2" t="s">
        <v>70</v>
      </c>
      <c r="B70" s="2">
        <v>143</v>
      </c>
      <c r="C70" s="2">
        <v>100</v>
      </c>
      <c r="D70" s="2">
        <v>13</v>
      </c>
      <c r="E70" s="2">
        <v>30</v>
      </c>
      <c r="F70" s="4">
        <v>0.7</v>
      </c>
      <c r="H70" s="2" t="s">
        <v>70</v>
      </c>
      <c r="I70" s="2">
        <v>143</v>
      </c>
      <c r="J70" s="2">
        <v>105</v>
      </c>
      <c r="K70" s="2">
        <v>14</v>
      </c>
      <c r="L70" s="2">
        <v>24</v>
      </c>
      <c r="M70" s="4">
        <v>0.73</v>
      </c>
      <c r="N70" s="8">
        <f t="shared" si="6"/>
        <v>3.0000000000000027E-2</v>
      </c>
      <c r="P70" s="2" t="s">
        <v>70</v>
      </c>
      <c r="Q70" s="2">
        <v>143</v>
      </c>
      <c r="R70" s="2">
        <v>107</v>
      </c>
      <c r="S70" s="2">
        <v>14</v>
      </c>
      <c r="T70" s="2">
        <v>22</v>
      </c>
      <c r="U70" s="4">
        <v>0.75</v>
      </c>
      <c r="V70" s="8">
        <f>U70-M70</f>
        <v>2.0000000000000018E-2</v>
      </c>
      <c r="X70" s="2" t="s">
        <v>70</v>
      </c>
      <c r="Y70" s="2">
        <v>143</v>
      </c>
      <c r="Z70" s="2">
        <v>101</v>
      </c>
      <c r="AA70" s="2">
        <v>14</v>
      </c>
      <c r="AB70" s="6">
        <v>28</v>
      </c>
      <c r="AC70" s="4">
        <v>0.71</v>
      </c>
      <c r="AD70" s="8">
        <f>AC70-U70</f>
        <v>-4.0000000000000036E-2</v>
      </c>
      <c r="AF70" s="2" t="s">
        <v>70</v>
      </c>
      <c r="AG70" s="2">
        <v>143</v>
      </c>
      <c r="AH70" s="2">
        <v>103</v>
      </c>
      <c r="AI70" s="2">
        <v>13</v>
      </c>
      <c r="AJ70" s="2">
        <v>27</v>
      </c>
      <c r="AK70" s="4">
        <v>0.72</v>
      </c>
      <c r="AL70" s="8">
        <f>AK70-AC70</f>
        <v>1.0000000000000009E-2</v>
      </c>
      <c r="AN70" s="2" t="s">
        <v>70</v>
      </c>
      <c r="AO70" s="2">
        <v>143</v>
      </c>
      <c r="AP70" s="2">
        <v>104</v>
      </c>
      <c r="AQ70" s="2">
        <v>14</v>
      </c>
      <c r="AR70" s="2">
        <v>25</v>
      </c>
      <c r="AS70" s="4">
        <v>0.73</v>
      </c>
      <c r="AT70" s="8">
        <f>AS70-AK70</f>
        <v>1.0000000000000009E-2</v>
      </c>
    </row>
    <row r="71" spans="1:46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  <c r="H71" s="2"/>
      <c r="I71" s="2"/>
      <c r="J71" s="2"/>
      <c r="K71" s="2"/>
      <c r="L71" s="2"/>
      <c r="M71" s="4"/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  <c r="H72" s="2"/>
      <c r="I72" s="2"/>
      <c r="J72" s="2"/>
      <c r="K72" s="2"/>
      <c r="L72" s="2"/>
      <c r="M72" s="4"/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  <c r="H73" s="2"/>
      <c r="I73" s="2"/>
      <c r="J73" s="2"/>
      <c r="K73" s="2"/>
      <c r="L73" s="2"/>
      <c r="M73" s="4"/>
    </row>
    <row r="74" spans="1:46">
      <c r="B74" s="7">
        <f>SUM(B3:B73)</f>
        <v>7569</v>
      </c>
      <c r="C74" s="7">
        <f>SUM(C3:C73)</f>
        <v>5956</v>
      </c>
      <c r="F74" s="8">
        <f>C74/B74</f>
        <v>0.78689390936715553</v>
      </c>
      <c r="H74" s="2"/>
      <c r="I74" s="2">
        <f>SUM(I3:I73)</f>
        <v>6555</v>
      </c>
      <c r="J74" s="2">
        <f>SUM(J3:J73)</f>
        <v>6069</v>
      </c>
      <c r="K74" s="2"/>
      <c r="L74" s="2"/>
      <c r="M74" s="4">
        <f>J74/I74</f>
        <v>0.92585812356979402</v>
      </c>
      <c r="Q74" s="7">
        <f>SUM(Q3:Q73)</f>
        <v>6555</v>
      </c>
      <c r="R74" s="7">
        <f>SUM(R3:R73)</f>
        <v>5493</v>
      </c>
      <c r="U74" s="8">
        <f>R74/Q74</f>
        <v>0.83798627002288328</v>
      </c>
      <c r="Y74" s="7">
        <f>SUM(Y3:Y73)</f>
        <v>6555</v>
      </c>
      <c r="Z74" s="7">
        <f>SUM(Z3:Z73)</f>
        <v>5487</v>
      </c>
      <c r="AC74" s="8">
        <f>Z74/Y74</f>
        <v>0.83707093821510292</v>
      </c>
      <c r="AG74" s="7">
        <f>SUM(AG3:AG73)</f>
        <v>6555</v>
      </c>
      <c r="AH74" s="7">
        <f>SUM(AH3:AH73)</f>
        <v>5486</v>
      </c>
      <c r="AK74" s="8">
        <f>AH74/AG74</f>
        <v>0.83691838291380627</v>
      </c>
      <c r="AO74" s="7">
        <f>SUM(AO3:AO73)</f>
        <v>6555</v>
      </c>
      <c r="AP74" s="7">
        <f>SUM(AP3:AP73)</f>
        <v>5493</v>
      </c>
      <c r="AS74" s="8">
        <f>AP74/AO74</f>
        <v>0.83798627002288328</v>
      </c>
    </row>
    <row r="75" spans="1:46">
      <c r="H75" s="2"/>
      <c r="I75" s="2"/>
      <c r="J75" s="2"/>
      <c r="K75" s="2"/>
      <c r="L75" s="2"/>
      <c r="M75" s="4"/>
    </row>
    <row r="76" spans="1:46">
      <c r="H76" s="2"/>
      <c r="I76" s="2"/>
      <c r="J76" s="2"/>
      <c r="K76" s="2"/>
      <c r="L76" s="2"/>
      <c r="M76" s="4"/>
    </row>
    <row r="77" spans="1:46">
      <c r="H77" s="2"/>
      <c r="I77" s="2"/>
      <c r="J77" s="2"/>
      <c r="K77" s="2"/>
      <c r="L77" s="2"/>
      <c r="M77" s="4"/>
    </row>
    <row r="78" spans="1:46">
      <c r="H78" s="2"/>
      <c r="I78" s="2"/>
      <c r="J78" s="2"/>
      <c r="K78" s="2"/>
      <c r="L78" s="2"/>
      <c r="M78" s="4"/>
    </row>
    <row r="79" spans="1:46">
      <c r="H79" s="2"/>
      <c r="I79" s="2"/>
      <c r="J79" s="2"/>
      <c r="K79" s="2"/>
      <c r="L79" s="2"/>
      <c r="M79" s="4"/>
    </row>
    <row r="80" spans="1:46">
      <c r="H80" s="2"/>
      <c r="I80" s="2"/>
      <c r="J80" s="2"/>
      <c r="K80" s="2"/>
      <c r="L80" s="2"/>
      <c r="M80" s="4"/>
    </row>
    <row r="81" spans="8:46">
      <c r="H81" s="2"/>
      <c r="I81" s="2"/>
      <c r="J81" s="2"/>
      <c r="K81" s="2"/>
      <c r="L81" s="2"/>
      <c r="M81" s="4"/>
    </row>
    <row r="82" spans="8:46">
      <c r="H82" s="2"/>
      <c r="I82" s="2"/>
      <c r="J82" s="2"/>
      <c r="K82" s="2"/>
      <c r="L82" s="2"/>
      <c r="M82" s="4"/>
    </row>
    <row r="83" spans="8:46">
      <c r="H83" s="2"/>
      <c r="I83" s="2"/>
      <c r="J83" s="2"/>
      <c r="K83" s="2"/>
      <c r="L83" s="2"/>
      <c r="M83" s="4"/>
    </row>
    <row r="84" spans="8:46">
      <c r="H84" s="2" t="s">
        <v>55</v>
      </c>
      <c r="I84" s="2">
        <v>899</v>
      </c>
      <c r="J84" s="2">
        <v>4</v>
      </c>
      <c r="K84" s="2">
        <v>871</v>
      </c>
      <c r="L84" s="2">
        <v>24</v>
      </c>
      <c r="M84" s="4">
        <v>0</v>
      </c>
      <c r="P84" s="2" t="s">
        <v>55</v>
      </c>
      <c r="Q84" s="2">
        <v>899</v>
      </c>
      <c r="R84" s="2">
        <v>4</v>
      </c>
      <c r="S84" s="2">
        <v>871</v>
      </c>
      <c r="T84" s="2">
        <v>24</v>
      </c>
      <c r="U84" s="4">
        <v>0</v>
      </c>
      <c r="V84" s="8">
        <f>U84-M52</f>
        <v>0</v>
      </c>
      <c r="X84" s="2" t="s">
        <v>55</v>
      </c>
      <c r="Y84" s="2">
        <v>899</v>
      </c>
      <c r="Z84" s="2">
        <v>4</v>
      </c>
      <c r="AA84" s="2">
        <v>871</v>
      </c>
      <c r="AB84" s="2">
        <v>24</v>
      </c>
      <c r="AC84" s="4">
        <v>0</v>
      </c>
      <c r="AD84" s="8"/>
      <c r="AF84" s="2" t="s">
        <v>55</v>
      </c>
      <c r="AG84" s="2">
        <v>899</v>
      </c>
      <c r="AH84" s="2">
        <v>4</v>
      </c>
      <c r="AI84" s="2">
        <v>871</v>
      </c>
      <c r="AJ84" s="2">
        <v>24</v>
      </c>
      <c r="AK84" s="4">
        <v>0</v>
      </c>
      <c r="AL84" s="8">
        <f>AK84-AC52</f>
        <v>0</v>
      </c>
      <c r="AN84" s="2" t="s">
        <v>55</v>
      </c>
      <c r="AO84" s="2">
        <v>899</v>
      </c>
      <c r="AP84" s="2">
        <v>4</v>
      </c>
      <c r="AQ84" s="2">
        <v>871</v>
      </c>
      <c r="AR84" s="2">
        <v>24</v>
      </c>
      <c r="AS84" s="4">
        <v>0</v>
      </c>
      <c r="AT84" s="8"/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74"/>
  <sheetViews>
    <sheetView topLeftCell="Z1" zoomScale="80" zoomScaleNormal="80" workbookViewId="0">
      <pane ySplit="2" topLeftCell="A27" activePane="bottomLeft" state="frozen"/>
      <selection activeCell="AO74" sqref="AO74"/>
      <selection pane="bottomLeft" activeCell="AO74" sqref="AO74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3" t="s">
        <v>79</v>
      </c>
      <c r="M1" s="15"/>
      <c r="P1" s="13" t="s">
        <v>84</v>
      </c>
      <c r="U1" s="15"/>
      <c r="X1" s="13" t="s">
        <v>85</v>
      </c>
      <c r="AC1" s="15"/>
      <c r="AF1" s="13" t="s">
        <v>86</v>
      </c>
      <c r="AK1" s="15"/>
      <c r="AN1" s="13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14" t="s">
        <v>17</v>
      </c>
      <c r="B14" s="19">
        <v>128</v>
      </c>
      <c r="C14" s="19">
        <v>128</v>
      </c>
      <c r="D14" s="19">
        <v>0</v>
      </c>
      <c r="E14" s="19">
        <v>0</v>
      </c>
      <c r="F14" s="20">
        <v>1</v>
      </c>
      <c r="H14" s="14" t="s">
        <v>17</v>
      </c>
      <c r="I14" s="19">
        <v>128</v>
      </c>
      <c r="J14" s="19">
        <v>128</v>
      </c>
      <c r="K14" s="19">
        <v>0</v>
      </c>
      <c r="L14" s="19">
        <v>0</v>
      </c>
      <c r="M14" s="20">
        <v>1</v>
      </c>
      <c r="N14" s="8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6" t="s">
        <v>18</v>
      </c>
      <c r="B15" s="2">
        <v>25</v>
      </c>
      <c r="C15" s="2">
        <v>21</v>
      </c>
      <c r="D15" s="2">
        <v>4</v>
      </c>
      <c r="E15" s="2">
        <v>0</v>
      </c>
      <c r="F15" s="4">
        <v>0.84</v>
      </c>
      <c r="H15" s="2" t="s">
        <v>18</v>
      </c>
      <c r="I15" s="2">
        <v>25</v>
      </c>
      <c r="J15" s="2">
        <v>25</v>
      </c>
      <c r="K15" s="2">
        <v>0</v>
      </c>
      <c r="L15" s="2">
        <v>0</v>
      </c>
      <c r="M15" s="4">
        <v>1</v>
      </c>
      <c r="N15" s="8">
        <f t="shared" si="0"/>
        <v>0.16000000000000003</v>
      </c>
      <c r="P15" s="2" t="s">
        <v>18</v>
      </c>
      <c r="Q15" s="2">
        <v>25</v>
      </c>
      <c r="R15" s="2">
        <v>25</v>
      </c>
      <c r="S15" s="2">
        <v>0</v>
      </c>
      <c r="T15" s="2">
        <v>0</v>
      </c>
      <c r="U15" s="4">
        <v>1</v>
      </c>
      <c r="V15" s="8">
        <f t="shared" si="1"/>
        <v>0</v>
      </c>
      <c r="X15" s="2" t="s">
        <v>18</v>
      </c>
      <c r="Y15" s="2">
        <v>25</v>
      </c>
      <c r="Z15" s="2">
        <v>25</v>
      </c>
      <c r="AA15" s="2">
        <v>0</v>
      </c>
      <c r="AB15" s="2">
        <v>0</v>
      </c>
      <c r="AC15" s="4">
        <v>1</v>
      </c>
      <c r="AD15" s="8">
        <f t="shared" si="2"/>
        <v>0</v>
      </c>
      <c r="AF15" s="2" t="s">
        <v>18</v>
      </c>
      <c r="AG15" s="2">
        <v>25</v>
      </c>
      <c r="AH15" s="2">
        <v>25</v>
      </c>
      <c r="AI15" s="2">
        <v>0</v>
      </c>
      <c r="AJ15" s="2">
        <v>0</v>
      </c>
      <c r="AK15" s="4">
        <v>1</v>
      </c>
      <c r="AL15" s="8">
        <f t="shared" si="3"/>
        <v>0</v>
      </c>
      <c r="AN15" s="2" t="s">
        <v>18</v>
      </c>
      <c r="AO15" s="2">
        <v>25</v>
      </c>
      <c r="AP15" s="2">
        <v>25</v>
      </c>
      <c r="AQ15" s="2">
        <v>0</v>
      </c>
      <c r="AR15" s="2">
        <v>0</v>
      </c>
      <c r="AS15" s="4">
        <v>1</v>
      </c>
      <c r="AT15" s="8">
        <f t="shared" si="4"/>
        <v>0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8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8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8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8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29</v>
      </c>
      <c r="S20" s="2">
        <v>1</v>
      </c>
      <c r="T20" s="2">
        <v>0</v>
      </c>
      <c r="U20" s="4">
        <v>0.97</v>
      </c>
      <c r="V20" s="8">
        <f t="shared" si="1"/>
        <v>0</v>
      </c>
      <c r="X20" s="2" t="s">
        <v>23</v>
      </c>
      <c r="Y20" s="2">
        <v>30</v>
      </c>
      <c r="Z20" s="2">
        <v>29</v>
      </c>
      <c r="AA20" s="2">
        <v>1</v>
      </c>
      <c r="AB20" s="2">
        <v>0</v>
      </c>
      <c r="AC20" s="4">
        <v>0.97</v>
      </c>
      <c r="AD20" s="8">
        <f t="shared" si="2"/>
        <v>0</v>
      </c>
      <c r="AF20" s="2" t="s">
        <v>23</v>
      </c>
      <c r="AG20" s="2">
        <v>30</v>
      </c>
      <c r="AH20" s="2">
        <v>29</v>
      </c>
      <c r="AI20" s="2">
        <v>1</v>
      </c>
      <c r="AJ20" s="2">
        <v>0</v>
      </c>
      <c r="AK20" s="4">
        <v>0.97</v>
      </c>
      <c r="AL20" s="8">
        <f t="shared" si="3"/>
        <v>0</v>
      </c>
      <c r="AN20" s="2" t="s">
        <v>23</v>
      </c>
      <c r="AO20" s="2">
        <v>30</v>
      </c>
      <c r="AP20" s="2">
        <v>29</v>
      </c>
      <c r="AQ20" s="2">
        <v>1</v>
      </c>
      <c r="AR20" s="2">
        <v>0</v>
      </c>
      <c r="AS20" s="4">
        <v>0.97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v>0.96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v>0.96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v>0.96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v>0.96</v>
      </c>
      <c r="AD25" s="8">
        <f t="shared" si="2"/>
        <v>0</v>
      </c>
      <c r="AF25" s="2" t="s">
        <v>28</v>
      </c>
      <c r="AG25" s="11">
        <v>211</v>
      </c>
      <c r="AH25" s="11">
        <v>203</v>
      </c>
      <c r="AI25" s="11">
        <v>8</v>
      </c>
      <c r="AJ25" s="11">
        <v>0</v>
      </c>
      <c r="AK25" s="9">
        <v>0.96</v>
      </c>
      <c r="AL25" s="8">
        <f t="shared" si="3"/>
        <v>0</v>
      </c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v>0.96</v>
      </c>
      <c r="AT25" s="8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14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218</v>
      </c>
      <c r="D50" s="2">
        <v>10</v>
      </c>
      <c r="E50" s="2">
        <v>0</v>
      </c>
      <c r="F50" s="4">
        <v>0.96</v>
      </c>
      <c r="H50" s="2" t="s">
        <v>53</v>
      </c>
      <c r="I50" s="2">
        <v>228</v>
      </c>
      <c r="J50" s="2">
        <v>218</v>
      </c>
      <c r="K50" s="2">
        <v>10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218</v>
      </c>
      <c r="S50" s="2">
        <v>10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218</v>
      </c>
      <c r="AA50" s="2">
        <v>10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218</v>
      </c>
      <c r="AI50" s="2">
        <v>10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226</v>
      </c>
      <c r="AQ50" s="2">
        <v>2</v>
      </c>
      <c r="AR50" s="2">
        <v>0</v>
      </c>
      <c r="AS50" s="4">
        <v>0.99</v>
      </c>
      <c r="AT50" s="8">
        <f t="shared" si="4"/>
        <v>3.0000000000000027E-2</v>
      </c>
    </row>
    <row r="51" spans="1:46">
      <c r="A51" s="2" t="s">
        <v>54</v>
      </c>
      <c r="B51" s="2">
        <v>50</v>
      </c>
      <c r="C51" s="2">
        <v>42</v>
      </c>
      <c r="D51" s="2">
        <v>6</v>
      </c>
      <c r="E51" s="2">
        <v>2</v>
      </c>
      <c r="F51" s="4">
        <v>0.84</v>
      </c>
      <c r="H51" s="2" t="s">
        <v>54</v>
      </c>
      <c r="I51" s="2">
        <v>50</v>
      </c>
      <c r="J51" s="2">
        <v>43</v>
      </c>
      <c r="K51" s="2">
        <v>6</v>
      </c>
      <c r="L51" s="2">
        <v>1</v>
      </c>
      <c r="M51" s="4">
        <v>0.86</v>
      </c>
      <c r="N51" s="8">
        <f t="shared" si="0"/>
        <v>2.0000000000000018E-2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-0.26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</row>
    <row r="53" spans="1:46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173</v>
      </c>
      <c r="AQ53" s="2">
        <v>2</v>
      </c>
      <c r="AR53" s="2">
        <v>1</v>
      </c>
      <c r="AS53" s="4">
        <v>0.98</v>
      </c>
      <c r="AT53" s="8">
        <f t="shared" si="4"/>
        <v>-1.0000000000000009E-2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183</v>
      </c>
      <c r="D55" s="2">
        <v>7</v>
      </c>
      <c r="E55" s="2">
        <v>2</v>
      </c>
      <c r="F55" s="4">
        <f>C55/B55</f>
        <v>0.953125</v>
      </c>
      <c r="H55" s="14" t="s">
        <v>58</v>
      </c>
      <c r="I55" s="2">
        <v>192</v>
      </c>
      <c r="J55" s="2">
        <v>183</v>
      </c>
      <c r="K55" s="2">
        <v>7</v>
      </c>
      <c r="L55" s="2">
        <v>2</v>
      </c>
      <c r="M55" s="4">
        <f>J55/I55</f>
        <v>0.953125</v>
      </c>
      <c r="N55" s="8">
        <f t="shared" si="0"/>
        <v>0</v>
      </c>
      <c r="P55" s="14" t="s">
        <v>58</v>
      </c>
      <c r="Q55" s="2">
        <v>192</v>
      </c>
      <c r="R55" s="2">
        <v>184</v>
      </c>
      <c r="S55" s="2">
        <v>7</v>
      </c>
      <c r="T55" s="2">
        <v>1</v>
      </c>
      <c r="U55" s="4">
        <f>R55/Q55</f>
        <v>0.95833333333333337</v>
      </c>
      <c r="V55" s="8">
        <f t="shared" si="1"/>
        <v>5.2083333333333703E-3</v>
      </c>
      <c r="X55" s="14" t="s">
        <v>58</v>
      </c>
      <c r="Y55" s="2">
        <v>192</v>
      </c>
      <c r="Z55" s="2">
        <v>184</v>
      </c>
      <c r="AA55" s="2">
        <v>7</v>
      </c>
      <c r="AB55" s="2">
        <v>1</v>
      </c>
      <c r="AC55" s="4">
        <f>Z55/Y55</f>
        <v>0.95833333333333337</v>
      </c>
      <c r="AD55" s="8">
        <f t="shared" si="2"/>
        <v>0</v>
      </c>
      <c r="AF55" s="14" t="s">
        <v>58</v>
      </c>
      <c r="AG55" s="2">
        <v>192</v>
      </c>
      <c r="AH55" s="2">
        <v>184</v>
      </c>
      <c r="AI55" s="2">
        <v>7</v>
      </c>
      <c r="AJ55" s="2">
        <v>1</v>
      </c>
      <c r="AK55" s="4">
        <f>AH55/AG55</f>
        <v>0.95833333333333337</v>
      </c>
      <c r="AL55" s="8">
        <f t="shared" si="3"/>
        <v>0</v>
      </c>
      <c r="AN55" s="14" t="s">
        <v>58</v>
      </c>
      <c r="AO55" s="2">
        <v>192</v>
      </c>
      <c r="AP55" s="2">
        <v>184</v>
      </c>
      <c r="AQ55" s="2">
        <v>7</v>
      </c>
      <c r="AR55" s="2">
        <v>1</v>
      </c>
      <c r="AS55" s="4">
        <f>AP55/AO55</f>
        <v>0.95833333333333337</v>
      </c>
      <c r="AT55" s="8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212</v>
      </c>
      <c r="AI57" s="2">
        <v>18</v>
      </c>
      <c r="AJ57" s="2">
        <v>4</v>
      </c>
      <c r="AK57" s="4">
        <v>0.91</v>
      </c>
      <c r="AL57" s="8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8">
        <f t="shared" si="4"/>
        <v>0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48</v>
      </c>
      <c r="D59" s="2">
        <v>20</v>
      </c>
      <c r="E59" s="2">
        <v>0</v>
      </c>
      <c r="F59" s="4">
        <v>0.71</v>
      </c>
      <c r="H59" s="2" t="s">
        <v>62</v>
      </c>
      <c r="I59" s="2">
        <v>68</v>
      </c>
      <c r="J59" s="2">
        <v>48</v>
      </c>
      <c r="K59" s="2">
        <v>20</v>
      </c>
      <c r="L59" s="2">
        <v>0</v>
      </c>
      <c r="M59" s="4">
        <v>0.71</v>
      </c>
      <c r="N59" s="8">
        <f t="shared" si="0"/>
        <v>0</v>
      </c>
      <c r="P59" s="2" t="s">
        <v>62</v>
      </c>
      <c r="Q59" s="2">
        <v>68</v>
      </c>
      <c r="R59" s="2">
        <v>48</v>
      </c>
      <c r="S59" s="2">
        <v>20</v>
      </c>
      <c r="T59" s="2">
        <v>0</v>
      </c>
      <c r="U59" s="4">
        <v>0.71</v>
      </c>
      <c r="V59" s="8">
        <f t="shared" si="1"/>
        <v>0</v>
      </c>
      <c r="X59" s="2" t="s">
        <v>62</v>
      </c>
      <c r="Y59" s="2">
        <v>68</v>
      </c>
      <c r="Z59" s="2">
        <v>48</v>
      </c>
      <c r="AA59" s="2">
        <v>20</v>
      </c>
      <c r="AB59" s="2">
        <v>0</v>
      </c>
      <c r="AC59" s="4">
        <v>0.71</v>
      </c>
      <c r="AD59" s="8">
        <f t="shared" si="2"/>
        <v>0</v>
      </c>
      <c r="AF59" s="2" t="s">
        <v>62</v>
      </c>
      <c r="AG59" s="2">
        <v>68</v>
      </c>
      <c r="AH59" s="2">
        <v>48</v>
      </c>
      <c r="AI59" s="2">
        <v>20</v>
      </c>
      <c r="AJ59" s="2">
        <v>0</v>
      </c>
      <c r="AK59" s="4">
        <v>0.71</v>
      </c>
      <c r="AL59" s="8">
        <f t="shared" si="3"/>
        <v>0</v>
      </c>
      <c r="AN59" s="2" t="s">
        <v>62</v>
      </c>
      <c r="AO59" s="2">
        <v>68</v>
      </c>
      <c r="AP59" s="2">
        <v>48</v>
      </c>
      <c r="AQ59" s="2">
        <v>20</v>
      </c>
      <c r="AR59" s="2">
        <v>0</v>
      </c>
      <c r="AS59" s="4">
        <v>0.71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33</v>
      </c>
      <c r="D67" s="2">
        <v>10</v>
      </c>
      <c r="E67" s="2">
        <v>28</v>
      </c>
      <c r="F67" s="4">
        <v>0.46</v>
      </c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8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0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8">
        <f t="shared" si="2"/>
        <v>1.9999999999999962E-2</v>
      </c>
      <c r="AF67" s="2" t="s">
        <v>68</v>
      </c>
      <c r="AG67" s="2">
        <v>71</v>
      </c>
      <c r="AH67" s="2">
        <v>33</v>
      </c>
      <c r="AI67" s="6">
        <v>10</v>
      </c>
      <c r="AJ67" s="2">
        <v>28</v>
      </c>
      <c r="AK67" s="4">
        <v>0.46</v>
      </c>
      <c r="AL67" s="8">
        <f t="shared" si="3"/>
        <v>-1.9999999999999962E-2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8">
        <f t="shared" si="4"/>
        <v>0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>AS69-AK69</f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>M70-F70</f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>U70-M70</f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8">
        <f>AC70-U70</f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8">
        <f>AK70-AC70</f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8">
        <f>AS70-AK70</f>
        <v>0</v>
      </c>
    </row>
    <row r="71" spans="1:46">
      <c r="A71" s="2" t="s">
        <v>75</v>
      </c>
      <c r="B71" s="2">
        <v>5</v>
      </c>
      <c r="C71" s="2">
        <v>3</v>
      </c>
      <c r="D71" s="2">
        <v>2</v>
      </c>
      <c r="E71" s="2">
        <v>0</v>
      </c>
      <c r="F71" s="4">
        <v>0.6</v>
      </c>
      <c r="AT71" s="8"/>
    </row>
    <row r="72" spans="1:46">
      <c r="A72" s="2" t="s">
        <v>74</v>
      </c>
      <c r="B72" s="2">
        <v>5</v>
      </c>
      <c r="C72" s="2">
        <v>3</v>
      </c>
      <c r="D72" s="2">
        <v>2</v>
      </c>
      <c r="E72" s="2">
        <v>0</v>
      </c>
      <c r="F72" s="4">
        <v>0.6</v>
      </c>
      <c r="AT72" s="8"/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  <c r="AT73" s="8"/>
    </row>
    <row r="74" spans="1:46">
      <c r="B74" s="7">
        <f>SUM(B3:B73)</f>
        <v>7467</v>
      </c>
      <c r="C74" s="7">
        <f>SUM(C3:C73)</f>
        <v>6887</v>
      </c>
      <c r="F74" s="8">
        <f>C74/B74</f>
        <v>0.92232489620999059</v>
      </c>
      <c r="I74" s="7">
        <f>SUM(I3:I73)</f>
        <v>7454</v>
      </c>
      <c r="J74" s="7">
        <f>SUM(J3:J73)</f>
        <v>6956</v>
      </c>
      <c r="M74" s="8">
        <f>J74/I74</f>
        <v>0.93319023343171448</v>
      </c>
      <c r="Q74" s="7">
        <f>SUM(Q3:Q73)</f>
        <v>7454</v>
      </c>
      <c r="R74" s="7">
        <f>SUM(R3:R73)</f>
        <v>6380</v>
      </c>
      <c r="U74" s="8">
        <f>R74/Q74</f>
        <v>0.85591628655755303</v>
      </c>
      <c r="Y74" s="7">
        <f>SUM(Y3:Y73)</f>
        <v>7454</v>
      </c>
      <c r="Z74" s="7">
        <f>SUM(Z3:Z73)</f>
        <v>6381</v>
      </c>
      <c r="AC74" s="8">
        <f>Z74/Y74</f>
        <v>0.8560504427153206</v>
      </c>
      <c r="AG74" s="7">
        <f>SUM(AG3:AG73)</f>
        <v>7454</v>
      </c>
      <c r="AH74" s="7">
        <f>SUM(AH3:AH73)</f>
        <v>6378</v>
      </c>
      <c r="AK74" s="8">
        <f>AH74/AG74</f>
        <v>0.85564797424201766</v>
      </c>
      <c r="AO74" s="7">
        <f>SUM(AO3:AO73)</f>
        <v>7454</v>
      </c>
      <c r="AP74" s="7">
        <f>SUM(AP3:AP73)</f>
        <v>6384</v>
      </c>
      <c r="AS74" s="8">
        <f>AP74/AO74</f>
        <v>0.85645291118862354</v>
      </c>
      <c r="AT74" s="8"/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P101"/>
  <sheetViews>
    <sheetView tabSelected="1" topLeftCell="SV1" zoomScale="85" zoomScaleNormal="85" workbookViewId="0">
      <pane ySplit="2" topLeftCell="A3" activePane="bottomLeft" state="frozen"/>
      <selection pane="bottomLeft" activeCell="TI3" sqref="TI3"/>
    </sheetView>
  </sheetViews>
  <sheetFormatPr defaultColWidth="9.140625" defaultRowHeight="12.75"/>
  <cols>
    <col min="1" max="12" width="9.140625" style="2" customWidth="1"/>
    <col min="13" max="13" width="9.140625" style="4" customWidth="1"/>
    <col min="14" max="20" width="9.140625" style="2" customWidth="1"/>
    <col min="21" max="21" width="9.140625" style="4" customWidth="1"/>
    <col min="22" max="28" width="9.140625" style="2" customWidth="1"/>
    <col min="29" max="29" width="9.140625" style="4" customWidth="1"/>
    <col min="30" max="36" width="9.140625" style="2" customWidth="1"/>
    <col min="37" max="37" width="9.140625" style="4" customWidth="1"/>
    <col min="38" max="44" width="9.140625" style="2" customWidth="1"/>
    <col min="45" max="45" width="9.140625" style="4" customWidth="1"/>
    <col min="46" max="47" width="9.140625" style="2" customWidth="1"/>
    <col min="48" max="48" width="30.7109375" style="2" customWidth="1"/>
    <col min="49" max="52" width="9.140625" style="2" customWidth="1"/>
    <col min="53" max="53" width="9.140625" style="4" customWidth="1"/>
    <col min="54" max="55" width="9.140625" style="2" customWidth="1"/>
    <col min="56" max="56" width="30.7109375" style="2" customWidth="1"/>
    <col min="57" max="60" width="9.140625" style="2" customWidth="1"/>
    <col min="61" max="61" width="9.140625" style="4" customWidth="1"/>
    <col min="62" max="63" width="9.140625" style="2" customWidth="1"/>
    <col min="64" max="64" width="30.7109375" style="2" customWidth="1"/>
    <col min="65" max="68" width="9.140625" style="2" customWidth="1"/>
    <col min="69" max="69" width="9.140625" style="4" customWidth="1"/>
    <col min="70" max="71" width="9.140625" style="2" customWidth="1"/>
    <col min="72" max="72" width="30.7109375" style="2" customWidth="1"/>
    <col min="73" max="76" width="9.140625" style="2" customWidth="1"/>
    <col min="77" max="77" width="9.140625" style="4" customWidth="1"/>
    <col min="78" max="84" width="9.140625" style="2" customWidth="1"/>
    <col min="85" max="85" width="9.140625" style="4" customWidth="1"/>
    <col min="86" max="92" width="9.140625" style="2" customWidth="1"/>
    <col min="93" max="93" width="9.140625" style="4" customWidth="1"/>
    <col min="94" max="100" width="9.140625" style="2" customWidth="1"/>
    <col min="101" max="101" width="9.140625" style="4" customWidth="1"/>
    <col min="102" max="111" width="9.140625" style="2" customWidth="1"/>
    <col min="112" max="112" width="10.5703125" style="2" customWidth="1"/>
    <col min="113" max="116" width="9.140625" style="2" customWidth="1"/>
    <col min="117" max="117" width="9.140625" style="4" customWidth="1"/>
    <col min="118" max="124" width="9.140625" style="2" customWidth="1"/>
    <col min="125" max="125" width="9.140625" style="4" customWidth="1"/>
    <col min="126" max="140" width="9.140625" style="2" customWidth="1"/>
    <col min="141" max="141" width="9.140625" style="4" customWidth="1"/>
    <col min="142" max="148" width="9.140625" style="2" customWidth="1"/>
    <col min="149" max="149" width="9.140625" style="4" customWidth="1"/>
    <col min="150" max="156" width="9.140625" style="2" customWidth="1"/>
    <col min="157" max="157" width="9.140625" style="4" customWidth="1"/>
    <col min="158" max="164" width="9.140625" style="2" customWidth="1"/>
    <col min="165" max="165" width="9.140625" style="4" customWidth="1"/>
    <col min="166" max="172" width="9.140625" style="2" customWidth="1"/>
    <col min="173" max="173" width="9.140625" style="4" customWidth="1"/>
    <col min="174" max="180" width="9.140625" style="2" customWidth="1"/>
    <col min="181" max="181" width="9.140625" style="4" customWidth="1"/>
    <col min="182" max="183" width="9.140625" style="2" customWidth="1"/>
    <col min="184" max="184" width="20" style="2" customWidth="1"/>
    <col min="185" max="188" width="9.140625" style="2" customWidth="1"/>
    <col min="189" max="189" width="9.140625" style="4" customWidth="1"/>
    <col min="190" max="191" width="9.140625" style="2" customWidth="1"/>
    <col min="192" max="192" width="15.42578125" style="2" customWidth="1"/>
    <col min="193" max="196" width="9.140625" style="2"/>
    <col min="197" max="197" width="9.140625" style="4"/>
    <col min="198" max="199" width="9.140625" style="2"/>
    <col min="200" max="200" width="18.140625" style="2" customWidth="1"/>
    <col min="201" max="204" width="9.140625" style="2"/>
    <col min="205" max="205" width="9.140625" style="4"/>
    <col min="206" max="228" width="9.140625" style="2"/>
    <col min="229" max="229" width="9.140625" style="4"/>
    <col min="230" max="239" width="9.140625" style="2"/>
    <col min="240" max="240" width="21.42578125" style="2" customWidth="1"/>
    <col min="241" max="244" width="9.140625" style="2"/>
    <col min="245" max="245" width="9.140625" style="4"/>
    <col min="246" max="271" width="9.140625" style="2"/>
    <col min="272" max="272" width="18.28515625" style="2" customWidth="1"/>
    <col min="273" max="284" width="9.140625" style="2"/>
    <col min="285" max="285" width="9.140625" style="75"/>
    <col min="286" max="303" width="9.140625" style="2"/>
    <col min="304" max="304" width="27.7109375" style="2" customWidth="1"/>
    <col min="305" max="320" width="9.140625" style="2"/>
    <col min="321" max="321" width="17.42578125" style="2" customWidth="1"/>
    <col min="322" max="328" width="9.140625" style="2"/>
    <col min="329" max="329" width="17.7109375" style="2" customWidth="1"/>
    <col min="330" max="333" width="9.140625" style="2"/>
    <col min="334" max="334" width="9.5703125" style="75" customWidth="1"/>
    <col min="335" max="335" width="9" style="2" customWidth="1"/>
    <col min="336" max="336" width="9.140625" style="2"/>
    <col min="337" max="337" width="8.42578125" style="2" customWidth="1"/>
    <col min="338" max="341" width="9.140625" style="2"/>
    <col min="342" max="342" width="9.140625" style="75"/>
    <col min="343" max="344" width="9.140625" style="2"/>
    <col min="345" max="345" width="11.140625" style="74" customWidth="1"/>
    <col min="346" max="349" width="9.140625" style="74"/>
    <col min="350" max="350" width="9.140625" style="75"/>
    <col min="351" max="352" width="9.140625" style="2"/>
    <col min="353" max="353" width="11.140625" style="74" customWidth="1"/>
    <col min="354" max="357" width="9.140625" style="74"/>
    <col min="358" max="358" width="9.140625" style="75"/>
    <col min="359" max="359" width="9.140625" style="74"/>
    <col min="360" max="360" width="9.140625" style="2"/>
    <col min="361" max="361" width="11.140625" style="74" customWidth="1"/>
    <col min="362" max="365" width="9.140625" style="74"/>
    <col min="366" max="366" width="9.140625" style="75"/>
    <col min="367" max="367" width="9.140625" style="74"/>
    <col min="368" max="368" width="9.140625" style="2"/>
    <col min="369" max="369" width="11.140625" style="74" customWidth="1"/>
    <col min="370" max="373" width="9.140625" style="74"/>
    <col min="374" max="374" width="9.140625" style="75"/>
    <col min="375" max="375" width="9.140625" style="74"/>
    <col min="376" max="376" width="9.140625" style="2"/>
    <col min="377" max="377" width="11.140625" style="74" customWidth="1"/>
    <col min="378" max="381" width="9.140625" style="74"/>
    <col min="382" max="382" width="9.140625" style="75"/>
    <col min="383" max="383" width="9.140625" style="74"/>
    <col min="384" max="384" width="9.140625" style="2"/>
    <col min="385" max="385" width="11.140625" style="74" customWidth="1"/>
    <col min="386" max="389" width="9.140625" style="74"/>
    <col min="390" max="390" width="9.140625" style="75"/>
    <col min="391" max="391" width="9.140625" style="74"/>
    <col min="392" max="392" width="9.140625" style="2"/>
    <col min="393" max="393" width="11.140625" style="74" customWidth="1"/>
    <col min="394" max="397" width="9.140625" style="74"/>
    <col min="398" max="398" width="9.140625" style="75"/>
    <col min="399" max="400" width="9.140625" style="2"/>
    <col min="401" max="401" width="11.140625" style="74" customWidth="1"/>
    <col min="402" max="405" width="9.140625" style="74"/>
    <col min="406" max="406" width="9.140625" style="75"/>
    <col min="407" max="407" width="9.140625" style="74"/>
    <col min="408" max="408" width="9.140625" style="2"/>
    <col min="409" max="409" width="11.140625" style="74" customWidth="1"/>
    <col min="410" max="413" width="9.140625" style="74"/>
    <col min="414" max="414" width="9.140625" style="75"/>
    <col min="415" max="415" width="9.140625" style="74"/>
    <col min="416" max="416" width="9.140625" style="2"/>
    <col min="417" max="417" width="11.140625" style="74" customWidth="1"/>
    <col min="418" max="421" width="9.140625" style="74"/>
    <col min="422" max="422" width="9.140625" style="75"/>
    <col min="423" max="423" width="9.140625" style="74"/>
    <col min="424" max="424" width="9.140625" style="2"/>
    <col min="425" max="425" width="11.140625" style="74" customWidth="1"/>
    <col min="426" max="429" width="9.140625" style="74"/>
    <col min="430" max="430" width="9.140625" style="75"/>
    <col min="431" max="431" width="9.140625" style="74"/>
    <col min="432" max="432" width="9.140625" style="2"/>
    <col min="433" max="433" width="11.140625" style="74" customWidth="1"/>
    <col min="434" max="437" width="9.140625" style="74"/>
    <col min="438" max="438" width="9.140625" style="75"/>
    <col min="439" max="439" width="9.140625" style="74"/>
    <col min="440" max="440" width="9.140625" style="2"/>
    <col min="441" max="441" width="11.140625" style="74" customWidth="1"/>
    <col min="442" max="445" width="9.140625" style="74"/>
    <col min="446" max="446" width="9.140625" style="75"/>
    <col min="447" max="447" width="9.140625" style="74"/>
    <col min="448" max="448" width="9.140625" style="2"/>
    <col min="449" max="449" width="11.140625" style="74" customWidth="1"/>
    <col min="450" max="453" width="9.140625" style="74"/>
    <col min="454" max="454" width="9.140625" style="75"/>
    <col min="455" max="455" width="9.140625" style="74"/>
    <col min="456" max="456" width="9.140625" style="2"/>
    <col min="457" max="457" width="11.140625" style="74" customWidth="1"/>
    <col min="458" max="461" width="9.140625" style="74"/>
    <col min="462" max="462" width="9.140625" style="75"/>
    <col min="463" max="464" width="9.140625" style="2"/>
    <col min="465" max="465" width="11.140625" style="74" customWidth="1"/>
    <col min="466" max="469" width="9.140625" style="74"/>
    <col min="470" max="470" width="9.140625" style="75"/>
    <col min="471" max="471" width="9.140625" style="74"/>
    <col min="472" max="472" width="9.140625" style="2"/>
    <col min="473" max="473" width="11.140625" style="74" customWidth="1"/>
    <col min="474" max="477" width="9.140625" style="74"/>
    <col min="478" max="478" width="9.140625" style="75"/>
    <col min="479" max="479" width="9.140625" style="74"/>
    <col min="480" max="480" width="9.140625" style="2"/>
    <col min="481" max="481" width="11.140625" style="74" customWidth="1"/>
    <col min="482" max="485" width="9.140625" style="74"/>
    <col min="486" max="486" width="9.140625" style="75"/>
    <col min="487" max="487" width="9.140625" style="74"/>
    <col min="488" max="488" width="9.140625" style="2"/>
    <col min="489" max="489" width="11.140625" style="74" customWidth="1"/>
    <col min="490" max="493" width="9.140625" style="74"/>
    <col min="494" max="494" width="9.140625" style="75"/>
    <col min="495" max="495" width="9.140625" style="74"/>
    <col min="496" max="504" width="9.140625" style="2"/>
    <col min="505" max="511" width="9.140625" style="74"/>
    <col min="512" max="512" width="9.140625" style="2"/>
    <col min="513" max="519" width="9.140625" style="74"/>
    <col min="520" max="520" width="9.140625" style="2"/>
    <col min="521" max="527" width="9.140625" style="74"/>
    <col min="528" max="528" width="9.140625" style="66"/>
    <col min="529" max="536" width="9.140625" style="74"/>
    <col min="537" max="16384" width="9.140625" style="2"/>
  </cols>
  <sheetData>
    <row r="1" spans="1:535" ht="24.95" customHeight="1" thickBot="1">
      <c r="A1" s="15" t="s">
        <v>83</v>
      </c>
      <c r="F1" s="4"/>
      <c r="H1" s="10" t="s">
        <v>84</v>
      </c>
      <c r="P1" s="10" t="s">
        <v>85</v>
      </c>
      <c r="X1" s="10" t="s">
        <v>86</v>
      </c>
      <c r="AF1" s="10" t="s">
        <v>90</v>
      </c>
      <c r="AN1" s="10" t="s">
        <v>92</v>
      </c>
      <c r="AV1" s="10" t="s">
        <v>93</v>
      </c>
      <c r="BD1" s="10" t="s">
        <v>97</v>
      </c>
      <c r="BL1" s="10" t="s">
        <v>98</v>
      </c>
      <c r="BT1" s="10" t="s">
        <v>99</v>
      </c>
      <c r="CB1" s="10" t="s">
        <v>100</v>
      </c>
      <c r="CJ1" s="2" t="s">
        <v>101</v>
      </c>
      <c r="CR1" s="2" t="s">
        <v>102</v>
      </c>
      <c r="CZ1" s="2" t="s">
        <v>103</v>
      </c>
      <c r="DH1" s="2" t="s">
        <v>104</v>
      </c>
      <c r="DP1" s="2" t="s">
        <v>105</v>
      </c>
      <c r="DX1" s="13" t="s">
        <v>107</v>
      </c>
      <c r="DY1" s="13"/>
      <c r="DZ1" s="13"/>
      <c r="EA1" s="13"/>
      <c r="EB1" s="13"/>
      <c r="EC1" s="15"/>
      <c r="ED1" s="13"/>
      <c r="EF1" s="2" t="s">
        <v>108</v>
      </c>
      <c r="EN1" s="2" t="s">
        <v>109</v>
      </c>
      <c r="EV1" s="2" t="s">
        <v>110</v>
      </c>
      <c r="FD1" s="2" t="s">
        <v>111</v>
      </c>
      <c r="FL1" s="13" t="s">
        <v>112</v>
      </c>
      <c r="FM1" s="13"/>
      <c r="FN1" s="13"/>
      <c r="FO1" s="13"/>
      <c r="FP1" s="13"/>
      <c r="FQ1" s="15"/>
      <c r="FR1" s="13"/>
      <c r="FT1" s="2" t="s">
        <v>113</v>
      </c>
      <c r="GB1" s="2" t="s">
        <v>114</v>
      </c>
      <c r="GJ1" s="99" t="s">
        <v>127</v>
      </c>
      <c r="GK1" s="99"/>
      <c r="GR1" s="99" t="s">
        <v>134</v>
      </c>
      <c r="GS1" s="99"/>
      <c r="GZ1" s="99" t="s">
        <v>140</v>
      </c>
      <c r="HA1" s="99"/>
      <c r="HE1" s="4"/>
      <c r="HH1" s="99" t="s">
        <v>143</v>
      </c>
      <c r="HI1" s="99"/>
      <c r="HM1" s="4"/>
      <c r="HP1" s="99" t="s">
        <v>145</v>
      </c>
      <c r="HQ1" s="99"/>
      <c r="HX1" s="99" t="s">
        <v>146</v>
      </c>
      <c r="HY1" s="99"/>
      <c r="IC1" s="4"/>
      <c r="IF1" s="2" t="s">
        <v>149</v>
      </c>
      <c r="IN1" s="103" t="s">
        <v>151</v>
      </c>
      <c r="IO1" s="103"/>
      <c r="IP1" s="52"/>
      <c r="IQ1" s="52"/>
      <c r="IR1" s="52"/>
      <c r="IS1" s="52"/>
      <c r="IT1" s="52"/>
      <c r="IU1" s="52"/>
      <c r="IV1" s="102" t="s">
        <v>152</v>
      </c>
      <c r="IW1" s="102"/>
      <c r="IX1" s="52"/>
      <c r="IY1" s="52"/>
      <c r="IZ1" s="52"/>
      <c r="JA1" s="52"/>
      <c r="JB1" s="52"/>
      <c r="JD1" s="101" t="s">
        <v>154</v>
      </c>
      <c r="JE1" s="101"/>
      <c r="JF1" s="68"/>
      <c r="JG1" s="68"/>
      <c r="JH1" s="68"/>
      <c r="JI1" s="69"/>
      <c r="JJ1" s="68"/>
      <c r="JK1" s="68"/>
      <c r="JL1" s="100" t="s">
        <v>155</v>
      </c>
      <c r="JM1" s="100"/>
      <c r="JN1" s="68"/>
      <c r="JO1" s="68"/>
      <c r="JP1" s="68"/>
      <c r="JQ1" s="68"/>
      <c r="JR1" s="68"/>
      <c r="JS1" s="68"/>
      <c r="JT1" s="2" t="s">
        <v>164</v>
      </c>
      <c r="KB1" s="99" t="s">
        <v>165</v>
      </c>
      <c r="KC1" s="99"/>
      <c r="KD1" s="74"/>
      <c r="KE1" s="74"/>
      <c r="KF1" s="74"/>
      <c r="KG1" s="75"/>
      <c r="KH1" s="74"/>
      <c r="KI1" s="74"/>
      <c r="KJ1" s="99" t="s">
        <v>166</v>
      </c>
      <c r="KK1" s="99"/>
      <c r="KL1" s="74"/>
      <c r="KM1" s="74"/>
      <c r="KN1" s="74"/>
      <c r="KO1" s="75"/>
      <c r="KP1" s="74"/>
      <c r="KQ1" s="74"/>
      <c r="KR1" s="99" t="s">
        <v>167</v>
      </c>
      <c r="KS1" s="99"/>
      <c r="KT1" s="74"/>
      <c r="KU1" s="74"/>
      <c r="KV1" s="74"/>
      <c r="KW1" s="75"/>
      <c r="KX1" s="74"/>
      <c r="KY1" s="74"/>
      <c r="KZ1" s="99" t="s">
        <v>169</v>
      </c>
      <c r="LA1" s="99"/>
      <c r="LB1" s="74"/>
      <c r="LC1" s="74"/>
      <c r="LD1" s="74"/>
      <c r="LE1" s="75"/>
      <c r="LF1" s="74"/>
      <c r="LG1" s="74"/>
      <c r="LH1" s="74"/>
      <c r="LI1" s="99" t="s">
        <v>170</v>
      </c>
      <c r="LJ1" s="99"/>
      <c r="LK1" s="74"/>
      <c r="LL1" s="74"/>
      <c r="LM1" s="74"/>
      <c r="LN1" s="75"/>
      <c r="LO1" s="74"/>
      <c r="LP1" s="74"/>
      <c r="LQ1" s="2" t="s">
        <v>171</v>
      </c>
      <c r="LY1" s="2" t="s">
        <v>183</v>
      </c>
      <c r="MG1" s="74" t="s">
        <v>189</v>
      </c>
      <c r="MO1" s="74" t="s">
        <v>195</v>
      </c>
      <c r="MW1" s="74" t="s">
        <v>196</v>
      </c>
      <c r="NE1" s="74" t="s">
        <v>197</v>
      </c>
      <c r="NM1" s="74" t="s">
        <v>201</v>
      </c>
      <c r="NO1" s="74">
        <v>390</v>
      </c>
      <c r="NU1" s="74" t="s">
        <v>212</v>
      </c>
      <c r="NW1" s="74" t="s">
        <v>214</v>
      </c>
      <c r="OC1" s="74" t="s">
        <v>216</v>
      </c>
      <c r="OK1" s="74" t="s">
        <v>219</v>
      </c>
      <c r="OS1" s="74" t="s">
        <v>221</v>
      </c>
      <c r="PA1" s="74" t="s">
        <v>222</v>
      </c>
      <c r="PI1" s="74" t="s">
        <v>227</v>
      </c>
      <c r="PQ1" s="74" t="s">
        <v>232</v>
      </c>
      <c r="PY1" s="74" t="s">
        <v>236</v>
      </c>
      <c r="QG1" s="74" t="s">
        <v>237</v>
      </c>
      <c r="QO1" s="74" t="s">
        <v>238</v>
      </c>
      <c r="QW1" s="74" t="s">
        <v>239</v>
      </c>
      <c r="RE1" s="74" t="s">
        <v>241</v>
      </c>
      <c r="RM1" s="74" t="s">
        <v>243</v>
      </c>
      <c r="RU1" s="74" t="s">
        <v>244</v>
      </c>
      <c r="SC1" s="74" t="s">
        <v>245</v>
      </c>
      <c r="SK1" s="74" t="s">
        <v>249</v>
      </c>
      <c r="SS1" s="74" t="s">
        <v>250</v>
      </c>
      <c r="ST1" s="74" t="s">
        <v>251</v>
      </c>
      <c r="TA1" s="74" t="s">
        <v>252</v>
      </c>
      <c r="TI1" s="74" t="s">
        <v>253</v>
      </c>
      <c r="TJ1" s="74" t="s">
        <v>251</v>
      </c>
    </row>
    <row r="2" spans="1:535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4</v>
      </c>
      <c r="BI2" s="4" t="s">
        <v>5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4</v>
      </c>
      <c r="BQ2" s="4" t="s">
        <v>5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4</v>
      </c>
      <c r="BY2" s="4" t="s">
        <v>5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4</v>
      </c>
      <c r="CG2" s="4" t="s">
        <v>5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4</v>
      </c>
      <c r="CO2" s="4" t="s">
        <v>5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4</v>
      </c>
      <c r="CW2" s="4" t="s">
        <v>5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4</v>
      </c>
      <c r="DE2" s="4" t="s">
        <v>5</v>
      </c>
      <c r="DF2" s="7"/>
      <c r="DH2" s="2" t="s">
        <v>0</v>
      </c>
      <c r="DI2" s="2" t="s">
        <v>1</v>
      </c>
      <c r="DJ2" s="2" t="s">
        <v>2</v>
      </c>
      <c r="DK2" s="2" t="s">
        <v>3</v>
      </c>
      <c r="DL2" s="2" t="s">
        <v>4</v>
      </c>
      <c r="DM2" s="4" t="s">
        <v>5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4</v>
      </c>
      <c r="DU2" s="4" t="s">
        <v>5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4</v>
      </c>
      <c r="EC2" s="4" t="s">
        <v>5</v>
      </c>
      <c r="ED2" s="7"/>
      <c r="EF2" s="2" t="s">
        <v>0</v>
      </c>
      <c r="EG2" s="2" t="s">
        <v>1</v>
      </c>
      <c r="EH2" s="2" t="s">
        <v>2</v>
      </c>
      <c r="EI2" s="2" t="s">
        <v>3</v>
      </c>
      <c r="EJ2" s="2" t="s">
        <v>4</v>
      </c>
      <c r="EK2" s="4" t="s">
        <v>5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4</v>
      </c>
      <c r="ES2" s="4" t="s">
        <v>5</v>
      </c>
      <c r="EV2" s="2" t="s">
        <v>0</v>
      </c>
      <c r="EW2" s="2" t="s">
        <v>1</v>
      </c>
      <c r="EX2" s="2" t="s">
        <v>2</v>
      </c>
      <c r="EY2" s="2" t="s">
        <v>3</v>
      </c>
      <c r="EZ2" s="2" t="s">
        <v>4</v>
      </c>
      <c r="FA2" s="4" t="s">
        <v>5</v>
      </c>
      <c r="FD2" s="2" t="s">
        <v>0</v>
      </c>
      <c r="FE2" s="2" t="s">
        <v>1</v>
      </c>
      <c r="FF2" s="2" t="s">
        <v>2</v>
      </c>
      <c r="FG2" s="2" t="s">
        <v>3</v>
      </c>
      <c r="FH2" s="2" t="s">
        <v>4</v>
      </c>
      <c r="FI2" s="4" t="s">
        <v>5</v>
      </c>
      <c r="FL2" s="2" t="s">
        <v>0</v>
      </c>
      <c r="FM2" s="2" t="s">
        <v>1</v>
      </c>
      <c r="FN2" s="2" t="s">
        <v>2</v>
      </c>
      <c r="FO2" s="2" t="s">
        <v>3</v>
      </c>
      <c r="FP2" s="2" t="s">
        <v>4</v>
      </c>
      <c r="FQ2" s="4" t="s">
        <v>5</v>
      </c>
      <c r="FR2" s="7"/>
      <c r="FT2" s="2" t="s">
        <v>0</v>
      </c>
      <c r="FU2" s="2" t="s">
        <v>1</v>
      </c>
      <c r="FV2" s="2" t="s">
        <v>2</v>
      </c>
      <c r="FW2" s="2" t="s">
        <v>3</v>
      </c>
      <c r="FX2" s="2" t="s">
        <v>4</v>
      </c>
      <c r="FY2" s="4" t="s">
        <v>5</v>
      </c>
      <c r="GB2" t="s">
        <v>0</v>
      </c>
      <c r="GC2" t="s">
        <v>1</v>
      </c>
      <c r="GD2" t="s">
        <v>2</v>
      </c>
      <c r="GE2" t="s">
        <v>3</v>
      </c>
      <c r="GF2" t="s">
        <v>4</v>
      </c>
      <c r="GG2" s="38" t="s">
        <v>5</v>
      </c>
      <c r="GJ2" s="2" t="s">
        <v>0</v>
      </c>
      <c r="GK2" s="2" t="s">
        <v>1</v>
      </c>
      <c r="GL2" s="2" t="s">
        <v>2</v>
      </c>
      <c r="GM2" s="2" t="s">
        <v>3</v>
      </c>
      <c r="GN2" s="2" t="s">
        <v>4</v>
      </c>
      <c r="GO2" s="4" t="s">
        <v>5</v>
      </c>
      <c r="GR2" s="2" t="s">
        <v>0</v>
      </c>
      <c r="GS2" s="2" t="s">
        <v>1</v>
      </c>
      <c r="GT2" s="2" t="s">
        <v>2</v>
      </c>
      <c r="GU2" s="2" t="s">
        <v>3</v>
      </c>
      <c r="GV2" s="2" t="s">
        <v>4</v>
      </c>
      <c r="GW2" s="4" t="s">
        <v>5</v>
      </c>
      <c r="GZ2" s="2" t="s">
        <v>0</v>
      </c>
      <c r="HA2" s="2" t="s">
        <v>1</v>
      </c>
      <c r="HB2" s="2" t="s">
        <v>2</v>
      </c>
      <c r="HC2" s="2" t="s">
        <v>3</v>
      </c>
      <c r="HD2" s="2" t="s">
        <v>4</v>
      </c>
      <c r="HE2" s="4" t="s">
        <v>5</v>
      </c>
      <c r="HH2" s="2" t="s">
        <v>0</v>
      </c>
      <c r="HI2" s="2" t="s">
        <v>1</v>
      </c>
      <c r="HJ2" s="2" t="s">
        <v>2</v>
      </c>
      <c r="HK2" s="2" t="s">
        <v>3</v>
      </c>
      <c r="HL2" s="2" t="s">
        <v>4</v>
      </c>
      <c r="HM2" s="4" t="s">
        <v>5</v>
      </c>
      <c r="HP2" s="2" t="s">
        <v>0</v>
      </c>
      <c r="HQ2" s="2" t="s">
        <v>1</v>
      </c>
      <c r="HR2" s="2" t="s">
        <v>2</v>
      </c>
      <c r="HS2" s="2" t="s">
        <v>3</v>
      </c>
      <c r="HT2" s="2" t="s">
        <v>4</v>
      </c>
      <c r="HU2" s="4" t="s">
        <v>5</v>
      </c>
      <c r="HX2" s="2" t="s">
        <v>0</v>
      </c>
      <c r="HY2" s="2" t="s">
        <v>1</v>
      </c>
      <c r="HZ2" s="2" t="s">
        <v>2</v>
      </c>
      <c r="IA2" s="2" t="s">
        <v>3</v>
      </c>
      <c r="IB2" s="2" t="s">
        <v>4</v>
      </c>
      <c r="IC2" s="4" t="s">
        <v>5</v>
      </c>
      <c r="IF2" s="2" t="s">
        <v>0</v>
      </c>
      <c r="IG2" s="2" t="s">
        <v>1</v>
      </c>
      <c r="IH2" s="2" t="s">
        <v>2</v>
      </c>
      <c r="II2" s="2" t="s">
        <v>3</v>
      </c>
      <c r="IJ2" s="2" t="s">
        <v>4</v>
      </c>
      <c r="IK2" s="4" t="s">
        <v>5</v>
      </c>
      <c r="IN2" s="55" t="s">
        <v>0</v>
      </c>
      <c r="IO2" s="55" t="s">
        <v>1</v>
      </c>
      <c r="IP2" s="55" t="s">
        <v>2</v>
      </c>
      <c r="IQ2" s="55" t="s">
        <v>3</v>
      </c>
      <c r="IR2" s="55" t="s">
        <v>4</v>
      </c>
      <c r="IS2" s="56" t="s">
        <v>5</v>
      </c>
      <c r="IT2" s="52"/>
      <c r="IU2" s="52"/>
      <c r="IV2" s="55" t="s">
        <v>0</v>
      </c>
      <c r="IW2" s="55" t="s">
        <v>1</v>
      </c>
      <c r="IX2" s="55" t="s">
        <v>2</v>
      </c>
      <c r="IY2" s="55" t="s">
        <v>3</v>
      </c>
      <c r="IZ2" s="55" t="s">
        <v>4</v>
      </c>
      <c r="JA2" s="56" t="s">
        <v>5</v>
      </c>
      <c r="JB2" s="52"/>
      <c r="JD2" s="73" t="s">
        <v>0</v>
      </c>
      <c r="JE2" s="73" t="s">
        <v>1</v>
      </c>
      <c r="JF2" s="73" t="s">
        <v>2</v>
      </c>
      <c r="JG2" s="73" t="s">
        <v>3</v>
      </c>
      <c r="JH2" s="73" t="s">
        <v>4</v>
      </c>
      <c r="JI2" s="77" t="s">
        <v>5</v>
      </c>
      <c r="JJ2" s="66"/>
      <c r="JK2" s="66"/>
      <c r="JL2" s="73" t="s">
        <v>0</v>
      </c>
      <c r="JM2" s="73" t="s">
        <v>1</v>
      </c>
      <c r="JN2" s="73" t="s">
        <v>2</v>
      </c>
      <c r="JO2" s="73" t="s">
        <v>3</v>
      </c>
      <c r="JP2" s="73" t="s">
        <v>4</v>
      </c>
      <c r="JQ2" s="73" t="s">
        <v>5</v>
      </c>
      <c r="JR2" s="66"/>
      <c r="JS2" s="66"/>
      <c r="JT2" s="74" t="s">
        <v>0</v>
      </c>
      <c r="JU2" s="74" t="s">
        <v>1</v>
      </c>
      <c r="JV2" s="74" t="s">
        <v>2</v>
      </c>
      <c r="JW2" s="74" t="s">
        <v>3</v>
      </c>
      <c r="JX2" s="74" t="s">
        <v>4</v>
      </c>
      <c r="JY2" s="75" t="s">
        <v>5</v>
      </c>
      <c r="KB2" s="73" t="s">
        <v>0</v>
      </c>
      <c r="KC2" s="73" t="s">
        <v>1</v>
      </c>
      <c r="KD2" s="73" t="s">
        <v>2</v>
      </c>
      <c r="KE2" s="73" t="s">
        <v>3</v>
      </c>
      <c r="KF2" s="73" t="s">
        <v>4</v>
      </c>
      <c r="KG2" s="77" t="s">
        <v>5</v>
      </c>
      <c r="KH2" s="74"/>
      <c r="KI2" s="74"/>
      <c r="KJ2" s="73" t="s">
        <v>0</v>
      </c>
      <c r="KK2" s="73" t="s">
        <v>1</v>
      </c>
      <c r="KL2" s="73" t="s">
        <v>2</v>
      </c>
      <c r="KM2" s="73" t="s">
        <v>3</v>
      </c>
      <c r="KN2" s="73" t="s">
        <v>4</v>
      </c>
      <c r="KO2" s="77" t="s">
        <v>5</v>
      </c>
      <c r="KP2" s="74"/>
      <c r="KQ2" s="74"/>
      <c r="KR2" s="73" t="s">
        <v>0</v>
      </c>
      <c r="KS2" s="73" t="s">
        <v>1</v>
      </c>
      <c r="KT2" s="73" t="s">
        <v>2</v>
      </c>
      <c r="KU2" s="73" t="s">
        <v>3</v>
      </c>
      <c r="KV2" s="73" t="s">
        <v>4</v>
      </c>
      <c r="KW2" s="77" t="s">
        <v>5</v>
      </c>
      <c r="KX2" s="74"/>
      <c r="KY2" s="74"/>
      <c r="KZ2" s="73" t="s">
        <v>0</v>
      </c>
      <c r="LA2" s="73" t="s">
        <v>1</v>
      </c>
      <c r="LB2" s="73" t="s">
        <v>2</v>
      </c>
      <c r="LC2" s="73" t="s">
        <v>3</v>
      </c>
      <c r="LD2" s="73" t="s">
        <v>4</v>
      </c>
      <c r="LE2" s="77" t="s">
        <v>5</v>
      </c>
      <c r="LF2" s="74"/>
      <c r="LG2" s="74"/>
      <c r="LH2" s="74"/>
      <c r="LI2" s="73" t="s">
        <v>0</v>
      </c>
      <c r="LJ2" s="73" t="s">
        <v>1</v>
      </c>
      <c r="LK2" s="73" t="s">
        <v>2</v>
      </c>
      <c r="LL2" s="73" t="s">
        <v>3</v>
      </c>
      <c r="LM2" s="73" t="s">
        <v>4</v>
      </c>
      <c r="LN2" s="77" t="s">
        <v>5</v>
      </c>
      <c r="LO2" s="74"/>
      <c r="LP2" s="74"/>
      <c r="LQ2" s="74" t="s">
        <v>0</v>
      </c>
      <c r="LR2" s="74" t="s">
        <v>1</v>
      </c>
      <c r="LS2" s="74" t="s">
        <v>2</v>
      </c>
      <c r="LT2" s="74" t="s">
        <v>3</v>
      </c>
      <c r="LU2" s="74" t="s">
        <v>4</v>
      </c>
      <c r="LV2" s="75" t="s">
        <v>5</v>
      </c>
      <c r="LY2" s="74" t="s">
        <v>0</v>
      </c>
      <c r="LZ2" s="74" t="s">
        <v>1</v>
      </c>
      <c r="MA2" s="74" t="s">
        <v>2</v>
      </c>
      <c r="MB2" s="74" t="s">
        <v>3</v>
      </c>
      <c r="MC2" s="74" t="s">
        <v>4</v>
      </c>
      <c r="MD2" s="75" t="s">
        <v>5</v>
      </c>
      <c r="MG2" s="74" t="s">
        <v>0</v>
      </c>
      <c r="MH2" s="74" t="s">
        <v>1</v>
      </c>
      <c r="MI2" s="74" t="s">
        <v>2</v>
      </c>
      <c r="MJ2" s="74" t="s">
        <v>3</v>
      </c>
      <c r="MK2" s="74" t="s">
        <v>4</v>
      </c>
      <c r="ML2" s="75" t="s">
        <v>5</v>
      </c>
      <c r="MO2" s="74" t="s">
        <v>0</v>
      </c>
      <c r="MP2" s="74" t="s">
        <v>1</v>
      </c>
      <c r="MQ2" s="74" t="s">
        <v>2</v>
      </c>
      <c r="MR2" s="74" t="s">
        <v>3</v>
      </c>
      <c r="MS2" s="74" t="s">
        <v>4</v>
      </c>
      <c r="MT2" s="75" t="s">
        <v>5</v>
      </c>
      <c r="MW2" s="74" t="s">
        <v>0</v>
      </c>
      <c r="MX2" s="74" t="s">
        <v>1</v>
      </c>
      <c r="MY2" s="74" t="s">
        <v>2</v>
      </c>
      <c r="MZ2" s="74" t="s">
        <v>3</v>
      </c>
      <c r="NA2" s="74" t="s">
        <v>4</v>
      </c>
      <c r="NB2" s="75" t="s">
        <v>5</v>
      </c>
      <c r="NE2" s="74" t="s">
        <v>0</v>
      </c>
      <c r="NF2" s="74" t="s">
        <v>1</v>
      </c>
      <c r="NG2" s="74" t="s">
        <v>2</v>
      </c>
      <c r="NH2" s="74" t="s">
        <v>3</v>
      </c>
      <c r="NI2" s="74" t="s">
        <v>4</v>
      </c>
      <c r="NJ2" s="75" t="s">
        <v>5</v>
      </c>
      <c r="NM2" s="74" t="s">
        <v>0</v>
      </c>
      <c r="NN2" s="74" t="s">
        <v>1</v>
      </c>
      <c r="NO2" s="74" t="s">
        <v>2</v>
      </c>
      <c r="NP2" s="74" t="s">
        <v>3</v>
      </c>
      <c r="NQ2" s="74" t="s">
        <v>4</v>
      </c>
      <c r="NR2" s="75" t="s">
        <v>5</v>
      </c>
      <c r="NU2" s="74" t="s">
        <v>0</v>
      </c>
      <c r="NV2" s="74" t="s">
        <v>1</v>
      </c>
      <c r="NW2" s="74" t="s">
        <v>2</v>
      </c>
      <c r="NX2" s="74" t="s">
        <v>3</v>
      </c>
      <c r="NY2" s="74" t="s">
        <v>4</v>
      </c>
      <c r="NZ2" s="75" t="s">
        <v>5</v>
      </c>
      <c r="OC2" s="74" t="s">
        <v>0</v>
      </c>
      <c r="OD2" s="74" t="s">
        <v>1</v>
      </c>
      <c r="OE2" s="74" t="s">
        <v>2</v>
      </c>
      <c r="OF2" s="74" t="s">
        <v>3</v>
      </c>
      <c r="OG2" s="74" t="s">
        <v>4</v>
      </c>
      <c r="OH2" s="75" t="s">
        <v>5</v>
      </c>
      <c r="OK2" s="74" t="s">
        <v>0</v>
      </c>
      <c r="OL2" s="74" t="s">
        <v>1</v>
      </c>
      <c r="OM2" s="74" t="s">
        <v>2</v>
      </c>
      <c r="ON2" s="74" t="s">
        <v>3</v>
      </c>
      <c r="OO2" s="74" t="s">
        <v>4</v>
      </c>
      <c r="OP2" s="75" t="s">
        <v>5</v>
      </c>
      <c r="OS2" s="74" t="s">
        <v>0</v>
      </c>
      <c r="OT2" s="74" t="s">
        <v>1</v>
      </c>
      <c r="OU2" s="74" t="s">
        <v>2</v>
      </c>
      <c r="OV2" s="74" t="s">
        <v>3</v>
      </c>
      <c r="OW2" s="74" t="s">
        <v>4</v>
      </c>
      <c r="OX2" s="75" t="s">
        <v>5</v>
      </c>
      <c r="PA2" s="74" t="s">
        <v>0</v>
      </c>
      <c r="PB2" s="74" t="s">
        <v>1</v>
      </c>
      <c r="PC2" s="74" t="s">
        <v>2</v>
      </c>
      <c r="PD2" s="74" t="s">
        <v>3</v>
      </c>
      <c r="PE2" s="74" t="s">
        <v>4</v>
      </c>
      <c r="PF2" s="75" t="s">
        <v>5</v>
      </c>
      <c r="PI2" s="74" t="s">
        <v>0</v>
      </c>
      <c r="PJ2" s="74" t="s">
        <v>1</v>
      </c>
      <c r="PK2" s="74" t="s">
        <v>2</v>
      </c>
      <c r="PL2" s="74" t="s">
        <v>3</v>
      </c>
      <c r="PM2" s="74" t="s">
        <v>4</v>
      </c>
      <c r="PN2" s="75" t="s">
        <v>5</v>
      </c>
      <c r="PQ2" s="74" t="s">
        <v>0</v>
      </c>
      <c r="PR2" s="74" t="s">
        <v>1</v>
      </c>
      <c r="PS2" s="74" t="s">
        <v>2</v>
      </c>
      <c r="PT2" s="74" t="s">
        <v>3</v>
      </c>
      <c r="PU2" s="74" t="s">
        <v>4</v>
      </c>
      <c r="PV2" s="75" t="s">
        <v>5</v>
      </c>
      <c r="PY2" s="74" t="s">
        <v>0</v>
      </c>
      <c r="PZ2" s="74" t="s">
        <v>1</v>
      </c>
      <c r="QA2" s="74" t="s">
        <v>2</v>
      </c>
      <c r="QB2" s="74" t="s">
        <v>3</v>
      </c>
      <c r="QC2" s="74" t="s">
        <v>4</v>
      </c>
      <c r="QD2" s="75" t="s">
        <v>5</v>
      </c>
      <c r="QG2" s="74" t="s">
        <v>0</v>
      </c>
      <c r="QH2" s="74" t="s">
        <v>1</v>
      </c>
      <c r="QI2" s="74" t="s">
        <v>2</v>
      </c>
      <c r="QJ2" s="74" t="s">
        <v>3</v>
      </c>
      <c r="QK2" s="74" t="s">
        <v>4</v>
      </c>
      <c r="QL2" s="75" t="s">
        <v>5</v>
      </c>
      <c r="QO2" s="74" t="s">
        <v>0</v>
      </c>
      <c r="QP2" s="74" t="s">
        <v>1</v>
      </c>
      <c r="QQ2" s="74" t="s">
        <v>2</v>
      </c>
      <c r="QR2" s="74" t="s">
        <v>3</v>
      </c>
      <c r="QS2" s="74" t="s">
        <v>4</v>
      </c>
      <c r="QT2" s="75" t="s">
        <v>5</v>
      </c>
      <c r="QW2" s="74" t="s">
        <v>0</v>
      </c>
      <c r="QX2" s="74" t="s">
        <v>1</v>
      </c>
      <c r="QY2" s="74" t="s">
        <v>2</v>
      </c>
      <c r="QZ2" s="74" t="s">
        <v>3</v>
      </c>
      <c r="RA2" s="74" t="s">
        <v>4</v>
      </c>
      <c r="RB2" s="75" t="s">
        <v>5</v>
      </c>
      <c r="RE2" s="74" t="s">
        <v>0</v>
      </c>
      <c r="RF2" s="74" t="s">
        <v>1</v>
      </c>
      <c r="RG2" s="74" t="s">
        <v>2</v>
      </c>
      <c r="RH2" s="74" t="s">
        <v>3</v>
      </c>
      <c r="RI2" s="74" t="s">
        <v>4</v>
      </c>
      <c r="RJ2" s="75" t="s">
        <v>5</v>
      </c>
      <c r="RM2" s="74" t="s">
        <v>0</v>
      </c>
      <c r="RN2" s="74" t="s">
        <v>1</v>
      </c>
      <c r="RO2" s="74" t="s">
        <v>2</v>
      </c>
      <c r="RP2" s="74" t="s">
        <v>3</v>
      </c>
      <c r="RQ2" s="74" t="s">
        <v>4</v>
      </c>
      <c r="RR2" s="75" t="s">
        <v>5</v>
      </c>
      <c r="RU2" s="74" t="s">
        <v>0</v>
      </c>
      <c r="RV2" s="74" t="s">
        <v>1</v>
      </c>
      <c r="RW2" s="74" t="s">
        <v>2</v>
      </c>
      <c r="RX2" s="74" t="s">
        <v>3</v>
      </c>
      <c r="RY2" s="74" t="s">
        <v>4</v>
      </c>
      <c r="RZ2" s="75" t="s">
        <v>5</v>
      </c>
      <c r="SC2" s="74" t="s">
        <v>0</v>
      </c>
      <c r="SD2" s="74" t="s">
        <v>1</v>
      </c>
      <c r="SE2" s="74" t="s">
        <v>2</v>
      </c>
      <c r="SF2" s="74" t="s">
        <v>3</v>
      </c>
      <c r="SG2" s="74" t="s">
        <v>4</v>
      </c>
      <c r="SH2" s="75" t="s">
        <v>5</v>
      </c>
      <c r="SK2" s="74" t="s">
        <v>0</v>
      </c>
      <c r="SL2" s="74" t="s">
        <v>1</v>
      </c>
      <c r="SM2" s="74" t="s">
        <v>2</v>
      </c>
      <c r="SN2" s="74" t="s">
        <v>3</v>
      </c>
      <c r="SO2" s="74" t="s">
        <v>4</v>
      </c>
      <c r="SP2" s="75" t="s">
        <v>5</v>
      </c>
      <c r="SS2" s="74" t="s">
        <v>0</v>
      </c>
      <c r="ST2" s="74" t="s">
        <v>1</v>
      </c>
      <c r="SU2" s="74" t="s">
        <v>2</v>
      </c>
      <c r="SV2" s="74" t="s">
        <v>3</v>
      </c>
      <c r="SW2" s="74" t="s">
        <v>4</v>
      </c>
      <c r="SX2" s="75" t="s">
        <v>5</v>
      </c>
      <c r="TA2" s="74" t="s">
        <v>0</v>
      </c>
      <c r="TB2" s="74" t="s">
        <v>1</v>
      </c>
      <c r="TC2" s="74" t="s">
        <v>2</v>
      </c>
      <c r="TD2" s="74" t="s">
        <v>3</v>
      </c>
      <c r="TE2" s="74" t="s">
        <v>4</v>
      </c>
      <c r="TF2" s="75" t="s">
        <v>5</v>
      </c>
      <c r="TI2" s="74" t="s">
        <v>0</v>
      </c>
      <c r="TJ2" s="74" t="s">
        <v>1</v>
      </c>
      <c r="TK2" s="74" t="s">
        <v>2</v>
      </c>
      <c r="TL2" s="74" t="s">
        <v>3</v>
      </c>
      <c r="TM2" s="74" t="s">
        <v>4</v>
      </c>
      <c r="TN2" s="75" t="s">
        <v>5</v>
      </c>
    </row>
    <row r="3" spans="1:535" ht="15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G3" s="4"/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4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4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4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4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4">
        <f>AS3-AK3</f>
        <v>0</v>
      </c>
      <c r="AV3" s="2" t="s">
        <v>6</v>
      </c>
      <c r="AW3" s="2">
        <v>34</v>
      </c>
      <c r="AX3" s="2">
        <v>34</v>
      </c>
      <c r="AY3" s="2">
        <v>0</v>
      </c>
      <c r="AZ3" s="2">
        <v>0</v>
      </c>
      <c r="BA3" s="4">
        <v>1</v>
      </c>
      <c r="BB3" s="4">
        <f>BA3-AS3</f>
        <v>0</v>
      </c>
      <c r="BD3" s="2" t="s">
        <v>6</v>
      </c>
      <c r="BE3" s="2">
        <v>34</v>
      </c>
      <c r="BF3" s="2">
        <v>34</v>
      </c>
      <c r="BG3" s="2">
        <v>0</v>
      </c>
      <c r="BH3" s="2">
        <v>0</v>
      </c>
      <c r="BI3" s="4">
        <v>1</v>
      </c>
      <c r="BJ3" s="4">
        <f>BI3-BA3</f>
        <v>0</v>
      </c>
      <c r="BL3" s="2" t="s">
        <v>6</v>
      </c>
      <c r="BM3" s="2">
        <v>34</v>
      </c>
      <c r="BN3" s="2">
        <v>34</v>
      </c>
      <c r="BO3" s="2">
        <v>0</v>
      </c>
      <c r="BP3" s="2">
        <v>0</v>
      </c>
      <c r="BQ3" s="4">
        <v>1</v>
      </c>
      <c r="BR3" s="4">
        <f>BQ3-BI3</f>
        <v>0</v>
      </c>
      <c r="BT3" s="2" t="s">
        <v>6</v>
      </c>
      <c r="BU3" s="2">
        <v>34</v>
      </c>
      <c r="BV3" s="2">
        <v>34</v>
      </c>
      <c r="BW3" s="2">
        <v>0</v>
      </c>
      <c r="BX3" s="2">
        <v>0</v>
      </c>
      <c r="BY3" s="4">
        <v>1</v>
      </c>
      <c r="BZ3" s="4">
        <f>BY3-BQ3</f>
        <v>0</v>
      </c>
      <c r="CB3" s="2" t="s">
        <v>6</v>
      </c>
      <c r="CC3" s="2">
        <v>34</v>
      </c>
      <c r="CD3" s="2">
        <v>34</v>
      </c>
      <c r="CE3" s="2">
        <v>0</v>
      </c>
      <c r="CF3" s="2">
        <v>0</v>
      </c>
      <c r="CG3" s="4">
        <v>1</v>
      </c>
      <c r="CH3" s="4">
        <f>CG3-BY3</f>
        <v>0</v>
      </c>
      <c r="CJ3" s="2" t="s">
        <v>6</v>
      </c>
      <c r="CK3" s="2">
        <v>34</v>
      </c>
      <c r="CL3" s="2">
        <v>34</v>
      </c>
      <c r="CM3" s="2">
        <v>0</v>
      </c>
      <c r="CN3" s="2">
        <v>0</v>
      </c>
      <c r="CO3" s="4">
        <v>1</v>
      </c>
      <c r="CP3" s="4">
        <f>CO3-CG3</f>
        <v>0</v>
      </c>
      <c r="CR3" s="2" t="s">
        <v>6</v>
      </c>
      <c r="CS3" s="2">
        <v>34</v>
      </c>
      <c r="CT3" s="2">
        <v>34</v>
      </c>
      <c r="CU3" s="2">
        <v>0</v>
      </c>
      <c r="CV3" s="2">
        <v>0</v>
      </c>
      <c r="CW3" s="4">
        <v>1</v>
      </c>
      <c r="CX3" s="4">
        <f>CW3-CO3</f>
        <v>0</v>
      </c>
      <c r="CZ3" s="2" t="s">
        <v>6</v>
      </c>
      <c r="DA3" s="2">
        <v>34</v>
      </c>
      <c r="DB3" s="2">
        <v>34</v>
      </c>
      <c r="DC3" s="2">
        <v>0</v>
      </c>
      <c r="DD3" s="2">
        <v>0</v>
      </c>
      <c r="DE3" s="4">
        <v>1</v>
      </c>
      <c r="DF3" s="8">
        <f>DE3-CW3</f>
        <v>0</v>
      </c>
      <c r="DH3" s="2" t="s">
        <v>6</v>
      </c>
      <c r="DI3" s="2">
        <v>34</v>
      </c>
      <c r="DJ3" s="2">
        <v>34</v>
      </c>
      <c r="DK3" s="2">
        <v>0</v>
      </c>
      <c r="DL3" s="2">
        <v>0</v>
      </c>
      <c r="DM3" s="4">
        <v>1</v>
      </c>
      <c r="DN3" s="4">
        <f>DM3-DE3</f>
        <v>0</v>
      </c>
      <c r="DP3" s="2" t="s">
        <v>6</v>
      </c>
      <c r="DQ3" s="2">
        <v>34</v>
      </c>
      <c r="DR3" s="2">
        <v>34</v>
      </c>
      <c r="DS3" s="2">
        <v>0</v>
      </c>
      <c r="DT3" s="2">
        <v>0</v>
      </c>
      <c r="DU3" s="4">
        <v>1</v>
      </c>
      <c r="DV3" s="4">
        <f>DU3-DM3</f>
        <v>0</v>
      </c>
      <c r="DX3" s="2" t="s">
        <v>6</v>
      </c>
      <c r="DY3" s="2">
        <v>34</v>
      </c>
      <c r="DZ3" s="2">
        <v>34</v>
      </c>
      <c r="EA3" s="2">
        <v>0</v>
      </c>
      <c r="EB3" s="2">
        <v>0</v>
      </c>
      <c r="EC3" s="4">
        <v>1</v>
      </c>
      <c r="ED3" s="8">
        <f>EC3-'ZTE Geek V975'!DM3</f>
        <v>0</v>
      </c>
      <c r="EF3" s="2" t="s">
        <v>6</v>
      </c>
      <c r="EG3" s="2">
        <v>34</v>
      </c>
      <c r="EH3" s="2">
        <v>34</v>
      </c>
      <c r="EI3" s="2">
        <v>0</v>
      </c>
      <c r="EJ3" s="2">
        <v>0</v>
      </c>
      <c r="EK3" s="4">
        <v>1</v>
      </c>
      <c r="EL3" s="4">
        <f>EK3-EC3</f>
        <v>0</v>
      </c>
      <c r="EN3" s="2" t="s">
        <v>6</v>
      </c>
      <c r="EO3" s="2">
        <v>34</v>
      </c>
      <c r="EP3" s="2">
        <v>34</v>
      </c>
      <c r="EQ3" s="2">
        <v>0</v>
      </c>
      <c r="ER3" s="2">
        <v>0</v>
      </c>
      <c r="ES3" s="4">
        <v>1</v>
      </c>
      <c r="ET3" s="4">
        <f>ES3-EK3</f>
        <v>0</v>
      </c>
      <c r="EV3" s="2" t="s">
        <v>6</v>
      </c>
      <c r="EW3" s="2">
        <v>34</v>
      </c>
      <c r="EX3" s="2">
        <v>34</v>
      </c>
      <c r="EY3" s="2">
        <v>0</v>
      </c>
      <c r="EZ3" s="2">
        <v>0</v>
      </c>
      <c r="FA3" s="4">
        <v>1</v>
      </c>
      <c r="FB3" s="4">
        <f>FA3-ES3</f>
        <v>0</v>
      </c>
      <c r="FD3" s="2" t="s">
        <v>6</v>
      </c>
      <c r="FE3" s="2">
        <v>34</v>
      </c>
      <c r="FF3" s="2">
        <v>34</v>
      </c>
      <c r="FG3" s="2">
        <v>0</v>
      </c>
      <c r="FH3" s="2">
        <v>0</v>
      </c>
      <c r="FI3" s="4">
        <v>1</v>
      </c>
      <c r="FJ3" s="4">
        <f>FI3-FA3</f>
        <v>0</v>
      </c>
      <c r="FL3" s="2" t="s">
        <v>6</v>
      </c>
      <c r="FM3" s="2">
        <v>34</v>
      </c>
      <c r="FN3" s="2">
        <v>34</v>
      </c>
      <c r="FO3" s="2">
        <v>0</v>
      </c>
      <c r="FP3" s="2">
        <v>0</v>
      </c>
      <c r="FQ3" s="4">
        <v>1</v>
      </c>
      <c r="FR3" s="8">
        <f>FQ3-FI3</f>
        <v>0</v>
      </c>
      <c r="FT3" s="2" t="s">
        <v>6</v>
      </c>
      <c r="FU3" s="2">
        <v>34</v>
      </c>
      <c r="FV3" s="2">
        <v>34</v>
      </c>
      <c r="FW3" s="2">
        <v>0</v>
      </c>
      <c r="FX3" s="2">
        <v>0</v>
      </c>
      <c r="FY3" s="4">
        <f>FV3/FU3</f>
        <v>1</v>
      </c>
      <c r="FZ3" s="4">
        <f>FY3-FQ3</f>
        <v>0</v>
      </c>
      <c r="GB3" t="s">
        <v>6</v>
      </c>
      <c r="GC3">
        <v>34</v>
      </c>
      <c r="GD3">
        <v>34</v>
      </c>
      <c r="GE3">
        <v>0</v>
      </c>
      <c r="GF3">
        <v>0</v>
      </c>
      <c r="GG3" s="38">
        <f>GD3/GC3</f>
        <v>1</v>
      </c>
      <c r="GH3" s="4">
        <f>GG3-FY3</f>
        <v>0</v>
      </c>
      <c r="GJ3" s="2" t="s">
        <v>6</v>
      </c>
      <c r="GK3" s="2">
        <v>34</v>
      </c>
      <c r="GL3" s="2">
        <v>34</v>
      </c>
      <c r="GM3" s="2">
        <v>0</v>
      </c>
      <c r="GN3" s="2">
        <v>0</v>
      </c>
      <c r="GO3" s="4">
        <v>1</v>
      </c>
      <c r="GP3" s="4">
        <f>GO3-GG3</f>
        <v>0</v>
      </c>
      <c r="GR3" s="2" t="s">
        <v>6</v>
      </c>
      <c r="GS3" s="2">
        <v>34</v>
      </c>
      <c r="GT3" s="2">
        <v>34</v>
      </c>
      <c r="GU3" s="2">
        <v>0</v>
      </c>
      <c r="GV3" s="2">
        <v>0</v>
      </c>
      <c r="GW3" s="4">
        <v>1</v>
      </c>
      <c r="GX3" s="4">
        <f>GW3-GO3</f>
        <v>0</v>
      </c>
      <c r="GZ3" s="2" t="s">
        <v>6</v>
      </c>
      <c r="HA3" s="2">
        <v>34</v>
      </c>
      <c r="HB3" s="2">
        <v>34</v>
      </c>
      <c r="HC3" s="2">
        <v>0</v>
      </c>
      <c r="HD3" s="2">
        <v>0</v>
      </c>
      <c r="HE3" s="4">
        <v>1</v>
      </c>
      <c r="HF3" s="4">
        <f>HE3-GW3</f>
        <v>0</v>
      </c>
      <c r="HH3" s="2" t="s">
        <v>6</v>
      </c>
      <c r="HI3" s="2">
        <v>34</v>
      </c>
      <c r="HJ3" s="2">
        <v>34</v>
      </c>
      <c r="HK3" s="2">
        <v>0</v>
      </c>
      <c r="HL3" s="2">
        <v>0</v>
      </c>
      <c r="HM3" s="4">
        <v>1</v>
      </c>
      <c r="HN3" s="4">
        <f>HM3-HE3</f>
        <v>0</v>
      </c>
      <c r="HP3" s="2" t="s">
        <v>6</v>
      </c>
      <c r="HQ3" s="2">
        <v>34</v>
      </c>
      <c r="HR3" s="2">
        <v>34</v>
      </c>
      <c r="HS3" s="2">
        <v>0</v>
      </c>
      <c r="HT3" s="2">
        <v>0</v>
      </c>
      <c r="HU3" s="4">
        <v>1</v>
      </c>
      <c r="HV3" s="4">
        <f>HU3-HM3</f>
        <v>0</v>
      </c>
      <c r="HX3" s="2" t="s">
        <v>6</v>
      </c>
      <c r="HY3" s="2">
        <v>34</v>
      </c>
      <c r="HZ3" s="2">
        <v>34</v>
      </c>
      <c r="IA3" s="2">
        <v>0</v>
      </c>
      <c r="IB3" s="2">
        <v>0</v>
      </c>
      <c r="IC3" s="4">
        <v>1</v>
      </c>
      <c r="ID3" s="4">
        <f>IC3-HU3</f>
        <v>0</v>
      </c>
      <c r="IF3" s="2" t="s">
        <v>6</v>
      </c>
      <c r="IG3" s="2">
        <v>34</v>
      </c>
      <c r="IH3" s="2">
        <v>34</v>
      </c>
      <c r="II3" s="2">
        <v>0</v>
      </c>
      <c r="IJ3" s="2">
        <v>0</v>
      </c>
      <c r="IK3" s="4">
        <f>IH3/IG3</f>
        <v>1</v>
      </c>
      <c r="IL3" s="4">
        <f>IK3-IC3</f>
        <v>0</v>
      </c>
      <c r="IN3" s="55" t="s">
        <v>6</v>
      </c>
      <c r="IO3" s="55">
        <v>34</v>
      </c>
      <c r="IP3" s="55">
        <v>34</v>
      </c>
      <c r="IQ3" s="55">
        <v>0</v>
      </c>
      <c r="IR3" s="55">
        <v>0</v>
      </c>
      <c r="IS3" s="56">
        <v>1</v>
      </c>
      <c r="IT3" s="56">
        <v>1</v>
      </c>
      <c r="IU3" s="52"/>
      <c r="IV3" s="55" t="s">
        <v>6</v>
      </c>
      <c r="IW3" s="55">
        <v>34</v>
      </c>
      <c r="IX3" s="55">
        <v>34</v>
      </c>
      <c r="IY3" s="55">
        <v>0</v>
      </c>
      <c r="IZ3" s="55">
        <v>0</v>
      </c>
      <c r="JA3" s="56">
        <v>1</v>
      </c>
      <c r="JB3" s="56">
        <v>0</v>
      </c>
      <c r="JD3" s="73" t="s">
        <v>6</v>
      </c>
      <c r="JE3" s="73">
        <v>34</v>
      </c>
      <c r="JF3" s="73">
        <v>34</v>
      </c>
      <c r="JG3" s="73">
        <v>0</v>
      </c>
      <c r="JH3" s="73">
        <v>0</v>
      </c>
      <c r="JI3" s="77">
        <v>1</v>
      </c>
      <c r="JJ3" s="67">
        <f>JI3-JA3</f>
        <v>0</v>
      </c>
      <c r="JK3" s="66"/>
      <c r="JL3" s="73" t="s">
        <v>6</v>
      </c>
      <c r="JM3" s="73">
        <v>34</v>
      </c>
      <c r="JN3" s="73">
        <v>34</v>
      </c>
      <c r="JO3" s="73">
        <v>0</v>
      </c>
      <c r="JP3" s="73">
        <v>0</v>
      </c>
      <c r="JQ3" s="77">
        <f>JN3/JM3</f>
        <v>1</v>
      </c>
      <c r="JR3" s="67">
        <f>JQ3-JI3</f>
        <v>0</v>
      </c>
      <c r="JS3" s="66"/>
      <c r="JT3" s="74" t="s">
        <v>6</v>
      </c>
      <c r="JU3" s="74">
        <v>34</v>
      </c>
      <c r="JV3" s="74">
        <v>34</v>
      </c>
      <c r="JW3" s="74">
        <v>0</v>
      </c>
      <c r="JX3" s="74">
        <v>0</v>
      </c>
      <c r="JY3" s="75">
        <f>JV3/JU3</f>
        <v>1</v>
      </c>
      <c r="JZ3" s="75">
        <f>JY3-JQ3</f>
        <v>0</v>
      </c>
      <c r="KB3" s="73" t="s">
        <v>6</v>
      </c>
      <c r="KC3" s="73">
        <v>34</v>
      </c>
      <c r="KD3" s="73">
        <v>34</v>
      </c>
      <c r="KE3" s="73">
        <v>0</v>
      </c>
      <c r="KF3" s="73">
        <v>0</v>
      </c>
      <c r="KG3" s="77">
        <v>1</v>
      </c>
      <c r="KH3" s="75">
        <f>KG3-JY3</f>
        <v>0</v>
      </c>
      <c r="KI3" s="74"/>
      <c r="KJ3" s="73" t="s">
        <v>6</v>
      </c>
      <c r="KK3" s="73">
        <v>34</v>
      </c>
      <c r="KL3" s="73">
        <v>34</v>
      </c>
      <c r="KM3" s="73">
        <v>0</v>
      </c>
      <c r="KN3" s="73">
        <v>0</v>
      </c>
      <c r="KO3" s="77">
        <v>1</v>
      </c>
      <c r="KP3" s="75">
        <f>KO3-KG3</f>
        <v>0</v>
      </c>
      <c r="KQ3" s="74"/>
      <c r="KR3" s="73" t="s">
        <v>6</v>
      </c>
      <c r="KS3" s="73">
        <v>34</v>
      </c>
      <c r="KT3" s="73">
        <v>34</v>
      </c>
      <c r="KU3" s="73">
        <v>0</v>
      </c>
      <c r="KV3" s="73">
        <v>0</v>
      </c>
      <c r="KW3" s="77">
        <v>1</v>
      </c>
      <c r="KX3" s="75">
        <f>KW3-KO3</f>
        <v>0</v>
      </c>
      <c r="KY3" s="74"/>
      <c r="KZ3" s="73" t="s">
        <v>6</v>
      </c>
      <c r="LA3" s="73">
        <v>34</v>
      </c>
      <c r="LB3" s="73">
        <v>34</v>
      </c>
      <c r="LC3" s="73">
        <v>0</v>
      </c>
      <c r="LD3" s="73">
        <v>0</v>
      </c>
      <c r="LE3" s="77">
        <v>1</v>
      </c>
      <c r="LF3" s="75">
        <f>LE3-KV3</f>
        <v>1</v>
      </c>
      <c r="LG3" s="74"/>
      <c r="LH3" s="74"/>
      <c r="LI3" s="73" t="s">
        <v>6</v>
      </c>
      <c r="LJ3" s="73">
        <v>34</v>
      </c>
      <c r="LK3" s="73">
        <v>34</v>
      </c>
      <c r="LL3" s="73">
        <v>0</v>
      </c>
      <c r="LM3" s="73">
        <v>0</v>
      </c>
      <c r="LN3" s="77">
        <v>1</v>
      </c>
      <c r="LO3" s="75">
        <f>LN3-LE3</f>
        <v>0</v>
      </c>
      <c r="LP3" s="74"/>
      <c r="LQ3" s="74" t="s">
        <v>6</v>
      </c>
      <c r="LR3" s="74">
        <v>34</v>
      </c>
      <c r="LS3" s="74">
        <v>34</v>
      </c>
      <c r="LT3" s="74">
        <v>0</v>
      </c>
      <c r="LU3" s="74">
        <v>0</v>
      </c>
      <c r="LV3" s="75">
        <f>LS3/LR3</f>
        <v>1</v>
      </c>
      <c r="LW3" s="75">
        <f>LV3-LN3</f>
        <v>0</v>
      </c>
      <c r="LY3" s="74" t="s">
        <v>6</v>
      </c>
      <c r="LZ3" s="74">
        <v>34</v>
      </c>
      <c r="MA3" s="74">
        <v>34</v>
      </c>
      <c r="MB3" s="74">
        <v>0</v>
      </c>
      <c r="MC3" s="74">
        <v>0</v>
      </c>
      <c r="MD3" s="75">
        <f>MA3/LZ3</f>
        <v>1</v>
      </c>
      <c r="ME3" s="75">
        <f>MD3-LV3</f>
        <v>0</v>
      </c>
      <c r="MG3" s="74" t="s">
        <v>6</v>
      </c>
      <c r="MH3" s="74">
        <v>34</v>
      </c>
      <c r="MI3" s="74">
        <v>34</v>
      </c>
      <c r="MJ3" s="74">
        <v>0</v>
      </c>
      <c r="MK3" s="74">
        <v>0</v>
      </c>
      <c r="ML3" s="75">
        <f>MI3/MH3</f>
        <v>1</v>
      </c>
      <c r="MM3" s="75">
        <f>ML3-MD3</f>
        <v>0</v>
      </c>
      <c r="MO3" s="74" t="s">
        <v>6</v>
      </c>
      <c r="MP3" s="74">
        <v>34</v>
      </c>
      <c r="MQ3" s="74">
        <v>34</v>
      </c>
      <c r="MR3" s="74">
        <v>0</v>
      </c>
      <c r="MS3" s="74">
        <v>0</v>
      </c>
      <c r="MT3" s="75">
        <f>MQ3/MP3</f>
        <v>1</v>
      </c>
      <c r="MU3" s="75">
        <f>MT3-ML3</f>
        <v>0</v>
      </c>
      <c r="MW3" s="74" t="s">
        <v>6</v>
      </c>
      <c r="MX3" s="74">
        <v>34</v>
      </c>
      <c r="MY3" s="74">
        <v>34</v>
      </c>
      <c r="MZ3" s="74">
        <v>0</v>
      </c>
      <c r="NA3" s="74">
        <v>0</v>
      </c>
      <c r="NB3" s="75">
        <f>MY3/MX3</f>
        <v>1</v>
      </c>
      <c r="NC3" s="75">
        <f>NB3-MT3</f>
        <v>0</v>
      </c>
      <c r="NE3" s="74" t="s">
        <v>6</v>
      </c>
      <c r="NF3" s="74">
        <v>34</v>
      </c>
      <c r="NG3" s="74">
        <v>34</v>
      </c>
      <c r="NH3" s="74">
        <v>0</v>
      </c>
      <c r="NI3" s="74">
        <v>0</v>
      </c>
      <c r="NJ3" s="75">
        <f>NG3/NF3</f>
        <v>1</v>
      </c>
      <c r="NK3" s="75">
        <f>NJ3-NB3</f>
        <v>0</v>
      </c>
      <c r="NM3" s="74" t="s">
        <v>6</v>
      </c>
      <c r="NN3" s="74">
        <v>34</v>
      </c>
      <c r="NO3" s="74">
        <v>34</v>
      </c>
      <c r="NP3" s="74">
        <v>0</v>
      </c>
      <c r="NQ3" s="74">
        <v>0</v>
      </c>
      <c r="NR3" s="75">
        <f>NO3/NN3</f>
        <v>1</v>
      </c>
      <c r="NS3" s="75">
        <f>NR3-NJ3</f>
        <v>0</v>
      </c>
      <c r="NU3" s="74" t="s">
        <v>6</v>
      </c>
      <c r="NV3" s="74">
        <v>34</v>
      </c>
      <c r="NW3" s="74">
        <v>34</v>
      </c>
      <c r="NX3" s="74">
        <v>0</v>
      </c>
      <c r="NY3" s="74">
        <v>0</v>
      </c>
      <c r="NZ3" s="75">
        <f>NW3/NV3</f>
        <v>1</v>
      </c>
      <c r="OA3" s="75">
        <f>NZ3-NR3</f>
        <v>0</v>
      </c>
      <c r="OC3" s="74" t="s">
        <v>6</v>
      </c>
      <c r="OD3" s="74">
        <v>34</v>
      </c>
      <c r="OE3" s="74">
        <v>34</v>
      </c>
      <c r="OF3" s="74">
        <v>0</v>
      </c>
      <c r="OG3" s="74">
        <v>0</v>
      </c>
      <c r="OH3" s="75">
        <f>OE3/OD3</f>
        <v>1</v>
      </c>
      <c r="OI3" s="75">
        <f>OH3-NZ3</f>
        <v>0</v>
      </c>
      <c r="OK3" s="74" t="s">
        <v>6</v>
      </c>
      <c r="OL3" s="74">
        <v>34</v>
      </c>
      <c r="OM3" s="74">
        <v>34</v>
      </c>
      <c r="ON3" s="74">
        <v>0</v>
      </c>
      <c r="OO3" s="74">
        <v>0</v>
      </c>
      <c r="OP3" s="75">
        <f>OM3/OL3</f>
        <v>1</v>
      </c>
      <c r="OQ3" s="75">
        <f>OP3-OH3</f>
        <v>0</v>
      </c>
      <c r="OS3" s="74" t="s">
        <v>6</v>
      </c>
      <c r="OT3" s="74">
        <v>34</v>
      </c>
      <c r="OU3" s="74">
        <v>34</v>
      </c>
      <c r="OV3" s="74">
        <v>0</v>
      </c>
      <c r="OW3" s="74">
        <v>0</v>
      </c>
      <c r="OX3" s="75">
        <f>OU3/OT3</f>
        <v>1</v>
      </c>
      <c r="OY3" s="75">
        <f>OX3-OP3</f>
        <v>0</v>
      </c>
      <c r="PA3" s="74" t="s">
        <v>6</v>
      </c>
      <c r="PB3" s="74">
        <v>34</v>
      </c>
      <c r="PC3" s="74">
        <v>34</v>
      </c>
      <c r="PD3" s="74">
        <v>0</v>
      </c>
      <c r="PE3" s="74">
        <v>0</v>
      </c>
      <c r="PF3" s="75">
        <f>PC3/PB3</f>
        <v>1</v>
      </c>
      <c r="PG3" s="75">
        <f>PF3-OX3</f>
        <v>0</v>
      </c>
      <c r="PI3" s="74" t="s">
        <v>6</v>
      </c>
      <c r="PJ3" s="74">
        <v>34</v>
      </c>
      <c r="PK3" s="74">
        <v>34</v>
      </c>
      <c r="PL3" s="74">
        <v>0</v>
      </c>
      <c r="PM3" s="74">
        <v>0</v>
      </c>
      <c r="PN3" s="75">
        <f>PK3/PJ3</f>
        <v>1</v>
      </c>
      <c r="PO3" s="75">
        <f>PN3-PF3</f>
        <v>0</v>
      </c>
      <c r="PQ3" s="74" t="s">
        <v>6</v>
      </c>
      <c r="PR3" s="74">
        <v>34</v>
      </c>
      <c r="PS3" s="74">
        <v>34</v>
      </c>
      <c r="PT3" s="74">
        <v>0</v>
      </c>
      <c r="PU3" s="74">
        <v>0</v>
      </c>
      <c r="PV3" s="75">
        <f>PS3/PR3</f>
        <v>1</v>
      </c>
      <c r="PW3" s="75">
        <f>PV3-PN3</f>
        <v>0</v>
      </c>
      <c r="PY3" s="74" t="s">
        <v>6</v>
      </c>
      <c r="PZ3" s="74">
        <v>34</v>
      </c>
      <c r="QA3" s="74">
        <v>34</v>
      </c>
      <c r="QB3" s="74">
        <v>0</v>
      </c>
      <c r="QC3" s="74">
        <v>0</v>
      </c>
      <c r="QD3" s="75">
        <f>QA3/PZ3</f>
        <v>1</v>
      </c>
      <c r="QE3" s="75">
        <f>QD3-PV3</f>
        <v>0</v>
      </c>
      <c r="QG3" s="74" t="s">
        <v>6</v>
      </c>
      <c r="QH3" s="74">
        <v>34</v>
      </c>
      <c r="QI3" s="74">
        <v>34</v>
      </c>
      <c r="QJ3" s="74">
        <v>0</v>
      </c>
      <c r="QK3" s="74">
        <v>0</v>
      </c>
      <c r="QL3" s="75">
        <f>QI3/QH3</f>
        <v>1</v>
      </c>
      <c r="QM3" s="75">
        <f>QL3-QD3</f>
        <v>0</v>
      </c>
      <c r="QO3" s="74" t="s">
        <v>6</v>
      </c>
      <c r="QP3" s="74">
        <v>34</v>
      </c>
      <c r="QQ3" s="74">
        <v>34</v>
      </c>
      <c r="QR3" s="74">
        <v>0</v>
      </c>
      <c r="QS3" s="74">
        <v>0</v>
      </c>
      <c r="QT3" s="75">
        <f>QQ3/QP3</f>
        <v>1</v>
      </c>
      <c r="QU3" s="75">
        <f>QT3-QL3</f>
        <v>0</v>
      </c>
      <c r="QW3" s="74" t="s">
        <v>6</v>
      </c>
      <c r="QX3" s="74">
        <v>34</v>
      </c>
      <c r="QY3" s="74">
        <v>34</v>
      </c>
      <c r="QZ3" s="74">
        <v>0</v>
      </c>
      <c r="RA3" s="74">
        <v>0</v>
      </c>
      <c r="RB3" s="75">
        <f>QY3/QX3</f>
        <v>1</v>
      </c>
      <c r="RC3" s="75">
        <f>RB3-QT3</f>
        <v>0</v>
      </c>
      <c r="RE3" s="74" t="s">
        <v>6</v>
      </c>
      <c r="RF3" s="74">
        <v>34</v>
      </c>
      <c r="RG3" s="74">
        <v>34</v>
      </c>
      <c r="RH3" s="74">
        <v>0</v>
      </c>
      <c r="RI3" s="74">
        <v>0</v>
      </c>
      <c r="RJ3" s="75">
        <f>RG3/RF3</f>
        <v>1</v>
      </c>
      <c r="RK3" s="75">
        <f>RJ3-RB3</f>
        <v>0</v>
      </c>
      <c r="RM3" s="74" t="s">
        <v>6</v>
      </c>
      <c r="RN3" s="74">
        <v>34</v>
      </c>
      <c r="RO3" s="74">
        <v>34</v>
      </c>
      <c r="RP3" s="74">
        <v>0</v>
      </c>
      <c r="RQ3" s="74">
        <v>0</v>
      </c>
      <c r="RR3" s="75">
        <f>RO3/RN3</f>
        <v>1</v>
      </c>
      <c r="RS3" s="75">
        <f>RR3-RJ3</f>
        <v>0</v>
      </c>
      <c r="RU3" s="74" t="s">
        <v>6</v>
      </c>
      <c r="RV3" s="74">
        <v>34</v>
      </c>
      <c r="RW3" s="74">
        <v>34</v>
      </c>
      <c r="RX3" s="74">
        <v>0</v>
      </c>
      <c r="RY3" s="74">
        <v>0</v>
      </c>
      <c r="RZ3" s="75">
        <f>RW3/RV3</f>
        <v>1</v>
      </c>
      <c r="SA3" s="75">
        <f>RZ3-RR3</f>
        <v>0</v>
      </c>
      <c r="SC3" s="74" t="s">
        <v>6</v>
      </c>
      <c r="SD3" s="74">
        <v>34</v>
      </c>
      <c r="SE3" s="74">
        <v>34</v>
      </c>
      <c r="SF3" s="74">
        <v>0</v>
      </c>
      <c r="SG3" s="74">
        <v>0</v>
      </c>
      <c r="SH3" s="75">
        <f>SE3/SD3</f>
        <v>1</v>
      </c>
      <c r="SI3" s="75">
        <f>SH3-RZ3</f>
        <v>0</v>
      </c>
      <c r="SK3" s="74" t="s">
        <v>6</v>
      </c>
      <c r="SL3" s="74">
        <v>34</v>
      </c>
      <c r="SM3" s="74">
        <v>34</v>
      </c>
      <c r="SN3" s="74">
        <v>0</v>
      </c>
      <c r="SO3" s="74">
        <v>0</v>
      </c>
      <c r="SP3" s="75">
        <f>SM3/SL3</f>
        <v>1</v>
      </c>
      <c r="SQ3" s="75" t="str">
        <f>IF(EXACT(SD3,SL3),IF(EXACT(SE3,SM3),IF(EXACT(SF3,SN3),IF(EXACT(SG3,SO3),"OK",CONCATENATE("Fail:",ROUND(SP3-SH3,2)*100,"%")),CONCATENATE("Fail:",ROUND(SP3-SH3,2)*100,"%")),CONCATENATE("Fail:",ROUND(SP3-SH3,2)*100,"%")),CONCATENATE("Fail:",ROUND(SP3-SH3,2)*100,"%"))</f>
        <v>OK</v>
      </c>
      <c r="SS3" s="74" t="s">
        <v>6</v>
      </c>
      <c r="ST3" s="74">
        <v>34</v>
      </c>
      <c r="SU3" s="74">
        <v>34</v>
      </c>
      <c r="SV3" s="74">
        <v>0</v>
      </c>
      <c r="SW3" s="74">
        <v>0</v>
      </c>
      <c r="SX3" s="75">
        <f>SU3/ST3</f>
        <v>1</v>
      </c>
      <c r="SY3" s="75" t="str">
        <f>IF(EXACT(SL3,ST3),IF(EXACT(SM3,SU3),IF(EXACT(SN3,SV3),IF(EXACT(SO3,SW3),"OK",CONCATENATE("Fail:",ROUND(SX3-SP3,2)*100,"%")),CONCATENATE("Fail:",ROUND(SX3-SP3,2)*100,"%")),CONCATENATE("Fail:",ROUND(SX3-SP3,2)*100,"%")),CONCATENATE("Fail:",ROUND(SX3-SP3,2)*100,"%"))</f>
        <v>OK</v>
      </c>
      <c r="TA3" s="74" t="s">
        <v>6</v>
      </c>
      <c r="TB3" s="74">
        <v>34</v>
      </c>
      <c r="TC3" s="74">
        <v>34</v>
      </c>
      <c r="TD3" s="74">
        <v>0</v>
      </c>
      <c r="TE3" s="74">
        <v>0</v>
      </c>
      <c r="TF3" s="75">
        <v>1</v>
      </c>
      <c r="TG3" s="75" t="str">
        <f>IF(EXACT(SL3,TB3),IF(EXACT(SM3,TC3),IF(EXACT(SN3,TD3),IF(EXACT(SO3,TE3),"OK",CONCATENATE("Fail:",ROUND(TF3-SP3,2)*100,"%")),CONCATENATE("Fail:",ROUND(TF3-SP3,2)*100,"%")),CONCATENATE("Fail:",ROUND(TF3-SP3,2)*100,"%")),CONCATENATE("Fail:",ROUND(TF3-SP3,2)*100,"%"))</f>
        <v>OK</v>
      </c>
      <c r="TI3" s="74" t="s">
        <v>6</v>
      </c>
      <c r="TJ3" s="74">
        <v>34</v>
      </c>
      <c r="TK3" s="74">
        <v>34</v>
      </c>
      <c r="TL3" s="74">
        <v>0</v>
      </c>
      <c r="TM3" s="74">
        <v>0</v>
      </c>
      <c r="TN3" s="75">
        <f>TK3/TJ3</f>
        <v>1</v>
      </c>
      <c r="TO3" s="75" t="str">
        <f>IF(EXACT(ST3,TJ3),IF(EXACT(SU3,TK3),IF(EXACT(SV3,TL3),IF(EXACT(SW3,TM3),"OK",CONCATENATE("Fail:",ROUND(TN3-SX3,2)*100,"%")),CONCATENATE("Fail:",ROUND(TN3-SX3,2)*100,"%")),CONCATENATE("Fail:",ROUND(TN3-SX3,2)*100,"%")),CONCATENATE("Fail:",ROUND(TN3-SX3,2)*100,"%"))</f>
        <v>OK</v>
      </c>
    </row>
    <row r="4" spans="1:535" ht="15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G4" s="4"/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4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4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4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4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4">
        <f t="shared" ref="AT4:AT67" si="4">AS4-AK4</f>
        <v>0</v>
      </c>
      <c r="AV4" s="14" t="s">
        <v>7</v>
      </c>
      <c r="AW4" s="2">
        <v>32</v>
      </c>
      <c r="AX4" s="2">
        <v>32</v>
      </c>
      <c r="AY4" s="2">
        <v>0</v>
      </c>
      <c r="AZ4" s="2">
        <v>0</v>
      </c>
      <c r="BA4" s="4">
        <v>1</v>
      </c>
      <c r="BB4" s="4">
        <f t="shared" ref="BB4:BB67" si="5">BA4-AS4</f>
        <v>0</v>
      </c>
      <c r="BD4" s="14" t="s">
        <v>7</v>
      </c>
      <c r="BE4" s="2">
        <v>32</v>
      </c>
      <c r="BF4" s="2">
        <v>32</v>
      </c>
      <c r="BG4" s="2">
        <v>0</v>
      </c>
      <c r="BH4" s="2">
        <v>0</v>
      </c>
      <c r="BI4" s="4">
        <v>1</v>
      </c>
      <c r="BJ4" s="4">
        <f t="shared" ref="BJ4:BJ58" si="6">BI4-BA4</f>
        <v>0</v>
      </c>
      <c r="BL4" s="14" t="s">
        <v>7</v>
      </c>
      <c r="BM4" s="2">
        <v>32</v>
      </c>
      <c r="BN4" s="2">
        <v>32</v>
      </c>
      <c r="BO4" s="2">
        <v>0</v>
      </c>
      <c r="BP4" s="2">
        <v>0</v>
      </c>
      <c r="BQ4" s="4">
        <v>1</v>
      </c>
      <c r="BR4" s="4">
        <f t="shared" ref="BR4:BR67" si="7">BQ4-BI4</f>
        <v>0</v>
      </c>
      <c r="BT4" s="14" t="s">
        <v>7</v>
      </c>
      <c r="BU4" s="2">
        <v>32</v>
      </c>
      <c r="BV4" s="2">
        <v>32</v>
      </c>
      <c r="BW4" s="2">
        <v>0</v>
      </c>
      <c r="BX4" s="2">
        <v>0</v>
      </c>
      <c r="BY4" s="4">
        <v>1</v>
      </c>
      <c r="BZ4" s="4">
        <f t="shared" ref="BZ4:BZ67" si="8">BY4-BQ4</f>
        <v>0</v>
      </c>
      <c r="CB4" s="14" t="s">
        <v>7</v>
      </c>
      <c r="CC4" s="2">
        <v>32</v>
      </c>
      <c r="CD4" s="2">
        <v>32</v>
      </c>
      <c r="CE4" s="2">
        <v>0</v>
      </c>
      <c r="CF4" s="2">
        <v>0</v>
      </c>
      <c r="CG4" s="4">
        <v>1</v>
      </c>
      <c r="CH4" s="4">
        <f t="shared" ref="CH4:CH67" si="9">CG4-BY4</f>
        <v>0</v>
      </c>
      <c r="CJ4" s="14" t="s">
        <v>7</v>
      </c>
      <c r="CK4" s="2">
        <v>32</v>
      </c>
      <c r="CL4" s="2">
        <v>32</v>
      </c>
      <c r="CM4" s="2">
        <v>0</v>
      </c>
      <c r="CN4" s="2">
        <v>0</v>
      </c>
      <c r="CO4" s="4">
        <v>1</v>
      </c>
      <c r="CP4" s="4">
        <f t="shared" ref="CP4:CP67" si="10">CO4-CG4</f>
        <v>0</v>
      </c>
      <c r="CR4" s="14" t="s">
        <v>7</v>
      </c>
      <c r="CS4" s="2">
        <v>32</v>
      </c>
      <c r="CT4" s="2">
        <v>32</v>
      </c>
      <c r="CU4" s="2">
        <v>0</v>
      </c>
      <c r="CV4" s="2">
        <v>0</v>
      </c>
      <c r="CW4" s="4">
        <v>1</v>
      </c>
      <c r="CX4" s="4">
        <f t="shared" ref="CX4:CX67" si="11">CW4-CO4</f>
        <v>0</v>
      </c>
      <c r="CZ4" s="14" t="s">
        <v>7</v>
      </c>
      <c r="DA4" s="2">
        <v>32</v>
      </c>
      <c r="DB4" s="2">
        <v>32</v>
      </c>
      <c r="DC4" s="2">
        <v>0</v>
      </c>
      <c r="DD4" s="2">
        <v>0</v>
      </c>
      <c r="DE4" s="4">
        <f>DB4/DA4</f>
        <v>1</v>
      </c>
      <c r="DF4" s="8">
        <f t="shared" ref="DF4:DF67" si="12">DE4-CW4</f>
        <v>0</v>
      </c>
      <c r="DH4" s="14" t="s">
        <v>7</v>
      </c>
      <c r="DI4" s="2">
        <v>32</v>
      </c>
      <c r="DJ4" s="2">
        <v>32</v>
      </c>
      <c r="DK4" s="2">
        <v>0</v>
      </c>
      <c r="DL4" s="2">
        <v>0</v>
      </c>
      <c r="DM4" s="4">
        <f>DJ4/DI4</f>
        <v>1</v>
      </c>
      <c r="DN4" s="4">
        <f t="shared" ref="DN4:DN67" si="13">DM4-DE4</f>
        <v>0</v>
      </c>
      <c r="DP4" s="14" t="s">
        <v>7</v>
      </c>
      <c r="DQ4" s="2">
        <v>32</v>
      </c>
      <c r="DR4" s="2">
        <v>32</v>
      </c>
      <c r="DS4" s="2">
        <v>0</v>
      </c>
      <c r="DT4" s="2">
        <v>0</v>
      </c>
      <c r="DU4" s="4">
        <f>DR4/DQ4</f>
        <v>1</v>
      </c>
      <c r="DV4" s="4">
        <f t="shared" ref="DV4:DV67" si="14">DU4-DM4</f>
        <v>0</v>
      </c>
      <c r="DX4" s="14" t="s">
        <v>7</v>
      </c>
      <c r="DY4" s="2">
        <v>32</v>
      </c>
      <c r="DZ4" s="2">
        <v>32</v>
      </c>
      <c r="EA4" s="2">
        <v>0</v>
      </c>
      <c r="EB4" s="2">
        <v>0</v>
      </c>
      <c r="EC4" s="4">
        <f>DZ4/DY4</f>
        <v>1</v>
      </c>
      <c r="ED4" s="8">
        <f>EC4-'ZTE Geek V975'!DM4</f>
        <v>0</v>
      </c>
      <c r="EF4" s="14" t="s">
        <v>7</v>
      </c>
      <c r="EG4" s="2">
        <v>32</v>
      </c>
      <c r="EH4" s="2">
        <v>32</v>
      </c>
      <c r="EI4" s="2">
        <v>0</v>
      </c>
      <c r="EJ4" s="2">
        <v>0</v>
      </c>
      <c r="EK4" s="4">
        <f>EH4/EG4</f>
        <v>1</v>
      </c>
      <c r="EL4" s="4">
        <f t="shared" ref="EL4:EL67" si="15">EK4-EC4</f>
        <v>0</v>
      </c>
      <c r="EN4" s="14" t="s">
        <v>7</v>
      </c>
      <c r="EO4" s="2">
        <v>32</v>
      </c>
      <c r="EP4" s="2">
        <v>32</v>
      </c>
      <c r="EQ4" s="2">
        <v>0</v>
      </c>
      <c r="ER4" s="2">
        <v>0</v>
      </c>
      <c r="ES4" s="4">
        <f>EP4/EO4</f>
        <v>1</v>
      </c>
      <c r="ET4" s="4">
        <f t="shared" ref="ET4:ET67" si="16">ES4-EK4</f>
        <v>0</v>
      </c>
      <c r="EV4" s="14" t="s">
        <v>7</v>
      </c>
      <c r="EW4" s="2">
        <v>32</v>
      </c>
      <c r="EX4" s="2">
        <v>32</v>
      </c>
      <c r="EY4" s="2">
        <v>0</v>
      </c>
      <c r="EZ4" s="2">
        <v>0</v>
      </c>
      <c r="FA4" s="4">
        <f>EX4/EW4</f>
        <v>1</v>
      </c>
      <c r="FB4" s="4">
        <f t="shared" ref="FB4:FB67" si="17">FA4-ES4</f>
        <v>0</v>
      </c>
      <c r="FD4" s="14" t="s">
        <v>7</v>
      </c>
      <c r="FE4" s="2">
        <v>32</v>
      </c>
      <c r="FF4" s="2">
        <v>32</v>
      </c>
      <c r="FG4" s="2">
        <v>0</v>
      </c>
      <c r="FH4" s="2">
        <v>0</v>
      </c>
      <c r="FI4" s="4">
        <f>FF4/FE4</f>
        <v>1</v>
      </c>
      <c r="FJ4" s="4">
        <f t="shared" ref="FJ4:FJ67" si="18">FI4-FA4</f>
        <v>0</v>
      </c>
      <c r="FL4" s="14" t="s">
        <v>7</v>
      </c>
      <c r="FM4" s="2">
        <v>32</v>
      </c>
      <c r="FN4" s="2">
        <v>32</v>
      </c>
      <c r="FO4" s="2">
        <v>0</v>
      </c>
      <c r="FP4" s="2">
        <v>0</v>
      </c>
      <c r="FQ4" s="4">
        <v>1</v>
      </c>
      <c r="FR4" s="8">
        <f t="shared" ref="FR4:FR67" si="19">FQ4-FI4</f>
        <v>0</v>
      </c>
      <c r="FT4" s="14" t="s">
        <v>7</v>
      </c>
      <c r="FU4" s="2">
        <v>32</v>
      </c>
      <c r="FV4" s="2">
        <v>32</v>
      </c>
      <c r="FW4" s="2">
        <v>0</v>
      </c>
      <c r="FX4" s="2">
        <v>0</v>
      </c>
      <c r="FY4" s="4">
        <v>1</v>
      </c>
      <c r="FZ4" s="4">
        <f t="shared" ref="FZ4:FZ67" si="20">FY4-FQ4</f>
        <v>0</v>
      </c>
      <c r="GB4" s="14" t="s">
        <v>7</v>
      </c>
      <c r="GC4" s="2">
        <v>32</v>
      </c>
      <c r="GD4" s="2">
        <v>32</v>
      </c>
      <c r="GE4" s="2">
        <v>0</v>
      </c>
      <c r="GF4" s="2">
        <v>0</v>
      </c>
      <c r="GG4" s="4">
        <v>1</v>
      </c>
      <c r="GH4" s="4">
        <f t="shared" ref="GH4:GH67" si="21">GG4-FY4</f>
        <v>0</v>
      </c>
      <c r="GJ4" s="37" t="s">
        <v>7</v>
      </c>
      <c r="GK4" s="2">
        <v>32</v>
      </c>
      <c r="GL4" s="2">
        <v>32</v>
      </c>
      <c r="GM4" s="2">
        <v>0</v>
      </c>
      <c r="GN4" s="2">
        <v>0</v>
      </c>
      <c r="GO4" s="4">
        <v>1</v>
      </c>
      <c r="GP4" s="4">
        <f t="shared" ref="GP4:GP67" si="22">GO4-GG4</f>
        <v>0</v>
      </c>
      <c r="GR4" s="37" t="s">
        <v>7</v>
      </c>
      <c r="GS4" s="2">
        <v>32</v>
      </c>
      <c r="GT4" s="2">
        <v>32</v>
      </c>
      <c r="GU4" s="2">
        <v>0</v>
      </c>
      <c r="GV4" s="2">
        <v>0</v>
      </c>
      <c r="GW4" s="4">
        <v>1</v>
      </c>
      <c r="GX4" s="4">
        <f t="shared" ref="GX4:GX67" si="23">GW4-GO4</f>
        <v>0</v>
      </c>
      <c r="GZ4" s="37" t="s">
        <v>7</v>
      </c>
      <c r="HA4" s="2">
        <v>32</v>
      </c>
      <c r="HB4" s="2">
        <v>32</v>
      </c>
      <c r="HC4" s="2">
        <v>0</v>
      </c>
      <c r="HD4" s="2">
        <v>0</v>
      </c>
      <c r="HE4" s="4">
        <v>1</v>
      </c>
      <c r="HF4" s="4">
        <f t="shared" ref="HF4:HF67" si="24">HE4-GW4</f>
        <v>0</v>
      </c>
      <c r="HH4" s="37" t="s">
        <v>7</v>
      </c>
      <c r="HI4" s="2">
        <v>32</v>
      </c>
      <c r="HJ4" s="2">
        <v>32</v>
      </c>
      <c r="HK4" s="2">
        <v>0</v>
      </c>
      <c r="HL4" s="2">
        <v>0</v>
      </c>
      <c r="HM4" s="4">
        <v>1</v>
      </c>
      <c r="HN4" s="4">
        <f t="shared" ref="HN4:HN67" si="25">HM4-HE4</f>
        <v>0</v>
      </c>
      <c r="HP4" s="37" t="s">
        <v>7</v>
      </c>
      <c r="HQ4" s="2">
        <v>32</v>
      </c>
      <c r="HR4" s="2">
        <v>32</v>
      </c>
      <c r="HS4" s="2">
        <v>0</v>
      </c>
      <c r="HT4" s="2">
        <v>0</v>
      </c>
      <c r="HU4" s="4">
        <v>1</v>
      </c>
      <c r="HV4" s="4">
        <f t="shared" ref="HV4:HV67" si="26">HU4-HM4</f>
        <v>0</v>
      </c>
      <c r="HX4" s="37" t="s">
        <v>7</v>
      </c>
      <c r="HY4" s="2">
        <v>32</v>
      </c>
      <c r="HZ4" s="2">
        <v>32</v>
      </c>
      <c r="IA4" s="2">
        <v>0</v>
      </c>
      <c r="IB4" s="2">
        <v>0</v>
      </c>
      <c r="IC4" s="4">
        <v>1</v>
      </c>
      <c r="ID4" s="4">
        <f t="shared" ref="ID4:ID67" si="27">IC4-HU4</f>
        <v>0</v>
      </c>
      <c r="IF4" s="37" t="s">
        <v>7</v>
      </c>
      <c r="IG4" s="2">
        <v>32</v>
      </c>
      <c r="IH4" s="2">
        <v>32</v>
      </c>
      <c r="II4" s="2">
        <v>0</v>
      </c>
      <c r="IJ4" s="2">
        <v>0</v>
      </c>
      <c r="IK4" s="4">
        <v>1</v>
      </c>
      <c r="IL4" s="4">
        <f t="shared" ref="IL4:IL67" si="28">IK4-IC4</f>
        <v>0</v>
      </c>
      <c r="IN4" s="57" t="s">
        <v>7</v>
      </c>
      <c r="IO4" s="55">
        <v>32</v>
      </c>
      <c r="IP4" s="55">
        <v>32</v>
      </c>
      <c r="IQ4" s="55">
        <v>0</v>
      </c>
      <c r="IR4" s="55">
        <v>0</v>
      </c>
      <c r="IS4" s="56">
        <v>1</v>
      </c>
      <c r="IT4" s="56">
        <v>1</v>
      </c>
      <c r="IU4" s="52"/>
      <c r="IV4" s="57" t="s">
        <v>7</v>
      </c>
      <c r="IW4" s="55">
        <v>32</v>
      </c>
      <c r="IX4" s="55">
        <v>32</v>
      </c>
      <c r="IY4" s="55">
        <v>0</v>
      </c>
      <c r="IZ4" s="55">
        <v>0</v>
      </c>
      <c r="JA4" s="56">
        <v>1</v>
      </c>
      <c r="JB4" s="56">
        <v>0</v>
      </c>
      <c r="JD4" s="78" t="s">
        <v>7</v>
      </c>
      <c r="JE4" s="74">
        <v>32</v>
      </c>
      <c r="JF4" s="74">
        <v>32</v>
      </c>
      <c r="JG4" s="74">
        <v>0</v>
      </c>
      <c r="JH4" s="74">
        <v>0</v>
      </c>
      <c r="JI4" s="75">
        <f>JF4/JE4</f>
        <v>1</v>
      </c>
      <c r="JJ4" s="67">
        <f t="shared" ref="JJ4:JJ67" si="29">JI4-JA4</f>
        <v>0</v>
      </c>
      <c r="JK4" s="66"/>
      <c r="JL4" s="78" t="s">
        <v>7</v>
      </c>
      <c r="JM4" s="74">
        <v>32</v>
      </c>
      <c r="JN4" s="74">
        <v>32</v>
      </c>
      <c r="JO4" s="74">
        <v>0</v>
      </c>
      <c r="JP4" s="74">
        <v>0</v>
      </c>
      <c r="JQ4" s="75">
        <f>JN4/JM4</f>
        <v>1</v>
      </c>
      <c r="JR4" s="67">
        <f t="shared" ref="JR4:JR67" si="30">JQ4-JI4</f>
        <v>0</v>
      </c>
      <c r="JS4" s="66"/>
      <c r="JT4" s="78" t="s">
        <v>7</v>
      </c>
      <c r="JU4" s="74">
        <v>32</v>
      </c>
      <c r="JV4" s="74">
        <v>32</v>
      </c>
      <c r="JW4" s="74">
        <v>0</v>
      </c>
      <c r="JX4" s="74">
        <v>0</v>
      </c>
      <c r="JY4" s="75">
        <f>JV4/JU4</f>
        <v>1</v>
      </c>
      <c r="JZ4" s="75">
        <f t="shared" ref="JZ4:JZ67" si="31">JY4-JQ4</f>
        <v>0</v>
      </c>
      <c r="KB4" s="78" t="s">
        <v>7</v>
      </c>
      <c r="KC4" s="74">
        <v>32</v>
      </c>
      <c r="KD4" s="74">
        <v>32</v>
      </c>
      <c r="KE4" s="74">
        <v>0</v>
      </c>
      <c r="KF4" s="74">
        <v>0</v>
      </c>
      <c r="KG4" s="75">
        <f>KD4/KC4</f>
        <v>1</v>
      </c>
      <c r="KH4" s="75">
        <f t="shared" ref="KH4:KH67" si="32">KG4-JY4</f>
        <v>0</v>
      </c>
      <c r="KI4" s="74"/>
      <c r="KJ4" s="78" t="s">
        <v>7</v>
      </c>
      <c r="KK4" s="74">
        <v>32</v>
      </c>
      <c r="KL4" s="74">
        <v>32</v>
      </c>
      <c r="KM4" s="74">
        <v>0</v>
      </c>
      <c r="KN4" s="74">
        <v>0</v>
      </c>
      <c r="KO4" s="75">
        <f>KL4/KK4</f>
        <v>1</v>
      </c>
      <c r="KP4" s="75">
        <f t="shared" ref="KP4:KP67" si="33">KO4-KG4</f>
        <v>0</v>
      </c>
      <c r="KQ4" s="74"/>
      <c r="KR4" s="78" t="s">
        <v>7</v>
      </c>
      <c r="KS4" s="74">
        <v>32</v>
      </c>
      <c r="KT4" s="74">
        <v>32</v>
      </c>
      <c r="KU4" s="74">
        <v>0</v>
      </c>
      <c r="KV4" s="74">
        <v>0</v>
      </c>
      <c r="KW4" s="75">
        <f>KT4/KS4</f>
        <v>1</v>
      </c>
      <c r="KX4" s="75">
        <f t="shared" ref="KX4:KX67" si="34">KW4-KO4</f>
        <v>0</v>
      </c>
      <c r="KY4" s="74"/>
      <c r="KZ4" s="78" t="s">
        <v>7</v>
      </c>
      <c r="LA4" s="74">
        <v>32</v>
      </c>
      <c r="LB4" s="74">
        <v>32</v>
      </c>
      <c r="LC4" s="74">
        <v>0</v>
      </c>
      <c r="LD4" s="74">
        <v>0</v>
      </c>
      <c r="LE4" s="75">
        <f>LB4/LA4</f>
        <v>1</v>
      </c>
      <c r="LF4" s="75">
        <f t="shared" ref="LF4:LF67" si="35">LE4-KV4</f>
        <v>1</v>
      </c>
      <c r="LG4" s="74"/>
      <c r="LH4" s="74"/>
      <c r="LI4" s="78" t="s">
        <v>7</v>
      </c>
      <c r="LJ4" s="74">
        <v>32</v>
      </c>
      <c r="LK4" s="74">
        <v>32</v>
      </c>
      <c r="LL4" s="74">
        <v>0</v>
      </c>
      <c r="LM4" s="74">
        <v>0</v>
      </c>
      <c r="LN4" s="75">
        <f>LK4/LJ4</f>
        <v>1</v>
      </c>
      <c r="LO4" s="75">
        <f t="shared" ref="LO4:LO67" si="36">LN4-LE4</f>
        <v>0</v>
      </c>
      <c r="LP4" s="74"/>
      <c r="LQ4" s="78" t="s">
        <v>7</v>
      </c>
      <c r="LR4" s="74">
        <v>32</v>
      </c>
      <c r="LS4" s="74">
        <v>32</v>
      </c>
      <c r="LT4" s="74">
        <v>0</v>
      </c>
      <c r="LU4" s="74">
        <v>0</v>
      </c>
      <c r="LV4" s="75">
        <f t="shared" ref="LV4:LV67" si="37">LS4/LR4</f>
        <v>1</v>
      </c>
      <c r="LW4" s="75">
        <f t="shared" ref="LW4:LW67" si="38">LV4-LN4</f>
        <v>0</v>
      </c>
      <c r="LY4" s="78" t="s">
        <v>7</v>
      </c>
      <c r="LZ4" s="74">
        <v>32</v>
      </c>
      <c r="MA4" s="74">
        <v>31</v>
      </c>
      <c r="MB4" s="74">
        <v>0</v>
      </c>
      <c r="MC4" s="74">
        <v>0</v>
      </c>
      <c r="MD4" s="75">
        <f t="shared" ref="MD4:MD67" si="39">MA4/LZ4</f>
        <v>0.96875</v>
      </c>
      <c r="ME4" s="75">
        <f t="shared" ref="ME4:ME67" si="40">MD4-LV4</f>
        <v>-3.125E-2</v>
      </c>
      <c r="MG4" s="78" t="s">
        <v>7</v>
      </c>
      <c r="MH4" s="74">
        <v>32</v>
      </c>
      <c r="MI4" s="74">
        <v>32</v>
      </c>
      <c r="MJ4" s="74">
        <v>0</v>
      </c>
      <c r="MK4" s="74">
        <v>0</v>
      </c>
      <c r="ML4" s="75">
        <f t="shared" ref="ML4:ML67" si="41">MI4/MH4</f>
        <v>1</v>
      </c>
      <c r="MM4" s="75">
        <f t="shared" ref="MM4:MM67" si="42">ML4-MD4</f>
        <v>3.125E-2</v>
      </c>
      <c r="MO4" s="78" t="s">
        <v>7</v>
      </c>
      <c r="MP4" s="74">
        <v>32</v>
      </c>
      <c r="MQ4" s="74">
        <v>32</v>
      </c>
      <c r="MR4" s="74">
        <v>0</v>
      </c>
      <c r="MS4" s="74">
        <v>0</v>
      </c>
      <c r="MT4" s="75">
        <f t="shared" ref="MT4:MT67" si="43">MQ4/MP4</f>
        <v>1</v>
      </c>
      <c r="MU4" s="75">
        <f t="shared" ref="MU4:MU67" si="44">MT4-ML4</f>
        <v>0</v>
      </c>
      <c r="MW4" s="78" t="s">
        <v>7</v>
      </c>
      <c r="MX4" s="74">
        <v>32</v>
      </c>
      <c r="MY4" s="74">
        <v>32</v>
      </c>
      <c r="MZ4" s="74">
        <v>0</v>
      </c>
      <c r="NA4" s="74">
        <v>0</v>
      </c>
      <c r="NB4" s="75">
        <f t="shared" ref="NB4:NB67" si="45">MY4/MX4</f>
        <v>1</v>
      </c>
      <c r="NC4" s="75">
        <f t="shared" ref="NC4:NC67" si="46">NB4-MT4</f>
        <v>0</v>
      </c>
      <c r="NE4" s="78" t="s">
        <v>7</v>
      </c>
      <c r="NF4" s="74">
        <v>32</v>
      </c>
      <c r="NG4" s="74">
        <v>32</v>
      </c>
      <c r="NH4" s="74">
        <v>0</v>
      </c>
      <c r="NI4" s="74">
        <v>0</v>
      </c>
      <c r="NJ4" s="75">
        <f t="shared" ref="NJ4:NJ67" si="47">NG4/NF4</f>
        <v>1</v>
      </c>
      <c r="NK4" s="75">
        <f t="shared" ref="NK4:NK67" si="48">NJ4-NB4</f>
        <v>0</v>
      </c>
      <c r="NM4" s="78" t="s">
        <v>7</v>
      </c>
      <c r="NN4" s="74">
        <v>32</v>
      </c>
      <c r="NO4" s="74">
        <v>32</v>
      </c>
      <c r="NP4" s="74">
        <v>0</v>
      </c>
      <c r="NQ4" s="74">
        <v>0</v>
      </c>
      <c r="NR4" s="75">
        <f t="shared" ref="NR4:NR67" si="49">NO4/NN4</f>
        <v>1</v>
      </c>
      <c r="NS4" s="75">
        <f t="shared" ref="NS4:NS67" si="50">NR4-NJ4</f>
        <v>0</v>
      </c>
      <c r="NU4" s="78" t="s">
        <v>7</v>
      </c>
      <c r="NV4" s="74">
        <v>32</v>
      </c>
      <c r="NW4" s="74">
        <v>32</v>
      </c>
      <c r="NX4" s="74">
        <v>0</v>
      </c>
      <c r="NY4" s="74">
        <v>0</v>
      </c>
      <c r="NZ4" s="75">
        <f t="shared" ref="NZ4:NZ67" si="51">NW4/NV4</f>
        <v>1</v>
      </c>
      <c r="OA4" s="75">
        <f t="shared" ref="OA4:OA67" si="52">NZ4-NR4</f>
        <v>0</v>
      </c>
      <c r="OC4" s="78" t="s">
        <v>7</v>
      </c>
      <c r="OD4" s="74">
        <v>32</v>
      </c>
      <c r="OE4" s="74">
        <v>32</v>
      </c>
      <c r="OF4" s="74">
        <v>0</v>
      </c>
      <c r="OG4" s="74">
        <v>0</v>
      </c>
      <c r="OH4" s="75">
        <f t="shared" ref="OH4:OH67" si="53">OE4/OD4</f>
        <v>1</v>
      </c>
      <c r="OI4" s="75">
        <f t="shared" ref="OI4:OI67" si="54">OH4-NZ4</f>
        <v>0</v>
      </c>
      <c r="OK4" s="78" t="s">
        <v>7</v>
      </c>
      <c r="OL4" s="74">
        <v>32</v>
      </c>
      <c r="OM4" s="74">
        <v>32</v>
      </c>
      <c r="ON4" s="74">
        <v>0</v>
      </c>
      <c r="OO4" s="74">
        <v>0</v>
      </c>
      <c r="OP4" s="75">
        <f t="shared" ref="OP4:OP67" si="55">OM4/OL4</f>
        <v>1</v>
      </c>
      <c r="OQ4" s="75">
        <f t="shared" ref="OQ4:OQ67" si="56">OP4-OH4</f>
        <v>0</v>
      </c>
      <c r="OS4" s="78" t="s">
        <v>7</v>
      </c>
      <c r="OT4" s="74">
        <v>32</v>
      </c>
      <c r="OU4" s="74">
        <v>32</v>
      </c>
      <c r="OV4" s="74">
        <v>0</v>
      </c>
      <c r="OW4" s="74">
        <v>0</v>
      </c>
      <c r="OX4" s="75">
        <f t="shared" ref="OX4:OX67" si="57">OU4/OT4</f>
        <v>1</v>
      </c>
      <c r="OY4" s="75">
        <f t="shared" ref="OY4:OY67" si="58">OX4-OP4</f>
        <v>0</v>
      </c>
      <c r="PA4" s="78" t="s">
        <v>7</v>
      </c>
      <c r="PB4" s="74">
        <v>32</v>
      </c>
      <c r="PC4" s="74">
        <v>32</v>
      </c>
      <c r="PD4" s="74">
        <v>0</v>
      </c>
      <c r="PE4" s="74">
        <v>0</v>
      </c>
      <c r="PF4" s="75">
        <f t="shared" ref="PF4:PF67" si="59">PC4/PB4</f>
        <v>1</v>
      </c>
      <c r="PG4" s="75">
        <f t="shared" ref="PG4:PG67" si="60">PF4-OX4</f>
        <v>0</v>
      </c>
      <c r="PI4" s="78" t="s">
        <v>7</v>
      </c>
      <c r="PJ4" s="74">
        <v>32</v>
      </c>
      <c r="PK4" s="74">
        <v>32</v>
      </c>
      <c r="PL4" s="74">
        <v>0</v>
      </c>
      <c r="PM4" s="74">
        <v>0</v>
      </c>
      <c r="PN4" s="75">
        <f t="shared" ref="PN4:PN67" si="61">PK4/PJ4</f>
        <v>1</v>
      </c>
      <c r="PO4" s="75">
        <f t="shared" ref="PO4:PO67" si="62">PN4-PF4</f>
        <v>0</v>
      </c>
      <c r="PQ4" s="78" t="s">
        <v>7</v>
      </c>
      <c r="PR4" s="74">
        <v>32</v>
      </c>
      <c r="PS4" s="74">
        <v>32</v>
      </c>
      <c r="PT4" s="74">
        <v>0</v>
      </c>
      <c r="PU4" s="74">
        <v>0</v>
      </c>
      <c r="PV4" s="75">
        <f t="shared" ref="PV4:PV67" si="63">PS4/PR4</f>
        <v>1</v>
      </c>
      <c r="PW4" s="75">
        <f t="shared" ref="PW4:PW67" si="64">PV4-PN4</f>
        <v>0</v>
      </c>
      <c r="PY4" s="78" t="s">
        <v>7</v>
      </c>
      <c r="PZ4" s="74">
        <v>32</v>
      </c>
      <c r="QA4" s="74">
        <v>32</v>
      </c>
      <c r="QB4" s="74">
        <v>0</v>
      </c>
      <c r="QC4" s="74">
        <v>0</v>
      </c>
      <c r="QD4" s="75">
        <f t="shared" ref="QD4:QD67" si="65">QA4/PZ4</f>
        <v>1</v>
      </c>
      <c r="QE4" s="75">
        <f t="shared" ref="QE4:QE67" si="66">QD4-PV4</f>
        <v>0</v>
      </c>
      <c r="QG4" s="78" t="s">
        <v>7</v>
      </c>
      <c r="QH4" s="74">
        <v>32</v>
      </c>
      <c r="QI4" s="74">
        <v>32</v>
      </c>
      <c r="QJ4" s="74">
        <v>0</v>
      </c>
      <c r="QK4" s="74">
        <v>0</v>
      </c>
      <c r="QL4" s="75">
        <f t="shared" ref="QL4:QL67" si="67">QI4/QH4</f>
        <v>1</v>
      </c>
      <c r="QM4" s="75">
        <f t="shared" ref="QM4:QM67" si="68">QL4-QD4</f>
        <v>0</v>
      </c>
      <c r="QO4" s="78" t="s">
        <v>7</v>
      </c>
      <c r="QP4" s="74">
        <v>32</v>
      </c>
      <c r="QQ4" s="74">
        <v>32</v>
      </c>
      <c r="QR4" s="74">
        <v>0</v>
      </c>
      <c r="QS4" s="74">
        <v>0</v>
      </c>
      <c r="QT4" s="75">
        <f t="shared" ref="QT4:QT67" si="69">QQ4/QP4</f>
        <v>1</v>
      </c>
      <c r="QU4" s="75">
        <f t="shared" ref="QU4:QU67" si="70">QT4-QL4</f>
        <v>0</v>
      </c>
      <c r="QW4" s="78" t="s">
        <v>7</v>
      </c>
      <c r="QX4" s="74">
        <v>32</v>
      </c>
      <c r="QY4" s="74">
        <v>32</v>
      </c>
      <c r="QZ4" s="74">
        <v>0</v>
      </c>
      <c r="RA4" s="74">
        <v>0</v>
      </c>
      <c r="RB4" s="75">
        <f t="shared" ref="RB4:RB67" si="71">QY4/QX4</f>
        <v>1</v>
      </c>
      <c r="RC4" s="75">
        <f t="shared" ref="RC4:RC67" si="72">RB4-QT4</f>
        <v>0</v>
      </c>
      <c r="RE4" s="78" t="s">
        <v>7</v>
      </c>
      <c r="RF4" s="74">
        <v>32</v>
      </c>
      <c r="RG4" s="74">
        <v>32</v>
      </c>
      <c r="RH4" s="74">
        <v>0</v>
      </c>
      <c r="RI4" s="74">
        <v>0</v>
      </c>
      <c r="RJ4" s="75">
        <f t="shared" ref="RJ4:RJ67" si="73">RG4/RF4</f>
        <v>1</v>
      </c>
      <c r="RK4" s="75">
        <f t="shared" ref="RK4:RK67" si="74">RJ4-RB4</f>
        <v>0</v>
      </c>
      <c r="RM4" s="78" t="s">
        <v>7</v>
      </c>
      <c r="RN4" s="74">
        <v>32</v>
      </c>
      <c r="RO4" s="74">
        <v>32</v>
      </c>
      <c r="RP4" s="74">
        <v>0</v>
      </c>
      <c r="RQ4" s="74">
        <v>0</v>
      </c>
      <c r="RR4" s="75">
        <f t="shared" ref="RR4:RR67" si="75">RO4/RN4</f>
        <v>1</v>
      </c>
      <c r="RS4" s="75">
        <f t="shared" ref="RS4:RS67" si="76">RR4-RJ4</f>
        <v>0</v>
      </c>
      <c r="RU4" s="78" t="s">
        <v>7</v>
      </c>
      <c r="RV4" s="74">
        <v>32</v>
      </c>
      <c r="RW4" s="74">
        <v>32</v>
      </c>
      <c r="RX4" s="74">
        <v>0</v>
      </c>
      <c r="RY4" s="74">
        <v>0</v>
      </c>
      <c r="RZ4" s="75">
        <f t="shared" ref="RZ4:RZ67" si="77">RW4/RV4</f>
        <v>1</v>
      </c>
      <c r="SA4" s="75">
        <f t="shared" ref="SA4:SA67" si="78">RZ4-RR4</f>
        <v>0</v>
      </c>
      <c r="SC4" s="78" t="s">
        <v>7</v>
      </c>
      <c r="SD4" s="74">
        <v>32</v>
      </c>
      <c r="SE4" s="74">
        <v>32</v>
      </c>
      <c r="SF4" s="74">
        <v>0</v>
      </c>
      <c r="SG4" s="74">
        <v>0</v>
      </c>
      <c r="SH4" s="75">
        <f t="shared" ref="SH4:SH67" si="79">SE4/SD4</f>
        <v>1</v>
      </c>
      <c r="SI4" s="75">
        <f t="shared" ref="SI4:SI67" si="80">SH4-RZ4</f>
        <v>0</v>
      </c>
      <c r="SK4" s="78" t="s">
        <v>7</v>
      </c>
      <c r="SL4" s="74">
        <f>44-12</f>
        <v>32</v>
      </c>
      <c r="SM4" s="74">
        <v>32</v>
      </c>
      <c r="SN4" s="74">
        <v>0</v>
      </c>
      <c r="SO4" s="74">
        <f>12-12</f>
        <v>0</v>
      </c>
      <c r="SP4" s="75">
        <f t="shared" ref="SP4:SP67" si="81">SM4/SL4</f>
        <v>1</v>
      </c>
      <c r="SQ4" s="75" t="str">
        <f t="shared" ref="SQ4:SQ67" si="82">IF(EXACT(SD4,SL4),IF(EXACT(SE4,SM4),IF(EXACT(SF4,SN4),IF(EXACT(SG4,SO4),"OK",CONCATENATE("Fail:",ROUND(SP4-SH4,2)*100,"%")),CONCATENATE("Fail:",ROUND(SP4-SH4,2)*100,"%")),CONCATENATE("Fail:",ROUND(SP4-SH4,2)*100,"%")),CONCATENATE("Fail:",ROUND(SP4-SH4,2)*100,"%"))</f>
        <v>OK</v>
      </c>
      <c r="SS4" s="78" t="s">
        <v>7</v>
      </c>
      <c r="ST4" s="74">
        <v>44</v>
      </c>
      <c r="SU4" s="74">
        <v>32</v>
      </c>
      <c r="SV4" s="74">
        <v>12</v>
      </c>
      <c r="SW4" s="74">
        <f>12-12</f>
        <v>0</v>
      </c>
      <c r="SX4" s="75">
        <f t="shared" ref="SX4:SX67" si="83">SU4/ST4</f>
        <v>0.72727272727272729</v>
      </c>
      <c r="SY4" s="75" t="str">
        <f t="shared" ref="SY4:SY67" si="84">IF(EXACT(SL4,ST4),IF(EXACT(SM4,SU4),IF(EXACT(SN4,SV4),IF(EXACT(SO4,SW4),"OK",CONCATENATE("Fail:",ROUND(SX4-SP4,2)*100,"%")),CONCATENATE("Fail:",ROUND(SX4-SP4,2)*100,"%")),CONCATENATE("Fail:",ROUND(SX4-SP4,2)*100,"%")),CONCATENATE("Fail:",ROUND(SX4-SP4,2)*100,"%"))</f>
        <v>Fail:-27%</v>
      </c>
      <c r="TA4" s="78" t="s">
        <v>7</v>
      </c>
      <c r="TB4" s="74">
        <v>32</v>
      </c>
      <c r="TC4" s="74">
        <v>32</v>
      </c>
      <c r="TD4" s="74">
        <v>0</v>
      </c>
      <c r="TE4" s="74">
        <v>0</v>
      </c>
      <c r="TF4" s="75">
        <v>1</v>
      </c>
      <c r="TG4" s="75" t="str">
        <f t="shared" ref="TG4:TG67" si="85">IF(EXACT(SL4,TB4),IF(EXACT(SM4,TC4),IF(EXACT(SN4,TD4),IF(EXACT(SO4,TE4),"OK",CONCATENATE("Fail:",ROUND(TF4-SP4,2)*100,"%")),CONCATENATE("Fail:",ROUND(TF4-SP4,2)*100,"%")),CONCATENATE("Fail:",ROUND(TF4-SP4,2)*100,"%")),CONCATENATE("Fail:",ROUND(TF4-SP4,2)*100,"%"))</f>
        <v>OK</v>
      </c>
      <c r="TI4" s="78" t="s">
        <v>7</v>
      </c>
      <c r="TJ4" s="74">
        <v>44</v>
      </c>
      <c r="TK4" s="74">
        <v>32</v>
      </c>
      <c r="TL4" s="74">
        <v>12</v>
      </c>
      <c r="TM4" s="74">
        <v>0</v>
      </c>
      <c r="TN4" s="75">
        <f t="shared" ref="TN4:TN67" si="86">TK4/TJ4</f>
        <v>0.72727272727272729</v>
      </c>
      <c r="TO4" s="50" t="str">
        <f t="shared" ref="TO4:TO67" si="87">IF(EXACT(ST4,TJ4),IF(EXACT(SU4,TK4),IF(EXACT(SV4,TL4),IF(EXACT(SW4,TM4),"OK",CONCATENATE("Fail:",ROUND(TN4-SX4,2)*100,"%")),CONCATENATE("Fail:",ROUND(TN4-SX4,2)*100,"%")),CONCATENATE("Fail:",ROUND(TN4-SX4,2)*100,"%")),CONCATENATE("Fail:",ROUND(TN4-SX4,2)*100,"%"))</f>
        <v>OK</v>
      </c>
    </row>
    <row r="5" spans="1:535" ht="15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G5" s="4"/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4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4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4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4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4">
        <f t="shared" si="4"/>
        <v>0</v>
      </c>
      <c r="AV5" s="2" t="s">
        <v>8</v>
      </c>
      <c r="AW5" s="2">
        <v>23</v>
      </c>
      <c r="AX5" s="2">
        <v>23</v>
      </c>
      <c r="AY5" s="2">
        <v>0</v>
      </c>
      <c r="AZ5" s="2">
        <v>0</v>
      </c>
      <c r="BA5" s="4">
        <v>1</v>
      </c>
      <c r="BB5" s="4">
        <f t="shared" si="5"/>
        <v>0</v>
      </c>
      <c r="BD5" s="2" t="s">
        <v>8</v>
      </c>
      <c r="BE5" s="2">
        <v>23</v>
      </c>
      <c r="BF5" s="2">
        <v>23</v>
      </c>
      <c r="BG5" s="2">
        <v>0</v>
      </c>
      <c r="BH5" s="2">
        <v>0</v>
      </c>
      <c r="BI5" s="4">
        <v>1</v>
      </c>
      <c r="BJ5" s="4">
        <f t="shared" si="6"/>
        <v>0</v>
      </c>
      <c r="BL5" s="2" t="s">
        <v>8</v>
      </c>
      <c r="BM5" s="2">
        <v>23</v>
      </c>
      <c r="BN5" s="2">
        <v>23</v>
      </c>
      <c r="BO5" s="2">
        <v>0</v>
      </c>
      <c r="BP5" s="2">
        <v>0</v>
      </c>
      <c r="BQ5" s="4">
        <v>1</v>
      </c>
      <c r="BR5" s="4">
        <f t="shared" si="7"/>
        <v>0</v>
      </c>
      <c r="BT5" s="2" t="s">
        <v>8</v>
      </c>
      <c r="BU5" s="2">
        <v>23</v>
      </c>
      <c r="BV5" s="2">
        <v>23</v>
      </c>
      <c r="BW5" s="2">
        <v>0</v>
      </c>
      <c r="BX5" s="2">
        <v>0</v>
      </c>
      <c r="BY5" s="4">
        <v>1</v>
      </c>
      <c r="BZ5" s="4">
        <f t="shared" si="8"/>
        <v>0</v>
      </c>
      <c r="CB5" s="2" t="s">
        <v>8</v>
      </c>
      <c r="CC5" s="2">
        <v>23</v>
      </c>
      <c r="CD5" s="2">
        <v>23</v>
      </c>
      <c r="CE5" s="2">
        <v>0</v>
      </c>
      <c r="CF5" s="2">
        <v>0</v>
      </c>
      <c r="CG5" s="4">
        <v>1</v>
      </c>
      <c r="CH5" s="4">
        <f t="shared" si="9"/>
        <v>0</v>
      </c>
      <c r="CJ5" s="2" t="s">
        <v>8</v>
      </c>
      <c r="CK5" s="2">
        <v>23</v>
      </c>
      <c r="CL5" s="2">
        <v>23</v>
      </c>
      <c r="CM5" s="2">
        <v>0</v>
      </c>
      <c r="CN5" s="2">
        <v>0</v>
      </c>
      <c r="CO5" s="4">
        <v>1</v>
      </c>
      <c r="CP5" s="4">
        <f t="shared" si="10"/>
        <v>0</v>
      </c>
      <c r="CR5" s="2" t="s">
        <v>8</v>
      </c>
      <c r="CS5" s="2">
        <v>23</v>
      </c>
      <c r="CT5" s="2">
        <v>23</v>
      </c>
      <c r="CU5" s="2">
        <v>0</v>
      </c>
      <c r="CV5" s="2">
        <v>0</v>
      </c>
      <c r="CW5" s="4">
        <v>1</v>
      </c>
      <c r="CX5" s="4">
        <f t="shared" si="11"/>
        <v>0</v>
      </c>
      <c r="CZ5" s="2" t="s">
        <v>8</v>
      </c>
      <c r="DA5" s="2">
        <v>23</v>
      </c>
      <c r="DB5" s="2">
        <v>23</v>
      </c>
      <c r="DC5" s="2">
        <v>0</v>
      </c>
      <c r="DD5" s="2">
        <v>0</v>
      </c>
      <c r="DE5" s="4">
        <v>1</v>
      </c>
      <c r="DF5" s="8">
        <f t="shared" si="12"/>
        <v>0</v>
      </c>
      <c r="DH5" s="2" t="s">
        <v>8</v>
      </c>
      <c r="DI5" s="2">
        <v>23</v>
      </c>
      <c r="DJ5" s="2">
        <v>23</v>
      </c>
      <c r="DK5" s="2">
        <v>0</v>
      </c>
      <c r="DL5" s="2">
        <v>0</v>
      </c>
      <c r="DM5" s="4">
        <v>1</v>
      </c>
      <c r="DN5" s="4">
        <f t="shared" si="13"/>
        <v>0</v>
      </c>
      <c r="DP5" s="2" t="s">
        <v>8</v>
      </c>
      <c r="DQ5" s="2">
        <v>23</v>
      </c>
      <c r="DR5" s="2">
        <v>23</v>
      </c>
      <c r="DS5" s="2">
        <v>0</v>
      </c>
      <c r="DT5" s="2">
        <v>0</v>
      </c>
      <c r="DU5" s="4">
        <v>1</v>
      </c>
      <c r="DV5" s="4">
        <f t="shared" si="14"/>
        <v>0</v>
      </c>
      <c r="DX5" s="2" t="s">
        <v>8</v>
      </c>
      <c r="DY5" s="2">
        <v>23</v>
      </c>
      <c r="DZ5" s="2">
        <v>23</v>
      </c>
      <c r="EA5" s="2">
        <v>0</v>
      </c>
      <c r="EB5" s="2">
        <v>0</v>
      </c>
      <c r="EC5" s="4">
        <v>1</v>
      </c>
      <c r="ED5" s="8">
        <f>EC5-'ZTE Geek V975'!DM5</f>
        <v>0</v>
      </c>
      <c r="EF5" s="2" t="s">
        <v>8</v>
      </c>
      <c r="EG5" s="2">
        <v>23</v>
      </c>
      <c r="EH5" s="2">
        <v>23</v>
      </c>
      <c r="EI5" s="2">
        <v>0</v>
      </c>
      <c r="EJ5" s="2">
        <v>0</v>
      </c>
      <c r="EK5" s="4">
        <v>1</v>
      </c>
      <c r="EL5" s="4">
        <f t="shared" si="15"/>
        <v>0</v>
      </c>
      <c r="EN5" s="2" t="s">
        <v>8</v>
      </c>
      <c r="EO5" s="2">
        <v>23</v>
      </c>
      <c r="EP5" s="2">
        <v>23</v>
      </c>
      <c r="EQ5" s="2">
        <v>0</v>
      </c>
      <c r="ER5" s="2">
        <v>0</v>
      </c>
      <c r="ES5" s="4">
        <v>1</v>
      </c>
      <c r="ET5" s="4">
        <f t="shared" si="16"/>
        <v>0</v>
      </c>
      <c r="EV5" s="2" t="s">
        <v>8</v>
      </c>
      <c r="EW5" s="2">
        <v>23</v>
      </c>
      <c r="EX5" s="2">
        <v>23</v>
      </c>
      <c r="EY5" s="2">
        <v>0</v>
      </c>
      <c r="EZ5" s="2">
        <v>0</v>
      </c>
      <c r="FA5" s="4">
        <v>1</v>
      </c>
      <c r="FB5" s="4">
        <f t="shared" si="17"/>
        <v>0</v>
      </c>
      <c r="FD5" s="2" t="s">
        <v>8</v>
      </c>
      <c r="FE5" s="2">
        <v>23</v>
      </c>
      <c r="FF5" s="2">
        <v>23</v>
      </c>
      <c r="FG5" s="2">
        <v>0</v>
      </c>
      <c r="FH5" s="2">
        <v>0</v>
      </c>
      <c r="FI5" s="4">
        <v>1</v>
      </c>
      <c r="FJ5" s="4">
        <f t="shared" si="18"/>
        <v>0</v>
      </c>
      <c r="FL5" s="2" t="s">
        <v>8</v>
      </c>
      <c r="FM5" s="2">
        <v>26</v>
      </c>
      <c r="FN5" s="2">
        <v>26</v>
      </c>
      <c r="FO5" s="2">
        <v>0</v>
      </c>
      <c r="FP5" s="2">
        <v>0</v>
      </c>
      <c r="FQ5" s="4">
        <v>1</v>
      </c>
      <c r="FR5" s="8">
        <f t="shared" si="19"/>
        <v>0</v>
      </c>
      <c r="FT5" s="2" t="s">
        <v>8</v>
      </c>
      <c r="FU5" s="2">
        <v>26</v>
      </c>
      <c r="FV5" s="2">
        <v>26</v>
      </c>
      <c r="FW5" s="2">
        <v>0</v>
      </c>
      <c r="FX5" s="2">
        <v>0</v>
      </c>
      <c r="FY5" s="4">
        <f t="shared" ref="FY5:FY67" si="88">FV5/FU5</f>
        <v>1</v>
      </c>
      <c r="FZ5" s="4">
        <f t="shared" si="20"/>
        <v>0</v>
      </c>
      <c r="GB5" t="s">
        <v>8</v>
      </c>
      <c r="GC5">
        <v>26</v>
      </c>
      <c r="GD5">
        <v>26</v>
      </c>
      <c r="GE5">
        <v>0</v>
      </c>
      <c r="GF5">
        <v>0</v>
      </c>
      <c r="GG5" s="38">
        <f t="shared" ref="GG5:GG67" si="89">GD5/GC5</f>
        <v>1</v>
      </c>
      <c r="GH5" s="4">
        <f t="shared" si="21"/>
        <v>0</v>
      </c>
      <c r="GJ5" s="2" t="s">
        <v>8</v>
      </c>
      <c r="GK5" s="2">
        <v>26</v>
      </c>
      <c r="GL5" s="2">
        <v>26</v>
      </c>
      <c r="GM5" s="2">
        <v>0</v>
      </c>
      <c r="GN5" s="2">
        <v>0</v>
      </c>
      <c r="GO5" s="4">
        <v>1</v>
      </c>
      <c r="GP5" s="4">
        <f t="shared" si="22"/>
        <v>0</v>
      </c>
      <c r="GR5" s="2" t="s">
        <v>8</v>
      </c>
      <c r="GS5" s="2">
        <v>26</v>
      </c>
      <c r="GT5" s="2">
        <v>26</v>
      </c>
      <c r="GU5" s="2">
        <v>0</v>
      </c>
      <c r="GV5" s="2">
        <v>0</v>
      </c>
      <c r="GW5" s="4">
        <v>1</v>
      </c>
      <c r="GX5" s="4">
        <f t="shared" si="23"/>
        <v>0</v>
      </c>
      <c r="GZ5" s="2" t="s">
        <v>8</v>
      </c>
      <c r="HA5" s="2">
        <v>26</v>
      </c>
      <c r="HB5" s="2">
        <v>26</v>
      </c>
      <c r="HC5" s="2">
        <v>0</v>
      </c>
      <c r="HD5" s="2">
        <v>0</v>
      </c>
      <c r="HE5" s="4">
        <v>1</v>
      </c>
      <c r="HF5" s="4">
        <f t="shared" si="24"/>
        <v>0</v>
      </c>
      <c r="HH5" s="2" t="s">
        <v>8</v>
      </c>
      <c r="HI5" s="2">
        <v>26</v>
      </c>
      <c r="HJ5" s="2">
        <v>26</v>
      </c>
      <c r="HK5" s="2">
        <v>0</v>
      </c>
      <c r="HL5" s="2">
        <v>0</v>
      </c>
      <c r="HM5" s="4">
        <v>1</v>
      </c>
      <c r="HN5" s="4">
        <f t="shared" si="25"/>
        <v>0</v>
      </c>
      <c r="HP5" s="2" t="s">
        <v>8</v>
      </c>
      <c r="HQ5" s="2">
        <v>26</v>
      </c>
      <c r="HR5" s="2">
        <v>26</v>
      </c>
      <c r="HS5" s="2">
        <v>0</v>
      </c>
      <c r="HT5" s="2">
        <v>0</v>
      </c>
      <c r="HU5" s="4">
        <v>1</v>
      </c>
      <c r="HV5" s="4">
        <f t="shared" si="26"/>
        <v>0</v>
      </c>
      <c r="HX5" s="2" t="s">
        <v>8</v>
      </c>
      <c r="HY5" s="2">
        <v>26</v>
      </c>
      <c r="HZ5" s="2">
        <v>26</v>
      </c>
      <c r="IA5" s="2">
        <v>0</v>
      </c>
      <c r="IB5" s="2">
        <v>0</v>
      </c>
      <c r="IC5" s="4">
        <v>1</v>
      </c>
      <c r="ID5" s="4">
        <f t="shared" si="27"/>
        <v>0</v>
      </c>
      <c r="IF5" s="2" t="s">
        <v>8</v>
      </c>
      <c r="IG5" s="2">
        <v>26</v>
      </c>
      <c r="IH5" s="2">
        <v>26</v>
      </c>
      <c r="II5" s="2">
        <v>0</v>
      </c>
      <c r="IJ5" s="2">
        <v>0</v>
      </c>
      <c r="IK5" s="4">
        <f t="shared" ref="IK5:IK67" si="90">IH5/IG5</f>
        <v>1</v>
      </c>
      <c r="IL5" s="4">
        <f t="shared" si="28"/>
        <v>0</v>
      </c>
      <c r="IN5" s="55" t="s">
        <v>8</v>
      </c>
      <c r="IO5" s="55">
        <v>26</v>
      </c>
      <c r="IP5" s="55">
        <v>26</v>
      </c>
      <c r="IQ5" s="55">
        <v>0</v>
      </c>
      <c r="IR5" s="55">
        <v>0</v>
      </c>
      <c r="IS5" s="56">
        <v>1</v>
      </c>
      <c r="IT5" s="56">
        <v>1</v>
      </c>
      <c r="IU5" s="52"/>
      <c r="IV5" s="55" t="s">
        <v>8</v>
      </c>
      <c r="IW5" s="55">
        <v>26</v>
      </c>
      <c r="IX5" s="55">
        <v>26</v>
      </c>
      <c r="IY5" s="55">
        <v>0</v>
      </c>
      <c r="IZ5" s="55">
        <v>0</v>
      </c>
      <c r="JA5" s="56">
        <v>1</v>
      </c>
      <c r="JB5" s="56">
        <v>0</v>
      </c>
      <c r="JD5" s="73" t="s">
        <v>8</v>
      </c>
      <c r="JE5" s="73">
        <v>26</v>
      </c>
      <c r="JF5" s="73">
        <v>26</v>
      </c>
      <c r="JG5" s="73">
        <v>0</v>
      </c>
      <c r="JH5" s="73">
        <v>0</v>
      </c>
      <c r="JI5" s="77">
        <v>1</v>
      </c>
      <c r="JJ5" s="67">
        <f t="shared" si="29"/>
        <v>0</v>
      </c>
      <c r="JK5" s="66"/>
      <c r="JL5" s="73" t="s">
        <v>8</v>
      </c>
      <c r="JM5" s="73">
        <v>26</v>
      </c>
      <c r="JN5" s="73">
        <v>26</v>
      </c>
      <c r="JO5" s="73">
        <v>0</v>
      </c>
      <c r="JP5" s="73">
        <v>0</v>
      </c>
      <c r="JQ5" s="77">
        <f t="shared" ref="JQ5:JQ68" si="91">JN5/JM5</f>
        <v>1</v>
      </c>
      <c r="JR5" s="67">
        <f t="shared" si="30"/>
        <v>0</v>
      </c>
      <c r="JS5" s="66"/>
      <c r="JT5" s="74" t="s">
        <v>8</v>
      </c>
      <c r="JU5" s="74">
        <v>26</v>
      </c>
      <c r="JV5" s="74">
        <v>26</v>
      </c>
      <c r="JW5" s="74">
        <v>0</v>
      </c>
      <c r="JX5" s="74">
        <v>0</v>
      </c>
      <c r="JY5" s="75">
        <f t="shared" ref="JY5:JY67" si="92">JV5/JU5</f>
        <v>1</v>
      </c>
      <c r="JZ5" s="75">
        <f t="shared" si="31"/>
        <v>0</v>
      </c>
      <c r="KB5" s="73" t="s">
        <v>8</v>
      </c>
      <c r="KC5" s="73">
        <v>26</v>
      </c>
      <c r="KD5" s="73">
        <v>26</v>
      </c>
      <c r="KE5" s="73">
        <v>0</v>
      </c>
      <c r="KF5" s="73">
        <v>0</v>
      </c>
      <c r="KG5" s="77">
        <v>1</v>
      </c>
      <c r="KH5" s="75">
        <f t="shared" si="32"/>
        <v>0</v>
      </c>
      <c r="KI5" s="74"/>
      <c r="KJ5" s="73" t="s">
        <v>8</v>
      </c>
      <c r="KK5" s="73">
        <v>26</v>
      </c>
      <c r="KL5" s="73">
        <v>26</v>
      </c>
      <c r="KM5" s="73">
        <v>0</v>
      </c>
      <c r="KN5" s="73">
        <v>0</v>
      </c>
      <c r="KO5" s="77">
        <v>1</v>
      </c>
      <c r="KP5" s="75">
        <f t="shared" si="33"/>
        <v>0</v>
      </c>
      <c r="KQ5" s="74"/>
      <c r="KR5" s="73" t="s">
        <v>8</v>
      </c>
      <c r="KS5" s="73">
        <v>26</v>
      </c>
      <c r="KT5" s="73">
        <v>26</v>
      </c>
      <c r="KU5" s="73">
        <v>0</v>
      </c>
      <c r="KV5" s="73">
        <v>0</v>
      </c>
      <c r="KW5" s="77">
        <v>1</v>
      </c>
      <c r="KX5" s="75">
        <f t="shared" si="34"/>
        <v>0</v>
      </c>
      <c r="KY5" s="74"/>
      <c r="KZ5" s="73" t="s">
        <v>8</v>
      </c>
      <c r="LA5" s="73">
        <v>26</v>
      </c>
      <c r="LB5" s="73">
        <v>26</v>
      </c>
      <c r="LC5" s="73">
        <v>0</v>
      </c>
      <c r="LD5" s="73">
        <v>0</v>
      </c>
      <c r="LE5" s="77">
        <v>1</v>
      </c>
      <c r="LF5" s="75">
        <f t="shared" si="35"/>
        <v>1</v>
      </c>
      <c r="LG5" s="74"/>
      <c r="LH5" s="74"/>
      <c r="LI5" s="73" t="s">
        <v>8</v>
      </c>
      <c r="LJ5" s="73">
        <v>26</v>
      </c>
      <c r="LK5" s="73">
        <v>26</v>
      </c>
      <c r="LL5" s="73">
        <v>0</v>
      </c>
      <c r="LM5" s="73">
        <v>0</v>
      </c>
      <c r="LN5" s="77">
        <v>1</v>
      </c>
      <c r="LO5" s="75">
        <f t="shared" si="36"/>
        <v>0</v>
      </c>
      <c r="LP5" s="74"/>
      <c r="LQ5" s="74" t="s">
        <v>8</v>
      </c>
      <c r="LR5" s="74">
        <v>26</v>
      </c>
      <c r="LS5" s="74">
        <v>26</v>
      </c>
      <c r="LT5" s="74">
        <v>0</v>
      </c>
      <c r="LU5" s="74">
        <v>0</v>
      </c>
      <c r="LV5" s="75">
        <f t="shared" si="37"/>
        <v>1</v>
      </c>
      <c r="LW5" s="75">
        <f t="shared" si="38"/>
        <v>0</v>
      </c>
      <c r="LY5" s="74" t="s">
        <v>8</v>
      </c>
      <c r="LZ5" s="74">
        <v>26</v>
      </c>
      <c r="MA5" s="74">
        <v>26</v>
      </c>
      <c r="MB5" s="74">
        <v>0</v>
      </c>
      <c r="MC5" s="74">
        <v>0</v>
      </c>
      <c r="MD5" s="75">
        <f t="shared" si="39"/>
        <v>1</v>
      </c>
      <c r="ME5" s="75">
        <f t="shared" si="40"/>
        <v>0</v>
      </c>
      <c r="MG5" s="74" t="s">
        <v>8</v>
      </c>
      <c r="MH5" s="74">
        <v>26</v>
      </c>
      <c r="MI5" s="74">
        <v>26</v>
      </c>
      <c r="MJ5" s="74">
        <v>0</v>
      </c>
      <c r="MK5" s="74">
        <v>0</v>
      </c>
      <c r="ML5" s="75">
        <f t="shared" si="41"/>
        <v>1</v>
      </c>
      <c r="MM5" s="75">
        <f t="shared" si="42"/>
        <v>0</v>
      </c>
      <c r="MO5" s="74" t="s">
        <v>8</v>
      </c>
      <c r="MP5" s="74">
        <v>26</v>
      </c>
      <c r="MQ5" s="74">
        <v>26</v>
      </c>
      <c r="MR5" s="74">
        <v>0</v>
      </c>
      <c r="MS5" s="74">
        <v>0</v>
      </c>
      <c r="MT5" s="75">
        <f t="shared" si="43"/>
        <v>1</v>
      </c>
      <c r="MU5" s="75">
        <f t="shared" si="44"/>
        <v>0</v>
      </c>
      <c r="MW5" s="74" t="s">
        <v>8</v>
      </c>
      <c r="MX5" s="74">
        <v>26</v>
      </c>
      <c r="MY5" s="74">
        <v>26</v>
      </c>
      <c r="MZ5" s="74">
        <v>0</v>
      </c>
      <c r="NA5" s="74">
        <v>0</v>
      </c>
      <c r="NB5" s="75">
        <f t="shared" si="45"/>
        <v>1</v>
      </c>
      <c r="NC5" s="75">
        <f t="shared" si="46"/>
        <v>0</v>
      </c>
      <c r="NE5" s="74" t="s">
        <v>8</v>
      </c>
      <c r="NF5" s="74">
        <v>26</v>
      </c>
      <c r="NG5" s="74">
        <v>26</v>
      </c>
      <c r="NH5" s="74">
        <v>0</v>
      </c>
      <c r="NI5" s="74">
        <v>0</v>
      </c>
      <c r="NJ5" s="75">
        <f t="shared" si="47"/>
        <v>1</v>
      </c>
      <c r="NK5" s="75">
        <f t="shared" si="48"/>
        <v>0</v>
      </c>
      <c r="NM5" s="74" t="s">
        <v>8</v>
      </c>
      <c r="NN5" s="74">
        <v>26</v>
      </c>
      <c r="NO5" s="74">
        <v>26</v>
      </c>
      <c r="NP5" s="74">
        <v>0</v>
      </c>
      <c r="NQ5" s="74">
        <v>0</v>
      </c>
      <c r="NR5" s="75">
        <f t="shared" si="49"/>
        <v>1</v>
      </c>
      <c r="NS5" s="75">
        <f t="shared" si="50"/>
        <v>0</v>
      </c>
      <c r="NU5" s="74" t="s">
        <v>8</v>
      </c>
      <c r="NV5" s="74">
        <v>26</v>
      </c>
      <c r="NW5" s="74">
        <v>26</v>
      </c>
      <c r="NX5" s="74">
        <v>0</v>
      </c>
      <c r="NY5" s="74">
        <v>0</v>
      </c>
      <c r="NZ5" s="75">
        <f t="shared" si="51"/>
        <v>1</v>
      </c>
      <c r="OA5" s="75">
        <f t="shared" si="52"/>
        <v>0</v>
      </c>
      <c r="OC5" s="74" t="s">
        <v>8</v>
      </c>
      <c r="OD5" s="74">
        <v>26</v>
      </c>
      <c r="OE5" s="74">
        <v>26</v>
      </c>
      <c r="OF5" s="74">
        <v>0</v>
      </c>
      <c r="OG5" s="74">
        <v>0</v>
      </c>
      <c r="OH5" s="75">
        <f t="shared" si="53"/>
        <v>1</v>
      </c>
      <c r="OI5" s="75">
        <f t="shared" si="54"/>
        <v>0</v>
      </c>
      <c r="OK5" s="74" t="s">
        <v>8</v>
      </c>
      <c r="OL5" s="74">
        <v>26</v>
      </c>
      <c r="OM5" s="74">
        <v>26</v>
      </c>
      <c r="ON5" s="74">
        <v>0</v>
      </c>
      <c r="OO5" s="74">
        <v>0</v>
      </c>
      <c r="OP5" s="75">
        <f t="shared" si="55"/>
        <v>1</v>
      </c>
      <c r="OQ5" s="75">
        <f t="shared" si="56"/>
        <v>0</v>
      </c>
      <c r="OS5" s="74" t="s">
        <v>8</v>
      </c>
      <c r="OT5" s="74">
        <v>26</v>
      </c>
      <c r="OU5" s="74">
        <v>26</v>
      </c>
      <c r="OV5" s="74">
        <v>0</v>
      </c>
      <c r="OW5" s="74">
        <v>0</v>
      </c>
      <c r="OX5" s="75">
        <f t="shared" si="57"/>
        <v>1</v>
      </c>
      <c r="OY5" s="75">
        <f t="shared" si="58"/>
        <v>0</v>
      </c>
      <c r="PA5" s="74" t="s">
        <v>8</v>
      </c>
      <c r="PB5" s="74">
        <v>26</v>
      </c>
      <c r="PC5" s="74">
        <v>26</v>
      </c>
      <c r="PD5" s="74">
        <v>0</v>
      </c>
      <c r="PE5" s="74">
        <v>0</v>
      </c>
      <c r="PF5" s="75">
        <f t="shared" si="59"/>
        <v>1</v>
      </c>
      <c r="PG5" s="75">
        <f t="shared" si="60"/>
        <v>0</v>
      </c>
      <c r="PI5" s="74" t="s">
        <v>8</v>
      </c>
      <c r="PJ5" s="74">
        <v>26</v>
      </c>
      <c r="PK5" s="74">
        <v>26</v>
      </c>
      <c r="PL5" s="74">
        <v>0</v>
      </c>
      <c r="PM5" s="74">
        <v>0</v>
      </c>
      <c r="PN5" s="75">
        <f t="shared" si="61"/>
        <v>1</v>
      </c>
      <c r="PO5" s="75">
        <f t="shared" si="62"/>
        <v>0</v>
      </c>
      <c r="PQ5" s="74" t="s">
        <v>8</v>
      </c>
      <c r="PR5" s="74">
        <v>26</v>
      </c>
      <c r="PS5" s="74">
        <v>26</v>
      </c>
      <c r="PT5" s="74">
        <v>0</v>
      </c>
      <c r="PU5" s="74">
        <v>0</v>
      </c>
      <c r="PV5" s="75">
        <f t="shared" si="63"/>
        <v>1</v>
      </c>
      <c r="PW5" s="75">
        <f t="shared" si="64"/>
        <v>0</v>
      </c>
      <c r="PY5" s="74" t="s">
        <v>8</v>
      </c>
      <c r="PZ5" s="74">
        <v>26</v>
      </c>
      <c r="QA5" s="74">
        <v>26</v>
      </c>
      <c r="QB5" s="74">
        <v>0</v>
      </c>
      <c r="QC5" s="74">
        <v>0</v>
      </c>
      <c r="QD5" s="75">
        <f t="shared" si="65"/>
        <v>1</v>
      </c>
      <c r="QE5" s="75">
        <f t="shared" si="66"/>
        <v>0</v>
      </c>
      <c r="QG5" s="74" t="s">
        <v>8</v>
      </c>
      <c r="QH5" s="74">
        <v>26</v>
      </c>
      <c r="QI5" s="74">
        <v>26</v>
      </c>
      <c r="QJ5" s="74">
        <v>0</v>
      </c>
      <c r="QK5" s="74">
        <v>0</v>
      </c>
      <c r="QL5" s="75">
        <f t="shared" si="67"/>
        <v>1</v>
      </c>
      <c r="QM5" s="75">
        <f t="shared" si="68"/>
        <v>0</v>
      </c>
      <c r="QO5" s="74" t="s">
        <v>8</v>
      </c>
      <c r="QP5" s="74">
        <v>26</v>
      </c>
      <c r="QQ5" s="74">
        <v>26</v>
      </c>
      <c r="QR5" s="74">
        <v>0</v>
      </c>
      <c r="QS5" s="74">
        <v>0</v>
      </c>
      <c r="QT5" s="75">
        <f t="shared" si="69"/>
        <v>1</v>
      </c>
      <c r="QU5" s="75">
        <f t="shared" si="70"/>
        <v>0</v>
      </c>
      <c r="QW5" s="74" t="s">
        <v>8</v>
      </c>
      <c r="QX5" s="74">
        <v>26</v>
      </c>
      <c r="QY5" s="74">
        <v>26</v>
      </c>
      <c r="QZ5" s="74">
        <v>0</v>
      </c>
      <c r="RA5" s="74">
        <v>0</v>
      </c>
      <c r="RB5" s="75">
        <f t="shared" si="71"/>
        <v>1</v>
      </c>
      <c r="RC5" s="75">
        <f t="shared" si="72"/>
        <v>0</v>
      </c>
      <c r="RE5" s="74" t="s">
        <v>8</v>
      </c>
      <c r="RF5" s="74">
        <v>26</v>
      </c>
      <c r="RG5" s="74">
        <v>26</v>
      </c>
      <c r="RH5" s="74">
        <v>0</v>
      </c>
      <c r="RI5" s="74">
        <v>0</v>
      </c>
      <c r="RJ5" s="75">
        <f t="shared" si="73"/>
        <v>1</v>
      </c>
      <c r="RK5" s="75">
        <f t="shared" si="74"/>
        <v>0</v>
      </c>
      <c r="RM5" s="74" t="s">
        <v>8</v>
      </c>
      <c r="RN5" s="74">
        <v>26</v>
      </c>
      <c r="RO5" s="74">
        <v>26</v>
      </c>
      <c r="RP5" s="74">
        <v>0</v>
      </c>
      <c r="RQ5" s="74">
        <v>0</v>
      </c>
      <c r="RR5" s="75">
        <f t="shared" si="75"/>
        <v>1</v>
      </c>
      <c r="RS5" s="75">
        <f t="shared" si="76"/>
        <v>0</v>
      </c>
      <c r="RU5" s="74" t="s">
        <v>8</v>
      </c>
      <c r="RV5" s="74">
        <v>26</v>
      </c>
      <c r="RW5" s="74">
        <v>26</v>
      </c>
      <c r="RX5" s="74">
        <v>0</v>
      </c>
      <c r="RY5" s="74">
        <v>0</v>
      </c>
      <c r="RZ5" s="75">
        <f t="shared" si="77"/>
        <v>1</v>
      </c>
      <c r="SA5" s="75">
        <f t="shared" si="78"/>
        <v>0</v>
      </c>
      <c r="SC5" s="74" t="s">
        <v>8</v>
      </c>
      <c r="SD5" s="74">
        <v>26</v>
      </c>
      <c r="SE5" s="74">
        <v>26</v>
      </c>
      <c r="SF5" s="74">
        <v>0</v>
      </c>
      <c r="SG5" s="74">
        <v>0</v>
      </c>
      <c r="SH5" s="75">
        <f t="shared" si="79"/>
        <v>1</v>
      </c>
      <c r="SI5" s="75">
        <f t="shared" si="80"/>
        <v>0</v>
      </c>
      <c r="SK5" s="74" t="s">
        <v>8</v>
      </c>
      <c r="SL5" s="74">
        <v>26</v>
      </c>
      <c r="SM5" s="74">
        <v>26</v>
      </c>
      <c r="SN5" s="74">
        <v>0</v>
      </c>
      <c r="SO5" s="74">
        <v>0</v>
      </c>
      <c r="SP5" s="75">
        <f t="shared" si="81"/>
        <v>1</v>
      </c>
      <c r="SQ5" s="75" t="str">
        <f t="shared" si="82"/>
        <v>OK</v>
      </c>
      <c r="SS5" s="74" t="s">
        <v>8</v>
      </c>
      <c r="ST5" s="74">
        <v>26</v>
      </c>
      <c r="SU5" s="74">
        <v>26</v>
      </c>
      <c r="SV5" s="74">
        <v>0</v>
      </c>
      <c r="SW5" s="74">
        <v>0</v>
      </c>
      <c r="SX5" s="75">
        <f t="shared" si="83"/>
        <v>1</v>
      </c>
      <c r="SY5" s="75" t="str">
        <f t="shared" si="84"/>
        <v>OK</v>
      </c>
      <c r="TA5" s="74" t="s">
        <v>8</v>
      </c>
      <c r="TB5" s="74">
        <v>26</v>
      </c>
      <c r="TC5" s="74">
        <v>26</v>
      </c>
      <c r="TD5" s="74">
        <v>0</v>
      </c>
      <c r="TE5" s="74">
        <v>0</v>
      </c>
      <c r="TF5" s="75">
        <v>1</v>
      </c>
      <c r="TG5" s="75" t="str">
        <f t="shared" si="85"/>
        <v>OK</v>
      </c>
      <c r="TI5" s="74" t="s">
        <v>8</v>
      </c>
      <c r="TJ5" s="74">
        <v>26</v>
      </c>
      <c r="TK5" s="74">
        <v>26</v>
      </c>
      <c r="TL5" s="74">
        <v>0</v>
      </c>
      <c r="TM5" s="74">
        <v>0</v>
      </c>
      <c r="TN5" s="75">
        <f t="shared" si="86"/>
        <v>1</v>
      </c>
      <c r="TO5" s="75" t="str">
        <f t="shared" si="87"/>
        <v>OK</v>
      </c>
    </row>
    <row r="6" spans="1:535" ht="15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G6" s="4"/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4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4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4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4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4">
        <f t="shared" si="4"/>
        <v>0</v>
      </c>
      <c r="AV6" s="2" t="s">
        <v>9</v>
      </c>
      <c r="AW6" s="2">
        <v>11</v>
      </c>
      <c r="AX6" s="2">
        <v>11</v>
      </c>
      <c r="AY6" s="2">
        <v>0</v>
      </c>
      <c r="AZ6" s="2">
        <v>0</v>
      </c>
      <c r="BA6" s="4">
        <v>1</v>
      </c>
      <c r="BB6" s="4">
        <f t="shared" si="5"/>
        <v>0</v>
      </c>
      <c r="BD6" s="2" t="s">
        <v>9</v>
      </c>
      <c r="BE6" s="2">
        <v>11</v>
      </c>
      <c r="BF6" s="2">
        <v>11</v>
      </c>
      <c r="BG6" s="2">
        <v>0</v>
      </c>
      <c r="BH6" s="2">
        <v>0</v>
      </c>
      <c r="BI6" s="4">
        <v>1</v>
      </c>
      <c r="BJ6" s="4">
        <f t="shared" si="6"/>
        <v>0</v>
      </c>
      <c r="BL6" s="2" t="s">
        <v>9</v>
      </c>
      <c r="BM6" s="2">
        <v>11</v>
      </c>
      <c r="BN6" s="2">
        <v>11</v>
      </c>
      <c r="BO6" s="2">
        <v>0</v>
      </c>
      <c r="BP6" s="2">
        <v>0</v>
      </c>
      <c r="BQ6" s="4">
        <v>1</v>
      </c>
      <c r="BR6" s="4">
        <f t="shared" si="7"/>
        <v>0</v>
      </c>
      <c r="BT6" s="2" t="s">
        <v>9</v>
      </c>
      <c r="BU6" s="2">
        <v>11</v>
      </c>
      <c r="BV6" s="2">
        <v>11</v>
      </c>
      <c r="BW6" s="2">
        <v>0</v>
      </c>
      <c r="BX6" s="2">
        <v>0</v>
      </c>
      <c r="BY6" s="4">
        <v>1</v>
      </c>
      <c r="BZ6" s="4">
        <f t="shared" si="8"/>
        <v>0</v>
      </c>
      <c r="CB6" s="2" t="s">
        <v>9</v>
      </c>
      <c r="CC6" s="2">
        <v>11</v>
      </c>
      <c r="CD6" s="2">
        <v>11</v>
      </c>
      <c r="CE6" s="2">
        <v>0</v>
      </c>
      <c r="CF6" s="2">
        <v>0</v>
      </c>
      <c r="CG6" s="4">
        <v>1</v>
      </c>
      <c r="CH6" s="4">
        <f t="shared" si="9"/>
        <v>0</v>
      </c>
      <c r="CJ6" s="2" t="s">
        <v>9</v>
      </c>
      <c r="CK6" s="2">
        <v>11</v>
      </c>
      <c r="CL6" s="2">
        <v>11</v>
      </c>
      <c r="CM6" s="2">
        <v>0</v>
      </c>
      <c r="CN6" s="2">
        <v>0</v>
      </c>
      <c r="CO6" s="4">
        <v>1</v>
      </c>
      <c r="CP6" s="4">
        <f t="shared" si="10"/>
        <v>0</v>
      </c>
      <c r="CR6" s="2" t="s">
        <v>9</v>
      </c>
      <c r="CS6" s="2">
        <v>11</v>
      </c>
      <c r="CT6" s="2">
        <v>11</v>
      </c>
      <c r="CU6" s="2">
        <v>0</v>
      </c>
      <c r="CV6" s="2">
        <v>0</v>
      </c>
      <c r="CW6" s="4">
        <v>1</v>
      </c>
      <c r="CX6" s="4">
        <f t="shared" si="11"/>
        <v>0</v>
      </c>
      <c r="CZ6" s="2" t="s">
        <v>9</v>
      </c>
      <c r="DA6" s="2">
        <v>11</v>
      </c>
      <c r="DB6" s="2">
        <v>11</v>
      </c>
      <c r="DC6" s="2">
        <v>0</v>
      </c>
      <c r="DD6" s="2">
        <v>0</v>
      </c>
      <c r="DE6" s="4">
        <v>1</v>
      </c>
      <c r="DF6" s="8">
        <f t="shared" si="12"/>
        <v>0</v>
      </c>
      <c r="DH6" s="2" t="s">
        <v>9</v>
      </c>
      <c r="DI6" s="2">
        <v>11</v>
      </c>
      <c r="DJ6" s="2">
        <v>11</v>
      </c>
      <c r="DK6" s="2">
        <v>0</v>
      </c>
      <c r="DL6" s="2">
        <v>0</v>
      </c>
      <c r="DM6" s="4">
        <v>1</v>
      </c>
      <c r="DN6" s="4">
        <f t="shared" si="13"/>
        <v>0</v>
      </c>
      <c r="DP6" s="2" t="s">
        <v>9</v>
      </c>
      <c r="DQ6" s="2">
        <v>11</v>
      </c>
      <c r="DR6" s="2">
        <v>11</v>
      </c>
      <c r="DS6" s="2">
        <v>0</v>
      </c>
      <c r="DT6" s="2">
        <v>0</v>
      </c>
      <c r="DU6" s="4">
        <v>1</v>
      </c>
      <c r="DV6" s="4">
        <f t="shared" si="14"/>
        <v>0</v>
      </c>
      <c r="DX6" s="2" t="s">
        <v>9</v>
      </c>
      <c r="DY6" s="2">
        <v>11</v>
      </c>
      <c r="DZ6" s="2">
        <v>11</v>
      </c>
      <c r="EA6" s="2">
        <v>0</v>
      </c>
      <c r="EB6" s="2">
        <v>0</v>
      </c>
      <c r="EC6" s="4">
        <v>1</v>
      </c>
      <c r="ED6" s="8">
        <f>EC6-'ZTE Geek V975'!DM6</f>
        <v>0</v>
      </c>
      <c r="EF6" s="2" t="s">
        <v>9</v>
      </c>
      <c r="EG6" s="2">
        <v>11</v>
      </c>
      <c r="EH6" s="2">
        <v>11</v>
      </c>
      <c r="EI6" s="2">
        <v>0</v>
      </c>
      <c r="EJ6" s="2">
        <v>0</v>
      </c>
      <c r="EK6" s="4">
        <v>1</v>
      </c>
      <c r="EL6" s="4">
        <f t="shared" si="15"/>
        <v>0</v>
      </c>
      <c r="EN6" s="2" t="s">
        <v>9</v>
      </c>
      <c r="EO6" s="2">
        <v>11</v>
      </c>
      <c r="EP6" s="2">
        <v>11</v>
      </c>
      <c r="EQ6" s="2">
        <v>0</v>
      </c>
      <c r="ER6" s="2">
        <v>0</v>
      </c>
      <c r="ES6" s="4">
        <v>1</v>
      </c>
      <c r="ET6" s="4">
        <f t="shared" si="16"/>
        <v>0</v>
      </c>
      <c r="EV6" s="2" t="s">
        <v>9</v>
      </c>
      <c r="EW6" s="2">
        <v>11</v>
      </c>
      <c r="EX6" s="2">
        <v>11</v>
      </c>
      <c r="EY6" s="2">
        <v>0</v>
      </c>
      <c r="EZ6" s="2">
        <v>0</v>
      </c>
      <c r="FA6" s="4">
        <v>1</v>
      </c>
      <c r="FB6" s="4">
        <f t="shared" si="17"/>
        <v>0</v>
      </c>
      <c r="FD6" s="2" t="s">
        <v>9</v>
      </c>
      <c r="FE6" s="2">
        <v>11</v>
      </c>
      <c r="FF6" s="2">
        <v>11</v>
      </c>
      <c r="FG6" s="2">
        <v>0</v>
      </c>
      <c r="FH6" s="2">
        <v>0</v>
      </c>
      <c r="FI6" s="4">
        <v>1</v>
      </c>
      <c r="FJ6" s="4">
        <f t="shared" si="18"/>
        <v>0</v>
      </c>
      <c r="FL6" s="2" t="s">
        <v>9</v>
      </c>
      <c r="FM6" s="2">
        <v>11</v>
      </c>
      <c r="FN6" s="2">
        <v>11</v>
      </c>
      <c r="FO6" s="2">
        <v>0</v>
      </c>
      <c r="FP6" s="2">
        <v>0</v>
      </c>
      <c r="FQ6" s="4">
        <v>1</v>
      </c>
      <c r="FR6" s="8">
        <f t="shared" si="19"/>
        <v>0</v>
      </c>
      <c r="FT6" s="2" t="s">
        <v>9</v>
      </c>
      <c r="FU6" s="2">
        <v>11</v>
      </c>
      <c r="FV6" s="2">
        <v>11</v>
      </c>
      <c r="FW6" s="2">
        <v>0</v>
      </c>
      <c r="FX6" s="2">
        <v>0</v>
      </c>
      <c r="FY6" s="4">
        <f t="shared" si="88"/>
        <v>1</v>
      </c>
      <c r="FZ6" s="4">
        <f t="shared" si="20"/>
        <v>0</v>
      </c>
      <c r="GB6" t="s">
        <v>9</v>
      </c>
      <c r="GC6">
        <v>11</v>
      </c>
      <c r="GD6">
        <v>11</v>
      </c>
      <c r="GE6">
        <v>0</v>
      </c>
      <c r="GF6">
        <v>0</v>
      </c>
      <c r="GG6" s="38">
        <f t="shared" si="89"/>
        <v>1</v>
      </c>
      <c r="GH6" s="4">
        <f t="shared" si="21"/>
        <v>0</v>
      </c>
      <c r="GJ6" s="2" t="s">
        <v>9</v>
      </c>
      <c r="GK6" s="2">
        <v>11</v>
      </c>
      <c r="GL6" s="2">
        <v>11</v>
      </c>
      <c r="GM6" s="2">
        <v>0</v>
      </c>
      <c r="GN6" s="2">
        <v>0</v>
      </c>
      <c r="GO6" s="4">
        <v>1</v>
      </c>
      <c r="GP6" s="4">
        <f t="shared" si="22"/>
        <v>0</v>
      </c>
      <c r="GR6" s="2" t="s">
        <v>9</v>
      </c>
      <c r="GS6" s="2">
        <v>11</v>
      </c>
      <c r="GT6" s="2">
        <v>11</v>
      </c>
      <c r="GU6" s="2">
        <v>0</v>
      </c>
      <c r="GV6" s="2">
        <v>0</v>
      </c>
      <c r="GW6" s="4">
        <v>1</v>
      </c>
      <c r="GX6" s="4">
        <f t="shared" si="23"/>
        <v>0</v>
      </c>
      <c r="GZ6" s="2" t="s">
        <v>9</v>
      </c>
      <c r="HA6" s="2">
        <v>11</v>
      </c>
      <c r="HB6" s="2">
        <v>11</v>
      </c>
      <c r="HC6" s="2">
        <v>0</v>
      </c>
      <c r="HD6" s="2">
        <v>0</v>
      </c>
      <c r="HE6" s="4">
        <v>1</v>
      </c>
      <c r="HF6" s="4">
        <f t="shared" si="24"/>
        <v>0</v>
      </c>
      <c r="HH6" s="2" t="s">
        <v>9</v>
      </c>
      <c r="HI6" s="2">
        <v>11</v>
      </c>
      <c r="HJ6" s="2">
        <v>11</v>
      </c>
      <c r="HK6" s="2">
        <v>0</v>
      </c>
      <c r="HL6" s="2">
        <v>0</v>
      </c>
      <c r="HM6" s="4">
        <v>1</v>
      </c>
      <c r="HN6" s="4">
        <f t="shared" si="25"/>
        <v>0</v>
      </c>
      <c r="HP6" s="2" t="s">
        <v>9</v>
      </c>
      <c r="HQ6" s="2">
        <v>11</v>
      </c>
      <c r="HR6" s="2">
        <v>11</v>
      </c>
      <c r="HS6" s="2">
        <v>0</v>
      </c>
      <c r="HT6" s="2">
        <v>0</v>
      </c>
      <c r="HU6" s="4">
        <v>1</v>
      </c>
      <c r="HV6" s="4">
        <f t="shared" si="26"/>
        <v>0</v>
      </c>
      <c r="HX6" s="2" t="s">
        <v>9</v>
      </c>
      <c r="HY6" s="2">
        <v>11</v>
      </c>
      <c r="HZ6" s="2">
        <v>11</v>
      </c>
      <c r="IA6" s="2">
        <v>0</v>
      </c>
      <c r="IB6" s="2">
        <v>0</v>
      </c>
      <c r="IC6" s="4">
        <v>1</v>
      </c>
      <c r="ID6" s="4">
        <f t="shared" si="27"/>
        <v>0</v>
      </c>
      <c r="IF6" s="2" t="s">
        <v>9</v>
      </c>
      <c r="IG6" s="2">
        <v>11</v>
      </c>
      <c r="IH6" s="2">
        <v>11</v>
      </c>
      <c r="II6" s="2">
        <v>0</v>
      </c>
      <c r="IJ6" s="2">
        <v>0</v>
      </c>
      <c r="IK6" s="4">
        <f t="shared" si="90"/>
        <v>1</v>
      </c>
      <c r="IL6" s="4">
        <f t="shared" si="28"/>
        <v>0</v>
      </c>
      <c r="IN6" s="55" t="s">
        <v>9</v>
      </c>
      <c r="IO6" s="55">
        <v>11</v>
      </c>
      <c r="IP6" s="55">
        <v>11</v>
      </c>
      <c r="IQ6" s="55">
        <v>0</v>
      </c>
      <c r="IR6" s="55">
        <v>0</v>
      </c>
      <c r="IS6" s="56">
        <v>1</v>
      </c>
      <c r="IT6" s="56">
        <v>1</v>
      </c>
      <c r="IU6" s="52"/>
      <c r="IV6" s="55" t="s">
        <v>9</v>
      </c>
      <c r="IW6" s="55">
        <v>11</v>
      </c>
      <c r="IX6" s="55">
        <v>11</v>
      </c>
      <c r="IY6" s="55">
        <v>0</v>
      </c>
      <c r="IZ6" s="55">
        <v>0</v>
      </c>
      <c r="JA6" s="56">
        <v>1</v>
      </c>
      <c r="JB6" s="56">
        <v>0</v>
      </c>
      <c r="JD6" s="73" t="s">
        <v>9</v>
      </c>
      <c r="JE6" s="73">
        <v>11</v>
      </c>
      <c r="JF6" s="73">
        <v>11</v>
      </c>
      <c r="JG6" s="73">
        <v>0</v>
      </c>
      <c r="JH6" s="73">
        <v>0</v>
      </c>
      <c r="JI6" s="77">
        <v>1</v>
      </c>
      <c r="JJ6" s="67">
        <f t="shared" si="29"/>
        <v>0</v>
      </c>
      <c r="JK6" s="66"/>
      <c r="JL6" s="73" t="s">
        <v>9</v>
      </c>
      <c r="JM6" s="73">
        <v>11</v>
      </c>
      <c r="JN6" s="73">
        <v>11</v>
      </c>
      <c r="JO6" s="73">
        <v>0</v>
      </c>
      <c r="JP6" s="73">
        <v>0</v>
      </c>
      <c r="JQ6" s="77">
        <f t="shared" si="91"/>
        <v>1</v>
      </c>
      <c r="JR6" s="67">
        <f t="shared" si="30"/>
        <v>0</v>
      </c>
      <c r="JS6" s="66"/>
      <c r="JT6" s="74" t="s">
        <v>9</v>
      </c>
      <c r="JU6" s="74">
        <v>11</v>
      </c>
      <c r="JV6" s="74">
        <v>11</v>
      </c>
      <c r="JW6" s="74">
        <v>0</v>
      </c>
      <c r="JX6" s="74">
        <v>0</v>
      </c>
      <c r="JY6" s="75">
        <f t="shared" si="92"/>
        <v>1</v>
      </c>
      <c r="JZ6" s="75">
        <f t="shared" si="31"/>
        <v>0</v>
      </c>
      <c r="KB6" s="73" t="s">
        <v>9</v>
      </c>
      <c r="KC6" s="73">
        <v>11</v>
      </c>
      <c r="KD6" s="73">
        <v>11</v>
      </c>
      <c r="KE6" s="73">
        <v>0</v>
      </c>
      <c r="KF6" s="73">
        <v>0</v>
      </c>
      <c r="KG6" s="77">
        <v>1</v>
      </c>
      <c r="KH6" s="75">
        <f t="shared" si="32"/>
        <v>0</v>
      </c>
      <c r="KI6" s="74"/>
      <c r="KJ6" s="73" t="s">
        <v>9</v>
      </c>
      <c r="KK6" s="73">
        <v>11</v>
      </c>
      <c r="KL6" s="73">
        <v>11</v>
      </c>
      <c r="KM6" s="73">
        <v>0</v>
      </c>
      <c r="KN6" s="73">
        <v>0</v>
      </c>
      <c r="KO6" s="77">
        <v>1</v>
      </c>
      <c r="KP6" s="75">
        <f t="shared" si="33"/>
        <v>0</v>
      </c>
      <c r="KQ6" s="74"/>
      <c r="KR6" s="73" t="s">
        <v>9</v>
      </c>
      <c r="KS6" s="73">
        <v>11</v>
      </c>
      <c r="KT6" s="73">
        <v>11</v>
      </c>
      <c r="KU6" s="73">
        <v>0</v>
      </c>
      <c r="KV6" s="73">
        <v>0</v>
      </c>
      <c r="KW6" s="77">
        <v>1</v>
      </c>
      <c r="KX6" s="75">
        <f t="shared" si="34"/>
        <v>0</v>
      </c>
      <c r="KY6" s="74"/>
      <c r="KZ6" s="73" t="s">
        <v>9</v>
      </c>
      <c r="LA6" s="73">
        <v>11</v>
      </c>
      <c r="LB6" s="73">
        <v>11</v>
      </c>
      <c r="LC6" s="73">
        <v>0</v>
      </c>
      <c r="LD6" s="73">
        <v>0</v>
      </c>
      <c r="LE6" s="77">
        <v>1</v>
      </c>
      <c r="LF6" s="75">
        <f t="shared" si="35"/>
        <v>1</v>
      </c>
      <c r="LG6" s="74"/>
      <c r="LH6" s="74"/>
      <c r="LI6" s="73" t="s">
        <v>9</v>
      </c>
      <c r="LJ6" s="73">
        <v>11</v>
      </c>
      <c r="LK6" s="73">
        <v>11</v>
      </c>
      <c r="LL6" s="73">
        <v>0</v>
      </c>
      <c r="LM6" s="73">
        <v>0</v>
      </c>
      <c r="LN6" s="77">
        <v>1</v>
      </c>
      <c r="LO6" s="75">
        <f t="shared" si="36"/>
        <v>0</v>
      </c>
      <c r="LP6" s="74"/>
      <c r="LQ6" s="74" t="s">
        <v>9</v>
      </c>
      <c r="LR6" s="74">
        <v>11</v>
      </c>
      <c r="LS6" s="74">
        <v>11</v>
      </c>
      <c r="LT6" s="74">
        <v>0</v>
      </c>
      <c r="LU6" s="74">
        <v>0</v>
      </c>
      <c r="LV6" s="75">
        <f t="shared" si="37"/>
        <v>1</v>
      </c>
      <c r="LW6" s="75">
        <f t="shared" si="38"/>
        <v>0</v>
      </c>
      <c r="LY6" s="74" t="s">
        <v>9</v>
      </c>
      <c r="LZ6" s="74">
        <v>11</v>
      </c>
      <c r="MA6" s="74">
        <v>11</v>
      </c>
      <c r="MB6" s="74">
        <v>0</v>
      </c>
      <c r="MC6" s="74">
        <v>0</v>
      </c>
      <c r="MD6" s="75">
        <f t="shared" si="39"/>
        <v>1</v>
      </c>
      <c r="ME6" s="75">
        <f t="shared" si="40"/>
        <v>0</v>
      </c>
      <c r="MG6" s="74" t="s">
        <v>9</v>
      </c>
      <c r="MH6" s="74">
        <v>11</v>
      </c>
      <c r="MI6" s="74">
        <v>11</v>
      </c>
      <c r="MJ6" s="74">
        <v>0</v>
      </c>
      <c r="MK6" s="74">
        <v>0</v>
      </c>
      <c r="ML6" s="75">
        <f t="shared" si="41"/>
        <v>1</v>
      </c>
      <c r="MM6" s="75">
        <f t="shared" si="42"/>
        <v>0</v>
      </c>
      <c r="MO6" s="74" t="s">
        <v>9</v>
      </c>
      <c r="MP6" s="74">
        <v>11</v>
      </c>
      <c r="MQ6" s="74">
        <v>11</v>
      </c>
      <c r="MR6" s="74">
        <v>0</v>
      </c>
      <c r="MS6" s="74">
        <v>0</v>
      </c>
      <c r="MT6" s="75">
        <f t="shared" si="43"/>
        <v>1</v>
      </c>
      <c r="MU6" s="75">
        <f t="shared" si="44"/>
        <v>0</v>
      </c>
      <c r="MW6" s="74" t="s">
        <v>9</v>
      </c>
      <c r="MX6" s="74">
        <v>11</v>
      </c>
      <c r="MY6" s="74">
        <v>11</v>
      </c>
      <c r="MZ6" s="74">
        <v>0</v>
      </c>
      <c r="NA6" s="74">
        <v>0</v>
      </c>
      <c r="NB6" s="75">
        <f t="shared" si="45"/>
        <v>1</v>
      </c>
      <c r="NC6" s="75">
        <f t="shared" si="46"/>
        <v>0</v>
      </c>
      <c r="NE6" s="74" t="s">
        <v>9</v>
      </c>
      <c r="NF6" s="74">
        <v>11</v>
      </c>
      <c r="NG6" s="74">
        <v>11</v>
      </c>
      <c r="NH6" s="74">
        <v>0</v>
      </c>
      <c r="NI6" s="74">
        <v>0</v>
      </c>
      <c r="NJ6" s="75">
        <f t="shared" si="47"/>
        <v>1</v>
      </c>
      <c r="NK6" s="75">
        <f t="shared" si="48"/>
        <v>0</v>
      </c>
      <c r="NM6" s="74" t="s">
        <v>9</v>
      </c>
      <c r="NN6" s="74">
        <v>11</v>
      </c>
      <c r="NO6" s="74">
        <v>11</v>
      </c>
      <c r="NP6" s="74">
        <v>0</v>
      </c>
      <c r="NQ6" s="74">
        <v>0</v>
      </c>
      <c r="NR6" s="75">
        <f t="shared" si="49"/>
        <v>1</v>
      </c>
      <c r="NS6" s="75">
        <f t="shared" si="50"/>
        <v>0</v>
      </c>
      <c r="NU6" s="74" t="s">
        <v>9</v>
      </c>
      <c r="NV6" s="74">
        <v>11</v>
      </c>
      <c r="NW6" s="74">
        <v>11</v>
      </c>
      <c r="NX6" s="74">
        <v>0</v>
      </c>
      <c r="NY6" s="74">
        <v>0</v>
      </c>
      <c r="NZ6" s="75">
        <f t="shared" si="51"/>
        <v>1</v>
      </c>
      <c r="OA6" s="75">
        <f t="shared" si="52"/>
        <v>0</v>
      </c>
      <c r="OC6" s="74" t="s">
        <v>9</v>
      </c>
      <c r="OD6" s="74">
        <v>11</v>
      </c>
      <c r="OE6" s="74">
        <v>11</v>
      </c>
      <c r="OF6" s="74">
        <v>0</v>
      </c>
      <c r="OG6" s="74">
        <v>0</v>
      </c>
      <c r="OH6" s="75">
        <f t="shared" si="53"/>
        <v>1</v>
      </c>
      <c r="OI6" s="75">
        <f t="shared" si="54"/>
        <v>0</v>
      </c>
      <c r="OK6" s="74" t="s">
        <v>9</v>
      </c>
      <c r="OL6" s="74">
        <v>11</v>
      </c>
      <c r="OM6" s="74">
        <v>11</v>
      </c>
      <c r="ON6" s="74">
        <v>0</v>
      </c>
      <c r="OO6" s="74">
        <v>0</v>
      </c>
      <c r="OP6" s="75">
        <f t="shared" si="55"/>
        <v>1</v>
      </c>
      <c r="OQ6" s="75">
        <f t="shared" si="56"/>
        <v>0</v>
      </c>
      <c r="OS6" s="74" t="s">
        <v>9</v>
      </c>
      <c r="OT6" s="74">
        <v>11</v>
      </c>
      <c r="OU6" s="74">
        <v>11</v>
      </c>
      <c r="OV6" s="74">
        <v>0</v>
      </c>
      <c r="OW6" s="74">
        <v>0</v>
      </c>
      <c r="OX6" s="75">
        <f t="shared" si="57"/>
        <v>1</v>
      </c>
      <c r="OY6" s="75">
        <f t="shared" si="58"/>
        <v>0</v>
      </c>
      <c r="PA6" s="74" t="s">
        <v>9</v>
      </c>
      <c r="PB6" s="74">
        <v>11</v>
      </c>
      <c r="PC6" s="74">
        <v>11</v>
      </c>
      <c r="PD6" s="74">
        <v>0</v>
      </c>
      <c r="PE6" s="74">
        <v>0</v>
      </c>
      <c r="PF6" s="75">
        <f t="shared" si="59"/>
        <v>1</v>
      </c>
      <c r="PG6" s="75">
        <f t="shared" si="60"/>
        <v>0</v>
      </c>
      <c r="PI6" s="74" t="s">
        <v>9</v>
      </c>
      <c r="PJ6" s="74">
        <v>11</v>
      </c>
      <c r="PK6" s="74">
        <v>11</v>
      </c>
      <c r="PL6" s="74">
        <v>0</v>
      </c>
      <c r="PM6" s="74">
        <v>0</v>
      </c>
      <c r="PN6" s="75">
        <f t="shared" si="61"/>
        <v>1</v>
      </c>
      <c r="PO6" s="75">
        <f t="shared" si="62"/>
        <v>0</v>
      </c>
      <c r="PQ6" s="74" t="s">
        <v>9</v>
      </c>
      <c r="PR6" s="74">
        <v>11</v>
      </c>
      <c r="PS6" s="74">
        <v>11</v>
      </c>
      <c r="PT6" s="74">
        <v>0</v>
      </c>
      <c r="PU6" s="74">
        <v>0</v>
      </c>
      <c r="PV6" s="75">
        <f t="shared" si="63"/>
        <v>1</v>
      </c>
      <c r="PW6" s="75">
        <f t="shared" si="64"/>
        <v>0</v>
      </c>
      <c r="PY6" s="74" t="s">
        <v>9</v>
      </c>
      <c r="PZ6" s="74">
        <v>11</v>
      </c>
      <c r="QA6" s="74">
        <v>11</v>
      </c>
      <c r="QB6" s="74">
        <v>0</v>
      </c>
      <c r="QC6" s="74">
        <v>0</v>
      </c>
      <c r="QD6" s="75">
        <f t="shared" si="65"/>
        <v>1</v>
      </c>
      <c r="QE6" s="75">
        <f t="shared" si="66"/>
        <v>0</v>
      </c>
      <c r="QG6" s="74" t="s">
        <v>9</v>
      </c>
      <c r="QH6" s="74">
        <v>11</v>
      </c>
      <c r="QI6" s="74">
        <v>11</v>
      </c>
      <c r="QJ6" s="74">
        <v>0</v>
      </c>
      <c r="QK6" s="74">
        <v>0</v>
      </c>
      <c r="QL6" s="75">
        <f t="shared" si="67"/>
        <v>1</v>
      </c>
      <c r="QM6" s="75">
        <f t="shared" si="68"/>
        <v>0</v>
      </c>
      <c r="QO6" s="74" t="s">
        <v>9</v>
      </c>
      <c r="QP6" s="74">
        <v>11</v>
      </c>
      <c r="QQ6" s="74">
        <v>11</v>
      </c>
      <c r="QR6" s="74">
        <v>0</v>
      </c>
      <c r="QS6" s="74">
        <v>0</v>
      </c>
      <c r="QT6" s="75">
        <f t="shared" si="69"/>
        <v>1</v>
      </c>
      <c r="QU6" s="75">
        <f t="shared" si="70"/>
        <v>0</v>
      </c>
      <c r="QW6" s="74" t="s">
        <v>9</v>
      </c>
      <c r="QX6" s="74">
        <v>11</v>
      </c>
      <c r="QY6" s="74">
        <v>11</v>
      </c>
      <c r="QZ6" s="74">
        <v>0</v>
      </c>
      <c r="RA6" s="74">
        <v>0</v>
      </c>
      <c r="RB6" s="75">
        <f t="shared" si="71"/>
        <v>1</v>
      </c>
      <c r="RC6" s="75">
        <f t="shared" si="72"/>
        <v>0</v>
      </c>
      <c r="RE6" s="74" t="s">
        <v>9</v>
      </c>
      <c r="RF6" s="74">
        <v>11</v>
      </c>
      <c r="RG6" s="74">
        <v>11</v>
      </c>
      <c r="RH6" s="74">
        <v>0</v>
      </c>
      <c r="RI6" s="74">
        <v>0</v>
      </c>
      <c r="RJ6" s="75">
        <f t="shared" si="73"/>
        <v>1</v>
      </c>
      <c r="RK6" s="75">
        <f t="shared" si="74"/>
        <v>0</v>
      </c>
      <c r="RM6" s="74" t="s">
        <v>9</v>
      </c>
      <c r="RN6" s="74">
        <v>11</v>
      </c>
      <c r="RO6" s="74">
        <v>11</v>
      </c>
      <c r="RP6" s="74">
        <v>0</v>
      </c>
      <c r="RQ6" s="74">
        <v>0</v>
      </c>
      <c r="RR6" s="75">
        <f t="shared" si="75"/>
        <v>1</v>
      </c>
      <c r="RS6" s="75">
        <f t="shared" si="76"/>
        <v>0</v>
      </c>
      <c r="RU6" s="74" t="s">
        <v>9</v>
      </c>
      <c r="RV6" s="74">
        <v>11</v>
      </c>
      <c r="RW6" s="74">
        <v>11</v>
      </c>
      <c r="RX6" s="74">
        <v>0</v>
      </c>
      <c r="RY6" s="74">
        <v>0</v>
      </c>
      <c r="RZ6" s="75">
        <f t="shared" si="77"/>
        <v>1</v>
      </c>
      <c r="SA6" s="75">
        <f t="shared" si="78"/>
        <v>0</v>
      </c>
      <c r="SC6" s="74" t="s">
        <v>9</v>
      </c>
      <c r="SD6" s="74">
        <v>11</v>
      </c>
      <c r="SE6" s="74">
        <v>11</v>
      </c>
      <c r="SF6" s="74">
        <v>0</v>
      </c>
      <c r="SG6" s="74">
        <v>0</v>
      </c>
      <c r="SH6" s="75">
        <f t="shared" si="79"/>
        <v>1</v>
      </c>
      <c r="SI6" s="75">
        <f t="shared" si="80"/>
        <v>0</v>
      </c>
      <c r="SK6" s="74" t="s">
        <v>9</v>
      </c>
      <c r="SL6" s="74">
        <v>11</v>
      </c>
      <c r="SM6" s="74">
        <v>11</v>
      </c>
      <c r="SN6" s="74">
        <v>0</v>
      </c>
      <c r="SO6" s="74">
        <v>0</v>
      </c>
      <c r="SP6" s="75">
        <f t="shared" si="81"/>
        <v>1</v>
      </c>
      <c r="SQ6" s="75" t="str">
        <f t="shared" si="82"/>
        <v>OK</v>
      </c>
      <c r="SS6" s="74" t="s">
        <v>9</v>
      </c>
      <c r="ST6" s="74">
        <v>11</v>
      </c>
      <c r="SU6" s="74">
        <v>11</v>
      </c>
      <c r="SV6" s="74">
        <v>0</v>
      </c>
      <c r="SW6" s="74">
        <v>0</v>
      </c>
      <c r="SX6" s="75">
        <f t="shared" si="83"/>
        <v>1</v>
      </c>
      <c r="SY6" s="75" t="str">
        <f t="shared" si="84"/>
        <v>OK</v>
      </c>
      <c r="TA6" s="74" t="s">
        <v>9</v>
      </c>
      <c r="TB6" s="74">
        <v>11</v>
      </c>
      <c r="TC6" s="74">
        <v>11</v>
      </c>
      <c r="TD6" s="74">
        <v>0</v>
      </c>
      <c r="TE6" s="74">
        <v>0</v>
      </c>
      <c r="TF6" s="75">
        <v>1</v>
      </c>
      <c r="TG6" s="75" t="str">
        <f t="shared" si="85"/>
        <v>OK</v>
      </c>
      <c r="TI6" s="74" t="s">
        <v>9</v>
      </c>
      <c r="TJ6" s="74">
        <v>11</v>
      </c>
      <c r="TK6" s="74">
        <v>11</v>
      </c>
      <c r="TL6" s="74">
        <v>0</v>
      </c>
      <c r="TM6" s="74">
        <v>0</v>
      </c>
      <c r="TN6" s="75">
        <f t="shared" si="86"/>
        <v>1</v>
      </c>
      <c r="TO6" s="75" t="str">
        <f t="shared" si="87"/>
        <v>OK</v>
      </c>
    </row>
    <row r="7" spans="1:535" ht="15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G7" s="4"/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4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4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4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4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4">
        <f t="shared" si="4"/>
        <v>0</v>
      </c>
      <c r="AV7" s="2" t="s">
        <v>10</v>
      </c>
      <c r="AW7" s="2">
        <v>25</v>
      </c>
      <c r="AX7" s="2">
        <v>25</v>
      </c>
      <c r="AY7" s="2">
        <v>0</v>
      </c>
      <c r="AZ7" s="2">
        <v>0</v>
      </c>
      <c r="BA7" s="4">
        <v>1</v>
      </c>
      <c r="BB7" s="4">
        <f t="shared" si="5"/>
        <v>0</v>
      </c>
      <c r="BD7" s="2" t="s">
        <v>10</v>
      </c>
      <c r="BE7" s="2">
        <v>25</v>
      </c>
      <c r="BF7" s="2">
        <v>25</v>
      </c>
      <c r="BG7" s="2">
        <v>0</v>
      </c>
      <c r="BH7" s="2">
        <v>0</v>
      </c>
      <c r="BI7" s="4">
        <v>1</v>
      </c>
      <c r="BJ7" s="4">
        <f t="shared" si="6"/>
        <v>0</v>
      </c>
      <c r="BL7" s="2" t="s">
        <v>10</v>
      </c>
      <c r="BM7" s="2">
        <v>25</v>
      </c>
      <c r="BN7" s="2">
        <v>25</v>
      </c>
      <c r="BO7" s="2">
        <v>0</v>
      </c>
      <c r="BP7" s="2">
        <v>0</v>
      </c>
      <c r="BQ7" s="4">
        <v>1</v>
      </c>
      <c r="BR7" s="4">
        <f t="shared" si="7"/>
        <v>0</v>
      </c>
      <c r="BT7" s="2" t="s">
        <v>10</v>
      </c>
      <c r="BU7" s="2">
        <v>25</v>
      </c>
      <c r="BV7" s="2">
        <v>25</v>
      </c>
      <c r="BW7" s="2">
        <v>0</v>
      </c>
      <c r="BX7" s="2">
        <v>0</v>
      </c>
      <c r="BY7" s="4">
        <v>1</v>
      </c>
      <c r="BZ7" s="4">
        <f t="shared" si="8"/>
        <v>0</v>
      </c>
      <c r="CB7" s="2" t="s">
        <v>10</v>
      </c>
      <c r="CC7" s="2">
        <v>25</v>
      </c>
      <c r="CD7" s="2">
        <v>25</v>
      </c>
      <c r="CE7" s="2">
        <v>0</v>
      </c>
      <c r="CF7" s="2">
        <v>0</v>
      </c>
      <c r="CG7" s="4">
        <v>1</v>
      </c>
      <c r="CH7" s="4">
        <f t="shared" si="9"/>
        <v>0</v>
      </c>
      <c r="CJ7" s="2" t="s">
        <v>10</v>
      </c>
      <c r="CK7" s="2">
        <v>25</v>
      </c>
      <c r="CL7" s="2">
        <v>25</v>
      </c>
      <c r="CM7" s="2">
        <v>0</v>
      </c>
      <c r="CN7" s="2">
        <v>0</v>
      </c>
      <c r="CO7" s="4">
        <v>1</v>
      </c>
      <c r="CP7" s="4">
        <f t="shared" si="10"/>
        <v>0</v>
      </c>
      <c r="CR7" s="2" t="s">
        <v>10</v>
      </c>
      <c r="CS7" s="2">
        <v>25</v>
      </c>
      <c r="CT7" s="2">
        <v>25</v>
      </c>
      <c r="CU7" s="2">
        <v>0</v>
      </c>
      <c r="CV7" s="2">
        <v>0</v>
      </c>
      <c r="CW7" s="4">
        <v>1</v>
      </c>
      <c r="CX7" s="4">
        <f t="shared" si="11"/>
        <v>0</v>
      </c>
      <c r="CZ7" s="2" t="s">
        <v>10</v>
      </c>
      <c r="DA7" s="2">
        <v>25</v>
      </c>
      <c r="DB7" s="2">
        <v>25</v>
      </c>
      <c r="DC7" s="2">
        <v>0</v>
      </c>
      <c r="DD7" s="2">
        <v>0</v>
      </c>
      <c r="DE7" s="4">
        <v>1</v>
      </c>
      <c r="DF7" s="8">
        <f t="shared" si="12"/>
        <v>0</v>
      </c>
      <c r="DH7" s="2" t="s">
        <v>10</v>
      </c>
      <c r="DI7" s="2">
        <v>25</v>
      </c>
      <c r="DJ7" s="2">
        <v>25</v>
      </c>
      <c r="DK7" s="2">
        <v>0</v>
      </c>
      <c r="DL7" s="2">
        <v>0</v>
      </c>
      <c r="DM7" s="4">
        <v>1</v>
      </c>
      <c r="DN7" s="4">
        <f t="shared" si="13"/>
        <v>0</v>
      </c>
      <c r="DP7" s="2" t="s">
        <v>10</v>
      </c>
      <c r="DQ7" s="2">
        <v>25</v>
      </c>
      <c r="DR7" s="2">
        <v>25</v>
      </c>
      <c r="DS7" s="2">
        <v>0</v>
      </c>
      <c r="DT7" s="2">
        <v>0</v>
      </c>
      <c r="DU7" s="4">
        <v>1</v>
      </c>
      <c r="DV7" s="4">
        <f t="shared" si="14"/>
        <v>0</v>
      </c>
      <c r="DX7" s="2" t="s">
        <v>10</v>
      </c>
      <c r="DY7" s="2">
        <v>25</v>
      </c>
      <c r="DZ7" s="2">
        <v>25</v>
      </c>
      <c r="EA7" s="2">
        <v>0</v>
      </c>
      <c r="EB7" s="2">
        <v>0</v>
      </c>
      <c r="EC7" s="4">
        <v>1</v>
      </c>
      <c r="ED7" s="8">
        <f>EC7-'ZTE Geek V975'!DM7</f>
        <v>0</v>
      </c>
      <c r="EF7" s="2" t="s">
        <v>10</v>
      </c>
      <c r="EG7" s="2">
        <v>36</v>
      </c>
      <c r="EH7" s="2">
        <v>36</v>
      </c>
      <c r="EI7" s="2">
        <v>0</v>
      </c>
      <c r="EJ7" s="2">
        <v>0</v>
      </c>
      <c r="EK7" s="4">
        <v>1</v>
      </c>
      <c r="EL7" s="4">
        <f t="shared" si="15"/>
        <v>0</v>
      </c>
      <c r="EN7" s="2" t="s">
        <v>10</v>
      </c>
      <c r="EO7" s="2">
        <v>36</v>
      </c>
      <c r="EP7" s="2">
        <v>36</v>
      </c>
      <c r="EQ7" s="2">
        <v>0</v>
      </c>
      <c r="ER7" s="2">
        <v>0</v>
      </c>
      <c r="ES7" s="4">
        <v>1</v>
      </c>
      <c r="ET7" s="4">
        <f t="shared" si="16"/>
        <v>0</v>
      </c>
      <c r="EV7" s="2" t="s">
        <v>10</v>
      </c>
      <c r="EW7" s="2">
        <v>36</v>
      </c>
      <c r="EX7" s="2">
        <v>36</v>
      </c>
      <c r="EY7" s="2">
        <v>0</v>
      </c>
      <c r="EZ7" s="2">
        <v>0</v>
      </c>
      <c r="FA7" s="4">
        <v>1</v>
      </c>
      <c r="FB7" s="4">
        <f t="shared" si="17"/>
        <v>0</v>
      </c>
      <c r="FD7" s="2" t="s">
        <v>10</v>
      </c>
      <c r="FE7" s="2">
        <v>36</v>
      </c>
      <c r="FF7" s="2">
        <v>36</v>
      </c>
      <c r="FG7" s="2">
        <v>0</v>
      </c>
      <c r="FH7" s="2">
        <v>0</v>
      </c>
      <c r="FI7" s="4">
        <v>1</v>
      </c>
      <c r="FJ7" s="4">
        <f t="shared" si="18"/>
        <v>0</v>
      </c>
      <c r="FL7" s="2" t="s">
        <v>10</v>
      </c>
      <c r="FM7" s="2">
        <v>36</v>
      </c>
      <c r="FN7" s="2">
        <v>36</v>
      </c>
      <c r="FO7" s="2">
        <v>0</v>
      </c>
      <c r="FP7" s="2">
        <v>0</v>
      </c>
      <c r="FQ7" s="4">
        <v>1</v>
      </c>
      <c r="FR7" s="8">
        <f t="shared" si="19"/>
        <v>0</v>
      </c>
      <c r="FT7" s="2" t="s">
        <v>10</v>
      </c>
      <c r="FU7" s="2">
        <v>36</v>
      </c>
      <c r="FV7" s="2">
        <v>36</v>
      </c>
      <c r="FW7" s="2">
        <v>0</v>
      </c>
      <c r="FX7" s="2">
        <v>0</v>
      </c>
      <c r="FY7" s="4">
        <f t="shared" si="88"/>
        <v>1</v>
      </c>
      <c r="FZ7" s="4">
        <f t="shared" si="20"/>
        <v>0</v>
      </c>
      <c r="GB7" t="s">
        <v>10</v>
      </c>
      <c r="GC7">
        <v>36</v>
      </c>
      <c r="GD7">
        <v>36</v>
      </c>
      <c r="GE7">
        <v>0</v>
      </c>
      <c r="GF7">
        <v>0</v>
      </c>
      <c r="GG7" s="38">
        <f t="shared" si="89"/>
        <v>1</v>
      </c>
      <c r="GH7" s="4">
        <f t="shared" si="21"/>
        <v>0</v>
      </c>
      <c r="GJ7" s="2" t="s">
        <v>10</v>
      </c>
      <c r="GK7" s="2">
        <v>36</v>
      </c>
      <c r="GL7" s="2">
        <v>36</v>
      </c>
      <c r="GM7" s="2">
        <v>0</v>
      </c>
      <c r="GN7" s="2">
        <v>0</v>
      </c>
      <c r="GO7" s="4">
        <v>1</v>
      </c>
      <c r="GP7" s="4">
        <f t="shared" si="22"/>
        <v>0</v>
      </c>
      <c r="GR7" s="2" t="s">
        <v>10</v>
      </c>
      <c r="GS7" s="2">
        <v>36</v>
      </c>
      <c r="GT7" s="2">
        <v>36</v>
      </c>
      <c r="GU7" s="2">
        <v>0</v>
      </c>
      <c r="GV7" s="2">
        <v>0</v>
      </c>
      <c r="GW7" s="4">
        <v>1</v>
      </c>
      <c r="GX7" s="4">
        <f t="shared" si="23"/>
        <v>0</v>
      </c>
      <c r="GZ7" s="2" t="s">
        <v>10</v>
      </c>
      <c r="HA7" s="2">
        <v>36</v>
      </c>
      <c r="HB7" s="2">
        <v>36</v>
      </c>
      <c r="HC7" s="2">
        <v>0</v>
      </c>
      <c r="HD7" s="2">
        <v>0</v>
      </c>
      <c r="HE7" s="4">
        <v>1</v>
      </c>
      <c r="HF7" s="4">
        <f t="shared" si="24"/>
        <v>0</v>
      </c>
      <c r="HH7" s="2" t="s">
        <v>10</v>
      </c>
      <c r="HI7" s="2">
        <v>36</v>
      </c>
      <c r="HJ7" s="2">
        <v>36</v>
      </c>
      <c r="HK7" s="2">
        <v>0</v>
      </c>
      <c r="HL7" s="2">
        <v>0</v>
      </c>
      <c r="HM7" s="4">
        <v>1</v>
      </c>
      <c r="HN7" s="4">
        <f t="shared" si="25"/>
        <v>0</v>
      </c>
      <c r="HP7" s="2" t="s">
        <v>10</v>
      </c>
      <c r="HQ7" s="2">
        <v>36</v>
      </c>
      <c r="HR7" s="2">
        <v>36</v>
      </c>
      <c r="HS7" s="2">
        <v>0</v>
      </c>
      <c r="HT7" s="2">
        <v>0</v>
      </c>
      <c r="HU7" s="4">
        <v>1</v>
      </c>
      <c r="HV7" s="4">
        <f t="shared" si="26"/>
        <v>0</v>
      </c>
      <c r="HX7" s="2" t="s">
        <v>10</v>
      </c>
      <c r="HY7" s="2">
        <v>36</v>
      </c>
      <c r="HZ7" s="2">
        <v>36</v>
      </c>
      <c r="IA7" s="2">
        <v>0</v>
      </c>
      <c r="IB7" s="2">
        <v>0</v>
      </c>
      <c r="IC7" s="4">
        <v>1</v>
      </c>
      <c r="ID7" s="4">
        <f t="shared" si="27"/>
        <v>0</v>
      </c>
      <c r="IF7" s="2" t="s">
        <v>10</v>
      </c>
      <c r="IG7" s="2">
        <v>36</v>
      </c>
      <c r="IH7" s="2">
        <v>36</v>
      </c>
      <c r="II7" s="2">
        <v>0</v>
      </c>
      <c r="IJ7" s="2">
        <v>0</v>
      </c>
      <c r="IK7" s="4">
        <f t="shared" si="90"/>
        <v>1</v>
      </c>
      <c r="IL7" s="4">
        <f t="shared" si="28"/>
        <v>0</v>
      </c>
      <c r="IN7" s="55" t="s">
        <v>10</v>
      </c>
      <c r="IO7" s="55">
        <v>36</v>
      </c>
      <c r="IP7" s="55">
        <v>36</v>
      </c>
      <c r="IQ7" s="55">
        <v>0</v>
      </c>
      <c r="IR7" s="55">
        <v>0</v>
      </c>
      <c r="IS7" s="56">
        <v>1</v>
      </c>
      <c r="IT7" s="56">
        <v>1</v>
      </c>
      <c r="IU7" s="52"/>
      <c r="IV7" s="55" t="s">
        <v>10</v>
      </c>
      <c r="IW7" s="55">
        <v>36</v>
      </c>
      <c r="IX7" s="55">
        <v>36</v>
      </c>
      <c r="IY7" s="55">
        <v>0</v>
      </c>
      <c r="IZ7" s="55">
        <v>0</v>
      </c>
      <c r="JA7" s="56">
        <v>1</v>
      </c>
      <c r="JB7" s="56">
        <v>0</v>
      </c>
      <c r="JD7" s="73" t="s">
        <v>10</v>
      </c>
      <c r="JE7" s="73">
        <v>36</v>
      </c>
      <c r="JF7" s="73">
        <v>36</v>
      </c>
      <c r="JG7" s="73">
        <v>0</v>
      </c>
      <c r="JH7" s="73">
        <v>0</v>
      </c>
      <c r="JI7" s="77">
        <v>1</v>
      </c>
      <c r="JJ7" s="67">
        <f t="shared" si="29"/>
        <v>0</v>
      </c>
      <c r="JK7" s="66"/>
      <c r="JL7" s="73" t="s">
        <v>10</v>
      </c>
      <c r="JM7" s="73">
        <v>36</v>
      </c>
      <c r="JN7" s="73">
        <v>36</v>
      </c>
      <c r="JO7" s="73">
        <v>0</v>
      </c>
      <c r="JP7" s="73">
        <v>0</v>
      </c>
      <c r="JQ7" s="77">
        <f t="shared" si="91"/>
        <v>1</v>
      </c>
      <c r="JR7" s="67">
        <f t="shared" si="30"/>
        <v>0</v>
      </c>
      <c r="JS7" s="66"/>
      <c r="JT7" s="74" t="s">
        <v>10</v>
      </c>
      <c r="JU7" s="74">
        <v>36</v>
      </c>
      <c r="JV7" s="74">
        <v>36</v>
      </c>
      <c r="JW7" s="74">
        <v>0</v>
      </c>
      <c r="JX7" s="74">
        <v>0</v>
      </c>
      <c r="JY7" s="75">
        <f t="shared" si="92"/>
        <v>1</v>
      </c>
      <c r="JZ7" s="75">
        <f t="shared" si="31"/>
        <v>0</v>
      </c>
      <c r="KB7" s="73" t="s">
        <v>10</v>
      </c>
      <c r="KC7" s="73">
        <v>36</v>
      </c>
      <c r="KD7" s="73">
        <v>36</v>
      </c>
      <c r="KE7" s="73">
        <v>0</v>
      </c>
      <c r="KF7" s="73">
        <v>0</v>
      </c>
      <c r="KG7" s="77">
        <v>1</v>
      </c>
      <c r="KH7" s="75">
        <f t="shared" si="32"/>
        <v>0</v>
      </c>
      <c r="KI7" s="74"/>
      <c r="KJ7" s="73" t="s">
        <v>10</v>
      </c>
      <c r="KK7" s="73">
        <v>36</v>
      </c>
      <c r="KL7" s="73">
        <v>36</v>
      </c>
      <c r="KM7" s="73">
        <v>0</v>
      </c>
      <c r="KN7" s="73">
        <v>0</v>
      </c>
      <c r="KO7" s="77">
        <v>1</v>
      </c>
      <c r="KP7" s="75">
        <f t="shared" si="33"/>
        <v>0</v>
      </c>
      <c r="KQ7" s="74"/>
      <c r="KR7" s="73" t="s">
        <v>10</v>
      </c>
      <c r="KS7" s="73">
        <v>36</v>
      </c>
      <c r="KT7" s="73">
        <v>36</v>
      </c>
      <c r="KU7" s="73">
        <v>0</v>
      </c>
      <c r="KV7" s="73">
        <v>0</v>
      </c>
      <c r="KW7" s="77">
        <v>1</v>
      </c>
      <c r="KX7" s="75">
        <f t="shared" si="34"/>
        <v>0</v>
      </c>
      <c r="KY7" s="74"/>
      <c r="KZ7" s="73" t="s">
        <v>10</v>
      </c>
      <c r="LA7" s="73">
        <v>36</v>
      </c>
      <c r="LB7" s="73">
        <v>36</v>
      </c>
      <c r="LC7" s="73">
        <v>0</v>
      </c>
      <c r="LD7" s="73">
        <v>0</v>
      </c>
      <c r="LE7" s="77">
        <v>1</v>
      </c>
      <c r="LF7" s="75">
        <f t="shared" si="35"/>
        <v>1</v>
      </c>
      <c r="LG7" s="74"/>
      <c r="LH7" s="74"/>
      <c r="LI7" s="73" t="s">
        <v>10</v>
      </c>
      <c r="LJ7" s="73">
        <v>36</v>
      </c>
      <c r="LK7" s="73">
        <v>36</v>
      </c>
      <c r="LL7" s="73">
        <v>0</v>
      </c>
      <c r="LM7" s="73">
        <v>0</v>
      </c>
      <c r="LN7" s="77">
        <v>1</v>
      </c>
      <c r="LO7" s="75">
        <f t="shared" si="36"/>
        <v>0</v>
      </c>
      <c r="LP7" s="74"/>
      <c r="LQ7" s="74" t="s">
        <v>10</v>
      </c>
      <c r="LR7" s="74">
        <v>36</v>
      </c>
      <c r="LS7" s="74">
        <v>36</v>
      </c>
      <c r="LT7" s="74">
        <v>0</v>
      </c>
      <c r="LU7" s="74">
        <v>0</v>
      </c>
      <c r="LV7" s="75">
        <f t="shared" si="37"/>
        <v>1</v>
      </c>
      <c r="LW7" s="75">
        <f t="shared" si="38"/>
        <v>0</v>
      </c>
      <c r="LY7" s="74" t="s">
        <v>10</v>
      </c>
      <c r="LZ7" s="74">
        <v>36</v>
      </c>
      <c r="MA7" s="74">
        <v>36</v>
      </c>
      <c r="MB7" s="74">
        <v>0</v>
      </c>
      <c r="MC7" s="74">
        <v>0</v>
      </c>
      <c r="MD7" s="75">
        <f t="shared" si="39"/>
        <v>1</v>
      </c>
      <c r="ME7" s="75">
        <f t="shared" si="40"/>
        <v>0</v>
      </c>
      <c r="MG7" s="74" t="s">
        <v>10</v>
      </c>
      <c r="MH7" s="74">
        <v>36</v>
      </c>
      <c r="MI7" s="74">
        <v>36</v>
      </c>
      <c r="MJ7" s="74">
        <v>0</v>
      </c>
      <c r="MK7" s="74">
        <v>0</v>
      </c>
      <c r="ML7" s="75">
        <f t="shared" si="41"/>
        <v>1</v>
      </c>
      <c r="MM7" s="75">
        <f t="shared" si="42"/>
        <v>0</v>
      </c>
      <c r="MO7" s="74" t="s">
        <v>10</v>
      </c>
      <c r="MP7" s="74">
        <v>36</v>
      </c>
      <c r="MQ7" s="74">
        <v>36</v>
      </c>
      <c r="MR7" s="74">
        <v>0</v>
      </c>
      <c r="MS7" s="74">
        <v>0</v>
      </c>
      <c r="MT7" s="75">
        <f t="shared" si="43"/>
        <v>1</v>
      </c>
      <c r="MU7" s="75">
        <f t="shared" si="44"/>
        <v>0</v>
      </c>
      <c r="MW7" s="74" t="s">
        <v>10</v>
      </c>
      <c r="MX7" s="74">
        <v>36</v>
      </c>
      <c r="MY7" s="74">
        <v>36</v>
      </c>
      <c r="MZ7" s="74">
        <v>0</v>
      </c>
      <c r="NA7" s="74">
        <v>0</v>
      </c>
      <c r="NB7" s="75">
        <f t="shared" si="45"/>
        <v>1</v>
      </c>
      <c r="NC7" s="75">
        <f t="shared" si="46"/>
        <v>0</v>
      </c>
      <c r="NE7" s="74" t="s">
        <v>10</v>
      </c>
      <c r="NF7" s="74">
        <v>36</v>
      </c>
      <c r="NG7" s="74">
        <v>36</v>
      </c>
      <c r="NH7" s="74">
        <v>0</v>
      </c>
      <c r="NI7" s="74">
        <v>0</v>
      </c>
      <c r="NJ7" s="75">
        <f t="shared" si="47"/>
        <v>1</v>
      </c>
      <c r="NK7" s="75">
        <f t="shared" si="48"/>
        <v>0</v>
      </c>
      <c r="NM7" s="74" t="s">
        <v>10</v>
      </c>
      <c r="NN7" s="74">
        <v>36</v>
      </c>
      <c r="NO7" s="74">
        <v>36</v>
      </c>
      <c r="NP7" s="74">
        <v>0</v>
      </c>
      <c r="NQ7" s="74">
        <v>0</v>
      </c>
      <c r="NR7" s="75">
        <f t="shared" si="49"/>
        <v>1</v>
      </c>
      <c r="NS7" s="75">
        <f t="shared" si="50"/>
        <v>0</v>
      </c>
      <c r="NU7" s="74" t="s">
        <v>10</v>
      </c>
      <c r="NV7" s="74">
        <v>36</v>
      </c>
      <c r="NW7" s="74">
        <v>36</v>
      </c>
      <c r="NX7" s="74">
        <v>0</v>
      </c>
      <c r="NY7" s="74">
        <v>0</v>
      </c>
      <c r="NZ7" s="75">
        <f t="shared" si="51"/>
        <v>1</v>
      </c>
      <c r="OA7" s="75">
        <f t="shared" si="52"/>
        <v>0</v>
      </c>
      <c r="OC7" s="74" t="s">
        <v>10</v>
      </c>
      <c r="OD7" s="74">
        <v>36</v>
      </c>
      <c r="OE7" s="74">
        <v>36</v>
      </c>
      <c r="OF7" s="74">
        <v>0</v>
      </c>
      <c r="OG7" s="74">
        <v>0</v>
      </c>
      <c r="OH7" s="75">
        <f t="shared" si="53"/>
        <v>1</v>
      </c>
      <c r="OI7" s="75">
        <f t="shared" si="54"/>
        <v>0</v>
      </c>
      <c r="OK7" s="74" t="s">
        <v>10</v>
      </c>
      <c r="OL7" s="74">
        <v>36</v>
      </c>
      <c r="OM7" s="74">
        <v>36</v>
      </c>
      <c r="ON7" s="74">
        <v>0</v>
      </c>
      <c r="OO7" s="74">
        <v>0</v>
      </c>
      <c r="OP7" s="75">
        <f t="shared" si="55"/>
        <v>1</v>
      </c>
      <c r="OQ7" s="75">
        <f t="shared" si="56"/>
        <v>0</v>
      </c>
      <c r="OS7" s="74" t="s">
        <v>10</v>
      </c>
      <c r="OT7" s="74">
        <v>36</v>
      </c>
      <c r="OU7" s="74">
        <v>36</v>
      </c>
      <c r="OV7" s="74">
        <v>0</v>
      </c>
      <c r="OW7" s="74">
        <v>0</v>
      </c>
      <c r="OX7" s="75">
        <f t="shared" si="57"/>
        <v>1</v>
      </c>
      <c r="OY7" s="75">
        <f t="shared" si="58"/>
        <v>0</v>
      </c>
      <c r="PA7" s="74" t="s">
        <v>10</v>
      </c>
      <c r="PB7" s="74">
        <v>36</v>
      </c>
      <c r="PC7" s="74">
        <v>36</v>
      </c>
      <c r="PD7" s="74">
        <v>0</v>
      </c>
      <c r="PE7" s="74">
        <v>0</v>
      </c>
      <c r="PF7" s="75">
        <f t="shared" si="59"/>
        <v>1</v>
      </c>
      <c r="PG7" s="75">
        <f t="shared" si="60"/>
        <v>0</v>
      </c>
      <c r="PI7" s="74" t="s">
        <v>10</v>
      </c>
      <c r="PJ7" s="74">
        <v>36</v>
      </c>
      <c r="PK7" s="74">
        <v>36</v>
      </c>
      <c r="PL7" s="74">
        <v>0</v>
      </c>
      <c r="PM7" s="74">
        <v>0</v>
      </c>
      <c r="PN7" s="75">
        <f t="shared" si="61"/>
        <v>1</v>
      </c>
      <c r="PO7" s="75">
        <f t="shared" si="62"/>
        <v>0</v>
      </c>
      <c r="PQ7" s="74" t="s">
        <v>10</v>
      </c>
      <c r="PR7" s="74">
        <v>36</v>
      </c>
      <c r="PS7" s="74">
        <v>36</v>
      </c>
      <c r="PT7" s="74">
        <v>0</v>
      </c>
      <c r="PU7" s="74">
        <v>0</v>
      </c>
      <c r="PV7" s="75">
        <f t="shared" si="63"/>
        <v>1</v>
      </c>
      <c r="PW7" s="75">
        <f t="shared" si="64"/>
        <v>0</v>
      </c>
      <c r="PY7" s="74" t="s">
        <v>10</v>
      </c>
      <c r="PZ7" s="74">
        <v>36</v>
      </c>
      <c r="QA7" s="74">
        <v>36</v>
      </c>
      <c r="QB7" s="74">
        <v>0</v>
      </c>
      <c r="QC7" s="74">
        <v>0</v>
      </c>
      <c r="QD7" s="75">
        <f t="shared" si="65"/>
        <v>1</v>
      </c>
      <c r="QE7" s="75">
        <f t="shared" si="66"/>
        <v>0</v>
      </c>
      <c r="QG7" s="74" t="s">
        <v>10</v>
      </c>
      <c r="QH7" s="74">
        <v>36</v>
      </c>
      <c r="QI7" s="74">
        <v>36</v>
      </c>
      <c r="QJ7" s="74">
        <v>0</v>
      </c>
      <c r="QK7" s="74">
        <v>0</v>
      </c>
      <c r="QL7" s="75">
        <f t="shared" si="67"/>
        <v>1</v>
      </c>
      <c r="QM7" s="75">
        <f t="shared" si="68"/>
        <v>0</v>
      </c>
      <c r="QO7" s="74" t="s">
        <v>10</v>
      </c>
      <c r="QP7" s="74">
        <v>36</v>
      </c>
      <c r="QQ7" s="74">
        <v>36</v>
      </c>
      <c r="QR7" s="74">
        <v>0</v>
      </c>
      <c r="QS7" s="74">
        <v>0</v>
      </c>
      <c r="QT7" s="75">
        <f t="shared" si="69"/>
        <v>1</v>
      </c>
      <c r="QU7" s="75">
        <f t="shared" si="70"/>
        <v>0</v>
      </c>
      <c r="QW7" s="74" t="s">
        <v>10</v>
      </c>
      <c r="QX7" s="74">
        <v>36</v>
      </c>
      <c r="QY7" s="74">
        <v>36</v>
      </c>
      <c r="QZ7" s="74">
        <v>0</v>
      </c>
      <c r="RA7" s="74">
        <v>0</v>
      </c>
      <c r="RB7" s="75">
        <f t="shared" si="71"/>
        <v>1</v>
      </c>
      <c r="RC7" s="75">
        <f t="shared" si="72"/>
        <v>0</v>
      </c>
      <c r="RE7" s="74" t="s">
        <v>10</v>
      </c>
      <c r="RF7" s="74">
        <v>36</v>
      </c>
      <c r="RG7" s="74">
        <v>36</v>
      </c>
      <c r="RH7" s="74">
        <v>0</v>
      </c>
      <c r="RI7" s="74">
        <v>0</v>
      </c>
      <c r="RJ7" s="75">
        <f t="shared" si="73"/>
        <v>1</v>
      </c>
      <c r="RK7" s="75">
        <f t="shared" si="74"/>
        <v>0</v>
      </c>
      <c r="RM7" s="74" t="s">
        <v>10</v>
      </c>
      <c r="RN7" s="74">
        <v>36</v>
      </c>
      <c r="RO7" s="74">
        <v>36</v>
      </c>
      <c r="RP7" s="74">
        <v>0</v>
      </c>
      <c r="RQ7" s="74">
        <v>0</v>
      </c>
      <c r="RR7" s="75">
        <f t="shared" si="75"/>
        <v>1</v>
      </c>
      <c r="RS7" s="75">
        <f t="shared" si="76"/>
        <v>0</v>
      </c>
      <c r="RU7" s="74" t="s">
        <v>10</v>
      </c>
      <c r="RV7" s="74">
        <v>36</v>
      </c>
      <c r="RW7" s="74">
        <v>36</v>
      </c>
      <c r="RX7" s="74">
        <v>0</v>
      </c>
      <c r="RY7" s="74">
        <v>0</v>
      </c>
      <c r="RZ7" s="75">
        <f t="shared" si="77"/>
        <v>1</v>
      </c>
      <c r="SA7" s="75">
        <f t="shared" si="78"/>
        <v>0</v>
      </c>
      <c r="SC7" s="74" t="s">
        <v>10</v>
      </c>
      <c r="SD7" s="74">
        <v>36</v>
      </c>
      <c r="SE7" s="74">
        <v>36</v>
      </c>
      <c r="SF7" s="74">
        <v>0</v>
      </c>
      <c r="SG7" s="74">
        <v>0</v>
      </c>
      <c r="SH7" s="75">
        <f t="shared" si="79"/>
        <v>1</v>
      </c>
      <c r="SI7" s="75">
        <f t="shared" si="80"/>
        <v>0</v>
      </c>
      <c r="SK7" s="74" t="s">
        <v>10</v>
      </c>
      <c r="SL7" s="74">
        <v>36</v>
      </c>
      <c r="SM7" s="74">
        <v>36</v>
      </c>
      <c r="SN7" s="74">
        <v>0</v>
      </c>
      <c r="SO7" s="74">
        <v>0</v>
      </c>
      <c r="SP7" s="75">
        <f t="shared" si="81"/>
        <v>1</v>
      </c>
      <c r="SQ7" s="75" t="str">
        <f t="shared" si="82"/>
        <v>OK</v>
      </c>
      <c r="SS7" s="74" t="s">
        <v>10</v>
      </c>
      <c r="ST7" s="74">
        <v>36</v>
      </c>
      <c r="SU7" s="74">
        <v>36</v>
      </c>
      <c r="SV7" s="74">
        <v>0</v>
      </c>
      <c r="SW7" s="74">
        <v>0</v>
      </c>
      <c r="SX7" s="75">
        <f t="shared" si="83"/>
        <v>1</v>
      </c>
      <c r="SY7" s="75" t="str">
        <f t="shared" si="84"/>
        <v>OK</v>
      </c>
      <c r="TA7" s="74" t="s">
        <v>10</v>
      </c>
      <c r="TB7" s="74">
        <v>36</v>
      </c>
      <c r="TC7" s="74">
        <v>36</v>
      </c>
      <c r="TD7" s="74">
        <v>0</v>
      </c>
      <c r="TE7" s="74">
        <v>0</v>
      </c>
      <c r="TF7" s="75">
        <v>1</v>
      </c>
      <c r="TG7" s="75" t="str">
        <f t="shared" si="85"/>
        <v>OK</v>
      </c>
      <c r="TI7" s="74" t="s">
        <v>10</v>
      </c>
      <c r="TJ7" s="74">
        <v>36</v>
      </c>
      <c r="TK7" s="74">
        <v>36</v>
      </c>
      <c r="TL7" s="74">
        <v>0</v>
      </c>
      <c r="TM7" s="74">
        <v>0</v>
      </c>
      <c r="TN7" s="75">
        <f t="shared" si="86"/>
        <v>1</v>
      </c>
      <c r="TO7" s="75" t="str">
        <f t="shared" si="87"/>
        <v>OK</v>
      </c>
    </row>
    <row r="8" spans="1:535" ht="15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G8" s="4"/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4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4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4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4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4">
        <f t="shared" si="4"/>
        <v>0</v>
      </c>
      <c r="AV8" s="2" t="s">
        <v>11</v>
      </c>
      <c r="AW8" s="2">
        <v>172</v>
      </c>
      <c r="AX8" s="2">
        <v>149</v>
      </c>
      <c r="AY8" s="2">
        <v>21</v>
      </c>
      <c r="AZ8" s="2">
        <v>2</v>
      </c>
      <c r="BA8" s="4">
        <v>0.87</v>
      </c>
      <c r="BB8" s="4">
        <f t="shared" si="5"/>
        <v>0</v>
      </c>
      <c r="BD8" s="2" t="s">
        <v>11</v>
      </c>
      <c r="BE8" s="2">
        <v>172</v>
      </c>
      <c r="BF8" s="2">
        <v>149</v>
      </c>
      <c r="BG8" s="2">
        <v>21</v>
      </c>
      <c r="BH8" s="2">
        <v>2</v>
      </c>
      <c r="BI8" s="4">
        <v>0.87</v>
      </c>
      <c r="BJ8" s="4">
        <f t="shared" si="6"/>
        <v>0</v>
      </c>
      <c r="BL8" s="2" t="s">
        <v>11</v>
      </c>
      <c r="BM8" s="2">
        <v>172</v>
      </c>
      <c r="BN8" s="2">
        <v>149</v>
      </c>
      <c r="BO8" s="2">
        <v>21</v>
      </c>
      <c r="BP8" s="2">
        <v>2</v>
      </c>
      <c r="BQ8" s="4">
        <v>0.87</v>
      </c>
      <c r="BR8" s="4">
        <f t="shared" si="7"/>
        <v>0</v>
      </c>
      <c r="BT8" s="2" t="s">
        <v>11</v>
      </c>
      <c r="BU8" s="2">
        <v>172</v>
      </c>
      <c r="BV8" s="2">
        <v>149</v>
      </c>
      <c r="BW8" s="2">
        <v>21</v>
      </c>
      <c r="BX8" s="2">
        <v>2</v>
      </c>
      <c r="BY8" s="4">
        <v>0.87</v>
      </c>
      <c r="BZ8" s="4">
        <f t="shared" si="8"/>
        <v>0</v>
      </c>
      <c r="CB8" s="2" t="s">
        <v>11</v>
      </c>
      <c r="CC8" s="2">
        <v>172</v>
      </c>
      <c r="CD8" s="2">
        <v>149</v>
      </c>
      <c r="CE8" s="2">
        <v>21</v>
      </c>
      <c r="CF8" s="2">
        <v>2</v>
      </c>
      <c r="CG8" s="4">
        <v>0.87</v>
      </c>
      <c r="CH8" s="4">
        <f t="shared" si="9"/>
        <v>0</v>
      </c>
      <c r="CJ8" s="2" t="s">
        <v>11</v>
      </c>
      <c r="CK8" s="2">
        <v>172</v>
      </c>
      <c r="CL8" s="2">
        <v>149</v>
      </c>
      <c r="CM8" s="2">
        <v>21</v>
      </c>
      <c r="CN8" s="2">
        <v>2</v>
      </c>
      <c r="CO8" s="4">
        <v>0.87</v>
      </c>
      <c r="CP8" s="4">
        <f t="shared" si="10"/>
        <v>0</v>
      </c>
      <c r="CR8" s="2" t="s">
        <v>11</v>
      </c>
      <c r="CS8" s="2">
        <v>179</v>
      </c>
      <c r="CT8" s="2">
        <v>153</v>
      </c>
      <c r="CU8" s="6">
        <v>24</v>
      </c>
      <c r="CV8" s="2">
        <v>2</v>
      </c>
      <c r="CW8" s="4">
        <v>0.85</v>
      </c>
      <c r="CX8" s="4">
        <f t="shared" si="11"/>
        <v>-2.0000000000000018E-2</v>
      </c>
      <c r="CZ8" s="2" t="s">
        <v>11</v>
      </c>
      <c r="DA8" s="2">
        <v>179</v>
      </c>
      <c r="DB8" s="2">
        <v>153</v>
      </c>
      <c r="DC8" s="2">
        <v>24</v>
      </c>
      <c r="DD8" s="2">
        <v>2</v>
      </c>
      <c r="DE8" s="4">
        <v>0.85</v>
      </c>
      <c r="DF8" s="8">
        <f t="shared" si="12"/>
        <v>0</v>
      </c>
      <c r="DH8" s="2" t="s">
        <v>11</v>
      </c>
      <c r="DI8" s="2">
        <v>179</v>
      </c>
      <c r="DJ8" s="2">
        <v>153</v>
      </c>
      <c r="DK8" s="2">
        <v>24</v>
      </c>
      <c r="DL8" s="2">
        <v>2</v>
      </c>
      <c r="DM8" s="4">
        <v>0.85</v>
      </c>
      <c r="DN8" s="4">
        <f t="shared" si="13"/>
        <v>0</v>
      </c>
      <c r="DP8" s="2" t="s">
        <v>11</v>
      </c>
      <c r="DQ8" s="2">
        <v>179</v>
      </c>
      <c r="DR8" s="2">
        <v>153</v>
      </c>
      <c r="DS8" s="2">
        <v>24</v>
      </c>
      <c r="DT8" s="2">
        <v>2</v>
      </c>
      <c r="DU8" s="4">
        <v>0.85</v>
      </c>
      <c r="DV8" s="4">
        <f t="shared" si="14"/>
        <v>0</v>
      </c>
      <c r="DX8" s="2" t="s">
        <v>11</v>
      </c>
      <c r="DY8" s="2">
        <v>179</v>
      </c>
      <c r="DZ8" s="2">
        <v>153</v>
      </c>
      <c r="EA8" s="2">
        <v>24</v>
      </c>
      <c r="EB8" s="2">
        <v>2</v>
      </c>
      <c r="EC8" s="4">
        <v>0.85</v>
      </c>
      <c r="ED8" s="8">
        <f>EC8-'ZTE Geek V975'!DM8</f>
        <v>0</v>
      </c>
      <c r="EF8" s="2" t="s">
        <v>11</v>
      </c>
      <c r="EG8" s="2">
        <v>290</v>
      </c>
      <c r="EH8" s="2">
        <v>251</v>
      </c>
      <c r="EI8" s="6">
        <v>32</v>
      </c>
      <c r="EJ8" s="6">
        <v>7</v>
      </c>
      <c r="EK8" s="4">
        <v>0.87</v>
      </c>
      <c r="EL8" s="4">
        <f t="shared" si="15"/>
        <v>2.0000000000000018E-2</v>
      </c>
      <c r="EN8" s="2" t="s">
        <v>11</v>
      </c>
      <c r="EO8" s="2">
        <v>290</v>
      </c>
      <c r="EP8" s="2">
        <v>251</v>
      </c>
      <c r="EQ8" s="2">
        <v>32</v>
      </c>
      <c r="ER8" s="2">
        <v>7</v>
      </c>
      <c r="ES8" s="4">
        <v>0.87</v>
      </c>
      <c r="ET8" s="4">
        <f t="shared" si="16"/>
        <v>0</v>
      </c>
      <c r="EV8" s="2" t="s">
        <v>11</v>
      </c>
      <c r="EW8" s="2">
        <v>290</v>
      </c>
      <c r="EX8" s="2">
        <v>251</v>
      </c>
      <c r="EY8" s="2">
        <v>32</v>
      </c>
      <c r="EZ8" s="2">
        <v>7</v>
      </c>
      <c r="FA8" s="4">
        <v>0.87</v>
      </c>
      <c r="FB8" s="4">
        <f t="shared" si="17"/>
        <v>0</v>
      </c>
      <c r="FD8" s="2" t="s">
        <v>11</v>
      </c>
      <c r="FE8" s="2">
        <v>290</v>
      </c>
      <c r="FF8" s="2">
        <v>251</v>
      </c>
      <c r="FG8" s="2">
        <v>32</v>
      </c>
      <c r="FH8" s="2">
        <v>7</v>
      </c>
      <c r="FI8" s="4">
        <v>0.87</v>
      </c>
      <c r="FJ8" s="4">
        <f t="shared" si="18"/>
        <v>0</v>
      </c>
      <c r="FL8" s="2" t="s">
        <v>11</v>
      </c>
      <c r="FM8" s="2">
        <v>290</v>
      </c>
      <c r="FN8" s="2">
        <v>251</v>
      </c>
      <c r="FO8" s="2">
        <v>32</v>
      </c>
      <c r="FP8" s="2">
        <v>7</v>
      </c>
      <c r="FQ8" s="4">
        <v>0.87</v>
      </c>
      <c r="FR8" s="8">
        <f t="shared" si="19"/>
        <v>0</v>
      </c>
      <c r="FT8" s="2" t="s">
        <v>11</v>
      </c>
      <c r="FU8" s="2">
        <v>290</v>
      </c>
      <c r="FV8" s="2">
        <v>251</v>
      </c>
      <c r="FW8" s="2">
        <v>32</v>
      </c>
      <c r="FX8" s="2">
        <v>7</v>
      </c>
      <c r="FY8" s="4">
        <f t="shared" si="88"/>
        <v>0.8655172413793103</v>
      </c>
      <c r="FZ8" s="4">
        <f t="shared" si="20"/>
        <v>-4.4827586206896974E-3</v>
      </c>
      <c r="GB8" t="s">
        <v>11</v>
      </c>
      <c r="GC8">
        <v>290</v>
      </c>
      <c r="GD8">
        <v>251</v>
      </c>
      <c r="GE8">
        <v>32</v>
      </c>
      <c r="GF8">
        <v>7</v>
      </c>
      <c r="GG8" s="38">
        <f t="shared" si="89"/>
        <v>0.8655172413793103</v>
      </c>
      <c r="GH8" s="4">
        <f t="shared" si="21"/>
        <v>0</v>
      </c>
      <c r="GJ8" s="2" t="s">
        <v>11</v>
      </c>
      <c r="GK8" s="2">
        <v>290</v>
      </c>
      <c r="GL8" s="2">
        <v>251</v>
      </c>
      <c r="GM8" s="2">
        <v>32</v>
      </c>
      <c r="GN8" s="2">
        <v>7</v>
      </c>
      <c r="GO8" s="4">
        <v>0.87</v>
      </c>
      <c r="GP8" s="4">
        <f t="shared" si="22"/>
        <v>4.4827586206896974E-3</v>
      </c>
      <c r="GR8" s="2" t="s">
        <v>11</v>
      </c>
      <c r="GS8" s="2">
        <v>290</v>
      </c>
      <c r="GT8" s="2">
        <v>251</v>
      </c>
      <c r="GU8" s="2">
        <v>32</v>
      </c>
      <c r="GV8" s="2">
        <v>7</v>
      </c>
      <c r="GW8" s="4">
        <v>0.87</v>
      </c>
      <c r="GX8" s="4">
        <f t="shared" si="23"/>
        <v>0</v>
      </c>
      <c r="GZ8" s="2" t="s">
        <v>11</v>
      </c>
      <c r="HA8" s="2">
        <v>290</v>
      </c>
      <c r="HB8" s="2">
        <v>251</v>
      </c>
      <c r="HC8" s="2">
        <v>32</v>
      </c>
      <c r="HD8" s="2">
        <v>7</v>
      </c>
      <c r="HE8" s="4">
        <v>0.87</v>
      </c>
      <c r="HF8" s="4">
        <f t="shared" si="24"/>
        <v>0</v>
      </c>
      <c r="HH8" s="2" t="s">
        <v>11</v>
      </c>
      <c r="HI8" s="2">
        <v>290</v>
      </c>
      <c r="HJ8" s="2">
        <v>251</v>
      </c>
      <c r="HK8" s="2">
        <v>32</v>
      </c>
      <c r="HL8" s="2">
        <v>7</v>
      </c>
      <c r="HM8" s="4">
        <v>0.87</v>
      </c>
      <c r="HN8" s="4">
        <f t="shared" si="25"/>
        <v>0</v>
      </c>
      <c r="HP8" s="2" t="s">
        <v>11</v>
      </c>
      <c r="HQ8" s="2">
        <v>290</v>
      </c>
      <c r="HR8" s="2">
        <v>251</v>
      </c>
      <c r="HS8" s="2">
        <v>32</v>
      </c>
      <c r="HT8" s="2">
        <v>7</v>
      </c>
      <c r="HU8" s="4">
        <v>0.87</v>
      </c>
      <c r="HV8" s="4">
        <f t="shared" si="26"/>
        <v>0</v>
      </c>
      <c r="HX8" s="2" t="s">
        <v>11</v>
      </c>
      <c r="HY8" s="2">
        <v>290</v>
      </c>
      <c r="HZ8" s="2">
        <v>251</v>
      </c>
      <c r="IA8" s="2">
        <v>32</v>
      </c>
      <c r="IB8" s="2">
        <v>7</v>
      </c>
      <c r="IC8" s="4">
        <v>0.87</v>
      </c>
      <c r="ID8" s="4">
        <f t="shared" si="27"/>
        <v>0</v>
      </c>
      <c r="IF8" s="2" t="s">
        <v>11</v>
      </c>
      <c r="IG8" s="2">
        <v>290</v>
      </c>
      <c r="IH8" s="2">
        <v>251</v>
      </c>
      <c r="II8" s="2">
        <v>32</v>
      </c>
      <c r="IJ8" s="2">
        <v>7</v>
      </c>
      <c r="IK8" s="4">
        <f t="shared" si="90"/>
        <v>0.8655172413793103</v>
      </c>
      <c r="IL8" s="4">
        <f t="shared" si="28"/>
        <v>-4.4827586206896974E-3</v>
      </c>
      <c r="IN8" s="55" t="s">
        <v>11</v>
      </c>
      <c r="IO8" s="55">
        <v>290</v>
      </c>
      <c r="IP8" s="55">
        <v>251</v>
      </c>
      <c r="IQ8" s="55">
        <v>32</v>
      </c>
      <c r="IR8" s="55">
        <v>7</v>
      </c>
      <c r="IS8" s="56">
        <v>0.87</v>
      </c>
      <c r="IT8" s="56">
        <v>0.87</v>
      </c>
      <c r="IU8" s="52"/>
      <c r="IV8" s="55" t="s">
        <v>11</v>
      </c>
      <c r="IW8" s="55">
        <v>290</v>
      </c>
      <c r="IX8" s="55">
        <v>251</v>
      </c>
      <c r="IY8" s="55">
        <v>32</v>
      </c>
      <c r="IZ8" s="55">
        <v>7</v>
      </c>
      <c r="JA8" s="56">
        <v>0.87</v>
      </c>
      <c r="JB8" s="56">
        <v>0</v>
      </c>
      <c r="JD8" s="73" t="s">
        <v>11</v>
      </c>
      <c r="JE8" s="73">
        <v>290</v>
      </c>
      <c r="JF8" s="73">
        <v>251</v>
      </c>
      <c r="JG8" s="73">
        <v>32</v>
      </c>
      <c r="JH8" s="73">
        <v>7</v>
      </c>
      <c r="JI8" s="77">
        <v>0.87</v>
      </c>
      <c r="JJ8" s="67">
        <f t="shared" si="29"/>
        <v>0</v>
      </c>
      <c r="JK8" s="66"/>
      <c r="JL8" s="73" t="s">
        <v>11</v>
      </c>
      <c r="JM8" s="81">
        <v>348</v>
      </c>
      <c r="JN8" s="73">
        <v>260</v>
      </c>
      <c r="JO8" s="73">
        <v>56</v>
      </c>
      <c r="JP8" s="73">
        <v>32</v>
      </c>
      <c r="JQ8" s="77">
        <f t="shared" si="91"/>
        <v>0.74712643678160917</v>
      </c>
      <c r="JR8" s="67">
        <f t="shared" si="30"/>
        <v>-0.12287356321839082</v>
      </c>
      <c r="JS8" s="66" t="s">
        <v>89</v>
      </c>
      <c r="JT8" s="74" t="s">
        <v>11</v>
      </c>
      <c r="JU8" s="74">
        <v>348</v>
      </c>
      <c r="JV8" s="74">
        <v>260</v>
      </c>
      <c r="JW8" s="74">
        <v>56</v>
      </c>
      <c r="JX8" s="74">
        <v>32</v>
      </c>
      <c r="JY8" s="75">
        <f t="shared" si="92"/>
        <v>0.74712643678160917</v>
      </c>
      <c r="JZ8" s="75">
        <f t="shared" si="31"/>
        <v>0</v>
      </c>
      <c r="KB8" s="73" t="s">
        <v>11</v>
      </c>
      <c r="KC8" s="73">
        <v>348</v>
      </c>
      <c r="KD8" s="73">
        <v>260</v>
      </c>
      <c r="KE8" s="73">
        <v>56</v>
      </c>
      <c r="KF8" s="73">
        <v>32</v>
      </c>
      <c r="KG8" s="77">
        <v>0.75</v>
      </c>
      <c r="KH8" s="75">
        <f t="shared" si="32"/>
        <v>2.8735632183908288E-3</v>
      </c>
      <c r="KI8" s="74"/>
      <c r="KJ8" s="73" t="s">
        <v>11</v>
      </c>
      <c r="KK8" s="73">
        <v>348</v>
      </c>
      <c r="KL8" s="73">
        <v>260</v>
      </c>
      <c r="KM8" s="73">
        <v>56</v>
      </c>
      <c r="KN8" s="73">
        <v>32</v>
      </c>
      <c r="KO8" s="77">
        <v>0.75</v>
      </c>
      <c r="KP8" s="75">
        <f t="shared" si="33"/>
        <v>0</v>
      </c>
      <c r="KQ8" s="74"/>
      <c r="KR8" s="73" t="s">
        <v>11</v>
      </c>
      <c r="KS8" s="73">
        <v>348</v>
      </c>
      <c r="KT8" s="73">
        <v>257</v>
      </c>
      <c r="KU8" s="73">
        <v>58</v>
      </c>
      <c r="KV8" s="73">
        <v>33</v>
      </c>
      <c r="KW8" s="77">
        <v>0.74</v>
      </c>
      <c r="KX8" s="75">
        <f t="shared" si="34"/>
        <v>-1.0000000000000009E-2</v>
      </c>
      <c r="KY8" s="74" t="s">
        <v>89</v>
      </c>
      <c r="KZ8" s="73" t="s">
        <v>11</v>
      </c>
      <c r="LA8" s="73">
        <v>348</v>
      </c>
      <c r="LB8" s="40">
        <v>257</v>
      </c>
      <c r="LC8" s="40">
        <v>58</v>
      </c>
      <c r="LD8" s="73">
        <v>33</v>
      </c>
      <c r="LE8" s="77">
        <v>0.74</v>
      </c>
      <c r="LF8" s="75">
        <f t="shared" si="35"/>
        <v>-32.26</v>
      </c>
      <c r="LG8" s="74"/>
      <c r="LH8" s="74"/>
      <c r="LI8" s="73" t="s">
        <v>11</v>
      </c>
      <c r="LJ8" s="73">
        <v>348</v>
      </c>
      <c r="LK8" s="73">
        <v>257</v>
      </c>
      <c r="LL8" s="73">
        <v>58</v>
      </c>
      <c r="LM8" s="73">
        <v>33</v>
      </c>
      <c r="LN8" s="77">
        <v>0.74</v>
      </c>
      <c r="LO8" s="75">
        <f t="shared" si="36"/>
        <v>0</v>
      </c>
      <c r="LP8" s="74"/>
      <c r="LQ8" s="78" t="s">
        <v>11</v>
      </c>
      <c r="LR8" s="73">
        <v>346</v>
      </c>
      <c r="LS8" s="73">
        <v>257</v>
      </c>
      <c r="LT8" s="73">
        <v>58</v>
      </c>
      <c r="LU8" s="73">
        <v>31</v>
      </c>
      <c r="LV8" s="75">
        <f t="shared" si="37"/>
        <v>0.74277456647398843</v>
      </c>
      <c r="LW8" s="75">
        <f t="shared" si="38"/>
        <v>2.7745664739884379E-3</v>
      </c>
      <c r="LY8" s="37" t="s">
        <v>11</v>
      </c>
      <c r="LZ8" s="74">
        <v>346</v>
      </c>
      <c r="MA8" s="74">
        <v>259</v>
      </c>
      <c r="MB8" s="74">
        <v>56</v>
      </c>
      <c r="MC8" s="74">
        <v>31</v>
      </c>
      <c r="MD8" s="75">
        <f t="shared" si="39"/>
        <v>0.74855491329479773</v>
      </c>
      <c r="ME8" s="75">
        <f t="shared" si="40"/>
        <v>5.7803468208093012E-3</v>
      </c>
      <c r="MG8" s="37" t="s">
        <v>11</v>
      </c>
      <c r="MH8" s="74">
        <v>346</v>
      </c>
      <c r="MI8" s="74">
        <v>259</v>
      </c>
      <c r="MJ8" s="74">
        <v>56</v>
      </c>
      <c r="MK8" s="74">
        <v>31</v>
      </c>
      <c r="ML8" s="75">
        <f t="shared" si="41"/>
        <v>0.74855491329479773</v>
      </c>
      <c r="MM8" s="75">
        <f t="shared" si="42"/>
        <v>0</v>
      </c>
      <c r="MO8" s="37" t="s">
        <v>11</v>
      </c>
      <c r="MP8" s="74">
        <v>346</v>
      </c>
      <c r="MQ8" s="74">
        <v>259</v>
      </c>
      <c r="MR8" s="74">
        <v>56</v>
      </c>
      <c r="MS8" s="74">
        <v>31</v>
      </c>
      <c r="MT8" s="75">
        <f t="shared" si="43"/>
        <v>0.74855491329479773</v>
      </c>
      <c r="MU8" s="75">
        <f t="shared" si="44"/>
        <v>0</v>
      </c>
      <c r="MW8" s="37" t="s">
        <v>11</v>
      </c>
      <c r="MX8" s="74">
        <v>346</v>
      </c>
      <c r="MY8" s="74">
        <v>259</v>
      </c>
      <c r="MZ8" s="74">
        <v>56</v>
      </c>
      <c r="NA8" s="74">
        <v>31</v>
      </c>
      <c r="NB8" s="75">
        <f t="shared" si="45"/>
        <v>0.74855491329479773</v>
      </c>
      <c r="NC8" s="75">
        <f t="shared" si="46"/>
        <v>0</v>
      </c>
      <c r="NE8" s="37" t="s">
        <v>11</v>
      </c>
      <c r="NF8" s="74">
        <v>346</v>
      </c>
      <c r="NG8" s="74">
        <v>259</v>
      </c>
      <c r="NH8" s="74">
        <v>56</v>
      </c>
      <c r="NI8" s="74">
        <v>31</v>
      </c>
      <c r="NJ8" s="75">
        <f t="shared" si="47"/>
        <v>0.74855491329479773</v>
      </c>
      <c r="NK8" s="75">
        <f t="shared" si="48"/>
        <v>0</v>
      </c>
      <c r="NM8" s="37" t="s">
        <v>11</v>
      </c>
      <c r="NN8" s="74">
        <v>346</v>
      </c>
      <c r="NO8" s="74">
        <v>259</v>
      </c>
      <c r="NP8" s="74">
        <v>56</v>
      </c>
      <c r="NQ8" s="74">
        <v>31</v>
      </c>
      <c r="NR8" s="75">
        <f t="shared" si="49"/>
        <v>0.74855491329479773</v>
      </c>
      <c r="NS8" s="75">
        <f t="shared" si="50"/>
        <v>0</v>
      </c>
      <c r="NU8" s="37" t="s">
        <v>11</v>
      </c>
      <c r="NV8" s="74">
        <v>346</v>
      </c>
      <c r="NW8" s="74">
        <v>259</v>
      </c>
      <c r="NX8" s="74">
        <v>56</v>
      </c>
      <c r="NY8" s="74">
        <v>31</v>
      </c>
      <c r="NZ8" s="75">
        <f t="shared" si="51"/>
        <v>0.74855491329479773</v>
      </c>
      <c r="OA8" s="75">
        <f t="shared" si="52"/>
        <v>0</v>
      </c>
      <c r="OC8" s="37" t="s">
        <v>11</v>
      </c>
      <c r="OD8" s="74">
        <v>346</v>
      </c>
      <c r="OE8" s="74">
        <v>259</v>
      </c>
      <c r="OF8" s="74">
        <v>56</v>
      </c>
      <c r="OG8" s="74">
        <v>31</v>
      </c>
      <c r="OH8" s="75">
        <f t="shared" si="53"/>
        <v>0.74855491329479773</v>
      </c>
      <c r="OI8" s="75">
        <f t="shared" si="54"/>
        <v>0</v>
      </c>
      <c r="OK8" s="37" t="s">
        <v>11</v>
      </c>
      <c r="OL8" s="74">
        <v>346</v>
      </c>
      <c r="OM8" s="74">
        <v>259</v>
      </c>
      <c r="ON8" s="74">
        <v>56</v>
      </c>
      <c r="OO8" s="74">
        <v>31</v>
      </c>
      <c r="OP8" s="75">
        <f t="shared" si="55"/>
        <v>0.74855491329479773</v>
      </c>
      <c r="OQ8" s="75">
        <f t="shared" si="56"/>
        <v>0</v>
      </c>
      <c r="OS8" s="37" t="s">
        <v>11</v>
      </c>
      <c r="OT8" s="74">
        <v>346</v>
      </c>
      <c r="OU8" s="74">
        <v>259</v>
      </c>
      <c r="OV8" s="74">
        <v>56</v>
      </c>
      <c r="OW8" s="74">
        <v>31</v>
      </c>
      <c r="OX8" s="75">
        <f t="shared" si="57"/>
        <v>0.74855491329479773</v>
      </c>
      <c r="OY8" s="75">
        <f t="shared" si="58"/>
        <v>0</v>
      </c>
      <c r="PA8" s="37" t="s">
        <v>11</v>
      </c>
      <c r="PB8" s="74">
        <v>346</v>
      </c>
      <c r="PC8" s="74">
        <v>259</v>
      </c>
      <c r="PD8" s="74">
        <v>56</v>
      </c>
      <c r="PE8" s="74">
        <v>31</v>
      </c>
      <c r="PF8" s="75">
        <f t="shared" si="59"/>
        <v>0.74855491329479773</v>
      </c>
      <c r="PG8" s="75">
        <f t="shared" si="60"/>
        <v>0</v>
      </c>
      <c r="PI8" s="37" t="s">
        <v>11</v>
      </c>
      <c r="PJ8" s="74">
        <v>346</v>
      </c>
      <c r="PK8" s="74">
        <v>259</v>
      </c>
      <c r="PL8" s="74">
        <v>56</v>
      </c>
      <c r="PM8" s="74">
        <v>31</v>
      </c>
      <c r="PN8" s="75">
        <f t="shared" si="61"/>
        <v>0.74855491329479773</v>
      </c>
      <c r="PO8" s="75">
        <f t="shared" si="62"/>
        <v>0</v>
      </c>
      <c r="PQ8" s="37" t="s">
        <v>11</v>
      </c>
      <c r="PR8" s="74">
        <v>346</v>
      </c>
      <c r="PS8" s="74">
        <v>259</v>
      </c>
      <c r="PT8" s="74">
        <v>56</v>
      </c>
      <c r="PU8" s="74">
        <v>31</v>
      </c>
      <c r="PV8" s="75">
        <f t="shared" si="63"/>
        <v>0.74855491329479773</v>
      </c>
      <c r="PW8" s="75">
        <f t="shared" si="64"/>
        <v>0</v>
      </c>
      <c r="PY8" s="37" t="s">
        <v>11</v>
      </c>
      <c r="PZ8" s="74">
        <v>346</v>
      </c>
      <c r="QA8" s="74">
        <v>259</v>
      </c>
      <c r="QB8" s="74">
        <v>56</v>
      </c>
      <c r="QC8" s="74">
        <v>31</v>
      </c>
      <c r="QD8" s="75">
        <f t="shared" si="65"/>
        <v>0.74855491329479773</v>
      </c>
      <c r="QE8" s="75">
        <f t="shared" si="66"/>
        <v>0</v>
      </c>
      <c r="QG8" s="37" t="s">
        <v>11</v>
      </c>
      <c r="QH8" s="74">
        <v>346</v>
      </c>
      <c r="QI8" s="74">
        <v>260</v>
      </c>
      <c r="QJ8" s="74">
        <v>56</v>
      </c>
      <c r="QK8" s="74">
        <v>30</v>
      </c>
      <c r="QL8" s="75">
        <f t="shared" si="67"/>
        <v>0.75144508670520227</v>
      </c>
      <c r="QM8" s="75">
        <f t="shared" si="68"/>
        <v>2.8901734104045396E-3</v>
      </c>
      <c r="QO8" s="37" t="s">
        <v>11</v>
      </c>
      <c r="QP8" s="74">
        <v>346</v>
      </c>
      <c r="QQ8" s="74">
        <v>260</v>
      </c>
      <c r="QR8" s="74">
        <v>56</v>
      </c>
      <c r="QS8" s="74">
        <v>30</v>
      </c>
      <c r="QT8" s="75">
        <f t="shared" si="69"/>
        <v>0.75144508670520227</v>
      </c>
      <c r="QU8" s="75">
        <f t="shared" si="70"/>
        <v>0</v>
      </c>
      <c r="QW8" s="37" t="s">
        <v>11</v>
      </c>
      <c r="QX8" s="74">
        <v>346</v>
      </c>
      <c r="QY8" s="74">
        <v>260</v>
      </c>
      <c r="QZ8" s="74">
        <v>56</v>
      </c>
      <c r="RA8" s="74">
        <v>30</v>
      </c>
      <c r="RB8" s="75">
        <f t="shared" si="71"/>
        <v>0.75144508670520227</v>
      </c>
      <c r="RC8" s="75">
        <f t="shared" si="72"/>
        <v>0</v>
      </c>
      <c r="RE8" s="37" t="s">
        <v>11</v>
      </c>
      <c r="RF8" s="74">
        <v>346</v>
      </c>
      <c r="RG8" s="74">
        <v>260</v>
      </c>
      <c r="RH8" s="74">
        <v>56</v>
      </c>
      <c r="RI8" s="74">
        <v>30</v>
      </c>
      <c r="RJ8" s="75">
        <f t="shared" si="73"/>
        <v>0.75144508670520227</v>
      </c>
      <c r="RK8" s="75">
        <f t="shared" si="74"/>
        <v>0</v>
      </c>
      <c r="RM8" s="37" t="s">
        <v>11</v>
      </c>
      <c r="RN8" s="74">
        <v>346</v>
      </c>
      <c r="RO8" s="74">
        <v>260</v>
      </c>
      <c r="RP8" s="74">
        <v>56</v>
      </c>
      <c r="RQ8" s="74">
        <v>30</v>
      </c>
      <c r="RR8" s="75">
        <f t="shared" si="75"/>
        <v>0.75144508670520227</v>
      </c>
      <c r="RS8" s="75">
        <f t="shared" si="76"/>
        <v>0</v>
      </c>
      <c r="RU8" s="37" t="s">
        <v>11</v>
      </c>
      <c r="RV8" s="74">
        <v>346</v>
      </c>
      <c r="RW8" s="74">
        <v>260</v>
      </c>
      <c r="RX8" s="74">
        <v>56</v>
      </c>
      <c r="RY8" s="74">
        <v>30</v>
      </c>
      <c r="RZ8" s="75">
        <f t="shared" si="77"/>
        <v>0.75144508670520227</v>
      </c>
      <c r="SA8" s="75">
        <f t="shared" si="78"/>
        <v>0</v>
      </c>
      <c r="SC8" s="37" t="s">
        <v>11</v>
      </c>
      <c r="SD8" s="74">
        <v>346</v>
      </c>
      <c r="SE8" s="74">
        <v>261</v>
      </c>
      <c r="SF8" s="74">
        <v>52</v>
      </c>
      <c r="SG8" s="74">
        <v>33</v>
      </c>
      <c r="SH8" s="75">
        <f t="shared" si="79"/>
        <v>0.75433526011560692</v>
      </c>
      <c r="SI8" s="75">
        <f t="shared" si="80"/>
        <v>2.8901734104046506E-3</v>
      </c>
      <c r="SK8" s="37" t="s">
        <v>11</v>
      </c>
      <c r="SL8" s="74">
        <f>348-2</f>
        <v>346</v>
      </c>
      <c r="SM8" s="74">
        <v>261</v>
      </c>
      <c r="SN8" s="74">
        <v>52</v>
      </c>
      <c r="SO8" s="74">
        <f>35-2</f>
        <v>33</v>
      </c>
      <c r="SP8" s="75">
        <f t="shared" si="81"/>
        <v>0.75433526011560692</v>
      </c>
      <c r="SQ8" s="75" t="str">
        <f t="shared" si="82"/>
        <v>OK</v>
      </c>
      <c r="SS8" s="37" t="s">
        <v>11</v>
      </c>
      <c r="ST8" s="74">
        <v>348</v>
      </c>
      <c r="SU8" s="74">
        <v>263</v>
      </c>
      <c r="SV8" s="74">
        <v>52</v>
      </c>
      <c r="SW8" s="74">
        <f>35-2</f>
        <v>33</v>
      </c>
      <c r="SX8" s="75">
        <f t="shared" si="83"/>
        <v>0.75574712643678166</v>
      </c>
      <c r="SY8" s="75" t="str">
        <f t="shared" si="84"/>
        <v>Fail:0%</v>
      </c>
      <c r="TA8" s="37" t="s">
        <v>11</v>
      </c>
      <c r="TB8" s="74">
        <v>346</v>
      </c>
      <c r="TC8" s="74">
        <v>261</v>
      </c>
      <c r="TD8" s="74">
        <v>52</v>
      </c>
      <c r="TE8" s="74">
        <v>33</v>
      </c>
      <c r="TF8" s="75">
        <v>0.75</v>
      </c>
      <c r="TG8" s="75" t="str">
        <f t="shared" si="85"/>
        <v>OK</v>
      </c>
      <c r="TI8" s="37" t="s">
        <v>11</v>
      </c>
      <c r="TJ8" s="74">
        <v>348</v>
      </c>
      <c r="TK8" s="74">
        <v>263</v>
      </c>
      <c r="TL8" s="74">
        <v>52</v>
      </c>
      <c r="TM8" s="74">
        <v>33</v>
      </c>
      <c r="TN8" s="75">
        <f t="shared" si="86"/>
        <v>0.75574712643678166</v>
      </c>
      <c r="TO8" s="50" t="str">
        <f t="shared" si="87"/>
        <v>OK</v>
      </c>
    </row>
    <row r="9" spans="1:535" ht="15">
      <c r="A9" s="14" t="s">
        <v>12</v>
      </c>
      <c r="B9" s="2">
        <v>541</v>
      </c>
      <c r="C9" s="2">
        <v>541</v>
      </c>
      <c r="D9" s="2">
        <v>0</v>
      </c>
      <c r="E9" s="2">
        <v>0</v>
      </c>
      <c r="F9" s="4">
        <v>1</v>
      </c>
      <c r="G9" s="4"/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4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4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4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4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4">
        <f t="shared" si="4"/>
        <v>0</v>
      </c>
      <c r="AV9" s="14" t="s">
        <v>12</v>
      </c>
      <c r="AW9" s="2">
        <v>538</v>
      </c>
      <c r="AX9" s="2">
        <v>538</v>
      </c>
      <c r="AY9" s="2">
        <v>0</v>
      </c>
      <c r="AZ9" s="2">
        <v>0</v>
      </c>
      <c r="BA9" s="4">
        <v>1</v>
      </c>
      <c r="BB9" s="4">
        <f t="shared" si="5"/>
        <v>0</v>
      </c>
      <c r="BD9" s="14" t="s">
        <v>12</v>
      </c>
      <c r="BE9" s="2">
        <v>538</v>
      </c>
      <c r="BF9" s="2">
        <v>538</v>
      </c>
      <c r="BG9" s="2">
        <v>0</v>
      </c>
      <c r="BH9" s="2">
        <v>0</v>
      </c>
      <c r="BI9" s="4">
        <v>1</v>
      </c>
      <c r="BJ9" s="4">
        <f t="shared" si="6"/>
        <v>0</v>
      </c>
      <c r="BL9" s="14" t="s">
        <v>12</v>
      </c>
      <c r="BM9" s="2">
        <v>538</v>
      </c>
      <c r="BN9" s="2">
        <v>538</v>
      </c>
      <c r="BO9" s="2">
        <v>0</v>
      </c>
      <c r="BP9" s="2">
        <v>0</v>
      </c>
      <c r="BQ9" s="4">
        <v>1</v>
      </c>
      <c r="BR9" s="4">
        <f t="shared" si="7"/>
        <v>0</v>
      </c>
      <c r="BT9" s="14" t="s">
        <v>12</v>
      </c>
      <c r="BU9" s="2">
        <v>538</v>
      </c>
      <c r="BV9" s="2">
        <v>538</v>
      </c>
      <c r="BW9" s="2">
        <v>0</v>
      </c>
      <c r="BX9" s="2">
        <v>0</v>
      </c>
      <c r="BY9" s="4">
        <v>1</v>
      </c>
      <c r="BZ9" s="4">
        <f t="shared" si="8"/>
        <v>0</v>
      </c>
      <c r="CB9" s="14" t="s">
        <v>12</v>
      </c>
      <c r="CC9" s="2">
        <v>538</v>
      </c>
      <c r="CD9" s="2">
        <v>538</v>
      </c>
      <c r="CE9" s="2">
        <v>0</v>
      </c>
      <c r="CF9" s="2">
        <v>0</v>
      </c>
      <c r="CG9" s="4">
        <v>1</v>
      </c>
      <c r="CH9" s="4">
        <f t="shared" si="9"/>
        <v>0</v>
      </c>
      <c r="CJ9" s="14" t="s">
        <v>12</v>
      </c>
      <c r="CK9" s="2">
        <v>538</v>
      </c>
      <c r="CL9" s="2">
        <v>538</v>
      </c>
      <c r="CM9" s="2">
        <v>0</v>
      </c>
      <c r="CN9" s="2">
        <v>0</v>
      </c>
      <c r="CO9" s="4">
        <v>1</v>
      </c>
      <c r="CP9" s="4">
        <f t="shared" si="10"/>
        <v>0</v>
      </c>
      <c r="CR9" s="14" t="s">
        <v>12</v>
      </c>
      <c r="CS9" s="2">
        <v>538</v>
      </c>
      <c r="CT9" s="2">
        <v>538</v>
      </c>
      <c r="CU9" s="2">
        <v>0</v>
      </c>
      <c r="CV9" s="2">
        <v>0</v>
      </c>
      <c r="CW9" s="4">
        <v>1</v>
      </c>
      <c r="CX9" s="4">
        <f t="shared" si="11"/>
        <v>0</v>
      </c>
      <c r="CZ9" s="14" t="s">
        <v>12</v>
      </c>
      <c r="DA9" s="2">
        <v>538</v>
      </c>
      <c r="DB9" s="2">
        <v>538</v>
      </c>
      <c r="DC9" s="2">
        <v>0</v>
      </c>
      <c r="DD9" s="2">
        <v>0</v>
      </c>
      <c r="DE9" s="4">
        <f>DB9/DA9</f>
        <v>1</v>
      </c>
      <c r="DF9" s="8">
        <f t="shared" si="12"/>
        <v>0</v>
      </c>
      <c r="DH9" s="14" t="s">
        <v>12</v>
      </c>
      <c r="DI9" s="2">
        <v>538</v>
      </c>
      <c r="DJ9" s="2">
        <v>538</v>
      </c>
      <c r="DK9" s="2">
        <v>0</v>
      </c>
      <c r="DL9" s="2">
        <v>0</v>
      </c>
      <c r="DM9" s="4">
        <f>DJ9/DI9</f>
        <v>1</v>
      </c>
      <c r="DN9" s="4">
        <f t="shared" si="13"/>
        <v>0</v>
      </c>
      <c r="DP9" s="14" t="s">
        <v>12</v>
      </c>
      <c r="DQ9" s="2">
        <v>538</v>
      </c>
      <c r="DR9" s="2">
        <v>538</v>
      </c>
      <c r="DS9" s="2">
        <v>0</v>
      </c>
      <c r="DT9" s="2">
        <v>0</v>
      </c>
      <c r="DU9" s="4">
        <f>DR9/DQ9</f>
        <v>1</v>
      </c>
      <c r="DV9" s="4">
        <f t="shared" si="14"/>
        <v>0</v>
      </c>
      <c r="DX9" s="14" t="s">
        <v>12</v>
      </c>
      <c r="DY9" s="2">
        <v>538</v>
      </c>
      <c r="DZ9" s="2">
        <v>538</v>
      </c>
      <c r="EA9" s="2">
        <v>0</v>
      </c>
      <c r="EB9" s="2">
        <v>0</v>
      </c>
      <c r="EC9" s="4">
        <f>DZ9/DY9</f>
        <v>1</v>
      </c>
      <c r="ED9" s="8">
        <f>EC9-'ZTE Geek V975'!DM9</f>
        <v>0</v>
      </c>
      <c r="EF9" s="14" t="s">
        <v>12</v>
      </c>
      <c r="EG9" s="2">
        <v>538</v>
      </c>
      <c r="EH9" s="2">
        <v>538</v>
      </c>
      <c r="EI9" s="2">
        <v>0</v>
      </c>
      <c r="EJ9" s="2">
        <v>0</v>
      </c>
      <c r="EK9" s="4">
        <f>EH9/EG9</f>
        <v>1</v>
      </c>
      <c r="EL9" s="4">
        <f t="shared" si="15"/>
        <v>0</v>
      </c>
      <c r="EN9" s="14" t="s">
        <v>12</v>
      </c>
      <c r="EO9" s="2">
        <v>538</v>
      </c>
      <c r="EP9" s="2">
        <v>538</v>
      </c>
      <c r="EQ9" s="2">
        <v>0</v>
      </c>
      <c r="ER9" s="2">
        <v>0</v>
      </c>
      <c r="ES9" s="4">
        <f>EP9/EO9</f>
        <v>1</v>
      </c>
      <c r="ET9" s="4">
        <f t="shared" si="16"/>
        <v>0</v>
      </c>
      <c r="EV9" s="14" t="s">
        <v>12</v>
      </c>
      <c r="EW9" s="2">
        <v>538</v>
      </c>
      <c r="EX9" s="2">
        <v>538</v>
      </c>
      <c r="EY9" s="2">
        <v>0</v>
      </c>
      <c r="EZ9" s="2">
        <v>0</v>
      </c>
      <c r="FA9" s="4">
        <f>EX9/EW9</f>
        <v>1</v>
      </c>
      <c r="FB9" s="4">
        <f t="shared" si="17"/>
        <v>0</v>
      </c>
      <c r="FD9" s="14" t="s">
        <v>12</v>
      </c>
      <c r="FE9" s="2">
        <v>538</v>
      </c>
      <c r="FF9" s="2">
        <v>538</v>
      </c>
      <c r="FG9" s="2">
        <v>0</v>
      </c>
      <c r="FH9" s="2">
        <v>0</v>
      </c>
      <c r="FI9" s="4">
        <f>FF9/FE9</f>
        <v>1</v>
      </c>
      <c r="FJ9" s="4">
        <f t="shared" si="18"/>
        <v>0</v>
      </c>
      <c r="FL9" s="14" t="s">
        <v>12</v>
      </c>
      <c r="FM9" s="2">
        <v>538</v>
      </c>
      <c r="FN9" s="2">
        <v>538</v>
      </c>
      <c r="FO9" s="2">
        <v>0</v>
      </c>
      <c r="FP9" s="2">
        <v>0</v>
      </c>
      <c r="FQ9" s="4">
        <v>1</v>
      </c>
      <c r="FR9" s="8">
        <f t="shared" si="19"/>
        <v>0</v>
      </c>
      <c r="FT9" s="14" t="s">
        <v>12</v>
      </c>
      <c r="FU9" s="2">
        <v>538</v>
      </c>
      <c r="FV9" s="2">
        <v>538</v>
      </c>
      <c r="FW9" s="2">
        <v>0</v>
      </c>
      <c r="FX9" s="2">
        <v>0</v>
      </c>
      <c r="FY9" s="4">
        <v>1</v>
      </c>
      <c r="FZ9" s="4">
        <f t="shared" si="20"/>
        <v>0</v>
      </c>
      <c r="GB9" s="14" t="s">
        <v>12</v>
      </c>
      <c r="GC9" s="2">
        <v>538</v>
      </c>
      <c r="GD9" s="2">
        <v>538</v>
      </c>
      <c r="GE9" s="2">
        <v>0</v>
      </c>
      <c r="GF9" s="2">
        <v>0</v>
      </c>
      <c r="GG9" s="4">
        <v>1</v>
      </c>
      <c r="GH9" s="4">
        <f t="shared" si="21"/>
        <v>0</v>
      </c>
      <c r="GJ9" s="37" t="s">
        <v>12</v>
      </c>
      <c r="GK9" s="2">
        <v>538</v>
      </c>
      <c r="GL9" s="2">
        <v>538</v>
      </c>
      <c r="GM9" s="2">
        <v>0</v>
      </c>
      <c r="GN9" s="2">
        <v>0</v>
      </c>
      <c r="GO9" s="4">
        <v>1</v>
      </c>
      <c r="GP9" s="4">
        <f t="shared" si="22"/>
        <v>0</v>
      </c>
      <c r="GR9" s="37" t="s">
        <v>12</v>
      </c>
      <c r="GS9" s="2">
        <v>538</v>
      </c>
      <c r="GT9" s="2">
        <v>538</v>
      </c>
      <c r="GU9" s="2">
        <v>0</v>
      </c>
      <c r="GV9" s="2">
        <v>0</v>
      </c>
      <c r="GW9" s="4">
        <v>1</v>
      </c>
      <c r="GX9" s="4">
        <f t="shared" si="23"/>
        <v>0</v>
      </c>
      <c r="GZ9" s="37" t="s">
        <v>12</v>
      </c>
      <c r="HA9" s="2">
        <v>538</v>
      </c>
      <c r="HB9" s="2">
        <v>538</v>
      </c>
      <c r="HC9" s="2">
        <v>0</v>
      </c>
      <c r="HD9" s="2">
        <v>0</v>
      </c>
      <c r="HE9" s="4">
        <v>1</v>
      </c>
      <c r="HF9" s="4">
        <f t="shared" si="24"/>
        <v>0</v>
      </c>
      <c r="HH9" s="37" t="s">
        <v>12</v>
      </c>
      <c r="HI9" s="2">
        <v>538</v>
      </c>
      <c r="HJ9" s="2">
        <v>538</v>
      </c>
      <c r="HK9" s="2">
        <v>0</v>
      </c>
      <c r="HL9" s="2">
        <v>0</v>
      </c>
      <c r="HM9" s="4">
        <v>1</v>
      </c>
      <c r="HN9" s="4">
        <f t="shared" si="25"/>
        <v>0</v>
      </c>
      <c r="HP9" s="37" t="s">
        <v>12</v>
      </c>
      <c r="HQ9" s="2">
        <v>538</v>
      </c>
      <c r="HR9" s="2">
        <v>538</v>
      </c>
      <c r="HS9" s="2">
        <v>0</v>
      </c>
      <c r="HT9" s="2">
        <v>0</v>
      </c>
      <c r="HU9" s="4">
        <v>1</v>
      </c>
      <c r="HV9" s="4">
        <f t="shared" si="26"/>
        <v>0</v>
      </c>
      <c r="HX9" s="37" t="s">
        <v>12</v>
      </c>
      <c r="HY9" s="2">
        <v>538</v>
      </c>
      <c r="HZ9" s="2">
        <v>538</v>
      </c>
      <c r="IA9" s="2">
        <v>0</v>
      </c>
      <c r="IB9" s="2">
        <v>0</v>
      </c>
      <c r="IC9" s="4">
        <v>1</v>
      </c>
      <c r="ID9" s="4">
        <f t="shared" si="27"/>
        <v>0</v>
      </c>
      <c r="IF9" s="37" t="s">
        <v>12</v>
      </c>
      <c r="IG9" s="2">
        <v>538</v>
      </c>
      <c r="IH9" s="2">
        <v>538</v>
      </c>
      <c r="II9" s="2">
        <v>0</v>
      </c>
      <c r="IJ9" s="2">
        <v>0</v>
      </c>
      <c r="IK9" s="4">
        <v>1</v>
      </c>
      <c r="IL9" s="4">
        <f t="shared" si="28"/>
        <v>0</v>
      </c>
      <c r="IN9" s="57" t="s">
        <v>12</v>
      </c>
      <c r="IO9" s="55">
        <v>538</v>
      </c>
      <c r="IP9" s="55">
        <v>538</v>
      </c>
      <c r="IQ9" s="55">
        <v>0</v>
      </c>
      <c r="IR9" s="55">
        <v>0</v>
      </c>
      <c r="IS9" s="56">
        <v>1</v>
      </c>
      <c r="IT9" s="56">
        <v>1</v>
      </c>
      <c r="IU9" s="52"/>
      <c r="IV9" s="57" t="s">
        <v>12</v>
      </c>
      <c r="IW9" s="55">
        <v>538</v>
      </c>
      <c r="IX9" s="55">
        <v>538</v>
      </c>
      <c r="IY9" s="55">
        <v>0</v>
      </c>
      <c r="IZ9" s="55">
        <v>0</v>
      </c>
      <c r="JA9" s="56">
        <v>1</v>
      </c>
      <c r="JB9" s="56">
        <v>0</v>
      </c>
      <c r="JD9" s="78" t="s">
        <v>12</v>
      </c>
      <c r="JE9" s="74">
        <v>538</v>
      </c>
      <c r="JF9" s="74">
        <v>538</v>
      </c>
      <c r="JG9" s="74">
        <v>0</v>
      </c>
      <c r="JH9" s="74">
        <v>0</v>
      </c>
      <c r="JI9" s="75">
        <f>JF9/JE9</f>
        <v>1</v>
      </c>
      <c r="JJ9" s="67">
        <f t="shared" si="29"/>
        <v>0</v>
      </c>
      <c r="JK9" s="66"/>
      <c r="JL9" s="78" t="s">
        <v>12</v>
      </c>
      <c r="JM9" s="74">
        <v>538</v>
      </c>
      <c r="JN9" s="74">
        <v>538</v>
      </c>
      <c r="JO9" s="74">
        <v>0</v>
      </c>
      <c r="JP9" s="74">
        <v>0</v>
      </c>
      <c r="JQ9" s="77">
        <f t="shared" si="91"/>
        <v>1</v>
      </c>
      <c r="JR9" s="67">
        <f t="shared" si="30"/>
        <v>0</v>
      </c>
      <c r="JS9" s="66"/>
      <c r="JT9" s="78" t="s">
        <v>12</v>
      </c>
      <c r="JU9" s="74">
        <v>538</v>
      </c>
      <c r="JV9" s="74">
        <v>538</v>
      </c>
      <c r="JW9" s="74">
        <v>0</v>
      </c>
      <c r="JX9" s="74">
        <v>0</v>
      </c>
      <c r="JY9" s="77">
        <f t="shared" si="92"/>
        <v>1</v>
      </c>
      <c r="JZ9" s="75">
        <f t="shared" si="31"/>
        <v>0</v>
      </c>
      <c r="KB9" s="78" t="s">
        <v>12</v>
      </c>
      <c r="KC9" s="74">
        <v>538</v>
      </c>
      <c r="KD9" s="74">
        <v>538</v>
      </c>
      <c r="KE9" s="74">
        <v>0</v>
      </c>
      <c r="KF9" s="74">
        <v>0</v>
      </c>
      <c r="KG9" s="75">
        <f>KD9/KC9</f>
        <v>1</v>
      </c>
      <c r="KH9" s="75">
        <f t="shared" si="32"/>
        <v>0</v>
      </c>
      <c r="KI9" s="74"/>
      <c r="KJ9" s="78" t="s">
        <v>12</v>
      </c>
      <c r="KK9" s="74">
        <v>538</v>
      </c>
      <c r="KL9" s="74">
        <v>538</v>
      </c>
      <c r="KM9" s="74">
        <v>0</v>
      </c>
      <c r="KN9" s="74">
        <v>0</v>
      </c>
      <c r="KO9" s="75">
        <f>KL9/KK9</f>
        <v>1</v>
      </c>
      <c r="KP9" s="75">
        <f t="shared" si="33"/>
        <v>0</v>
      </c>
      <c r="KQ9" s="74"/>
      <c r="KR9" s="78" t="s">
        <v>12</v>
      </c>
      <c r="KS9" s="74">
        <v>538</v>
      </c>
      <c r="KT9" s="74">
        <v>538</v>
      </c>
      <c r="KU9" s="74">
        <v>0</v>
      </c>
      <c r="KV9" s="74">
        <v>0</v>
      </c>
      <c r="KW9" s="75">
        <f>KT9/KS9</f>
        <v>1</v>
      </c>
      <c r="KX9" s="75">
        <f t="shared" si="34"/>
        <v>0</v>
      </c>
      <c r="KY9" s="74"/>
      <c r="KZ9" s="78" t="s">
        <v>12</v>
      </c>
      <c r="LA9" s="74">
        <v>538</v>
      </c>
      <c r="LB9" s="74">
        <v>538</v>
      </c>
      <c r="LC9" s="74">
        <v>0</v>
      </c>
      <c r="LD9" s="74">
        <v>0</v>
      </c>
      <c r="LE9" s="75">
        <f>LB9/LA9</f>
        <v>1</v>
      </c>
      <c r="LF9" s="75">
        <f t="shared" si="35"/>
        <v>1</v>
      </c>
      <c r="LG9" s="74"/>
      <c r="LH9" s="74"/>
      <c r="LI9" s="78" t="s">
        <v>12</v>
      </c>
      <c r="LJ9" s="74">
        <v>538</v>
      </c>
      <c r="LK9" s="74">
        <v>538</v>
      </c>
      <c r="LL9" s="74">
        <v>0</v>
      </c>
      <c r="LM9" s="74">
        <v>0</v>
      </c>
      <c r="LN9" s="75">
        <f>LK9/LJ9</f>
        <v>1</v>
      </c>
      <c r="LO9" s="75">
        <f t="shared" si="36"/>
        <v>0</v>
      </c>
      <c r="LP9" s="74"/>
      <c r="LQ9" s="78" t="s">
        <v>12</v>
      </c>
      <c r="LR9" s="74">
        <v>538</v>
      </c>
      <c r="LS9" s="74">
        <v>538</v>
      </c>
      <c r="LT9" s="74">
        <v>0</v>
      </c>
      <c r="LU9" s="74">
        <v>0</v>
      </c>
      <c r="LV9" s="75">
        <f t="shared" si="37"/>
        <v>1</v>
      </c>
      <c r="LW9" s="75">
        <f t="shared" si="38"/>
        <v>0</v>
      </c>
      <c r="LY9" s="78" t="s">
        <v>12</v>
      </c>
      <c r="LZ9" s="74">
        <v>538</v>
      </c>
      <c r="MA9" s="74">
        <v>538</v>
      </c>
      <c r="MB9" s="74">
        <v>0</v>
      </c>
      <c r="MC9" s="74">
        <v>0</v>
      </c>
      <c r="MD9" s="75">
        <f t="shared" si="39"/>
        <v>1</v>
      </c>
      <c r="ME9" s="75">
        <f t="shared" si="40"/>
        <v>0</v>
      </c>
      <c r="MG9" s="78" t="s">
        <v>12</v>
      </c>
      <c r="MH9" s="74">
        <v>538</v>
      </c>
      <c r="MI9" s="74">
        <v>538</v>
      </c>
      <c r="MJ9" s="74">
        <v>0</v>
      </c>
      <c r="MK9" s="74">
        <v>0</v>
      </c>
      <c r="ML9" s="75">
        <f t="shared" si="41"/>
        <v>1</v>
      </c>
      <c r="MM9" s="75">
        <f t="shared" si="42"/>
        <v>0</v>
      </c>
      <c r="MO9" s="78" t="s">
        <v>12</v>
      </c>
      <c r="MP9" s="74">
        <v>538</v>
      </c>
      <c r="MQ9" s="74">
        <v>538</v>
      </c>
      <c r="MR9" s="74">
        <v>0</v>
      </c>
      <c r="MS9" s="74">
        <v>0</v>
      </c>
      <c r="MT9" s="75">
        <f t="shared" si="43"/>
        <v>1</v>
      </c>
      <c r="MU9" s="75">
        <f t="shared" si="44"/>
        <v>0</v>
      </c>
      <c r="MW9" s="78" t="s">
        <v>12</v>
      </c>
      <c r="MX9" s="74">
        <v>538</v>
      </c>
      <c r="MY9" s="74">
        <v>538</v>
      </c>
      <c r="MZ9" s="74">
        <v>0</v>
      </c>
      <c r="NA9" s="74">
        <v>0</v>
      </c>
      <c r="NB9" s="75">
        <f t="shared" si="45"/>
        <v>1</v>
      </c>
      <c r="NC9" s="75">
        <f t="shared" si="46"/>
        <v>0</v>
      </c>
      <c r="NE9" s="78" t="s">
        <v>12</v>
      </c>
      <c r="NF9" s="74">
        <v>538</v>
      </c>
      <c r="NG9" s="74">
        <v>538</v>
      </c>
      <c r="NH9" s="74">
        <v>0</v>
      </c>
      <c r="NI9" s="74">
        <v>0</v>
      </c>
      <c r="NJ9" s="75">
        <f t="shared" si="47"/>
        <v>1</v>
      </c>
      <c r="NK9" s="75">
        <f t="shared" si="48"/>
        <v>0</v>
      </c>
      <c r="NM9" s="78" t="s">
        <v>12</v>
      </c>
      <c r="NN9" s="74">
        <v>538</v>
      </c>
      <c r="NO9" s="74">
        <v>538</v>
      </c>
      <c r="NP9" s="74">
        <v>0</v>
      </c>
      <c r="NQ9" s="74">
        <v>0</v>
      </c>
      <c r="NR9" s="75">
        <f t="shared" si="49"/>
        <v>1</v>
      </c>
      <c r="NS9" s="75">
        <f t="shared" si="50"/>
        <v>0</v>
      </c>
      <c r="NU9" s="78" t="s">
        <v>12</v>
      </c>
      <c r="NV9" s="74">
        <v>538</v>
      </c>
      <c r="NW9" s="74">
        <v>538</v>
      </c>
      <c r="NX9" s="74">
        <v>0</v>
      </c>
      <c r="NY9" s="74">
        <v>0</v>
      </c>
      <c r="NZ9" s="75">
        <f t="shared" si="51"/>
        <v>1</v>
      </c>
      <c r="OA9" s="75">
        <f t="shared" si="52"/>
        <v>0</v>
      </c>
      <c r="OC9" s="78" t="s">
        <v>12</v>
      </c>
      <c r="OD9" s="74">
        <v>538</v>
      </c>
      <c r="OE9" s="74">
        <v>538</v>
      </c>
      <c r="OF9" s="74">
        <v>0</v>
      </c>
      <c r="OG9" s="74">
        <v>0</v>
      </c>
      <c r="OH9" s="75">
        <f t="shared" si="53"/>
        <v>1</v>
      </c>
      <c r="OI9" s="75">
        <f t="shared" si="54"/>
        <v>0</v>
      </c>
      <c r="OK9" s="78" t="s">
        <v>12</v>
      </c>
      <c r="OL9" s="74">
        <v>538</v>
      </c>
      <c r="OM9" s="74">
        <v>538</v>
      </c>
      <c r="ON9" s="74">
        <v>0</v>
      </c>
      <c r="OO9" s="74">
        <v>0</v>
      </c>
      <c r="OP9" s="75">
        <f t="shared" si="55"/>
        <v>1</v>
      </c>
      <c r="OQ9" s="75">
        <f t="shared" si="56"/>
        <v>0</v>
      </c>
      <c r="OS9" s="78" t="s">
        <v>12</v>
      </c>
      <c r="OT9" s="74">
        <v>538</v>
      </c>
      <c r="OU9" s="74">
        <v>538</v>
      </c>
      <c r="OV9" s="74">
        <v>0</v>
      </c>
      <c r="OW9" s="74">
        <v>0</v>
      </c>
      <c r="OX9" s="75">
        <f t="shared" si="57"/>
        <v>1</v>
      </c>
      <c r="OY9" s="75">
        <f t="shared" si="58"/>
        <v>0</v>
      </c>
      <c r="PA9" s="78" t="s">
        <v>12</v>
      </c>
      <c r="PB9" s="74">
        <v>538</v>
      </c>
      <c r="PC9" s="74">
        <v>538</v>
      </c>
      <c r="PD9" s="74">
        <v>0</v>
      </c>
      <c r="PE9" s="74">
        <v>0</v>
      </c>
      <c r="PF9" s="75">
        <f t="shared" si="59"/>
        <v>1</v>
      </c>
      <c r="PG9" s="75">
        <f t="shared" si="60"/>
        <v>0</v>
      </c>
      <c r="PI9" s="78" t="s">
        <v>12</v>
      </c>
      <c r="PJ9" s="74">
        <v>538</v>
      </c>
      <c r="PK9" s="74">
        <v>538</v>
      </c>
      <c r="PL9" s="74">
        <v>0</v>
      </c>
      <c r="PM9" s="74">
        <v>0</v>
      </c>
      <c r="PN9" s="75">
        <f t="shared" si="61"/>
        <v>1</v>
      </c>
      <c r="PO9" s="75">
        <f t="shared" si="62"/>
        <v>0</v>
      </c>
      <c r="PQ9" s="78" t="s">
        <v>12</v>
      </c>
      <c r="PR9" s="74">
        <v>538</v>
      </c>
      <c r="PS9" s="74">
        <v>538</v>
      </c>
      <c r="PT9" s="74">
        <v>0</v>
      </c>
      <c r="PU9" s="74">
        <v>0</v>
      </c>
      <c r="PV9" s="75">
        <f t="shared" si="63"/>
        <v>1</v>
      </c>
      <c r="PW9" s="75">
        <f t="shared" si="64"/>
        <v>0</v>
      </c>
      <c r="PY9" s="78" t="s">
        <v>12</v>
      </c>
      <c r="PZ9" s="74">
        <v>538</v>
      </c>
      <c r="QA9" s="74">
        <v>538</v>
      </c>
      <c r="QB9" s="74">
        <v>0</v>
      </c>
      <c r="QC9" s="74">
        <v>0</v>
      </c>
      <c r="QD9" s="75">
        <f t="shared" si="65"/>
        <v>1</v>
      </c>
      <c r="QE9" s="75">
        <f t="shared" si="66"/>
        <v>0</v>
      </c>
      <c r="QG9" s="78" t="s">
        <v>12</v>
      </c>
      <c r="QH9" s="74">
        <v>538</v>
      </c>
      <c r="QI9" s="74">
        <v>538</v>
      </c>
      <c r="QJ9" s="74">
        <v>0</v>
      </c>
      <c r="QK9" s="74">
        <v>0</v>
      </c>
      <c r="QL9" s="75">
        <f t="shared" si="67"/>
        <v>1</v>
      </c>
      <c r="QM9" s="75">
        <f t="shared" si="68"/>
        <v>0</v>
      </c>
      <c r="QO9" s="78" t="s">
        <v>12</v>
      </c>
      <c r="QP9" s="74">
        <v>538</v>
      </c>
      <c r="QQ9" s="74">
        <v>538</v>
      </c>
      <c r="QR9" s="74">
        <v>0</v>
      </c>
      <c r="QS9" s="74">
        <v>0</v>
      </c>
      <c r="QT9" s="75">
        <f t="shared" si="69"/>
        <v>1</v>
      </c>
      <c r="QU9" s="75">
        <f t="shared" si="70"/>
        <v>0</v>
      </c>
      <c r="QW9" s="78" t="s">
        <v>12</v>
      </c>
      <c r="QX9" s="74">
        <v>538</v>
      </c>
      <c r="QY9" s="74">
        <v>538</v>
      </c>
      <c r="QZ9" s="74">
        <v>0</v>
      </c>
      <c r="RA9" s="74">
        <v>0</v>
      </c>
      <c r="RB9" s="75">
        <f t="shared" si="71"/>
        <v>1</v>
      </c>
      <c r="RC9" s="75">
        <f t="shared" si="72"/>
        <v>0</v>
      </c>
      <c r="RE9" s="78" t="s">
        <v>12</v>
      </c>
      <c r="RF9" s="74">
        <v>538</v>
      </c>
      <c r="RG9" s="74">
        <v>538</v>
      </c>
      <c r="RH9" s="74">
        <v>0</v>
      </c>
      <c r="RI9" s="74">
        <v>0</v>
      </c>
      <c r="RJ9" s="75">
        <f t="shared" si="73"/>
        <v>1</v>
      </c>
      <c r="RK9" s="75">
        <f t="shared" si="74"/>
        <v>0</v>
      </c>
      <c r="RM9" s="78" t="s">
        <v>12</v>
      </c>
      <c r="RN9" s="74">
        <v>538</v>
      </c>
      <c r="RO9" s="74">
        <v>538</v>
      </c>
      <c r="RP9" s="74">
        <v>0</v>
      </c>
      <c r="RQ9" s="74">
        <v>0</v>
      </c>
      <c r="RR9" s="75">
        <f t="shared" si="75"/>
        <v>1</v>
      </c>
      <c r="RS9" s="75">
        <f t="shared" si="76"/>
        <v>0</v>
      </c>
      <c r="RU9" s="78" t="s">
        <v>12</v>
      </c>
      <c r="RV9" s="74">
        <v>538</v>
      </c>
      <c r="RW9" s="74">
        <v>538</v>
      </c>
      <c r="RX9" s="74">
        <v>0</v>
      </c>
      <c r="RY9" s="74">
        <v>0</v>
      </c>
      <c r="RZ9" s="75">
        <f t="shared" si="77"/>
        <v>1</v>
      </c>
      <c r="SA9" s="75">
        <f t="shared" si="78"/>
        <v>0</v>
      </c>
      <c r="SC9" s="78" t="s">
        <v>12</v>
      </c>
      <c r="SD9" s="74">
        <v>538</v>
      </c>
      <c r="SE9" s="74">
        <v>538</v>
      </c>
      <c r="SF9" s="74">
        <v>0</v>
      </c>
      <c r="SG9" s="74">
        <v>0</v>
      </c>
      <c r="SH9" s="75">
        <f t="shared" si="79"/>
        <v>1</v>
      </c>
      <c r="SI9" s="75">
        <f t="shared" si="80"/>
        <v>0</v>
      </c>
      <c r="SK9" s="78" t="s">
        <v>12</v>
      </c>
      <c r="SL9" s="74">
        <f>594-56</f>
        <v>538</v>
      </c>
      <c r="SM9" s="74">
        <v>538</v>
      </c>
      <c r="SN9" s="74">
        <v>0</v>
      </c>
      <c r="SO9" s="74">
        <f>56-56</f>
        <v>0</v>
      </c>
      <c r="SP9" s="75">
        <f t="shared" si="81"/>
        <v>1</v>
      </c>
      <c r="SQ9" s="75" t="str">
        <f t="shared" si="82"/>
        <v>OK</v>
      </c>
      <c r="SS9" s="78" t="s">
        <v>12</v>
      </c>
      <c r="ST9" s="74">
        <f>594</f>
        <v>594</v>
      </c>
      <c r="SU9" s="74">
        <f>538+19</f>
        <v>557</v>
      </c>
      <c r="SV9" s="74">
        <f>0+37</f>
        <v>37</v>
      </c>
      <c r="SW9" s="74">
        <f>56-56</f>
        <v>0</v>
      </c>
      <c r="SX9" s="75">
        <f t="shared" si="83"/>
        <v>0.93771043771043772</v>
      </c>
      <c r="SY9" s="75" t="str">
        <f t="shared" si="84"/>
        <v>Fail:-6%</v>
      </c>
      <c r="TA9" s="78" t="s">
        <v>12</v>
      </c>
      <c r="TB9" s="74">
        <v>538</v>
      </c>
      <c r="TC9" s="74">
        <v>538</v>
      </c>
      <c r="TD9" s="74">
        <v>0</v>
      </c>
      <c r="TE9" s="74">
        <v>0</v>
      </c>
      <c r="TF9" s="75">
        <v>1</v>
      </c>
      <c r="TG9" s="75" t="str">
        <f t="shared" si="85"/>
        <v>OK</v>
      </c>
      <c r="TI9" s="78" t="s">
        <v>12</v>
      </c>
      <c r="TJ9" s="74">
        <f>538+56</f>
        <v>594</v>
      </c>
      <c r="TK9" s="74">
        <f>538+17</f>
        <v>555</v>
      </c>
      <c r="TL9" s="74">
        <v>39</v>
      </c>
      <c r="TM9" s="74">
        <v>0</v>
      </c>
      <c r="TN9" s="75">
        <f t="shared" si="86"/>
        <v>0.93434343434343436</v>
      </c>
      <c r="TO9" s="50" t="str">
        <f t="shared" si="87"/>
        <v>Fail:0%</v>
      </c>
    </row>
    <row r="10" spans="1:535" ht="15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G10" s="4"/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4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4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4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4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4">
        <f t="shared" si="4"/>
        <v>0</v>
      </c>
      <c r="AV10" s="2" t="s">
        <v>13</v>
      </c>
      <c r="AW10" s="2">
        <v>3</v>
      </c>
      <c r="AX10" s="2">
        <v>3</v>
      </c>
      <c r="AY10" s="2">
        <v>0</v>
      </c>
      <c r="AZ10" s="2">
        <v>0</v>
      </c>
      <c r="BA10" s="4">
        <v>1</v>
      </c>
      <c r="BB10" s="4">
        <f t="shared" si="5"/>
        <v>0</v>
      </c>
      <c r="BD10" s="2" t="s">
        <v>13</v>
      </c>
      <c r="BE10" s="2">
        <v>3</v>
      </c>
      <c r="BF10" s="2">
        <v>3</v>
      </c>
      <c r="BG10" s="2">
        <v>0</v>
      </c>
      <c r="BH10" s="2">
        <v>0</v>
      </c>
      <c r="BI10" s="4">
        <v>1</v>
      </c>
      <c r="BJ10" s="4">
        <f t="shared" si="6"/>
        <v>0</v>
      </c>
      <c r="BL10" s="2" t="s">
        <v>13</v>
      </c>
      <c r="BM10" s="2">
        <v>3</v>
      </c>
      <c r="BN10" s="2">
        <v>3</v>
      </c>
      <c r="BO10" s="2">
        <v>0</v>
      </c>
      <c r="BP10" s="2">
        <v>0</v>
      </c>
      <c r="BQ10" s="4">
        <v>1</v>
      </c>
      <c r="BR10" s="4">
        <f t="shared" si="7"/>
        <v>0</v>
      </c>
      <c r="BT10" s="2" t="s">
        <v>13</v>
      </c>
      <c r="BU10" s="2">
        <v>3</v>
      </c>
      <c r="BV10" s="2">
        <v>3</v>
      </c>
      <c r="BW10" s="2">
        <v>0</v>
      </c>
      <c r="BX10" s="2">
        <v>0</v>
      </c>
      <c r="BY10" s="4">
        <v>1</v>
      </c>
      <c r="BZ10" s="4">
        <f t="shared" si="8"/>
        <v>0</v>
      </c>
      <c r="CB10" s="2" t="s">
        <v>13</v>
      </c>
      <c r="CC10" s="2">
        <v>3</v>
      </c>
      <c r="CD10" s="2">
        <v>3</v>
      </c>
      <c r="CE10" s="2">
        <v>0</v>
      </c>
      <c r="CF10" s="2">
        <v>0</v>
      </c>
      <c r="CG10" s="4">
        <v>1</v>
      </c>
      <c r="CH10" s="4">
        <f t="shared" si="9"/>
        <v>0</v>
      </c>
      <c r="CJ10" s="2" t="s">
        <v>13</v>
      </c>
      <c r="CK10" s="2">
        <v>3</v>
      </c>
      <c r="CL10" s="2">
        <v>3</v>
      </c>
      <c r="CM10" s="2">
        <v>0</v>
      </c>
      <c r="CN10" s="2">
        <v>0</v>
      </c>
      <c r="CO10" s="4">
        <v>1</v>
      </c>
      <c r="CP10" s="4">
        <f t="shared" si="10"/>
        <v>0</v>
      </c>
      <c r="CR10" s="2" t="s">
        <v>13</v>
      </c>
      <c r="CS10" s="2">
        <v>3</v>
      </c>
      <c r="CT10" s="2">
        <v>3</v>
      </c>
      <c r="CU10" s="2">
        <v>0</v>
      </c>
      <c r="CV10" s="2">
        <v>0</v>
      </c>
      <c r="CW10" s="4">
        <v>1</v>
      </c>
      <c r="CX10" s="4">
        <f t="shared" si="11"/>
        <v>0</v>
      </c>
      <c r="CZ10" s="2" t="s">
        <v>13</v>
      </c>
      <c r="DA10" s="2">
        <v>3</v>
      </c>
      <c r="DB10" s="2">
        <v>3</v>
      </c>
      <c r="DC10" s="2">
        <v>0</v>
      </c>
      <c r="DD10" s="2">
        <v>0</v>
      </c>
      <c r="DE10" s="4">
        <v>1</v>
      </c>
      <c r="DF10" s="8">
        <f t="shared" si="12"/>
        <v>0</v>
      </c>
      <c r="DH10" s="2" t="s">
        <v>13</v>
      </c>
      <c r="DI10" s="2">
        <v>3</v>
      </c>
      <c r="DJ10" s="2">
        <v>3</v>
      </c>
      <c r="DK10" s="2">
        <v>0</v>
      </c>
      <c r="DL10" s="2">
        <v>0</v>
      </c>
      <c r="DM10" s="4">
        <v>1</v>
      </c>
      <c r="DN10" s="4">
        <f t="shared" si="13"/>
        <v>0</v>
      </c>
      <c r="DP10" s="2" t="s">
        <v>13</v>
      </c>
      <c r="DQ10" s="2">
        <v>3</v>
      </c>
      <c r="DR10" s="2">
        <v>3</v>
      </c>
      <c r="DS10" s="2">
        <v>0</v>
      </c>
      <c r="DT10" s="2">
        <v>0</v>
      </c>
      <c r="DU10" s="4">
        <v>1</v>
      </c>
      <c r="DV10" s="4">
        <f t="shared" si="14"/>
        <v>0</v>
      </c>
      <c r="DX10" s="2" t="s">
        <v>13</v>
      </c>
      <c r="DY10" s="2">
        <v>3</v>
      </c>
      <c r="DZ10" s="2">
        <v>3</v>
      </c>
      <c r="EA10" s="2">
        <v>0</v>
      </c>
      <c r="EB10" s="2">
        <v>0</v>
      </c>
      <c r="EC10" s="4">
        <v>1</v>
      </c>
      <c r="ED10" s="8">
        <f>EC10-'ZTE Geek V975'!DM10</f>
        <v>0</v>
      </c>
      <c r="EF10" s="2" t="s">
        <v>13</v>
      </c>
      <c r="EG10" s="2">
        <v>3</v>
      </c>
      <c r="EH10" s="2">
        <v>3</v>
      </c>
      <c r="EI10" s="2">
        <v>0</v>
      </c>
      <c r="EJ10" s="2">
        <v>0</v>
      </c>
      <c r="EK10" s="4">
        <v>1</v>
      </c>
      <c r="EL10" s="4">
        <f t="shared" si="15"/>
        <v>0</v>
      </c>
      <c r="EN10" s="2" t="s">
        <v>13</v>
      </c>
      <c r="EO10" s="2">
        <v>3</v>
      </c>
      <c r="EP10" s="2">
        <v>3</v>
      </c>
      <c r="EQ10" s="2">
        <v>0</v>
      </c>
      <c r="ER10" s="2">
        <v>0</v>
      </c>
      <c r="ES10" s="4">
        <v>1</v>
      </c>
      <c r="ET10" s="4">
        <f t="shared" si="16"/>
        <v>0</v>
      </c>
      <c r="EV10" s="2" t="s">
        <v>13</v>
      </c>
      <c r="EW10" s="2">
        <v>3</v>
      </c>
      <c r="EX10" s="2">
        <v>3</v>
      </c>
      <c r="EY10" s="2">
        <v>0</v>
      </c>
      <c r="EZ10" s="2">
        <v>0</v>
      </c>
      <c r="FA10" s="4">
        <v>1</v>
      </c>
      <c r="FB10" s="4">
        <f t="shared" si="17"/>
        <v>0</v>
      </c>
      <c r="FD10" s="2" t="s">
        <v>13</v>
      </c>
      <c r="FE10" s="2">
        <v>3</v>
      </c>
      <c r="FF10" s="2">
        <v>3</v>
      </c>
      <c r="FG10" s="2">
        <v>0</v>
      </c>
      <c r="FH10" s="2">
        <v>0</v>
      </c>
      <c r="FI10" s="4">
        <v>1</v>
      </c>
      <c r="FJ10" s="4">
        <f t="shared" si="18"/>
        <v>0</v>
      </c>
      <c r="FL10" s="2" t="s">
        <v>13</v>
      </c>
      <c r="FM10" s="2">
        <v>3</v>
      </c>
      <c r="FN10" s="2">
        <v>3</v>
      </c>
      <c r="FO10" s="2">
        <v>0</v>
      </c>
      <c r="FP10" s="2">
        <v>0</v>
      </c>
      <c r="FQ10" s="4">
        <v>1</v>
      </c>
      <c r="FR10" s="8">
        <f t="shared" si="19"/>
        <v>0</v>
      </c>
      <c r="FT10" s="2" t="s">
        <v>13</v>
      </c>
      <c r="FU10" s="2">
        <v>3</v>
      </c>
      <c r="FV10" s="2">
        <v>3</v>
      </c>
      <c r="FW10" s="2">
        <v>0</v>
      </c>
      <c r="FX10" s="2">
        <v>0</v>
      </c>
      <c r="FY10" s="4">
        <f t="shared" si="88"/>
        <v>1</v>
      </c>
      <c r="FZ10" s="4">
        <f t="shared" si="20"/>
        <v>0</v>
      </c>
      <c r="GB10" t="s">
        <v>13</v>
      </c>
      <c r="GC10">
        <v>3</v>
      </c>
      <c r="GD10">
        <v>3</v>
      </c>
      <c r="GE10">
        <v>0</v>
      </c>
      <c r="GF10">
        <v>0</v>
      </c>
      <c r="GG10" s="38">
        <f t="shared" si="89"/>
        <v>1</v>
      </c>
      <c r="GH10" s="4">
        <f t="shared" si="21"/>
        <v>0</v>
      </c>
      <c r="GJ10" s="2" t="s">
        <v>13</v>
      </c>
      <c r="GK10" s="2">
        <v>3</v>
      </c>
      <c r="GL10" s="2">
        <v>3</v>
      </c>
      <c r="GM10" s="2">
        <v>0</v>
      </c>
      <c r="GN10" s="2">
        <v>0</v>
      </c>
      <c r="GO10" s="4">
        <v>1</v>
      </c>
      <c r="GP10" s="4">
        <f t="shared" si="22"/>
        <v>0</v>
      </c>
      <c r="GR10" s="2" t="s">
        <v>13</v>
      </c>
      <c r="GS10" s="2">
        <v>3</v>
      </c>
      <c r="GT10" s="2">
        <v>3</v>
      </c>
      <c r="GU10" s="2">
        <v>0</v>
      </c>
      <c r="GV10" s="2">
        <v>0</v>
      </c>
      <c r="GW10" s="4">
        <v>1</v>
      </c>
      <c r="GX10" s="4">
        <f t="shared" si="23"/>
        <v>0</v>
      </c>
      <c r="GZ10" s="2" t="s">
        <v>13</v>
      </c>
      <c r="HA10" s="2">
        <v>3</v>
      </c>
      <c r="HB10" s="2">
        <v>3</v>
      </c>
      <c r="HC10" s="2">
        <v>0</v>
      </c>
      <c r="HD10" s="2">
        <v>0</v>
      </c>
      <c r="HE10" s="4">
        <v>1</v>
      </c>
      <c r="HF10" s="4">
        <f t="shared" si="24"/>
        <v>0</v>
      </c>
      <c r="HH10" s="2" t="s">
        <v>13</v>
      </c>
      <c r="HI10" s="2">
        <v>3</v>
      </c>
      <c r="HJ10" s="2">
        <v>3</v>
      </c>
      <c r="HK10" s="2">
        <v>0</v>
      </c>
      <c r="HL10" s="2">
        <v>0</v>
      </c>
      <c r="HM10" s="4">
        <v>1</v>
      </c>
      <c r="HN10" s="4">
        <f t="shared" si="25"/>
        <v>0</v>
      </c>
      <c r="HP10" s="2" t="s">
        <v>13</v>
      </c>
      <c r="HQ10" s="2">
        <v>3</v>
      </c>
      <c r="HR10" s="2">
        <v>3</v>
      </c>
      <c r="HS10" s="2">
        <v>0</v>
      </c>
      <c r="HT10" s="2">
        <v>0</v>
      </c>
      <c r="HU10" s="4">
        <v>1</v>
      </c>
      <c r="HV10" s="4">
        <f t="shared" si="26"/>
        <v>0</v>
      </c>
      <c r="HX10" s="2" t="s">
        <v>13</v>
      </c>
      <c r="HY10" s="2">
        <v>3</v>
      </c>
      <c r="HZ10" s="2">
        <v>3</v>
      </c>
      <c r="IA10" s="2">
        <v>0</v>
      </c>
      <c r="IB10" s="2">
        <v>0</v>
      </c>
      <c r="IC10" s="4">
        <v>1</v>
      </c>
      <c r="ID10" s="4">
        <f t="shared" si="27"/>
        <v>0</v>
      </c>
      <c r="IF10" s="2" t="s">
        <v>13</v>
      </c>
      <c r="IG10" s="2">
        <v>3</v>
      </c>
      <c r="IH10" s="2">
        <v>3</v>
      </c>
      <c r="II10" s="2">
        <v>0</v>
      </c>
      <c r="IJ10" s="2">
        <v>0</v>
      </c>
      <c r="IK10" s="4">
        <f t="shared" si="90"/>
        <v>1</v>
      </c>
      <c r="IL10" s="4">
        <f t="shared" si="28"/>
        <v>0</v>
      </c>
      <c r="IN10" s="55" t="s">
        <v>13</v>
      </c>
      <c r="IO10" s="55">
        <v>3</v>
      </c>
      <c r="IP10" s="55">
        <v>3</v>
      </c>
      <c r="IQ10" s="55">
        <v>0</v>
      </c>
      <c r="IR10" s="55">
        <v>0</v>
      </c>
      <c r="IS10" s="56">
        <v>1</v>
      </c>
      <c r="IT10" s="56">
        <v>1</v>
      </c>
      <c r="IU10" s="52"/>
      <c r="IV10" s="55" t="s">
        <v>13</v>
      </c>
      <c r="IW10" s="55">
        <v>3</v>
      </c>
      <c r="IX10" s="55">
        <v>3</v>
      </c>
      <c r="IY10" s="55">
        <v>0</v>
      </c>
      <c r="IZ10" s="55">
        <v>0</v>
      </c>
      <c r="JA10" s="56">
        <v>1</v>
      </c>
      <c r="JB10" s="56">
        <v>0</v>
      </c>
      <c r="JD10" s="73" t="s">
        <v>13</v>
      </c>
      <c r="JE10" s="73">
        <v>3</v>
      </c>
      <c r="JF10" s="73">
        <v>3</v>
      </c>
      <c r="JG10" s="73">
        <v>0</v>
      </c>
      <c r="JH10" s="73">
        <v>0</v>
      </c>
      <c r="JI10" s="77">
        <v>1</v>
      </c>
      <c r="JJ10" s="67">
        <f t="shared" si="29"/>
        <v>0</v>
      </c>
      <c r="JK10" s="66"/>
      <c r="JL10" s="73" t="s">
        <v>13</v>
      </c>
      <c r="JM10" s="73">
        <v>3</v>
      </c>
      <c r="JN10" s="73">
        <v>3</v>
      </c>
      <c r="JO10" s="73">
        <v>0</v>
      </c>
      <c r="JP10" s="73">
        <v>0</v>
      </c>
      <c r="JQ10" s="77">
        <f t="shared" si="91"/>
        <v>1</v>
      </c>
      <c r="JR10" s="67">
        <f t="shared" si="30"/>
        <v>0</v>
      </c>
      <c r="JS10" s="66"/>
      <c r="JT10" s="74" t="s">
        <v>13</v>
      </c>
      <c r="JU10" s="74">
        <v>3</v>
      </c>
      <c r="JV10" s="74">
        <v>3</v>
      </c>
      <c r="JW10" s="74">
        <v>0</v>
      </c>
      <c r="JX10" s="74">
        <v>0</v>
      </c>
      <c r="JY10" s="75">
        <f t="shared" si="92"/>
        <v>1</v>
      </c>
      <c r="JZ10" s="75">
        <f t="shared" si="31"/>
        <v>0</v>
      </c>
      <c r="KB10" s="73" t="s">
        <v>13</v>
      </c>
      <c r="KC10" s="73">
        <v>3</v>
      </c>
      <c r="KD10" s="73">
        <v>3</v>
      </c>
      <c r="KE10" s="73">
        <v>0</v>
      </c>
      <c r="KF10" s="73">
        <v>0</v>
      </c>
      <c r="KG10" s="77">
        <v>1</v>
      </c>
      <c r="KH10" s="75">
        <f t="shared" si="32"/>
        <v>0</v>
      </c>
      <c r="KI10" s="74"/>
      <c r="KJ10" s="73" t="s">
        <v>13</v>
      </c>
      <c r="KK10" s="73">
        <v>3</v>
      </c>
      <c r="KL10" s="73">
        <v>3</v>
      </c>
      <c r="KM10" s="73">
        <v>0</v>
      </c>
      <c r="KN10" s="73">
        <v>0</v>
      </c>
      <c r="KO10" s="77">
        <v>1</v>
      </c>
      <c r="KP10" s="75">
        <f t="shared" si="33"/>
        <v>0</v>
      </c>
      <c r="KQ10" s="74"/>
      <c r="KR10" s="73" t="s">
        <v>13</v>
      </c>
      <c r="KS10" s="73">
        <v>3</v>
      </c>
      <c r="KT10" s="73">
        <v>3</v>
      </c>
      <c r="KU10" s="73">
        <v>0</v>
      </c>
      <c r="KV10" s="73">
        <v>0</v>
      </c>
      <c r="KW10" s="77">
        <v>1</v>
      </c>
      <c r="KX10" s="75">
        <f t="shared" si="34"/>
        <v>0</v>
      </c>
      <c r="KY10" s="74"/>
      <c r="KZ10" s="73" t="s">
        <v>13</v>
      </c>
      <c r="LA10" s="73">
        <v>3</v>
      </c>
      <c r="LB10" s="73">
        <v>3</v>
      </c>
      <c r="LC10" s="73">
        <v>0</v>
      </c>
      <c r="LD10" s="73">
        <v>0</v>
      </c>
      <c r="LE10" s="77">
        <v>1</v>
      </c>
      <c r="LF10" s="75">
        <f t="shared" si="35"/>
        <v>1</v>
      </c>
      <c r="LG10" s="74"/>
      <c r="LH10" s="74"/>
      <c r="LI10" s="73" t="s">
        <v>13</v>
      </c>
      <c r="LJ10" s="73">
        <v>3</v>
      </c>
      <c r="LK10" s="73">
        <v>3</v>
      </c>
      <c r="LL10" s="73">
        <v>0</v>
      </c>
      <c r="LM10" s="73">
        <v>0</v>
      </c>
      <c r="LN10" s="77">
        <v>1</v>
      </c>
      <c r="LO10" s="75">
        <f t="shared" si="36"/>
        <v>0</v>
      </c>
      <c r="LP10" s="74"/>
      <c r="LQ10" s="74" t="s">
        <v>13</v>
      </c>
      <c r="LR10" s="74">
        <v>3</v>
      </c>
      <c r="LS10" s="74">
        <v>3</v>
      </c>
      <c r="LT10" s="74">
        <v>0</v>
      </c>
      <c r="LU10" s="74">
        <v>0</v>
      </c>
      <c r="LV10" s="75">
        <f t="shared" si="37"/>
        <v>1</v>
      </c>
      <c r="LW10" s="75">
        <f t="shared" si="38"/>
        <v>0</v>
      </c>
      <c r="LY10" s="74" t="s">
        <v>13</v>
      </c>
      <c r="LZ10" s="74">
        <v>3</v>
      </c>
      <c r="MA10" s="74">
        <v>3</v>
      </c>
      <c r="MB10" s="74">
        <v>0</v>
      </c>
      <c r="MC10" s="74">
        <v>0</v>
      </c>
      <c r="MD10" s="75">
        <f t="shared" si="39"/>
        <v>1</v>
      </c>
      <c r="ME10" s="75">
        <f t="shared" si="40"/>
        <v>0</v>
      </c>
      <c r="MG10" s="74" t="s">
        <v>13</v>
      </c>
      <c r="MH10" s="74">
        <v>3</v>
      </c>
      <c r="MI10" s="74">
        <v>3</v>
      </c>
      <c r="MJ10" s="74">
        <v>0</v>
      </c>
      <c r="MK10" s="74">
        <v>0</v>
      </c>
      <c r="ML10" s="75">
        <f t="shared" si="41"/>
        <v>1</v>
      </c>
      <c r="MM10" s="75">
        <f t="shared" si="42"/>
        <v>0</v>
      </c>
      <c r="MO10" s="74" t="s">
        <v>13</v>
      </c>
      <c r="MP10" s="74">
        <v>3</v>
      </c>
      <c r="MQ10" s="74">
        <v>3</v>
      </c>
      <c r="MR10" s="74">
        <v>0</v>
      </c>
      <c r="MS10" s="74">
        <v>0</v>
      </c>
      <c r="MT10" s="75">
        <f t="shared" si="43"/>
        <v>1</v>
      </c>
      <c r="MU10" s="75">
        <f t="shared" si="44"/>
        <v>0</v>
      </c>
      <c r="MW10" s="74" t="s">
        <v>13</v>
      </c>
      <c r="MX10" s="74">
        <v>3</v>
      </c>
      <c r="MY10" s="74">
        <v>3</v>
      </c>
      <c r="MZ10" s="74">
        <v>0</v>
      </c>
      <c r="NA10" s="74">
        <v>0</v>
      </c>
      <c r="NB10" s="75">
        <f t="shared" si="45"/>
        <v>1</v>
      </c>
      <c r="NC10" s="75">
        <f t="shared" si="46"/>
        <v>0</v>
      </c>
      <c r="NE10" s="74" t="s">
        <v>13</v>
      </c>
      <c r="NF10" s="74">
        <v>3</v>
      </c>
      <c r="NG10" s="74">
        <v>3</v>
      </c>
      <c r="NH10" s="74">
        <v>0</v>
      </c>
      <c r="NI10" s="74">
        <v>0</v>
      </c>
      <c r="NJ10" s="75">
        <f t="shared" si="47"/>
        <v>1</v>
      </c>
      <c r="NK10" s="75">
        <f t="shared" si="48"/>
        <v>0</v>
      </c>
      <c r="NM10" s="74" t="s">
        <v>13</v>
      </c>
      <c r="NN10" s="74">
        <v>3</v>
      </c>
      <c r="NO10" s="74">
        <v>3</v>
      </c>
      <c r="NP10" s="74">
        <v>0</v>
      </c>
      <c r="NQ10" s="74">
        <v>0</v>
      </c>
      <c r="NR10" s="75">
        <f t="shared" si="49"/>
        <v>1</v>
      </c>
      <c r="NS10" s="75">
        <f t="shared" si="50"/>
        <v>0</v>
      </c>
      <c r="NU10" s="74" t="s">
        <v>13</v>
      </c>
      <c r="NV10" s="74">
        <v>3</v>
      </c>
      <c r="NW10" s="74">
        <v>3</v>
      </c>
      <c r="NX10" s="74">
        <v>0</v>
      </c>
      <c r="NY10" s="74">
        <v>0</v>
      </c>
      <c r="NZ10" s="75">
        <f t="shared" si="51"/>
        <v>1</v>
      </c>
      <c r="OA10" s="75">
        <f t="shared" si="52"/>
        <v>0</v>
      </c>
      <c r="OC10" s="74" t="s">
        <v>13</v>
      </c>
      <c r="OD10" s="74">
        <v>3</v>
      </c>
      <c r="OE10" s="74">
        <v>3</v>
      </c>
      <c r="OF10" s="74">
        <v>0</v>
      </c>
      <c r="OG10" s="74">
        <v>0</v>
      </c>
      <c r="OH10" s="75">
        <f t="shared" si="53"/>
        <v>1</v>
      </c>
      <c r="OI10" s="75">
        <f t="shared" si="54"/>
        <v>0</v>
      </c>
      <c r="OK10" s="74" t="s">
        <v>13</v>
      </c>
      <c r="OL10" s="74">
        <v>3</v>
      </c>
      <c r="OM10" s="74">
        <v>3</v>
      </c>
      <c r="ON10" s="74">
        <v>0</v>
      </c>
      <c r="OO10" s="74">
        <v>0</v>
      </c>
      <c r="OP10" s="75">
        <f t="shared" si="55"/>
        <v>1</v>
      </c>
      <c r="OQ10" s="75">
        <f t="shared" si="56"/>
        <v>0</v>
      </c>
      <c r="OS10" s="74" t="s">
        <v>13</v>
      </c>
      <c r="OT10" s="74">
        <v>3</v>
      </c>
      <c r="OU10" s="74">
        <v>3</v>
      </c>
      <c r="OV10" s="74">
        <v>0</v>
      </c>
      <c r="OW10" s="74">
        <v>0</v>
      </c>
      <c r="OX10" s="75">
        <f t="shared" si="57"/>
        <v>1</v>
      </c>
      <c r="OY10" s="75">
        <f t="shared" si="58"/>
        <v>0</v>
      </c>
      <c r="PA10" s="74" t="s">
        <v>13</v>
      </c>
      <c r="PB10" s="74">
        <v>3</v>
      </c>
      <c r="PC10" s="74">
        <v>3</v>
      </c>
      <c r="PD10" s="74">
        <v>0</v>
      </c>
      <c r="PE10" s="74">
        <v>0</v>
      </c>
      <c r="PF10" s="75">
        <f t="shared" si="59"/>
        <v>1</v>
      </c>
      <c r="PG10" s="75">
        <f t="shared" si="60"/>
        <v>0</v>
      </c>
      <c r="PI10" s="74" t="s">
        <v>13</v>
      </c>
      <c r="PJ10" s="74">
        <v>3</v>
      </c>
      <c r="PK10" s="74">
        <v>3</v>
      </c>
      <c r="PL10" s="74">
        <v>0</v>
      </c>
      <c r="PM10" s="74">
        <v>0</v>
      </c>
      <c r="PN10" s="75">
        <f t="shared" si="61"/>
        <v>1</v>
      </c>
      <c r="PO10" s="75">
        <f t="shared" si="62"/>
        <v>0</v>
      </c>
      <c r="PQ10" s="74" t="s">
        <v>13</v>
      </c>
      <c r="PR10" s="74">
        <v>3</v>
      </c>
      <c r="PS10" s="74">
        <v>3</v>
      </c>
      <c r="PT10" s="74">
        <v>0</v>
      </c>
      <c r="PU10" s="74">
        <v>0</v>
      </c>
      <c r="PV10" s="75">
        <f t="shared" si="63"/>
        <v>1</v>
      </c>
      <c r="PW10" s="75">
        <f t="shared" si="64"/>
        <v>0</v>
      </c>
      <c r="PY10" s="74" t="s">
        <v>13</v>
      </c>
      <c r="PZ10" s="74">
        <v>3</v>
      </c>
      <c r="QA10" s="74">
        <v>3</v>
      </c>
      <c r="QB10" s="74">
        <v>0</v>
      </c>
      <c r="QC10" s="74">
        <v>0</v>
      </c>
      <c r="QD10" s="75">
        <f t="shared" si="65"/>
        <v>1</v>
      </c>
      <c r="QE10" s="75">
        <f t="shared" si="66"/>
        <v>0</v>
      </c>
      <c r="QG10" s="74" t="s">
        <v>13</v>
      </c>
      <c r="QH10" s="74">
        <v>3</v>
      </c>
      <c r="QI10" s="74">
        <v>3</v>
      </c>
      <c r="QJ10" s="74">
        <v>0</v>
      </c>
      <c r="QK10" s="74">
        <v>0</v>
      </c>
      <c r="QL10" s="75">
        <f t="shared" si="67"/>
        <v>1</v>
      </c>
      <c r="QM10" s="75">
        <f t="shared" si="68"/>
        <v>0</v>
      </c>
      <c r="QO10" s="74" t="s">
        <v>13</v>
      </c>
      <c r="QP10" s="74">
        <v>3</v>
      </c>
      <c r="QQ10" s="74">
        <v>3</v>
      </c>
      <c r="QR10" s="74">
        <v>0</v>
      </c>
      <c r="QS10" s="74">
        <v>0</v>
      </c>
      <c r="QT10" s="75">
        <f t="shared" si="69"/>
        <v>1</v>
      </c>
      <c r="QU10" s="75">
        <f t="shared" si="70"/>
        <v>0</v>
      </c>
      <c r="QW10" s="74" t="s">
        <v>13</v>
      </c>
      <c r="QX10" s="74">
        <v>3</v>
      </c>
      <c r="QY10" s="74">
        <v>3</v>
      </c>
      <c r="QZ10" s="74">
        <v>0</v>
      </c>
      <c r="RA10" s="74">
        <v>0</v>
      </c>
      <c r="RB10" s="75">
        <f t="shared" si="71"/>
        <v>1</v>
      </c>
      <c r="RC10" s="75">
        <f t="shared" si="72"/>
        <v>0</v>
      </c>
      <c r="RE10" s="74" t="s">
        <v>13</v>
      </c>
      <c r="RF10" s="74">
        <v>3</v>
      </c>
      <c r="RG10" s="74">
        <v>3</v>
      </c>
      <c r="RH10" s="74">
        <v>0</v>
      </c>
      <c r="RI10" s="74">
        <v>0</v>
      </c>
      <c r="RJ10" s="75">
        <f t="shared" si="73"/>
        <v>1</v>
      </c>
      <c r="RK10" s="75">
        <f t="shared" si="74"/>
        <v>0</v>
      </c>
      <c r="RM10" s="74" t="s">
        <v>13</v>
      </c>
      <c r="RN10" s="74">
        <v>3</v>
      </c>
      <c r="RO10" s="74">
        <v>3</v>
      </c>
      <c r="RP10" s="74">
        <v>0</v>
      </c>
      <c r="RQ10" s="74">
        <v>0</v>
      </c>
      <c r="RR10" s="75">
        <f t="shared" si="75"/>
        <v>1</v>
      </c>
      <c r="RS10" s="75">
        <f t="shared" si="76"/>
        <v>0</v>
      </c>
      <c r="RU10" s="74" t="s">
        <v>13</v>
      </c>
      <c r="RV10" s="74">
        <v>3</v>
      </c>
      <c r="RW10" s="74">
        <v>3</v>
      </c>
      <c r="RX10" s="74">
        <v>0</v>
      </c>
      <c r="RY10" s="74">
        <v>0</v>
      </c>
      <c r="RZ10" s="75">
        <f t="shared" si="77"/>
        <v>1</v>
      </c>
      <c r="SA10" s="75">
        <f t="shared" si="78"/>
        <v>0</v>
      </c>
      <c r="SC10" s="74" t="s">
        <v>13</v>
      </c>
      <c r="SD10" s="74">
        <v>3</v>
      </c>
      <c r="SE10" s="74">
        <v>3</v>
      </c>
      <c r="SF10" s="74">
        <v>0</v>
      </c>
      <c r="SG10" s="74">
        <v>0</v>
      </c>
      <c r="SH10" s="75">
        <f t="shared" si="79"/>
        <v>1</v>
      </c>
      <c r="SI10" s="75">
        <f t="shared" si="80"/>
        <v>0</v>
      </c>
      <c r="SK10" s="74" t="s">
        <v>13</v>
      </c>
      <c r="SL10" s="74">
        <v>3</v>
      </c>
      <c r="SM10" s="74">
        <v>3</v>
      </c>
      <c r="SN10" s="74">
        <v>0</v>
      </c>
      <c r="SO10" s="74">
        <v>0</v>
      </c>
      <c r="SP10" s="75">
        <f t="shared" si="81"/>
        <v>1</v>
      </c>
      <c r="SQ10" s="75" t="str">
        <f t="shared" si="82"/>
        <v>OK</v>
      </c>
      <c r="SS10" s="74" t="s">
        <v>13</v>
      </c>
      <c r="ST10" s="74">
        <v>3</v>
      </c>
      <c r="SU10" s="74">
        <v>3</v>
      </c>
      <c r="SV10" s="74">
        <v>0</v>
      </c>
      <c r="SW10" s="74">
        <v>0</v>
      </c>
      <c r="SX10" s="75">
        <f t="shared" si="83"/>
        <v>1</v>
      </c>
      <c r="SY10" s="75" t="str">
        <f t="shared" si="84"/>
        <v>OK</v>
      </c>
      <c r="TA10" s="74" t="s">
        <v>13</v>
      </c>
      <c r="TB10" s="74">
        <v>3</v>
      </c>
      <c r="TC10" s="74">
        <v>3</v>
      </c>
      <c r="TD10" s="74">
        <v>0</v>
      </c>
      <c r="TE10" s="74">
        <v>0</v>
      </c>
      <c r="TF10" s="75">
        <v>1</v>
      </c>
      <c r="TG10" s="75" t="str">
        <f t="shared" si="85"/>
        <v>OK</v>
      </c>
      <c r="TI10" s="74" t="s">
        <v>13</v>
      </c>
      <c r="TJ10" s="74">
        <v>3</v>
      </c>
      <c r="TK10" s="74">
        <v>3</v>
      </c>
      <c r="TL10" s="74">
        <v>0</v>
      </c>
      <c r="TM10" s="74">
        <v>0</v>
      </c>
      <c r="TN10" s="75">
        <f t="shared" si="86"/>
        <v>1</v>
      </c>
      <c r="TO10" s="75" t="str">
        <f t="shared" si="87"/>
        <v>OK</v>
      </c>
    </row>
    <row r="11" spans="1:535" ht="15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G11" s="4"/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4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4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4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4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4">
        <f t="shared" si="4"/>
        <v>0</v>
      </c>
      <c r="AV11" s="14" t="s">
        <v>14</v>
      </c>
      <c r="AW11" s="2">
        <v>832</v>
      </c>
      <c r="AX11" s="2">
        <v>822</v>
      </c>
      <c r="AY11" s="2">
        <v>10</v>
      </c>
      <c r="AZ11" s="2">
        <v>0</v>
      </c>
      <c r="BA11" s="4">
        <v>0.99</v>
      </c>
      <c r="BB11" s="4">
        <f t="shared" si="5"/>
        <v>0</v>
      </c>
      <c r="BD11" s="14" t="s">
        <v>14</v>
      </c>
      <c r="BE11" s="2">
        <v>832</v>
      </c>
      <c r="BF11" s="2">
        <v>822</v>
      </c>
      <c r="BG11" s="2">
        <v>10</v>
      </c>
      <c r="BH11" s="2">
        <v>0</v>
      </c>
      <c r="BI11" s="4">
        <v>0.99</v>
      </c>
      <c r="BJ11" s="4">
        <f t="shared" si="6"/>
        <v>0</v>
      </c>
      <c r="BL11" s="14" t="s">
        <v>14</v>
      </c>
      <c r="BM11" s="2">
        <v>832</v>
      </c>
      <c r="BN11" s="2">
        <v>822</v>
      </c>
      <c r="BO11" s="2">
        <v>10</v>
      </c>
      <c r="BP11" s="2">
        <v>0</v>
      </c>
      <c r="BQ11" s="4">
        <v>0.99</v>
      </c>
      <c r="BR11" s="4">
        <f t="shared" si="7"/>
        <v>0</v>
      </c>
      <c r="BT11" s="14" t="s">
        <v>14</v>
      </c>
      <c r="BU11" s="2">
        <v>832</v>
      </c>
      <c r="BV11" s="2">
        <v>822</v>
      </c>
      <c r="BW11" s="2">
        <v>10</v>
      </c>
      <c r="BX11" s="2">
        <v>0</v>
      </c>
      <c r="BY11" s="4">
        <v>0.99</v>
      </c>
      <c r="BZ11" s="4">
        <f t="shared" si="8"/>
        <v>0</v>
      </c>
      <c r="CB11" s="14" t="s">
        <v>14</v>
      </c>
      <c r="CC11" s="2">
        <v>832</v>
      </c>
      <c r="CD11" s="2">
        <v>822</v>
      </c>
      <c r="CE11" s="2">
        <v>10</v>
      </c>
      <c r="CF11" s="2">
        <v>0</v>
      </c>
      <c r="CG11" s="4">
        <v>0.99</v>
      </c>
      <c r="CH11" s="4">
        <f t="shared" si="9"/>
        <v>0</v>
      </c>
      <c r="CJ11" s="14" t="s">
        <v>14</v>
      </c>
      <c r="CK11" s="2">
        <v>832</v>
      </c>
      <c r="CL11" s="2">
        <v>822</v>
      </c>
      <c r="CM11" s="2">
        <v>10</v>
      </c>
      <c r="CN11" s="2">
        <v>0</v>
      </c>
      <c r="CO11" s="4">
        <v>0.99</v>
      </c>
      <c r="CP11" s="4">
        <f t="shared" si="10"/>
        <v>0</v>
      </c>
      <c r="CR11" s="14" t="s">
        <v>14</v>
      </c>
      <c r="CS11" s="2">
        <v>832</v>
      </c>
      <c r="CT11" s="2">
        <v>822</v>
      </c>
      <c r="CU11" s="2">
        <v>10</v>
      </c>
      <c r="CV11" s="2">
        <v>0</v>
      </c>
      <c r="CW11" s="4">
        <v>0.99</v>
      </c>
      <c r="CX11" s="4">
        <f t="shared" si="11"/>
        <v>0</v>
      </c>
      <c r="CZ11" s="14" t="s">
        <v>14</v>
      </c>
      <c r="DA11" s="2">
        <v>832</v>
      </c>
      <c r="DB11" s="2">
        <v>822</v>
      </c>
      <c r="DC11" s="2">
        <v>10</v>
      </c>
      <c r="DD11" s="2">
        <v>0</v>
      </c>
      <c r="DE11" s="4">
        <f>DB11/DA11</f>
        <v>0.98798076923076927</v>
      </c>
      <c r="DF11" s="8">
        <f t="shared" si="12"/>
        <v>-2.0192307692307176E-3</v>
      </c>
      <c r="DH11" s="14" t="s">
        <v>14</v>
      </c>
      <c r="DI11" s="2">
        <v>832</v>
      </c>
      <c r="DJ11" s="2">
        <v>822</v>
      </c>
      <c r="DK11" s="2">
        <v>10</v>
      </c>
      <c r="DL11" s="2">
        <v>0</v>
      </c>
      <c r="DM11" s="4">
        <f>DJ11/DI11</f>
        <v>0.98798076923076927</v>
      </c>
      <c r="DN11" s="4">
        <f t="shared" si="13"/>
        <v>0</v>
      </c>
      <c r="DP11" s="14" t="s">
        <v>14</v>
      </c>
      <c r="DQ11" s="2">
        <v>832</v>
      </c>
      <c r="DR11" s="2">
        <v>822</v>
      </c>
      <c r="DS11" s="2">
        <v>10</v>
      </c>
      <c r="DT11" s="2">
        <v>0</v>
      </c>
      <c r="DU11" s="4">
        <f>DR11/DQ11</f>
        <v>0.98798076923076927</v>
      </c>
      <c r="DV11" s="4">
        <f t="shared" si="14"/>
        <v>0</v>
      </c>
      <c r="DX11" s="14" t="s">
        <v>14</v>
      </c>
      <c r="DY11" s="2">
        <v>832</v>
      </c>
      <c r="DZ11" s="2">
        <v>822</v>
      </c>
      <c r="EA11" s="2">
        <v>10</v>
      </c>
      <c r="EB11" s="2">
        <v>0</v>
      </c>
      <c r="EC11" s="4">
        <f>DZ11/DY11</f>
        <v>0.98798076923076927</v>
      </c>
      <c r="ED11" s="8">
        <f>EC11-'ZTE Geek V975'!DM11</f>
        <v>0</v>
      </c>
      <c r="EL11" s="4"/>
      <c r="EN11" s="2" t="s">
        <v>14</v>
      </c>
      <c r="ET11" s="4">
        <f>ES12</f>
        <v>0</v>
      </c>
      <c r="EU11" s="2" t="s">
        <v>89</v>
      </c>
      <c r="FB11" s="4">
        <f>FA79-ES11</f>
        <v>0</v>
      </c>
      <c r="FJ11" s="4"/>
      <c r="FL11" s="37" t="s">
        <v>14</v>
      </c>
      <c r="FM11" s="2">
        <v>847</v>
      </c>
      <c r="FN11" s="2">
        <v>836</v>
      </c>
      <c r="FO11" s="6">
        <v>11</v>
      </c>
      <c r="FP11" s="2">
        <v>0</v>
      </c>
      <c r="FQ11" s="4">
        <f>FN11/FM11</f>
        <v>0.98701298701298701</v>
      </c>
      <c r="FR11" s="8">
        <f t="shared" si="19"/>
        <v>0.98701298701298701</v>
      </c>
      <c r="FT11" s="37" t="s">
        <v>14</v>
      </c>
      <c r="FU11" s="2">
        <v>847</v>
      </c>
      <c r="FV11" s="2">
        <v>836</v>
      </c>
      <c r="FW11" s="2">
        <v>11</v>
      </c>
      <c r="FX11" s="2">
        <v>0</v>
      </c>
      <c r="FY11" s="4">
        <f t="shared" si="88"/>
        <v>0.98701298701298701</v>
      </c>
      <c r="FZ11" s="4">
        <f t="shared" si="20"/>
        <v>0</v>
      </c>
      <c r="GB11" s="37" t="s">
        <v>14</v>
      </c>
      <c r="GC11" s="2">
        <v>847</v>
      </c>
      <c r="GD11" s="2">
        <v>836</v>
      </c>
      <c r="GE11" s="2">
        <v>11</v>
      </c>
      <c r="GF11" s="2">
        <v>0</v>
      </c>
      <c r="GG11" s="4">
        <f t="shared" si="89"/>
        <v>0.98701298701298701</v>
      </c>
      <c r="GH11" s="4">
        <f t="shared" si="21"/>
        <v>0</v>
      </c>
      <c r="GJ11" s="37" t="s">
        <v>14</v>
      </c>
      <c r="GK11" s="2">
        <v>847</v>
      </c>
      <c r="GL11" s="2">
        <v>836</v>
      </c>
      <c r="GM11" s="2">
        <v>11</v>
      </c>
      <c r="GN11" s="2">
        <v>0</v>
      </c>
      <c r="GO11" s="4">
        <f>GL11/GK11</f>
        <v>0.98701298701298701</v>
      </c>
      <c r="GP11" s="4">
        <f t="shared" si="22"/>
        <v>0</v>
      </c>
      <c r="GR11" s="37" t="s">
        <v>14</v>
      </c>
      <c r="GS11" s="2">
        <v>847</v>
      </c>
      <c r="GT11" s="2">
        <v>836</v>
      </c>
      <c r="GU11" s="2">
        <v>11</v>
      </c>
      <c r="GV11" s="2">
        <v>0</v>
      </c>
      <c r="GW11" s="4">
        <f>GT11/GS11</f>
        <v>0.98701298701298701</v>
      </c>
      <c r="GX11" s="4">
        <f t="shared" si="23"/>
        <v>0</v>
      </c>
      <c r="GZ11" s="37" t="s">
        <v>14</v>
      </c>
      <c r="HA11" s="2">
        <v>847</v>
      </c>
      <c r="HB11" s="2">
        <v>836</v>
      </c>
      <c r="HC11" s="2">
        <v>11</v>
      </c>
      <c r="HD11" s="2">
        <v>0</v>
      </c>
      <c r="HE11" s="4">
        <f>HB11/HA11</f>
        <v>0.98701298701298701</v>
      </c>
      <c r="HF11" s="4">
        <f t="shared" si="24"/>
        <v>0</v>
      </c>
      <c r="HH11" s="37" t="s">
        <v>14</v>
      </c>
      <c r="HI11" s="2">
        <v>847</v>
      </c>
      <c r="HJ11" s="2">
        <v>836</v>
      </c>
      <c r="HK11" s="2">
        <v>11</v>
      </c>
      <c r="HL11" s="2">
        <v>0</v>
      </c>
      <c r="HM11" s="4">
        <f>HJ11/HI11</f>
        <v>0.98701298701298701</v>
      </c>
      <c r="HN11" s="4">
        <f t="shared" si="25"/>
        <v>0</v>
      </c>
      <c r="HP11" s="37" t="s">
        <v>14</v>
      </c>
      <c r="HQ11" s="2">
        <v>847</v>
      </c>
      <c r="HR11" s="2">
        <v>836</v>
      </c>
      <c r="HS11" s="2">
        <v>11</v>
      </c>
      <c r="HT11" s="2">
        <v>0</v>
      </c>
      <c r="HU11" s="4">
        <f>HR11/HQ11</f>
        <v>0.98701298701298701</v>
      </c>
      <c r="HV11" s="4">
        <f t="shared" si="26"/>
        <v>0</v>
      </c>
      <c r="HX11" s="37" t="s">
        <v>14</v>
      </c>
      <c r="HY11" s="2">
        <v>847</v>
      </c>
      <c r="HZ11" s="2">
        <v>836</v>
      </c>
      <c r="IA11" s="2">
        <v>11</v>
      </c>
      <c r="IB11" s="2">
        <v>0</v>
      </c>
      <c r="IC11" s="4">
        <f>HZ11/HY11</f>
        <v>0.98701298701298701</v>
      </c>
      <c r="ID11" s="4">
        <f t="shared" si="27"/>
        <v>0</v>
      </c>
      <c r="IF11" s="37" t="s">
        <v>14</v>
      </c>
      <c r="IG11" s="2">
        <v>847</v>
      </c>
      <c r="IH11" s="2">
        <v>836</v>
      </c>
      <c r="II11" s="2">
        <v>11</v>
      </c>
      <c r="IJ11" s="2">
        <v>0</v>
      </c>
      <c r="IK11" s="4">
        <f t="shared" si="90"/>
        <v>0.98701298701298701</v>
      </c>
      <c r="IL11" s="4">
        <f t="shared" si="28"/>
        <v>0</v>
      </c>
      <c r="IN11" s="57" t="s">
        <v>14</v>
      </c>
      <c r="IO11" s="55">
        <v>847</v>
      </c>
      <c r="IP11" s="55">
        <v>836</v>
      </c>
      <c r="IQ11" s="55">
        <v>11</v>
      </c>
      <c r="IR11" s="55">
        <v>0</v>
      </c>
      <c r="IS11" s="56">
        <v>0.98701298701298701</v>
      </c>
      <c r="IT11" s="56">
        <v>0.98701298701298701</v>
      </c>
      <c r="IU11" s="52"/>
      <c r="IV11" s="57" t="s">
        <v>14</v>
      </c>
      <c r="IW11" s="55">
        <v>847</v>
      </c>
      <c r="IX11" s="55">
        <v>836</v>
      </c>
      <c r="IY11" s="55">
        <v>11</v>
      </c>
      <c r="IZ11" s="55">
        <v>0</v>
      </c>
      <c r="JA11" s="56">
        <v>0.98701298701298701</v>
      </c>
      <c r="JB11" s="56">
        <v>0</v>
      </c>
      <c r="JD11" s="78" t="s">
        <v>14</v>
      </c>
      <c r="JE11" s="73">
        <v>847</v>
      </c>
      <c r="JF11" s="73">
        <v>836</v>
      </c>
      <c r="JG11" s="73">
        <v>11</v>
      </c>
      <c r="JH11" s="73">
        <v>0</v>
      </c>
      <c r="JI11" s="77">
        <v>0.99</v>
      </c>
      <c r="JJ11" s="67">
        <f t="shared" si="29"/>
        <v>2.9870129870129825E-3</v>
      </c>
      <c r="JK11" s="66"/>
      <c r="JL11" s="78" t="s">
        <v>14</v>
      </c>
      <c r="JM11" s="73">
        <v>847</v>
      </c>
      <c r="JN11" s="73">
        <v>836</v>
      </c>
      <c r="JO11" s="73">
        <v>11</v>
      </c>
      <c r="JP11" s="73">
        <v>0</v>
      </c>
      <c r="JQ11" s="77">
        <v>0.99</v>
      </c>
      <c r="JR11" s="67">
        <f t="shared" si="30"/>
        <v>0</v>
      </c>
      <c r="JS11" s="66"/>
      <c r="JT11" s="78" t="s">
        <v>14</v>
      </c>
      <c r="JU11" s="73">
        <v>847</v>
      </c>
      <c r="JV11" s="73">
        <v>836</v>
      </c>
      <c r="JW11" s="73">
        <v>11</v>
      </c>
      <c r="JX11" s="73">
        <v>0</v>
      </c>
      <c r="JY11" s="77">
        <v>0.99</v>
      </c>
      <c r="JZ11" s="75">
        <f t="shared" si="31"/>
        <v>0</v>
      </c>
      <c r="KB11" s="78" t="s">
        <v>14</v>
      </c>
      <c r="KC11" s="74">
        <v>847</v>
      </c>
      <c r="KD11" s="89">
        <v>837</v>
      </c>
      <c r="KE11" s="74">
        <v>9</v>
      </c>
      <c r="KF11" s="74">
        <v>0</v>
      </c>
      <c r="KG11" s="75">
        <f>KD11/KC11</f>
        <v>0.9881936245572609</v>
      </c>
      <c r="KH11" s="75">
        <f t="shared" si="32"/>
        <v>-1.8063754427390943E-3</v>
      </c>
      <c r="KI11" s="74"/>
      <c r="KJ11" s="78" t="s">
        <v>14</v>
      </c>
      <c r="KK11" s="74">
        <v>847</v>
      </c>
      <c r="KL11" s="89">
        <v>837</v>
      </c>
      <c r="KM11" s="74">
        <v>10</v>
      </c>
      <c r="KN11" s="74">
        <v>0</v>
      </c>
      <c r="KO11" s="75">
        <f>KL11/KK11</f>
        <v>0.9881936245572609</v>
      </c>
      <c r="KP11" s="75">
        <f t="shared" si="33"/>
        <v>0</v>
      </c>
      <c r="KQ11" s="74"/>
      <c r="KR11" s="78" t="s">
        <v>14</v>
      </c>
      <c r="KS11" s="74">
        <v>847</v>
      </c>
      <c r="KT11" s="73">
        <v>836</v>
      </c>
      <c r="KU11" s="74">
        <v>11</v>
      </c>
      <c r="KV11" s="74">
        <v>0</v>
      </c>
      <c r="KW11" s="75">
        <f>KT11/KS11</f>
        <v>0.98701298701298701</v>
      </c>
      <c r="KX11" s="75">
        <f t="shared" si="34"/>
        <v>-1.1806375442738881E-3</v>
      </c>
      <c r="KY11" s="74"/>
      <c r="KZ11" s="78" t="s">
        <v>14</v>
      </c>
      <c r="LA11" s="74">
        <v>847</v>
      </c>
      <c r="LB11" s="90">
        <v>837</v>
      </c>
      <c r="LC11" s="74">
        <v>10</v>
      </c>
      <c r="LD11" s="74">
        <v>0</v>
      </c>
      <c r="LE11" s="75">
        <f>LB11/LA11</f>
        <v>0.9881936245572609</v>
      </c>
      <c r="LF11" s="75">
        <f>LE11-KW11</f>
        <v>1.1806375442738881E-3</v>
      </c>
      <c r="LG11" s="74"/>
      <c r="LH11" s="74"/>
      <c r="LI11" s="78" t="s">
        <v>14</v>
      </c>
      <c r="LJ11" s="74">
        <v>847</v>
      </c>
      <c r="LK11" s="90">
        <v>837</v>
      </c>
      <c r="LL11" s="74">
        <v>10</v>
      </c>
      <c r="LM11" s="74">
        <v>0</v>
      </c>
      <c r="LN11" s="75">
        <f>LK11/LJ11</f>
        <v>0.9881936245572609</v>
      </c>
      <c r="LO11" s="75">
        <f t="shared" si="36"/>
        <v>0</v>
      </c>
      <c r="LP11" s="74"/>
      <c r="LQ11" s="37" t="s">
        <v>14</v>
      </c>
      <c r="LR11" s="74">
        <v>847</v>
      </c>
      <c r="LS11" s="74">
        <v>836</v>
      </c>
      <c r="LT11" s="6">
        <v>11</v>
      </c>
      <c r="LU11" s="74">
        <v>0</v>
      </c>
      <c r="LV11" s="75">
        <f t="shared" si="37"/>
        <v>0.98701298701298701</v>
      </c>
      <c r="LW11" s="75">
        <f t="shared" si="38"/>
        <v>-1.1806375442738881E-3</v>
      </c>
      <c r="LY11" s="37" t="s">
        <v>14</v>
      </c>
      <c r="LZ11" s="74">
        <v>847</v>
      </c>
      <c r="MA11" s="74">
        <v>836</v>
      </c>
      <c r="MB11" s="6">
        <v>11</v>
      </c>
      <c r="MC11" s="74">
        <v>0</v>
      </c>
      <c r="MD11" s="75">
        <f t="shared" si="39"/>
        <v>0.98701298701298701</v>
      </c>
      <c r="ME11" s="75">
        <f t="shared" si="40"/>
        <v>0</v>
      </c>
      <c r="MG11" s="37" t="s">
        <v>14</v>
      </c>
      <c r="MH11" s="74">
        <v>847</v>
      </c>
      <c r="MI11" s="74">
        <v>836</v>
      </c>
      <c r="MJ11" s="74">
        <v>11</v>
      </c>
      <c r="MK11" s="74">
        <v>0</v>
      </c>
      <c r="ML11" s="75">
        <f t="shared" si="41"/>
        <v>0.98701298701298701</v>
      </c>
      <c r="MM11" s="75">
        <f t="shared" si="42"/>
        <v>0</v>
      </c>
      <c r="MO11" s="37" t="s">
        <v>14</v>
      </c>
      <c r="MP11" s="74">
        <v>847</v>
      </c>
      <c r="MQ11" s="74">
        <v>836</v>
      </c>
      <c r="MR11" s="74">
        <v>11</v>
      </c>
      <c r="MS11" s="74">
        <v>0</v>
      </c>
      <c r="MT11" s="75">
        <f t="shared" si="43"/>
        <v>0.98701298701298701</v>
      </c>
      <c r="MU11" s="75">
        <f t="shared" si="44"/>
        <v>0</v>
      </c>
      <c r="MW11" s="37" t="s">
        <v>14</v>
      </c>
      <c r="MX11" s="74">
        <v>847</v>
      </c>
      <c r="MY11" s="74">
        <v>836</v>
      </c>
      <c r="MZ11" s="74">
        <v>11</v>
      </c>
      <c r="NA11" s="74">
        <v>0</v>
      </c>
      <c r="NB11" s="75">
        <f t="shared" si="45"/>
        <v>0.98701298701298701</v>
      </c>
      <c r="NC11" s="75">
        <f t="shared" si="46"/>
        <v>0</v>
      </c>
      <c r="NE11" s="37" t="s">
        <v>14</v>
      </c>
      <c r="NF11" s="74">
        <v>847</v>
      </c>
      <c r="NG11" s="74">
        <v>836</v>
      </c>
      <c r="NH11" s="74">
        <v>11</v>
      </c>
      <c r="NI11" s="74">
        <v>0</v>
      </c>
      <c r="NJ11" s="75">
        <f t="shared" si="47"/>
        <v>0.98701298701298701</v>
      </c>
      <c r="NK11" s="75">
        <f t="shared" si="48"/>
        <v>0</v>
      </c>
      <c r="NM11" s="37" t="s">
        <v>14</v>
      </c>
      <c r="NN11" s="74">
        <v>847</v>
      </c>
      <c r="NO11" s="74">
        <v>836</v>
      </c>
      <c r="NP11" s="74">
        <v>11</v>
      </c>
      <c r="NQ11" s="74">
        <v>0</v>
      </c>
      <c r="NR11" s="75">
        <f t="shared" si="49"/>
        <v>0.98701298701298701</v>
      </c>
      <c r="NS11" s="75">
        <f t="shared" si="50"/>
        <v>0</v>
      </c>
      <c r="NU11" s="37" t="s">
        <v>14</v>
      </c>
      <c r="NV11" s="74">
        <v>847</v>
      </c>
      <c r="NW11" s="74">
        <v>836</v>
      </c>
      <c r="NX11" s="74">
        <v>11</v>
      </c>
      <c r="NY11" s="74">
        <v>0</v>
      </c>
      <c r="NZ11" s="75">
        <f t="shared" si="51"/>
        <v>0.98701298701298701</v>
      </c>
      <c r="OA11" s="75">
        <f t="shared" si="52"/>
        <v>0</v>
      </c>
      <c r="OC11" s="37" t="s">
        <v>14</v>
      </c>
      <c r="OD11" s="74">
        <v>847</v>
      </c>
      <c r="OE11" s="74">
        <v>836</v>
      </c>
      <c r="OF11" s="74">
        <v>11</v>
      </c>
      <c r="OG11" s="74">
        <v>0</v>
      </c>
      <c r="OH11" s="75">
        <f t="shared" si="53"/>
        <v>0.98701298701298701</v>
      </c>
      <c r="OI11" s="75">
        <f t="shared" si="54"/>
        <v>0</v>
      </c>
      <c r="OK11" s="37" t="s">
        <v>14</v>
      </c>
      <c r="OL11" s="74">
        <v>847</v>
      </c>
      <c r="OM11" s="74">
        <v>836</v>
      </c>
      <c r="ON11" s="74">
        <v>11</v>
      </c>
      <c r="OO11" s="74">
        <v>0</v>
      </c>
      <c r="OP11" s="75">
        <f t="shared" si="55"/>
        <v>0.98701298701298701</v>
      </c>
      <c r="OQ11" s="75">
        <f t="shared" si="56"/>
        <v>0</v>
      </c>
      <c r="OS11" s="37" t="s">
        <v>14</v>
      </c>
      <c r="OT11" s="74">
        <v>847</v>
      </c>
      <c r="OU11" s="74">
        <v>836</v>
      </c>
      <c r="OV11" s="74">
        <v>11</v>
      </c>
      <c r="OW11" s="74">
        <v>0</v>
      </c>
      <c r="OX11" s="75">
        <f t="shared" si="57"/>
        <v>0.98701298701298701</v>
      </c>
      <c r="OY11" s="75">
        <f t="shared" si="58"/>
        <v>0</v>
      </c>
      <c r="PA11" s="37" t="s">
        <v>14</v>
      </c>
      <c r="PB11" s="74">
        <v>857</v>
      </c>
      <c r="PC11" s="74">
        <v>846</v>
      </c>
      <c r="PD11" s="74">
        <v>11</v>
      </c>
      <c r="PE11" s="74">
        <v>0</v>
      </c>
      <c r="PF11" s="75">
        <f t="shared" si="59"/>
        <v>0.98716452742123684</v>
      </c>
      <c r="PG11" s="75">
        <f t="shared" si="60"/>
        <v>1.515404082498284E-4</v>
      </c>
      <c r="PI11" s="37" t="s">
        <v>14</v>
      </c>
      <c r="PJ11" s="74">
        <v>857</v>
      </c>
      <c r="PK11" s="74">
        <v>846</v>
      </c>
      <c r="PL11" s="74">
        <v>11</v>
      </c>
      <c r="PM11" s="74">
        <v>0</v>
      </c>
      <c r="PN11" s="75">
        <f t="shared" si="61"/>
        <v>0.98716452742123684</v>
      </c>
      <c r="PO11" s="75">
        <f t="shared" si="62"/>
        <v>0</v>
      </c>
      <c r="PQ11" s="37" t="s">
        <v>14</v>
      </c>
      <c r="PR11" s="74">
        <v>857</v>
      </c>
      <c r="PS11" s="74">
        <v>846</v>
      </c>
      <c r="PT11" s="74">
        <v>11</v>
      </c>
      <c r="PU11" s="74">
        <v>0</v>
      </c>
      <c r="PV11" s="75">
        <f t="shared" si="63"/>
        <v>0.98716452742123684</v>
      </c>
      <c r="PW11" s="75">
        <f t="shared" si="64"/>
        <v>0</v>
      </c>
      <c r="PY11" s="37" t="s">
        <v>14</v>
      </c>
      <c r="PZ11" s="74">
        <v>857</v>
      </c>
      <c r="QA11" s="74">
        <v>846</v>
      </c>
      <c r="QB11" s="74">
        <v>11</v>
      </c>
      <c r="QC11" s="74">
        <v>0</v>
      </c>
      <c r="QD11" s="75">
        <f t="shared" si="65"/>
        <v>0.98716452742123684</v>
      </c>
      <c r="QE11" s="75">
        <f t="shared" si="66"/>
        <v>0</v>
      </c>
      <c r="QG11" s="37" t="s">
        <v>14</v>
      </c>
      <c r="QH11" s="74">
        <v>857</v>
      </c>
      <c r="QI11" s="74">
        <v>846</v>
      </c>
      <c r="QJ11" s="74">
        <v>11</v>
      </c>
      <c r="QK11" s="74">
        <v>0</v>
      </c>
      <c r="QL11" s="75">
        <f t="shared" si="67"/>
        <v>0.98716452742123684</v>
      </c>
      <c r="QM11" s="75">
        <f t="shared" si="68"/>
        <v>0</v>
      </c>
      <c r="QN11" s="49" t="s">
        <v>89</v>
      </c>
      <c r="QO11" s="37" t="s">
        <v>14</v>
      </c>
      <c r="QP11" s="74">
        <v>857</v>
      </c>
      <c r="QQ11" s="74">
        <v>846</v>
      </c>
      <c r="QR11" s="74">
        <v>11</v>
      </c>
      <c r="QS11" s="74">
        <v>0</v>
      </c>
      <c r="QT11" s="75">
        <f t="shared" si="69"/>
        <v>0.98716452742123684</v>
      </c>
      <c r="QU11" s="75">
        <f t="shared" si="70"/>
        <v>0</v>
      </c>
      <c r="QV11" s="49" t="s">
        <v>89</v>
      </c>
      <c r="QW11" s="37" t="s">
        <v>14</v>
      </c>
      <c r="QX11" s="74">
        <v>857</v>
      </c>
      <c r="QY11" s="74">
        <v>846</v>
      </c>
      <c r="QZ11" s="74">
        <v>11</v>
      </c>
      <c r="RA11" s="74">
        <v>0</v>
      </c>
      <c r="RB11" s="75">
        <f t="shared" si="71"/>
        <v>0.98716452742123684</v>
      </c>
      <c r="RC11" s="75">
        <f t="shared" si="72"/>
        <v>0</v>
      </c>
      <c r="RD11" s="49" t="s">
        <v>89</v>
      </c>
      <c r="RE11" s="37" t="s">
        <v>14</v>
      </c>
      <c r="RF11" s="6">
        <v>857</v>
      </c>
      <c r="RG11" s="6">
        <v>757</v>
      </c>
      <c r="RH11" s="6">
        <v>98</v>
      </c>
      <c r="RI11" s="6">
        <v>2</v>
      </c>
      <c r="RJ11" s="75">
        <f t="shared" si="73"/>
        <v>0.88331388564760793</v>
      </c>
      <c r="RK11" s="75">
        <f t="shared" si="74"/>
        <v>-0.1038506417736289</v>
      </c>
      <c r="RL11" s="2" t="s">
        <v>89</v>
      </c>
      <c r="RM11" s="37" t="s">
        <v>14</v>
      </c>
      <c r="RN11" s="6">
        <v>857</v>
      </c>
      <c r="RO11" s="6">
        <v>757</v>
      </c>
      <c r="RP11" s="6">
        <v>98</v>
      </c>
      <c r="RQ11" s="6">
        <v>2</v>
      </c>
      <c r="RR11" s="75">
        <f t="shared" si="75"/>
        <v>0.88331388564760793</v>
      </c>
      <c r="RS11" s="75">
        <f t="shared" si="76"/>
        <v>0</v>
      </c>
      <c r="RU11" s="37" t="s">
        <v>14</v>
      </c>
      <c r="RV11" s="6">
        <v>857</v>
      </c>
      <c r="RW11" s="6">
        <v>757</v>
      </c>
      <c r="RX11" s="6">
        <v>98</v>
      </c>
      <c r="RY11" s="6">
        <v>2</v>
      </c>
      <c r="RZ11" s="75">
        <f t="shared" si="77"/>
        <v>0.88331388564760793</v>
      </c>
      <c r="SA11" s="75">
        <f t="shared" si="78"/>
        <v>0</v>
      </c>
      <c r="SC11" s="78" t="s">
        <v>14</v>
      </c>
      <c r="SD11" s="6">
        <v>857</v>
      </c>
      <c r="SE11" s="6">
        <v>846</v>
      </c>
      <c r="SF11" s="6">
        <v>11</v>
      </c>
      <c r="SG11" s="6">
        <v>0</v>
      </c>
      <c r="SH11" s="75">
        <f t="shared" si="79"/>
        <v>0.98716452742123684</v>
      </c>
      <c r="SI11" s="75">
        <f t="shared" si="80"/>
        <v>0.1038506417736289</v>
      </c>
      <c r="SK11" s="78" t="s">
        <v>14</v>
      </c>
      <c r="SL11" s="6">
        <f>863-6</f>
        <v>857</v>
      </c>
      <c r="SM11" s="6">
        <v>846</v>
      </c>
      <c r="SN11" s="6">
        <v>11</v>
      </c>
      <c r="SO11" s="6">
        <f>6-6</f>
        <v>0</v>
      </c>
      <c r="SP11" s="75">
        <f t="shared" si="81"/>
        <v>0.98716452742123684</v>
      </c>
      <c r="SQ11" s="75" t="str">
        <f t="shared" si="82"/>
        <v>OK</v>
      </c>
      <c r="SS11" s="78" t="s">
        <v>14</v>
      </c>
      <c r="ST11" s="6">
        <f>863</f>
        <v>863</v>
      </c>
      <c r="SU11" s="6">
        <v>846</v>
      </c>
      <c r="SV11" s="6">
        <f>11+6</f>
        <v>17</v>
      </c>
      <c r="SW11" s="6">
        <f>6-6</f>
        <v>0</v>
      </c>
      <c r="SX11" s="75">
        <f t="shared" si="83"/>
        <v>0.98030127462340677</v>
      </c>
      <c r="SY11" s="75" t="str">
        <f t="shared" si="84"/>
        <v>Fail:-1%</v>
      </c>
      <c r="TA11" s="78" t="s">
        <v>14</v>
      </c>
      <c r="TB11" s="6">
        <v>857</v>
      </c>
      <c r="TC11" s="6">
        <v>847</v>
      </c>
      <c r="TD11" s="6">
        <v>10</v>
      </c>
      <c r="TE11" s="6">
        <v>0</v>
      </c>
      <c r="TF11" s="75">
        <v>0.99</v>
      </c>
      <c r="TG11" s="75" t="str">
        <f t="shared" si="85"/>
        <v>Fail:0%</v>
      </c>
      <c r="TI11" s="78" t="s">
        <v>14</v>
      </c>
      <c r="TJ11" s="6">
        <v>863</v>
      </c>
      <c r="TK11" s="6">
        <v>847</v>
      </c>
      <c r="TL11" s="6">
        <v>16</v>
      </c>
      <c r="TM11" s="6">
        <v>0</v>
      </c>
      <c r="TN11" s="75">
        <f t="shared" si="86"/>
        <v>0.98146002317497105</v>
      </c>
      <c r="TO11" s="50" t="str">
        <f t="shared" si="87"/>
        <v>Fail:0%</v>
      </c>
    </row>
    <row r="12" spans="1:535" ht="15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G12" s="4"/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4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4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4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4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4">
        <f t="shared" si="4"/>
        <v>0</v>
      </c>
      <c r="AV12" s="14" t="s">
        <v>15</v>
      </c>
      <c r="AW12" s="2">
        <v>46</v>
      </c>
      <c r="AX12" s="2">
        <v>46</v>
      </c>
      <c r="AY12" s="2">
        <v>0</v>
      </c>
      <c r="AZ12" s="2">
        <v>0</v>
      </c>
      <c r="BA12" s="4">
        <v>1</v>
      </c>
      <c r="BB12" s="4">
        <f t="shared" si="5"/>
        <v>0</v>
      </c>
      <c r="BD12" s="14" t="s">
        <v>15</v>
      </c>
      <c r="BE12" s="2">
        <v>46</v>
      </c>
      <c r="BF12" s="2">
        <v>46</v>
      </c>
      <c r="BG12" s="2">
        <v>0</v>
      </c>
      <c r="BH12" s="2">
        <v>0</v>
      </c>
      <c r="BI12" s="4">
        <v>1</v>
      </c>
      <c r="BJ12" s="4">
        <f t="shared" si="6"/>
        <v>0</v>
      </c>
      <c r="BL12" s="14" t="s">
        <v>15</v>
      </c>
      <c r="BM12" s="2">
        <v>46</v>
      </c>
      <c r="BN12" s="2">
        <v>46</v>
      </c>
      <c r="BO12" s="2">
        <v>0</v>
      </c>
      <c r="BP12" s="2">
        <v>0</v>
      </c>
      <c r="BQ12" s="4">
        <v>1</v>
      </c>
      <c r="BR12" s="4">
        <f t="shared" si="7"/>
        <v>0</v>
      </c>
      <c r="BT12" s="14" t="s">
        <v>15</v>
      </c>
      <c r="BU12" s="2">
        <v>46</v>
      </c>
      <c r="BV12" s="2">
        <v>46</v>
      </c>
      <c r="BW12" s="2">
        <v>0</v>
      </c>
      <c r="BX12" s="2">
        <v>0</v>
      </c>
      <c r="BY12" s="4">
        <v>1</v>
      </c>
      <c r="BZ12" s="4">
        <f t="shared" si="8"/>
        <v>0</v>
      </c>
      <c r="CB12" s="14" t="s">
        <v>15</v>
      </c>
      <c r="CC12" s="2">
        <v>46</v>
      </c>
      <c r="CD12" s="2">
        <v>46</v>
      </c>
      <c r="CE12" s="2">
        <v>0</v>
      </c>
      <c r="CF12" s="2">
        <v>0</v>
      </c>
      <c r="CG12" s="4">
        <v>1</v>
      </c>
      <c r="CH12" s="4">
        <f t="shared" si="9"/>
        <v>0</v>
      </c>
      <c r="CJ12" s="14" t="s">
        <v>15</v>
      </c>
      <c r="CK12" s="2">
        <v>46</v>
      </c>
      <c r="CL12" s="2">
        <v>46</v>
      </c>
      <c r="CM12" s="2">
        <v>0</v>
      </c>
      <c r="CN12" s="2">
        <v>0</v>
      </c>
      <c r="CO12" s="4">
        <v>1</v>
      </c>
      <c r="CP12" s="4">
        <f t="shared" si="10"/>
        <v>0</v>
      </c>
      <c r="CR12" s="14" t="s">
        <v>15</v>
      </c>
      <c r="CS12" s="2">
        <v>46</v>
      </c>
      <c r="CT12" s="2">
        <v>46</v>
      </c>
      <c r="CU12" s="2">
        <v>0</v>
      </c>
      <c r="CV12" s="2">
        <v>0</v>
      </c>
      <c r="CW12" s="4">
        <v>1</v>
      </c>
      <c r="CX12" s="4">
        <f t="shared" si="11"/>
        <v>0</v>
      </c>
      <c r="CZ12" s="14" t="s">
        <v>15</v>
      </c>
      <c r="DA12" s="2">
        <v>46</v>
      </c>
      <c r="DB12" s="2">
        <v>46</v>
      </c>
      <c r="DC12" s="2">
        <v>0</v>
      </c>
      <c r="DD12" s="2">
        <v>0</v>
      </c>
      <c r="DE12" s="4">
        <f>DB12/DA12</f>
        <v>1</v>
      </c>
      <c r="DF12" s="8">
        <f t="shared" si="12"/>
        <v>0</v>
      </c>
      <c r="DH12" s="14" t="s">
        <v>15</v>
      </c>
      <c r="DI12" s="2">
        <v>46</v>
      </c>
      <c r="DJ12" s="2">
        <v>46</v>
      </c>
      <c r="DK12" s="2">
        <v>0</v>
      </c>
      <c r="DL12" s="2">
        <v>0</v>
      </c>
      <c r="DM12" s="4">
        <f>DJ12/DI12</f>
        <v>1</v>
      </c>
      <c r="DN12" s="4">
        <f t="shared" si="13"/>
        <v>0</v>
      </c>
      <c r="DP12" s="14" t="s">
        <v>15</v>
      </c>
      <c r="DQ12" s="2">
        <v>46</v>
      </c>
      <c r="DR12" s="2">
        <v>46</v>
      </c>
      <c r="DS12" s="2">
        <v>0</v>
      </c>
      <c r="DT12" s="2">
        <v>0</v>
      </c>
      <c r="DU12" s="4">
        <f>DR12/DQ12</f>
        <v>1</v>
      </c>
      <c r="DV12" s="4">
        <f t="shared" si="14"/>
        <v>0</v>
      </c>
      <c r="DX12" s="14" t="s">
        <v>15</v>
      </c>
      <c r="DY12" s="2">
        <v>46</v>
      </c>
      <c r="DZ12" s="2">
        <v>46</v>
      </c>
      <c r="EA12" s="2">
        <v>0</v>
      </c>
      <c r="EB12" s="2">
        <v>0</v>
      </c>
      <c r="EC12" s="4">
        <f>DZ12/DY12</f>
        <v>1</v>
      </c>
      <c r="ED12" s="8">
        <f>EC12-'ZTE Geek V975'!DM12</f>
        <v>0</v>
      </c>
      <c r="EL12" s="4"/>
      <c r="ET12" s="4"/>
      <c r="FB12" s="4"/>
      <c r="FJ12" s="4"/>
      <c r="FL12" s="37" t="s">
        <v>15</v>
      </c>
      <c r="FM12" s="2">
        <v>61</v>
      </c>
      <c r="FN12" s="2">
        <v>45</v>
      </c>
      <c r="FO12" s="2">
        <v>0</v>
      </c>
      <c r="FP12" s="2">
        <v>16</v>
      </c>
      <c r="FQ12" s="4">
        <v>0.74</v>
      </c>
      <c r="FR12" s="8">
        <f t="shared" si="19"/>
        <v>0.74</v>
      </c>
      <c r="FT12" s="37" t="s">
        <v>15</v>
      </c>
      <c r="FU12" s="2">
        <v>46</v>
      </c>
      <c r="FV12" s="2">
        <v>46</v>
      </c>
      <c r="FW12" s="2">
        <v>0</v>
      </c>
      <c r="FX12" s="2">
        <v>0</v>
      </c>
      <c r="FY12" s="4">
        <f t="shared" si="88"/>
        <v>1</v>
      </c>
      <c r="FZ12" s="4">
        <f t="shared" si="20"/>
        <v>0.26</v>
      </c>
      <c r="GB12" s="37" t="s">
        <v>15</v>
      </c>
      <c r="GC12" s="2">
        <v>46</v>
      </c>
      <c r="GD12" s="2">
        <v>46</v>
      </c>
      <c r="GE12" s="2">
        <v>0</v>
      </c>
      <c r="GF12" s="2">
        <v>0</v>
      </c>
      <c r="GG12" s="4">
        <f t="shared" si="89"/>
        <v>1</v>
      </c>
      <c r="GH12" s="4">
        <f t="shared" si="21"/>
        <v>0</v>
      </c>
      <c r="GJ12" s="37" t="s">
        <v>15</v>
      </c>
      <c r="GK12" s="2">
        <v>46</v>
      </c>
      <c r="GL12" s="2">
        <v>46</v>
      </c>
      <c r="GM12" s="2">
        <v>0</v>
      </c>
      <c r="GN12" s="2">
        <v>0</v>
      </c>
      <c r="GO12" s="4">
        <f>GL12/GK12</f>
        <v>1</v>
      </c>
      <c r="GP12" s="4">
        <f t="shared" si="22"/>
        <v>0</v>
      </c>
      <c r="GR12" s="37" t="s">
        <v>15</v>
      </c>
      <c r="GS12" s="2">
        <v>46</v>
      </c>
      <c r="GT12" s="2">
        <v>46</v>
      </c>
      <c r="GU12" s="2">
        <v>0</v>
      </c>
      <c r="GV12" s="2">
        <v>0</v>
      </c>
      <c r="GW12" s="4">
        <f>GT12/GS12</f>
        <v>1</v>
      </c>
      <c r="GX12" s="4">
        <f t="shared" si="23"/>
        <v>0</v>
      </c>
      <c r="GZ12" s="37" t="s">
        <v>15</v>
      </c>
      <c r="HA12" s="2">
        <v>46</v>
      </c>
      <c r="HB12" s="2">
        <v>46</v>
      </c>
      <c r="HC12" s="2">
        <v>0</v>
      </c>
      <c r="HD12" s="2">
        <v>0</v>
      </c>
      <c r="HE12" s="4">
        <f>HB12/HA12</f>
        <v>1</v>
      </c>
      <c r="HF12" s="4">
        <f t="shared" si="24"/>
        <v>0</v>
      </c>
      <c r="HH12" s="37" t="s">
        <v>15</v>
      </c>
      <c r="HI12" s="2">
        <v>46</v>
      </c>
      <c r="HJ12" s="2">
        <v>46</v>
      </c>
      <c r="HK12" s="2">
        <v>0</v>
      </c>
      <c r="HL12" s="2">
        <v>0</v>
      </c>
      <c r="HM12" s="4">
        <f>HJ12/HI12</f>
        <v>1</v>
      </c>
      <c r="HN12" s="4">
        <f t="shared" si="25"/>
        <v>0</v>
      </c>
      <c r="HP12" s="37" t="s">
        <v>15</v>
      </c>
      <c r="HQ12" s="2">
        <v>46</v>
      </c>
      <c r="HR12" s="2">
        <v>46</v>
      </c>
      <c r="HS12" s="2">
        <v>0</v>
      </c>
      <c r="HT12" s="2">
        <v>0</v>
      </c>
      <c r="HU12" s="4">
        <f>HR12/HQ12</f>
        <v>1</v>
      </c>
      <c r="HV12" s="4">
        <f t="shared" si="26"/>
        <v>0</v>
      </c>
      <c r="HX12" s="37" t="s">
        <v>15</v>
      </c>
      <c r="HY12" s="2">
        <v>46</v>
      </c>
      <c r="HZ12" s="2">
        <v>46</v>
      </c>
      <c r="IA12" s="2">
        <v>0</v>
      </c>
      <c r="IB12" s="2">
        <v>0</v>
      </c>
      <c r="IC12" s="4">
        <f>HZ12/HY12</f>
        <v>1</v>
      </c>
      <c r="ID12" s="4">
        <f t="shared" si="27"/>
        <v>0</v>
      </c>
      <c r="IF12" s="37" t="s">
        <v>15</v>
      </c>
      <c r="IG12" s="2">
        <v>46</v>
      </c>
      <c r="IH12" s="2">
        <v>46</v>
      </c>
      <c r="II12" s="2">
        <v>0</v>
      </c>
      <c r="IJ12" s="2">
        <v>0</v>
      </c>
      <c r="IK12" s="4">
        <f t="shared" si="90"/>
        <v>1</v>
      </c>
      <c r="IL12" s="4">
        <f t="shared" si="28"/>
        <v>0</v>
      </c>
      <c r="IN12" s="57" t="s">
        <v>15</v>
      </c>
      <c r="IO12" s="55">
        <v>46</v>
      </c>
      <c r="IP12" s="55">
        <v>46</v>
      </c>
      <c r="IQ12" s="55">
        <v>0</v>
      </c>
      <c r="IR12" s="55">
        <v>0</v>
      </c>
      <c r="IS12" s="56">
        <v>1</v>
      </c>
      <c r="IT12" s="56">
        <v>1</v>
      </c>
      <c r="IU12" s="52"/>
      <c r="IV12" s="57" t="s">
        <v>15</v>
      </c>
      <c r="IW12" s="55">
        <v>46</v>
      </c>
      <c r="IX12" s="55">
        <v>46</v>
      </c>
      <c r="IY12" s="55">
        <v>0</v>
      </c>
      <c r="IZ12" s="55">
        <v>0</v>
      </c>
      <c r="JA12" s="56">
        <v>1</v>
      </c>
      <c r="JB12" s="56">
        <v>0</v>
      </c>
      <c r="JD12" s="78" t="s">
        <v>15</v>
      </c>
      <c r="JE12" s="74">
        <v>46</v>
      </c>
      <c r="JF12" s="74">
        <v>46</v>
      </c>
      <c r="JG12" s="74">
        <v>0</v>
      </c>
      <c r="JH12" s="74">
        <v>0</v>
      </c>
      <c r="JI12" s="75">
        <f>JF12/JE12</f>
        <v>1</v>
      </c>
      <c r="JJ12" s="67">
        <f t="shared" si="29"/>
        <v>0</v>
      </c>
      <c r="JK12" s="66"/>
      <c r="JL12" s="78" t="s">
        <v>15</v>
      </c>
      <c r="JM12" s="74">
        <v>46</v>
      </c>
      <c r="JN12" s="74">
        <v>46</v>
      </c>
      <c r="JO12" s="74">
        <v>0</v>
      </c>
      <c r="JP12" s="74">
        <v>0</v>
      </c>
      <c r="JQ12" s="77">
        <f t="shared" si="91"/>
        <v>1</v>
      </c>
      <c r="JR12" s="67">
        <f t="shared" si="30"/>
        <v>0</v>
      </c>
      <c r="JS12" s="66"/>
      <c r="JT12" s="78" t="s">
        <v>15</v>
      </c>
      <c r="JU12" s="74">
        <v>46</v>
      </c>
      <c r="JV12" s="74">
        <v>46</v>
      </c>
      <c r="JW12" s="74">
        <v>0</v>
      </c>
      <c r="JX12" s="74">
        <v>0</v>
      </c>
      <c r="JY12" s="77">
        <f>JV12/JU12</f>
        <v>1</v>
      </c>
      <c r="JZ12" s="75">
        <f t="shared" si="31"/>
        <v>0</v>
      </c>
      <c r="KB12" s="78" t="s">
        <v>15</v>
      </c>
      <c r="KC12" s="74">
        <v>46</v>
      </c>
      <c r="KD12" s="74">
        <v>46</v>
      </c>
      <c r="KE12" s="74">
        <v>0</v>
      </c>
      <c r="KF12" s="74">
        <v>0</v>
      </c>
      <c r="KG12" s="75">
        <f>KD12/KC12</f>
        <v>1</v>
      </c>
      <c r="KH12" s="75">
        <f t="shared" si="32"/>
        <v>0</v>
      </c>
      <c r="KI12" s="74"/>
      <c r="KJ12" s="78" t="s">
        <v>15</v>
      </c>
      <c r="KK12" s="74">
        <v>46</v>
      </c>
      <c r="KL12" s="74">
        <v>46</v>
      </c>
      <c r="KM12" s="74">
        <v>0</v>
      </c>
      <c r="KN12" s="74">
        <v>0</v>
      </c>
      <c r="KO12" s="75">
        <f>KL12/KK12</f>
        <v>1</v>
      </c>
      <c r="KP12" s="75">
        <f t="shared" si="33"/>
        <v>0</v>
      </c>
      <c r="KQ12" s="74"/>
      <c r="KR12" s="78" t="s">
        <v>15</v>
      </c>
      <c r="KS12" s="74">
        <v>46</v>
      </c>
      <c r="KT12" s="74">
        <v>46</v>
      </c>
      <c r="KU12" s="74">
        <v>0</v>
      </c>
      <c r="KV12" s="74">
        <v>0</v>
      </c>
      <c r="KW12" s="75">
        <f>KT12/KS12</f>
        <v>1</v>
      </c>
      <c r="KX12" s="75">
        <f t="shared" si="34"/>
        <v>0</v>
      </c>
      <c r="KY12" s="74"/>
      <c r="KZ12" s="78" t="s">
        <v>15</v>
      </c>
      <c r="LA12" s="74">
        <v>46</v>
      </c>
      <c r="LB12" s="74">
        <v>46</v>
      </c>
      <c r="LC12" s="74">
        <v>0</v>
      </c>
      <c r="LD12" s="74">
        <v>0</v>
      </c>
      <c r="LE12" s="75">
        <f>LB12/LA12</f>
        <v>1</v>
      </c>
      <c r="LF12" s="75">
        <f t="shared" si="35"/>
        <v>1</v>
      </c>
      <c r="LG12" s="74"/>
      <c r="LH12" s="74"/>
      <c r="LI12" s="78" t="s">
        <v>15</v>
      </c>
      <c r="LJ12" s="74">
        <v>46</v>
      </c>
      <c r="LK12" s="74">
        <v>46</v>
      </c>
      <c r="LL12" s="74">
        <v>0</v>
      </c>
      <c r="LM12" s="74">
        <v>0</v>
      </c>
      <c r="LN12" s="75">
        <f>LK12/LJ12</f>
        <v>1</v>
      </c>
      <c r="LO12" s="75">
        <f t="shared" si="36"/>
        <v>0</v>
      </c>
      <c r="LP12" s="74"/>
      <c r="LQ12" s="78" t="s">
        <v>15</v>
      </c>
      <c r="LR12" s="74">
        <v>46</v>
      </c>
      <c r="LS12" s="74">
        <v>46</v>
      </c>
      <c r="LT12" s="74">
        <v>0</v>
      </c>
      <c r="LU12" s="74">
        <v>0</v>
      </c>
      <c r="LV12" s="75">
        <f t="shared" si="37"/>
        <v>1</v>
      </c>
      <c r="LW12" s="75">
        <f t="shared" si="38"/>
        <v>0</v>
      </c>
      <c r="LY12" s="78" t="s">
        <v>15</v>
      </c>
      <c r="LZ12" s="74">
        <v>46</v>
      </c>
      <c r="MA12" s="74">
        <v>46</v>
      </c>
      <c r="MB12" s="74">
        <v>0</v>
      </c>
      <c r="MC12" s="74">
        <v>0</v>
      </c>
      <c r="MD12" s="75">
        <f t="shared" si="39"/>
        <v>1</v>
      </c>
      <c r="ME12" s="75">
        <f t="shared" si="40"/>
        <v>0</v>
      </c>
      <c r="MG12" s="78" t="s">
        <v>15</v>
      </c>
      <c r="MH12" s="74">
        <v>46</v>
      </c>
      <c r="MI12" s="74">
        <v>46</v>
      </c>
      <c r="MJ12" s="74">
        <v>0</v>
      </c>
      <c r="MK12" s="74">
        <v>0</v>
      </c>
      <c r="ML12" s="75">
        <f t="shared" si="41"/>
        <v>1</v>
      </c>
      <c r="MM12" s="75">
        <f t="shared" si="42"/>
        <v>0</v>
      </c>
      <c r="MO12" s="78" t="s">
        <v>15</v>
      </c>
      <c r="MP12" s="74">
        <v>46</v>
      </c>
      <c r="MQ12" s="74">
        <v>46</v>
      </c>
      <c r="MR12" s="74">
        <v>0</v>
      </c>
      <c r="MS12" s="74">
        <v>0</v>
      </c>
      <c r="MT12" s="75">
        <f t="shared" si="43"/>
        <v>1</v>
      </c>
      <c r="MU12" s="75">
        <f t="shared" si="44"/>
        <v>0</v>
      </c>
      <c r="MW12" s="78" t="s">
        <v>15</v>
      </c>
      <c r="MX12" s="74">
        <v>46</v>
      </c>
      <c r="MY12" s="74">
        <v>46</v>
      </c>
      <c r="MZ12" s="74">
        <v>0</v>
      </c>
      <c r="NA12" s="74">
        <v>0</v>
      </c>
      <c r="NB12" s="75">
        <f t="shared" si="45"/>
        <v>1</v>
      </c>
      <c r="NC12" s="75">
        <f t="shared" si="46"/>
        <v>0</v>
      </c>
      <c r="NE12" s="78" t="s">
        <v>15</v>
      </c>
      <c r="NF12" s="74">
        <v>46</v>
      </c>
      <c r="NG12" s="74">
        <v>46</v>
      </c>
      <c r="NH12" s="74">
        <v>0</v>
      </c>
      <c r="NI12" s="74">
        <v>0</v>
      </c>
      <c r="NJ12" s="75">
        <f t="shared" si="47"/>
        <v>1</v>
      </c>
      <c r="NK12" s="75">
        <f t="shared" si="48"/>
        <v>0</v>
      </c>
      <c r="NM12" s="78" t="s">
        <v>15</v>
      </c>
      <c r="NN12" s="74">
        <v>46</v>
      </c>
      <c r="NO12" s="74">
        <v>46</v>
      </c>
      <c r="NP12" s="74">
        <v>0</v>
      </c>
      <c r="NQ12" s="74">
        <v>0</v>
      </c>
      <c r="NR12" s="75">
        <f t="shared" si="49"/>
        <v>1</v>
      </c>
      <c r="NS12" s="75">
        <f t="shared" si="50"/>
        <v>0</v>
      </c>
      <c r="NU12" s="78" t="s">
        <v>15</v>
      </c>
      <c r="NV12" s="74">
        <v>46</v>
      </c>
      <c r="NW12" s="74">
        <v>46</v>
      </c>
      <c r="NX12" s="74">
        <v>0</v>
      </c>
      <c r="NY12" s="74">
        <v>0</v>
      </c>
      <c r="NZ12" s="75">
        <f t="shared" si="51"/>
        <v>1</v>
      </c>
      <c r="OA12" s="75">
        <f t="shared" si="52"/>
        <v>0</v>
      </c>
      <c r="OC12" s="78" t="s">
        <v>15</v>
      </c>
      <c r="OD12" s="74">
        <v>46</v>
      </c>
      <c r="OE12" s="74">
        <v>46</v>
      </c>
      <c r="OF12" s="74">
        <v>0</v>
      </c>
      <c r="OG12" s="74">
        <v>0</v>
      </c>
      <c r="OH12" s="75">
        <f t="shared" si="53"/>
        <v>1</v>
      </c>
      <c r="OI12" s="75">
        <f t="shared" si="54"/>
        <v>0</v>
      </c>
      <c r="OK12" s="78" t="s">
        <v>15</v>
      </c>
      <c r="OL12" s="74">
        <v>46</v>
      </c>
      <c r="OM12" s="74">
        <v>46</v>
      </c>
      <c r="ON12" s="74">
        <v>0</v>
      </c>
      <c r="OO12" s="74">
        <v>0</v>
      </c>
      <c r="OP12" s="75">
        <f t="shared" si="55"/>
        <v>1</v>
      </c>
      <c r="OQ12" s="75">
        <f t="shared" si="56"/>
        <v>0</v>
      </c>
      <c r="OS12" s="78" t="s">
        <v>15</v>
      </c>
      <c r="OT12" s="74">
        <v>46</v>
      </c>
      <c r="OU12" s="74">
        <v>46</v>
      </c>
      <c r="OV12" s="74">
        <v>0</v>
      </c>
      <c r="OW12" s="74">
        <v>0</v>
      </c>
      <c r="OX12" s="75">
        <f t="shared" si="57"/>
        <v>1</v>
      </c>
      <c r="OY12" s="75">
        <f t="shared" si="58"/>
        <v>0</v>
      </c>
      <c r="PA12" s="78" t="s">
        <v>15</v>
      </c>
      <c r="PB12" s="74">
        <v>46</v>
      </c>
      <c r="PC12" s="74">
        <v>46</v>
      </c>
      <c r="PD12" s="74">
        <v>0</v>
      </c>
      <c r="PE12" s="74">
        <v>0</v>
      </c>
      <c r="PF12" s="75">
        <f t="shared" si="59"/>
        <v>1</v>
      </c>
      <c r="PG12" s="75">
        <f t="shared" si="60"/>
        <v>0</v>
      </c>
      <c r="PI12" s="78" t="s">
        <v>15</v>
      </c>
      <c r="PJ12" s="74">
        <v>46</v>
      </c>
      <c r="PK12" s="74">
        <v>46</v>
      </c>
      <c r="PL12" s="74">
        <v>0</v>
      </c>
      <c r="PM12" s="74">
        <v>0</v>
      </c>
      <c r="PN12" s="75">
        <f t="shared" si="61"/>
        <v>1</v>
      </c>
      <c r="PO12" s="75">
        <f t="shared" si="62"/>
        <v>0</v>
      </c>
      <c r="PQ12" s="78" t="s">
        <v>15</v>
      </c>
      <c r="PR12" s="74">
        <v>46</v>
      </c>
      <c r="PS12" s="74">
        <v>46</v>
      </c>
      <c r="PT12" s="74">
        <v>0</v>
      </c>
      <c r="PU12" s="74">
        <v>0</v>
      </c>
      <c r="PV12" s="75">
        <f t="shared" si="63"/>
        <v>1</v>
      </c>
      <c r="PW12" s="75">
        <f t="shared" si="64"/>
        <v>0</v>
      </c>
      <c r="PY12" s="78" t="s">
        <v>15</v>
      </c>
      <c r="PZ12" s="74">
        <v>46</v>
      </c>
      <c r="QA12" s="74">
        <v>46</v>
      </c>
      <c r="QB12" s="74">
        <v>0</v>
      </c>
      <c r="QC12" s="74">
        <v>0</v>
      </c>
      <c r="QD12" s="75">
        <f t="shared" si="65"/>
        <v>1</v>
      </c>
      <c r="QE12" s="75">
        <f t="shared" si="66"/>
        <v>0</v>
      </c>
      <c r="QG12" s="78" t="s">
        <v>15</v>
      </c>
      <c r="QH12" s="74">
        <v>46</v>
      </c>
      <c r="QI12" s="74">
        <v>46</v>
      </c>
      <c r="QJ12" s="74">
        <v>0</v>
      </c>
      <c r="QK12" s="74">
        <v>0</v>
      </c>
      <c r="QL12" s="75">
        <f t="shared" si="67"/>
        <v>1</v>
      </c>
      <c r="QM12" s="75">
        <f t="shared" si="68"/>
        <v>0</v>
      </c>
      <c r="QO12" s="78" t="s">
        <v>15</v>
      </c>
      <c r="QP12" s="74">
        <v>46</v>
      </c>
      <c r="QQ12" s="74">
        <v>46</v>
      </c>
      <c r="QR12" s="74">
        <v>0</v>
      </c>
      <c r="QS12" s="74">
        <v>0</v>
      </c>
      <c r="QT12" s="75">
        <f t="shared" si="69"/>
        <v>1</v>
      </c>
      <c r="QU12" s="75">
        <f t="shared" si="70"/>
        <v>0</v>
      </c>
      <c r="QW12" s="78" t="s">
        <v>15</v>
      </c>
      <c r="QX12" s="74">
        <v>46</v>
      </c>
      <c r="QY12" s="74">
        <v>46</v>
      </c>
      <c r="QZ12" s="74">
        <v>0</v>
      </c>
      <c r="RA12" s="74">
        <v>0</v>
      </c>
      <c r="RB12" s="75">
        <f t="shared" si="71"/>
        <v>1</v>
      </c>
      <c r="RC12" s="75">
        <f t="shared" si="72"/>
        <v>0</v>
      </c>
      <c r="RE12" s="78" t="s">
        <v>15</v>
      </c>
      <c r="RF12" s="74">
        <v>46</v>
      </c>
      <c r="RG12" s="74">
        <v>46</v>
      </c>
      <c r="RH12" s="74">
        <v>0</v>
      </c>
      <c r="RI12" s="74">
        <v>0</v>
      </c>
      <c r="RJ12" s="75">
        <f t="shared" si="73"/>
        <v>1</v>
      </c>
      <c r="RK12" s="75">
        <f t="shared" si="74"/>
        <v>0</v>
      </c>
      <c r="RM12" s="78" t="s">
        <v>15</v>
      </c>
      <c r="RN12" s="74">
        <v>46</v>
      </c>
      <c r="RO12" s="74">
        <v>46</v>
      </c>
      <c r="RP12" s="74">
        <v>0</v>
      </c>
      <c r="RQ12" s="74">
        <v>0</v>
      </c>
      <c r="RR12" s="75">
        <f t="shared" si="75"/>
        <v>1</v>
      </c>
      <c r="RS12" s="75">
        <f t="shared" si="76"/>
        <v>0</v>
      </c>
      <c r="RU12" s="78" t="s">
        <v>15</v>
      </c>
      <c r="RV12" s="74">
        <v>46</v>
      </c>
      <c r="RW12" s="74">
        <v>46</v>
      </c>
      <c r="RX12" s="74">
        <v>0</v>
      </c>
      <c r="RY12" s="74">
        <v>0</v>
      </c>
      <c r="RZ12" s="75">
        <f t="shared" si="77"/>
        <v>1</v>
      </c>
      <c r="SA12" s="75">
        <f t="shared" si="78"/>
        <v>0</v>
      </c>
      <c r="SC12" s="78" t="s">
        <v>15</v>
      </c>
      <c r="SD12" s="74">
        <v>46</v>
      </c>
      <c r="SE12" s="74">
        <v>46</v>
      </c>
      <c r="SF12" s="74">
        <v>0</v>
      </c>
      <c r="SG12" s="74">
        <v>0</v>
      </c>
      <c r="SH12" s="75">
        <f t="shared" si="79"/>
        <v>1</v>
      </c>
      <c r="SI12" s="75">
        <f t="shared" si="80"/>
        <v>0</v>
      </c>
      <c r="SK12" s="78" t="s">
        <v>15</v>
      </c>
      <c r="SL12" s="74">
        <f>71-25</f>
        <v>46</v>
      </c>
      <c r="SM12" s="74">
        <v>46</v>
      </c>
      <c r="SN12" s="74">
        <v>0</v>
      </c>
      <c r="SO12" s="74">
        <f>25-25</f>
        <v>0</v>
      </c>
      <c r="SP12" s="75">
        <f t="shared" si="81"/>
        <v>1</v>
      </c>
      <c r="SQ12" s="75" t="str">
        <f t="shared" si="82"/>
        <v>OK</v>
      </c>
      <c r="SS12" s="78" t="s">
        <v>15</v>
      </c>
      <c r="ST12" s="74">
        <f>71</f>
        <v>71</v>
      </c>
      <c r="SU12" s="74">
        <f>46+13</f>
        <v>59</v>
      </c>
      <c r="SV12" s="74">
        <f>0+12</f>
        <v>12</v>
      </c>
      <c r="SW12" s="74">
        <f>25-25</f>
        <v>0</v>
      </c>
      <c r="SX12" s="75">
        <f t="shared" si="83"/>
        <v>0.83098591549295775</v>
      </c>
      <c r="SY12" s="75" t="str">
        <f t="shared" si="84"/>
        <v>Fail:-17%</v>
      </c>
      <c r="TA12" s="78" t="s">
        <v>15</v>
      </c>
      <c r="TB12" s="74">
        <v>46</v>
      </c>
      <c r="TC12" s="74">
        <v>46</v>
      </c>
      <c r="TD12" s="74">
        <v>0</v>
      </c>
      <c r="TE12" s="74">
        <v>0</v>
      </c>
      <c r="TF12" s="75">
        <v>1</v>
      </c>
      <c r="TG12" s="75" t="str">
        <f t="shared" si="85"/>
        <v>OK</v>
      </c>
      <c r="TI12" s="78" t="s">
        <v>15</v>
      </c>
      <c r="TJ12" s="74">
        <v>73</v>
      </c>
      <c r="TK12" s="74">
        <v>59</v>
      </c>
      <c r="TL12" s="74">
        <v>14</v>
      </c>
      <c r="TM12" s="74">
        <v>0</v>
      </c>
      <c r="TN12" s="75">
        <f t="shared" si="86"/>
        <v>0.80821917808219179</v>
      </c>
      <c r="TO12" s="50" t="str">
        <f t="shared" si="87"/>
        <v>Fail:-2%</v>
      </c>
    </row>
    <row r="13" spans="1:535" ht="15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G13" s="4"/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4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4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4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4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4">
        <f t="shared" si="4"/>
        <v>0</v>
      </c>
      <c r="AV13" s="2" t="s">
        <v>16</v>
      </c>
      <c r="AW13" s="2">
        <v>10</v>
      </c>
      <c r="AX13" s="2">
        <v>10</v>
      </c>
      <c r="AY13" s="2">
        <v>0</v>
      </c>
      <c r="AZ13" s="2">
        <v>0</v>
      </c>
      <c r="BA13" s="4">
        <v>1</v>
      </c>
      <c r="BB13" s="4">
        <f t="shared" si="5"/>
        <v>0</v>
      </c>
      <c r="BD13" s="2" t="s">
        <v>16</v>
      </c>
      <c r="BE13" s="2">
        <v>10</v>
      </c>
      <c r="BF13" s="2">
        <v>10</v>
      </c>
      <c r="BG13" s="2">
        <v>0</v>
      </c>
      <c r="BH13" s="2">
        <v>0</v>
      </c>
      <c r="BI13" s="4">
        <v>1</v>
      </c>
      <c r="BJ13" s="4">
        <f t="shared" si="6"/>
        <v>0</v>
      </c>
      <c r="BL13" s="2" t="s">
        <v>16</v>
      </c>
      <c r="BM13" s="2">
        <v>10</v>
      </c>
      <c r="BN13" s="2">
        <v>10</v>
      </c>
      <c r="BO13" s="2">
        <v>0</v>
      </c>
      <c r="BP13" s="2">
        <v>0</v>
      </c>
      <c r="BQ13" s="4">
        <v>1</v>
      </c>
      <c r="BR13" s="4">
        <f t="shared" si="7"/>
        <v>0</v>
      </c>
      <c r="BT13" s="2" t="s">
        <v>16</v>
      </c>
      <c r="BU13" s="2">
        <v>10</v>
      </c>
      <c r="BV13" s="2">
        <v>10</v>
      </c>
      <c r="BW13" s="2">
        <v>0</v>
      </c>
      <c r="BX13" s="2">
        <v>0</v>
      </c>
      <c r="BY13" s="4">
        <v>1</v>
      </c>
      <c r="BZ13" s="4">
        <f t="shared" si="8"/>
        <v>0</v>
      </c>
      <c r="CB13" s="2" t="s">
        <v>16</v>
      </c>
      <c r="CC13" s="2">
        <v>10</v>
      </c>
      <c r="CD13" s="2">
        <v>10</v>
      </c>
      <c r="CE13" s="2">
        <v>0</v>
      </c>
      <c r="CF13" s="2">
        <v>0</v>
      </c>
      <c r="CG13" s="4">
        <v>1</v>
      </c>
      <c r="CH13" s="4">
        <f t="shared" si="9"/>
        <v>0</v>
      </c>
      <c r="CJ13" s="2" t="s">
        <v>16</v>
      </c>
      <c r="CK13" s="2">
        <v>10</v>
      </c>
      <c r="CL13" s="2">
        <v>10</v>
      </c>
      <c r="CM13" s="2">
        <v>0</v>
      </c>
      <c r="CN13" s="2">
        <v>0</v>
      </c>
      <c r="CO13" s="4">
        <v>1</v>
      </c>
      <c r="CP13" s="4">
        <f t="shared" si="10"/>
        <v>0</v>
      </c>
      <c r="CR13" s="2" t="s">
        <v>16</v>
      </c>
      <c r="CS13" s="2">
        <v>10</v>
      </c>
      <c r="CT13" s="2">
        <v>10</v>
      </c>
      <c r="CU13" s="2">
        <v>0</v>
      </c>
      <c r="CV13" s="2">
        <v>0</v>
      </c>
      <c r="CW13" s="4">
        <v>1</v>
      </c>
      <c r="CX13" s="4">
        <f t="shared" si="11"/>
        <v>0</v>
      </c>
      <c r="CZ13" s="2" t="s">
        <v>16</v>
      </c>
      <c r="DA13" s="2">
        <v>10</v>
      </c>
      <c r="DB13" s="2">
        <v>10</v>
      </c>
      <c r="DC13" s="2">
        <v>0</v>
      </c>
      <c r="DD13" s="2">
        <v>0</v>
      </c>
      <c r="DE13" s="4">
        <v>1</v>
      </c>
      <c r="DF13" s="8">
        <f t="shared" si="12"/>
        <v>0</v>
      </c>
      <c r="DH13" s="2" t="s">
        <v>16</v>
      </c>
      <c r="DI13" s="2">
        <v>10</v>
      </c>
      <c r="DJ13" s="2">
        <v>10</v>
      </c>
      <c r="DK13" s="2">
        <v>0</v>
      </c>
      <c r="DL13" s="2">
        <v>0</v>
      </c>
      <c r="DM13" s="4">
        <v>1</v>
      </c>
      <c r="DN13" s="4">
        <f t="shared" si="13"/>
        <v>0</v>
      </c>
      <c r="DP13" s="2" t="s">
        <v>16</v>
      </c>
      <c r="DQ13" s="2">
        <v>10</v>
      </c>
      <c r="DR13" s="2">
        <v>10</v>
      </c>
      <c r="DS13" s="2">
        <v>0</v>
      </c>
      <c r="DT13" s="2">
        <v>0</v>
      </c>
      <c r="DU13" s="4">
        <v>1</v>
      </c>
      <c r="DV13" s="4">
        <f t="shared" si="14"/>
        <v>0</v>
      </c>
      <c r="DX13" s="2" t="s">
        <v>16</v>
      </c>
      <c r="DY13" s="2">
        <v>10</v>
      </c>
      <c r="DZ13" s="2">
        <v>10</v>
      </c>
      <c r="EA13" s="2">
        <v>0</v>
      </c>
      <c r="EB13" s="2">
        <v>0</v>
      </c>
      <c r="EC13" s="4">
        <v>1</v>
      </c>
      <c r="ED13" s="8">
        <f>EC13-'ZTE Geek V975'!DM13</f>
        <v>0</v>
      </c>
      <c r="EF13" s="2" t="s">
        <v>16</v>
      </c>
      <c r="EG13" s="2">
        <v>10</v>
      </c>
      <c r="EH13" s="2">
        <v>10</v>
      </c>
      <c r="EI13" s="2">
        <v>0</v>
      </c>
      <c r="EJ13" s="2">
        <v>0</v>
      </c>
      <c r="EK13" s="4">
        <v>1</v>
      </c>
      <c r="EL13" s="4">
        <f t="shared" si="15"/>
        <v>0</v>
      </c>
      <c r="EN13" s="2" t="s">
        <v>16</v>
      </c>
      <c r="EO13" s="2">
        <v>10</v>
      </c>
      <c r="EP13" s="2">
        <v>10</v>
      </c>
      <c r="EQ13" s="2">
        <v>0</v>
      </c>
      <c r="ER13" s="2">
        <v>0</v>
      </c>
      <c r="ES13" s="4">
        <v>1</v>
      </c>
      <c r="ET13" s="4">
        <f t="shared" si="16"/>
        <v>0</v>
      </c>
      <c r="EV13" s="2" t="s">
        <v>16</v>
      </c>
      <c r="EW13" s="2">
        <v>10</v>
      </c>
      <c r="EX13" s="2">
        <v>10</v>
      </c>
      <c r="EY13" s="2">
        <v>0</v>
      </c>
      <c r="EZ13" s="2">
        <v>0</v>
      </c>
      <c r="FA13" s="4">
        <v>1</v>
      </c>
      <c r="FB13" s="4">
        <f t="shared" si="17"/>
        <v>0</v>
      </c>
      <c r="FD13" s="2" t="s">
        <v>16</v>
      </c>
      <c r="FE13" s="2">
        <v>10</v>
      </c>
      <c r="FF13" s="2">
        <v>10</v>
      </c>
      <c r="FG13" s="2">
        <v>0</v>
      </c>
      <c r="FH13" s="2">
        <v>0</v>
      </c>
      <c r="FI13" s="4">
        <v>1</v>
      </c>
      <c r="FJ13" s="4">
        <f t="shared" si="18"/>
        <v>0</v>
      </c>
      <c r="FL13" s="2" t="s">
        <v>16</v>
      </c>
      <c r="FM13" s="2">
        <v>10</v>
      </c>
      <c r="FN13" s="2">
        <v>10</v>
      </c>
      <c r="FO13" s="2">
        <v>0</v>
      </c>
      <c r="FP13" s="2">
        <v>0</v>
      </c>
      <c r="FQ13" s="4">
        <v>1</v>
      </c>
      <c r="FR13" s="8">
        <f t="shared" si="19"/>
        <v>0</v>
      </c>
      <c r="FT13" s="2" t="s">
        <v>16</v>
      </c>
      <c r="FU13" s="2">
        <v>10</v>
      </c>
      <c r="FV13" s="2">
        <v>10</v>
      </c>
      <c r="FW13" s="2">
        <v>0</v>
      </c>
      <c r="FX13" s="2">
        <v>0</v>
      </c>
      <c r="FY13" s="4">
        <f t="shared" si="88"/>
        <v>1</v>
      </c>
      <c r="FZ13" s="4">
        <f t="shared" si="20"/>
        <v>0</v>
      </c>
      <c r="GB13" t="s">
        <v>16</v>
      </c>
      <c r="GC13">
        <v>10</v>
      </c>
      <c r="GD13">
        <v>10</v>
      </c>
      <c r="GE13">
        <v>0</v>
      </c>
      <c r="GF13">
        <v>0</v>
      </c>
      <c r="GG13" s="38">
        <f t="shared" si="89"/>
        <v>1</v>
      </c>
      <c r="GH13" s="4">
        <f t="shared" si="21"/>
        <v>0</v>
      </c>
      <c r="GJ13" s="2" t="s">
        <v>16</v>
      </c>
      <c r="GK13" s="2">
        <v>10</v>
      </c>
      <c r="GL13" s="2">
        <v>10</v>
      </c>
      <c r="GM13" s="2">
        <v>0</v>
      </c>
      <c r="GN13" s="2">
        <v>0</v>
      </c>
      <c r="GO13" s="4">
        <v>1</v>
      </c>
      <c r="GP13" s="4">
        <f t="shared" si="22"/>
        <v>0</v>
      </c>
      <c r="GR13" s="2" t="s">
        <v>16</v>
      </c>
      <c r="GS13" s="2">
        <v>10</v>
      </c>
      <c r="GT13" s="2">
        <v>10</v>
      </c>
      <c r="GU13" s="2">
        <v>0</v>
      </c>
      <c r="GV13" s="2">
        <v>0</v>
      </c>
      <c r="GW13" s="4">
        <v>1</v>
      </c>
      <c r="GX13" s="4">
        <f t="shared" si="23"/>
        <v>0</v>
      </c>
      <c r="GZ13" s="2" t="s">
        <v>16</v>
      </c>
      <c r="HA13" s="2">
        <v>10</v>
      </c>
      <c r="HB13" s="2">
        <v>10</v>
      </c>
      <c r="HC13" s="2">
        <v>0</v>
      </c>
      <c r="HD13" s="2">
        <v>0</v>
      </c>
      <c r="HE13" s="4">
        <v>1</v>
      </c>
      <c r="HF13" s="4">
        <f t="shared" si="24"/>
        <v>0</v>
      </c>
      <c r="HH13" s="2" t="s">
        <v>16</v>
      </c>
      <c r="HI13" s="2">
        <v>10</v>
      </c>
      <c r="HJ13" s="2">
        <v>10</v>
      </c>
      <c r="HK13" s="2">
        <v>0</v>
      </c>
      <c r="HL13" s="2">
        <v>0</v>
      </c>
      <c r="HM13" s="4">
        <v>1</v>
      </c>
      <c r="HN13" s="4">
        <f t="shared" si="25"/>
        <v>0</v>
      </c>
      <c r="HP13" s="2" t="s">
        <v>16</v>
      </c>
      <c r="HQ13" s="2">
        <v>10</v>
      </c>
      <c r="HR13" s="2">
        <v>10</v>
      </c>
      <c r="HS13" s="2">
        <v>0</v>
      </c>
      <c r="HT13" s="2">
        <v>0</v>
      </c>
      <c r="HU13" s="4">
        <v>1</v>
      </c>
      <c r="HV13" s="4">
        <f t="shared" si="26"/>
        <v>0</v>
      </c>
      <c r="HX13" s="2" t="s">
        <v>16</v>
      </c>
      <c r="HY13" s="2">
        <v>10</v>
      </c>
      <c r="HZ13" s="2">
        <v>10</v>
      </c>
      <c r="IA13" s="2">
        <v>0</v>
      </c>
      <c r="IB13" s="2">
        <v>0</v>
      </c>
      <c r="IC13" s="4">
        <v>1</v>
      </c>
      <c r="ID13" s="4">
        <f t="shared" si="27"/>
        <v>0</v>
      </c>
      <c r="IF13" s="2" t="s">
        <v>16</v>
      </c>
      <c r="IG13" s="2">
        <v>10</v>
      </c>
      <c r="IH13" s="2">
        <v>10</v>
      </c>
      <c r="II13" s="2">
        <v>0</v>
      </c>
      <c r="IJ13" s="2">
        <v>0</v>
      </c>
      <c r="IK13" s="4">
        <f t="shared" si="90"/>
        <v>1</v>
      </c>
      <c r="IL13" s="4">
        <f t="shared" si="28"/>
        <v>0</v>
      </c>
      <c r="IN13" s="55" t="s">
        <v>16</v>
      </c>
      <c r="IO13" s="55">
        <v>10</v>
      </c>
      <c r="IP13" s="55">
        <v>10</v>
      </c>
      <c r="IQ13" s="55">
        <v>0</v>
      </c>
      <c r="IR13" s="55">
        <v>0</v>
      </c>
      <c r="IS13" s="56">
        <v>1</v>
      </c>
      <c r="IT13" s="56">
        <v>1</v>
      </c>
      <c r="IU13" s="52"/>
      <c r="IV13" s="55" t="s">
        <v>16</v>
      </c>
      <c r="IW13" s="55">
        <v>10</v>
      </c>
      <c r="IX13" s="55">
        <v>10</v>
      </c>
      <c r="IY13" s="55">
        <v>0</v>
      </c>
      <c r="IZ13" s="55">
        <v>0</v>
      </c>
      <c r="JA13" s="56">
        <v>1</v>
      </c>
      <c r="JB13" s="56">
        <v>0</v>
      </c>
      <c r="JD13" s="73" t="s">
        <v>16</v>
      </c>
      <c r="JE13" s="73">
        <v>10</v>
      </c>
      <c r="JF13" s="73">
        <v>10</v>
      </c>
      <c r="JG13" s="73">
        <v>0</v>
      </c>
      <c r="JH13" s="73">
        <v>0</v>
      </c>
      <c r="JI13" s="77">
        <v>1</v>
      </c>
      <c r="JJ13" s="67">
        <f t="shared" si="29"/>
        <v>0</v>
      </c>
      <c r="JK13" s="66"/>
      <c r="JL13" s="73" t="s">
        <v>16</v>
      </c>
      <c r="JM13" s="73">
        <v>10</v>
      </c>
      <c r="JN13" s="73">
        <v>10</v>
      </c>
      <c r="JO13" s="73">
        <v>0</v>
      </c>
      <c r="JP13" s="73">
        <v>0</v>
      </c>
      <c r="JQ13" s="77">
        <f t="shared" si="91"/>
        <v>1</v>
      </c>
      <c r="JR13" s="67">
        <f t="shared" si="30"/>
        <v>0</v>
      </c>
      <c r="JS13" s="66"/>
      <c r="JT13" s="74" t="s">
        <v>16</v>
      </c>
      <c r="JU13" s="74">
        <v>10</v>
      </c>
      <c r="JV13" s="74">
        <v>10</v>
      </c>
      <c r="JW13" s="74">
        <v>0</v>
      </c>
      <c r="JX13" s="74">
        <v>0</v>
      </c>
      <c r="JY13" s="75">
        <f t="shared" si="92"/>
        <v>1</v>
      </c>
      <c r="JZ13" s="75">
        <f t="shared" si="31"/>
        <v>0</v>
      </c>
      <c r="KB13" s="73" t="s">
        <v>16</v>
      </c>
      <c r="KC13" s="73">
        <v>10</v>
      </c>
      <c r="KD13" s="73">
        <v>10</v>
      </c>
      <c r="KE13" s="73">
        <v>0</v>
      </c>
      <c r="KF13" s="73">
        <v>0</v>
      </c>
      <c r="KG13" s="77">
        <v>1</v>
      </c>
      <c r="KH13" s="75">
        <f t="shared" si="32"/>
        <v>0</v>
      </c>
      <c r="KI13" s="74"/>
      <c r="KJ13" s="73" t="s">
        <v>16</v>
      </c>
      <c r="KK13" s="73">
        <v>10</v>
      </c>
      <c r="KL13" s="73">
        <v>10</v>
      </c>
      <c r="KM13" s="73">
        <v>0</v>
      </c>
      <c r="KN13" s="73">
        <v>0</v>
      </c>
      <c r="KO13" s="77">
        <v>1</v>
      </c>
      <c r="KP13" s="75">
        <f t="shared" si="33"/>
        <v>0</v>
      </c>
      <c r="KQ13" s="74"/>
      <c r="KR13" s="73" t="s">
        <v>16</v>
      </c>
      <c r="KS13" s="73">
        <v>10</v>
      </c>
      <c r="KT13" s="73">
        <v>10</v>
      </c>
      <c r="KU13" s="73">
        <v>0</v>
      </c>
      <c r="KV13" s="73">
        <v>0</v>
      </c>
      <c r="KW13" s="77">
        <v>1</v>
      </c>
      <c r="KX13" s="75">
        <f t="shared" si="34"/>
        <v>0</v>
      </c>
      <c r="KY13" s="74"/>
      <c r="KZ13" s="73" t="s">
        <v>16</v>
      </c>
      <c r="LA13" s="73">
        <v>10</v>
      </c>
      <c r="LB13" s="73">
        <v>10</v>
      </c>
      <c r="LC13" s="73">
        <v>0</v>
      </c>
      <c r="LD13" s="73">
        <v>0</v>
      </c>
      <c r="LE13" s="77">
        <v>1</v>
      </c>
      <c r="LF13" s="75">
        <f t="shared" si="35"/>
        <v>1</v>
      </c>
      <c r="LG13" s="74"/>
      <c r="LH13" s="74"/>
      <c r="LI13" s="73" t="s">
        <v>16</v>
      </c>
      <c r="LJ13" s="73">
        <v>10</v>
      </c>
      <c r="LK13" s="73">
        <v>10</v>
      </c>
      <c r="LL13" s="73">
        <v>0</v>
      </c>
      <c r="LM13" s="73">
        <v>0</v>
      </c>
      <c r="LN13" s="77">
        <v>1</v>
      </c>
      <c r="LO13" s="75">
        <f t="shared" si="36"/>
        <v>0</v>
      </c>
      <c r="LP13" s="74"/>
      <c r="LQ13" s="74" t="s">
        <v>16</v>
      </c>
      <c r="LR13" s="74">
        <v>10</v>
      </c>
      <c r="LS13" s="74">
        <v>10</v>
      </c>
      <c r="LT13" s="74">
        <v>0</v>
      </c>
      <c r="LU13" s="74">
        <v>0</v>
      </c>
      <c r="LV13" s="75">
        <f t="shared" si="37"/>
        <v>1</v>
      </c>
      <c r="LW13" s="75">
        <f t="shared" si="38"/>
        <v>0</v>
      </c>
      <c r="LY13" s="74" t="s">
        <v>16</v>
      </c>
      <c r="LZ13" s="74">
        <v>10</v>
      </c>
      <c r="MA13" s="74">
        <v>10</v>
      </c>
      <c r="MB13" s="74">
        <v>0</v>
      </c>
      <c r="MC13" s="74">
        <v>0</v>
      </c>
      <c r="MD13" s="75">
        <f t="shared" si="39"/>
        <v>1</v>
      </c>
      <c r="ME13" s="75">
        <f t="shared" si="40"/>
        <v>0</v>
      </c>
      <c r="MG13" s="74" t="s">
        <v>16</v>
      </c>
      <c r="MH13" s="74">
        <v>10</v>
      </c>
      <c r="MI13" s="74">
        <v>10</v>
      </c>
      <c r="MJ13" s="74">
        <v>0</v>
      </c>
      <c r="MK13" s="74">
        <v>0</v>
      </c>
      <c r="ML13" s="75">
        <f t="shared" si="41"/>
        <v>1</v>
      </c>
      <c r="MM13" s="75">
        <f t="shared" si="42"/>
        <v>0</v>
      </c>
      <c r="MO13" s="74" t="s">
        <v>16</v>
      </c>
      <c r="MP13" s="74">
        <v>10</v>
      </c>
      <c r="MQ13" s="74">
        <v>10</v>
      </c>
      <c r="MR13" s="74">
        <v>0</v>
      </c>
      <c r="MS13" s="74">
        <v>0</v>
      </c>
      <c r="MT13" s="75">
        <f t="shared" si="43"/>
        <v>1</v>
      </c>
      <c r="MU13" s="75">
        <f t="shared" si="44"/>
        <v>0</v>
      </c>
      <c r="MW13" s="74" t="s">
        <v>16</v>
      </c>
      <c r="MX13" s="74">
        <v>10</v>
      </c>
      <c r="MY13" s="74">
        <v>10</v>
      </c>
      <c r="MZ13" s="74">
        <v>0</v>
      </c>
      <c r="NA13" s="74">
        <v>0</v>
      </c>
      <c r="NB13" s="75">
        <f t="shared" si="45"/>
        <v>1</v>
      </c>
      <c r="NC13" s="75">
        <f t="shared" si="46"/>
        <v>0</v>
      </c>
      <c r="NE13" s="74" t="s">
        <v>16</v>
      </c>
      <c r="NF13" s="74">
        <v>10</v>
      </c>
      <c r="NG13" s="74">
        <v>10</v>
      </c>
      <c r="NH13" s="74">
        <v>0</v>
      </c>
      <c r="NI13" s="74">
        <v>0</v>
      </c>
      <c r="NJ13" s="75">
        <f t="shared" si="47"/>
        <v>1</v>
      </c>
      <c r="NK13" s="75">
        <f t="shared" si="48"/>
        <v>0</v>
      </c>
      <c r="NM13" s="74" t="s">
        <v>16</v>
      </c>
      <c r="NN13" s="74">
        <v>10</v>
      </c>
      <c r="NO13" s="74">
        <v>10</v>
      </c>
      <c r="NP13" s="74">
        <v>0</v>
      </c>
      <c r="NQ13" s="74">
        <v>0</v>
      </c>
      <c r="NR13" s="75">
        <f t="shared" si="49"/>
        <v>1</v>
      </c>
      <c r="NS13" s="75">
        <f t="shared" si="50"/>
        <v>0</v>
      </c>
      <c r="NU13" s="74" t="s">
        <v>16</v>
      </c>
      <c r="NV13" s="74">
        <v>10</v>
      </c>
      <c r="NW13" s="74">
        <v>10</v>
      </c>
      <c r="NX13" s="74">
        <v>0</v>
      </c>
      <c r="NY13" s="74">
        <v>0</v>
      </c>
      <c r="NZ13" s="75">
        <f t="shared" si="51"/>
        <v>1</v>
      </c>
      <c r="OA13" s="75">
        <f t="shared" si="52"/>
        <v>0</v>
      </c>
      <c r="OC13" s="74" t="s">
        <v>16</v>
      </c>
      <c r="OD13" s="74">
        <v>10</v>
      </c>
      <c r="OE13" s="74">
        <v>10</v>
      </c>
      <c r="OF13" s="74">
        <v>0</v>
      </c>
      <c r="OG13" s="74">
        <v>0</v>
      </c>
      <c r="OH13" s="75">
        <f t="shared" si="53"/>
        <v>1</v>
      </c>
      <c r="OI13" s="75">
        <f t="shared" si="54"/>
        <v>0</v>
      </c>
      <c r="OK13" s="74" t="s">
        <v>16</v>
      </c>
      <c r="OL13" s="74">
        <v>10</v>
      </c>
      <c r="OM13" s="74">
        <v>10</v>
      </c>
      <c r="ON13" s="74">
        <v>0</v>
      </c>
      <c r="OO13" s="74">
        <v>0</v>
      </c>
      <c r="OP13" s="75">
        <f t="shared" si="55"/>
        <v>1</v>
      </c>
      <c r="OQ13" s="75">
        <f t="shared" si="56"/>
        <v>0</v>
      </c>
      <c r="OS13" s="74" t="s">
        <v>16</v>
      </c>
      <c r="OT13" s="74">
        <v>10</v>
      </c>
      <c r="OU13" s="74">
        <v>10</v>
      </c>
      <c r="OV13" s="74">
        <v>0</v>
      </c>
      <c r="OW13" s="74">
        <v>0</v>
      </c>
      <c r="OX13" s="75">
        <f t="shared" si="57"/>
        <v>1</v>
      </c>
      <c r="OY13" s="75">
        <f t="shared" si="58"/>
        <v>0</v>
      </c>
      <c r="PA13" s="74" t="s">
        <v>16</v>
      </c>
      <c r="PB13" s="74">
        <v>10</v>
      </c>
      <c r="PC13" s="74">
        <v>10</v>
      </c>
      <c r="PD13" s="74">
        <v>0</v>
      </c>
      <c r="PE13" s="74">
        <v>0</v>
      </c>
      <c r="PF13" s="75">
        <f t="shared" si="59"/>
        <v>1</v>
      </c>
      <c r="PG13" s="75">
        <f t="shared" si="60"/>
        <v>0</v>
      </c>
      <c r="PI13" s="74" t="s">
        <v>16</v>
      </c>
      <c r="PJ13" s="74">
        <v>10</v>
      </c>
      <c r="PK13" s="74">
        <v>10</v>
      </c>
      <c r="PL13" s="74">
        <v>0</v>
      </c>
      <c r="PM13" s="74">
        <v>0</v>
      </c>
      <c r="PN13" s="75">
        <f t="shared" si="61"/>
        <v>1</v>
      </c>
      <c r="PO13" s="75">
        <f t="shared" si="62"/>
        <v>0</v>
      </c>
      <c r="PQ13" s="74" t="s">
        <v>16</v>
      </c>
      <c r="PR13" s="74">
        <v>10</v>
      </c>
      <c r="PS13" s="74">
        <v>10</v>
      </c>
      <c r="PT13" s="74">
        <v>0</v>
      </c>
      <c r="PU13" s="74">
        <v>0</v>
      </c>
      <c r="PV13" s="75">
        <f t="shared" si="63"/>
        <v>1</v>
      </c>
      <c r="PW13" s="75">
        <f t="shared" si="64"/>
        <v>0</v>
      </c>
      <c r="PY13" s="74" t="s">
        <v>16</v>
      </c>
      <c r="PZ13" s="74">
        <v>10</v>
      </c>
      <c r="QA13" s="74">
        <v>10</v>
      </c>
      <c r="QB13" s="74">
        <v>0</v>
      </c>
      <c r="QC13" s="74">
        <v>0</v>
      </c>
      <c r="QD13" s="75">
        <f t="shared" si="65"/>
        <v>1</v>
      </c>
      <c r="QE13" s="75">
        <f t="shared" si="66"/>
        <v>0</v>
      </c>
      <c r="QG13" s="74" t="s">
        <v>16</v>
      </c>
      <c r="QH13" s="74">
        <v>10</v>
      </c>
      <c r="QI13" s="74">
        <v>10</v>
      </c>
      <c r="QJ13" s="74">
        <v>0</v>
      </c>
      <c r="QK13" s="74">
        <v>0</v>
      </c>
      <c r="QL13" s="75">
        <f t="shared" si="67"/>
        <v>1</v>
      </c>
      <c r="QM13" s="75">
        <f t="shared" si="68"/>
        <v>0</v>
      </c>
      <c r="QO13" s="74" t="s">
        <v>16</v>
      </c>
      <c r="QP13" s="74">
        <v>10</v>
      </c>
      <c r="QQ13" s="74">
        <v>10</v>
      </c>
      <c r="QR13" s="74">
        <v>0</v>
      </c>
      <c r="QS13" s="74">
        <v>0</v>
      </c>
      <c r="QT13" s="75">
        <f t="shared" si="69"/>
        <v>1</v>
      </c>
      <c r="QU13" s="75">
        <f t="shared" si="70"/>
        <v>0</v>
      </c>
      <c r="QW13" s="74" t="s">
        <v>16</v>
      </c>
      <c r="QX13" s="74">
        <v>10</v>
      </c>
      <c r="QY13" s="74">
        <v>10</v>
      </c>
      <c r="QZ13" s="74">
        <v>0</v>
      </c>
      <c r="RA13" s="74">
        <v>0</v>
      </c>
      <c r="RB13" s="75">
        <f t="shared" si="71"/>
        <v>1</v>
      </c>
      <c r="RC13" s="75">
        <f t="shared" si="72"/>
        <v>0</v>
      </c>
      <c r="RE13" s="74" t="s">
        <v>16</v>
      </c>
      <c r="RF13" s="74">
        <v>10</v>
      </c>
      <c r="RG13" s="74">
        <v>10</v>
      </c>
      <c r="RH13" s="74">
        <v>0</v>
      </c>
      <c r="RI13" s="74">
        <v>0</v>
      </c>
      <c r="RJ13" s="75">
        <f t="shared" si="73"/>
        <v>1</v>
      </c>
      <c r="RK13" s="75">
        <f t="shared" si="74"/>
        <v>0</v>
      </c>
      <c r="RM13" s="74" t="s">
        <v>16</v>
      </c>
      <c r="RN13" s="74">
        <v>10</v>
      </c>
      <c r="RO13" s="74">
        <v>10</v>
      </c>
      <c r="RP13" s="74">
        <v>0</v>
      </c>
      <c r="RQ13" s="74">
        <v>0</v>
      </c>
      <c r="RR13" s="75">
        <f t="shared" si="75"/>
        <v>1</v>
      </c>
      <c r="RS13" s="75">
        <f t="shared" si="76"/>
        <v>0</v>
      </c>
      <c r="RU13" s="74" t="s">
        <v>16</v>
      </c>
      <c r="RV13" s="74">
        <v>10</v>
      </c>
      <c r="RW13" s="74">
        <v>10</v>
      </c>
      <c r="RX13" s="74">
        <v>0</v>
      </c>
      <c r="RY13" s="74">
        <v>0</v>
      </c>
      <c r="RZ13" s="75">
        <f t="shared" si="77"/>
        <v>1</v>
      </c>
      <c r="SA13" s="75">
        <f t="shared" si="78"/>
        <v>0</v>
      </c>
      <c r="SC13" s="74" t="s">
        <v>16</v>
      </c>
      <c r="SD13" s="74">
        <v>10</v>
      </c>
      <c r="SE13" s="74">
        <v>10</v>
      </c>
      <c r="SF13" s="74">
        <v>0</v>
      </c>
      <c r="SG13" s="74">
        <v>0</v>
      </c>
      <c r="SH13" s="75">
        <f t="shared" si="79"/>
        <v>1</v>
      </c>
      <c r="SI13" s="75">
        <f t="shared" si="80"/>
        <v>0</v>
      </c>
      <c r="SK13" s="74" t="s">
        <v>16</v>
      </c>
      <c r="SL13" s="74">
        <v>10</v>
      </c>
      <c r="SM13" s="74">
        <v>10</v>
      </c>
      <c r="SN13" s="74">
        <v>0</v>
      </c>
      <c r="SO13" s="74">
        <v>0</v>
      </c>
      <c r="SP13" s="75">
        <f t="shared" si="81"/>
        <v>1</v>
      </c>
      <c r="SQ13" s="75" t="str">
        <f t="shared" si="82"/>
        <v>OK</v>
      </c>
      <c r="SS13" s="74" t="s">
        <v>16</v>
      </c>
      <c r="ST13" s="74">
        <v>10</v>
      </c>
      <c r="SU13" s="74">
        <v>10</v>
      </c>
      <c r="SV13" s="74">
        <v>0</v>
      </c>
      <c r="SW13" s="74">
        <v>0</v>
      </c>
      <c r="SX13" s="75">
        <f t="shared" si="83"/>
        <v>1</v>
      </c>
      <c r="SY13" s="75" t="str">
        <f t="shared" si="84"/>
        <v>OK</v>
      </c>
      <c r="TA13" s="74" t="s">
        <v>16</v>
      </c>
      <c r="TB13" s="74">
        <v>10</v>
      </c>
      <c r="TC13" s="74">
        <v>10</v>
      </c>
      <c r="TD13" s="74">
        <v>0</v>
      </c>
      <c r="TE13" s="74">
        <v>0</v>
      </c>
      <c r="TF13" s="75">
        <v>1</v>
      </c>
      <c r="TG13" s="75" t="str">
        <f t="shared" si="85"/>
        <v>OK</v>
      </c>
      <c r="TI13" s="74" t="s">
        <v>16</v>
      </c>
      <c r="TJ13" s="74">
        <v>10</v>
      </c>
      <c r="TK13" s="74">
        <v>10</v>
      </c>
      <c r="TL13" s="74">
        <v>0</v>
      </c>
      <c r="TM13" s="74">
        <v>0</v>
      </c>
      <c r="TN13" s="75">
        <f t="shared" si="86"/>
        <v>1</v>
      </c>
      <c r="TO13" s="75" t="str">
        <f t="shared" si="87"/>
        <v>OK</v>
      </c>
    </row>
    <row r="14" spans="1:535" ht="15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G14" s="4"/>
      <c r="H14" s="21" t="s">
        <v>17</v>
      </c>
      <c r="I14" s="2">
        <v>128</v>
      </c>
      <c r="J14" s="2">
        <v>116</v>
      </c>
      <c r="K14" s="2">
        <v>12</v>
      </c>
      <c r="L14" s="2">
        <v>0</v>
      </c>
      <c r="M14" s="4">
        <f>J14/I14</f>
        <v>0.90625</v>
      </c>
      <c r="N14" s="4">
        <f t="shared" si="0"/>
        <v>-9.375E-2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4">
        <f t="shared" si="1"/>
        <v>0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4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4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4">
        <f t="shared" si="4"/>
        <v>0</v>
      </c>
      <c r="AV14" s="21" t="s">
        <v>17</v>
      </c>
      <c r="AW14" s="2">
        <v>128</v>
      </c>
      <c r="AX14" s="2">
        <v>116</v>
      </c>
      <c r="AY14" s="2">
        <v>12</v>
      </c>
      <c r="AZ14" s="2">
        <v>0</v>
      </c>
      <c r="BA14" s="4">
        <f>AX14/AW14</f>
        <v>0.90625</v>
      </c>
      <c r="BB14" s="4">
        <f t="shared" si="5"/>
        <v>0</v>
      </c>
      <c r="BD14" s="21" t="s">
        <v>17</v>
      </c>
      <c r="BE14" s="2">
        <v>128</v>
      </c>
      <c r="BF14" s="2">
        <v>116</v>
      </c>
      <c r="BG14" s="2">
        <v>12</v>
      </c>
      <c r="BH14" s="2">
        <v>0</v>
      </c>
      <c r="BI14" s="4">
        <f>BF14/BE14</f>
        <v>0.90625</v>
      </c>
      <c r="BJ14" s="4">
        <f t="shared" si="6"/>
        <v>0</v>
      </c>
      <c r="BL14" s="21" t="s">
        <v>17</v>
      </c>
      <c r="BM14" s="2">
        <v>128</v>
      </c>
      <c r="BN14" s="2">
        <v>116</v>
      </c>
      <c r="BO14" s="2">
        <v>12</v>
      </c>
      <c r="BP14" s="2">
        <v>0</v>
      </c>
      <c r="BQ14" s="4">
        <f>BN14/BM14</f>
        <v>0.90625</v>
      </c>
      <c r="BR14" s="4">
        <f t="shared" si="7"/>
        <v>0</v>
      </c>
      <c r="BT14" s="21" t="s">
        <v>17</v>
      </c>
      <c r="BU14" s="2">
        <v>128</v>
      </c>
      <c r="BV14" s="2">
        <v>116</v>
      </c>
      <c r="BW14" s="2">
        <v>12</v>
      </c>
      <c r="BX14" s="2">
        <v>0</v>
      </c>
      <c r="BY14" s="4">
        <f>BV14/BU14</f>
        <v>0.90625</v>
      </c>
      <c r="BZ14" s="4">
        <f t="shared" si="8"/>
        <v>0</v>
      </c>
      <c r="CB14" s="21" t="s">
        <v>17</v>
      </c>
      <c r="CC14" s="2">
        <v>128</v>
      </c>
      <c r="CD14" s="2">
        <v>116</v>
      </c>
      <c r="CE14" s="2">
        <v>12</v>
      </c>
      <c r="CF14" s="2">
        <v>0</v>
      </c>
      <c r="CG14" s="4">
        <f>CD14/CC14</f>
        <v>0.90625</v>
      </c>
      <c r="CH14" s="4">
        <f t="shared" si="9"/>
        <v>0</v>
      </c>
      <c r="CJ14" s="21" t="s">
        <v>17</v>
      </c>
      <c r="CK14" s="2">
        <v>128</v>
      </c>
      <c r="CL14" s="2">
        <v>116</v>
      </c>
      <c r="CM14" s="2">
        <v>12</v>
      </c>
      <c r="CN14" s="2">
        <v>0</v>
      </c>
      <c r="CO14" s="4">
        <f>CL14/CK14</f>
        <v>0.90625</v>
      </c>
      <c r="CP14" s="4">
        <f t="shared" si="10"/>
        <v>0</v>
      </c>
      <c r="CR14" s="21" t="s">
        <v>17</v>
      </c>
      <c r="CS14" s="2">
        <v>128</v>
      </c>
      <c r="CT14" s="2">
        <v>116</v>
      </c>
      <c r="CU14" s="2">
        <v>12</v>
      </c>
      <c r="CV14" s="2">
        <v>0</v>
      </c>
      <c r="CW14" s="4">
        <f>CT14/CS14</f>
        <v>0.90625</v>
      </c>
      <c r="CX14" s="4">
        <f t="shared" si="11"/>
        <v>0</v>
      </c>
      <c r="CZ14" s="14" t="s">
        <v>17</v>
      </c>
      <c r="DA14" s="2">
        <v>128</v>
      </c>
      <c r="DB14" s="2">
        <v>116</v>
      </c>
      <c r="DC14" s="2">
        <v>12</v>
      </c>
      <c r="DD14" s="2">
        <v>0</v>
      </c>
      <c r="DE14" s="4">
        <f>DB14/DA14</f>
        <v>0.90625</v>
      </c>
      <c r="DF14" s="8">
        <f t="shared" si="12"/>
        <v>0</v>
      </c>
      <c r="DH14" s="14" t="s">
        <v>17</v>
      </c>
      <c r="DI14" s="2">
        <v>128</v>
      </c>
      <c r="DJ14" s="2">
        <v>116</v>
      </c>
      <c r="DK14" s="2">
        <v>12</v>
      </c>
      <c r="DL14" s="2">
        <v>0</v>
      </c>
      <c r="DM14" s="4">
        <f>DJ14/DI14</f>
        <v>0.90625</v>
      </c>
      <c r="DN14" s="4">
        <f t="shared" si="13"/>
        <v>0</v>
      </c>
      <c r="DP14" s="14" t="s">
        <v>17</v>
      </c>
      <c r="DQ14" s="2">
        <v>128</v>
      </c>
      <c r="DR14" s="2">
        <v>116</v>
      </c>
      <c r="DS14" s="2">
        <v>12</v>
      </c>
      <c r="DT14" s="2">
        <v>0</v>
      </c>
      <c r="DU14" s="4">
        <f>DR14/DQ14</f>
        <v>0.90625</v>
      </c>
      <c r="DV14" s="4">
        <f t="shared" si="14"/>
        <v>0</v>
      </c>
      <c r="DX14" s="14" t="s">
        <v>17</v>
      </c>
      <c r="DY14" s="2">
        <v>128</v>
      </c>
      <c r="DZ14" s="2">
        <v>116</v>
      </c>
      <c r="EA14" s="2">
        <v>12</v>
      </c>
      <c r="EB14" s="2">
        <v>0</v>
      </c>
      <c r="EC14" s="4">
        <f>DZ14/DY14</f>
        <v>0.90625</v>
      </c>
      <c r="ED14" s="8">
        <f>EC14-'ZTE Geek V975'!DM14</f>
        <v>0</v>
      </c>
      <c r="EF14" s="14" t="s">
        <v>17</v>
      </c>
      <c r="EG14" s="2">
        <v>128</v>
      </c>
      <c r="EH14" s="2">
        <v>116</v>
      </c>
      <c r="EI14" s="2">
        <v>12</v>
      </c>
      <c r="EJ14" s="2">
        <v>0</v>
      </c>
      <c r="EK14" s="4">
        <f>EH14/EG14</f>
        <v>0.90625</v>
      </c>
      <c r="EL14" s="4">
        <f t="shared" si="15"/>
        <v>0</v>
      </c>
      <c r="EN14" s="14" t="s">
        <v>17</v>
      </c>
      <c r="EO14" s="2">
        <v>128</v>
      </c>
      <c r="EP14" s="2">
        <v>116</v>
      </c>
      <c r="EQ14" s="2">
        <v>12</v>
      </c>
      <c r="ER14" s="2">
        <v>0</v>
      </c>
      <c r="ES14" s="4">
        <f>EP14/EO14</f>
        <v>0.90625</v>
      </c>
      <c r="ET14" s="4">
        <f t="shared" si="16"/>
        <v>0</v>
      </c>
      <c r="EV14" s="14" t="s">
        <v>17</v>
      </c>
      <c r="EW14" s="2">
        <v>128</v>
      </c>
      <c r="EX14" s="2">
        <v>116</v>
      </c>
      <c r="EY14" s="2">
        <v>12</v>
      </c>
      <c r="EZ14" s="2">
        <v>0</v>
      </c>
      <c r="FA14" s="4">
        <f>EX14/EW14</f>
        <v>0.90625</v>
      </c>
      <c r="FB14" s="4">
        <f t="shared" si="17"/>
        <v>0</v>
      </c>
      <c r="FD14" s="37" t="s">
        <v>17</v>
      </c>
      <c r="FE14" s="2">
        <v>128</v>
      </c>
      <c r="FF14" s="2">
        <v>128</v>
      </c>
      <c r="FG14" s="2">
        <v>0</v>
      </c>
      <c r="FH14" s="2">
        <v>0</v>
      </c>
      <c r="FI14" s="4">
        <f>FF14/FE14</f>
        <v>1</v>
      </c>
      <c r="FJ14" s="4">
        <f t="shared" si="18"/>
        <v>9.375E-2</v>
      </c>
      <c r="FL14" s="37" t="s">
        <v>17</v>
      </c>
      <c r="FM14" s="2">
        <v>128</v>
      </c>
      <c r="FN14" s="2">
        <v>128</v>
      </c>
      <c r="FO14" s="2">
        <v>0</v>
      </c>
      <c r="FP14" s="2">
        <v>0</v>
      </c>
      <c r="FQ14" s="4">
        <f>FN14/FM14</f>
        <v>1</v>
      </c>
      <c r="FR14" s="8">
        <f t="shared" si="19"/>
        <v>0</v>
      </c>
      <c r="FT14" s="37" t="s">
        <v>17</v>
      </c>
      <c r="FU14" s="2">
        <v>128</v>
      </c>
      <c r="FV14" s="2">
        <v>128</v>
      </c>
      <c r="FW14" s="2">
        <v>0</v>
      </c>
      <c r="FX14" s="2">
        <v>0</v>
      </c>
      <c r="FY14" s="4">
        <f>FV14/FU14</f>
        <v>1</v>
      </c>
      <c r="FZ14" s="4">
        <f t="shared" si="20"/>
        <v>0</v>
      </c>
      <c r="GB14" s="37" t="s">
        <v>17</v>
      </c>
      <c r="GC14" s="2">
        <v>128</v>
      </c>
      <c r="GD14" s="2">
        <v>128</v>
      </c>
      <c r="GE14" s="2">
        <v>0</v>
      </c>
      <c r="GF14" s="2">
        <v>0</v>
      </c>
      <c r="GG14" s="4">
        <f>GD14/GC14</f>
        <v>1</v>
      </c>
      <c r="GH14" s="4">
        <f t="shared" si="21"/>
        <v>0</v>
      </c>
      <c r="GJ14" s="37" t="s">
        <v>17</v>
      </c>
      <c r="GK14" s="2">
        <v>128</v>
      </c>
      <c r="GL14" s="2">
        <v>128</v>
      </c>
      <c r="GM14" s="2">
        <v>0</v>
      </c>
      <c r="GN14" s="2">
        <v>0</v>
      </c>
      <c r="GO14" s="4">
        <f>GL14/GK14</f>
        <v>1</v>
      </c>
      <c r="GP14" s="4">
        <f t="shared" si="22"/>
        <v>0</v>
      </c>
      <c r="GR14" s="37" t="s">
        <v>17</v>
      </c>
      <c r="GS14" s="2">
        <v>128</v>
      </c>
      <c r="GT14" s="2">
        <v>128</v>
      </c>
      <c r="GU14" s="2">
        <v>0</v>
      </c>
      <c r="GV14" s="2">
        <v>0</v>
      </c>
      <c r="GW14" s="4">
        <f>GT14/GS14</f>
        <v>1</v>
      </c>
      <c r="GX14" s="4">
        <f t="shared" si="23"/>
        <v>0</v>
      </c>
      <c r="GZ14" s="37" t="s">
        <v>17</v>
      </c>
      <c r="HA14" s="2">
        <v>128</v>
      </c>
      <c r="HB14" s="2">
        <v>128</v>
      </c>
      <c r="HC14" s="2">
        <v>0</v>
      </c>
      <c r="HD14" s="2">
        <v>0</v>
      </c>
      <c r="HE14" s="4">
        <f>HB14/HA14</f>
        <v>1</v>
      </c>
      <c r="HF14" s="4">
        <f t="shared" si="24"/>
        <v>0</v>
      </c>
      <c r="HH14" s="37" t="s">
        <v>17</v>
      </c>
      <c r="HI14" s="2">
        <v>128</v>
      </c>
      <c r="HJ14" s="2">
        <v>128</v>
      </c>
      <c r="HK14" s="2">
        <v>0</v>
      </c>
      <c r="HL14" s="2">
        <v>0</v>
      </c>
      <c r="HM14" s="4">
        <f>HJ14/HI14</f>
        <v>1</v>
      </c>
      <c r="HN14" s="4">
        <f t="shared" si="25"/>
        <v>0</v>
      </c>
      <c r="HP14" s="37" t="s">
        <v>17</v>
      </c>
      <c r="HQ14" s="2">
        <v>128</v>
      </c>
      <c r="HR14" s="2">
        <v>128</v>
      </c>
      <c r="HS14" s="2">
        <v>0</v>
      </c>
      <c r="HT14" s="2">
        <v>0</v>
      </c>
      <c r="HU14" s="4">
        <f>HR14/HQ14</f>
        <v>1</v>
      </c>
      <c r="HV14" s="4">
        <f t="shared" si="26"/>
        <v>0</v>
      </c>
      <c r="HX14" s="37" t="s">
        <v>17</v>
      </c>
      <c r="HY14" s="2">
        <v>128</v>
      </c>
      <c r="HZ14" s="2">
        <v>128</v>
      </c>
      <c r="IA14" s="2">
        <v>0</v>
      </c>
      <c r="IB14" s="2">
        <v>0</v>
      </c>
      <c r="IC14" s="4">
        <f>HZ14/HY14</f>
        <v>1</v>
      </c>
      <c r="ID14" s="4">
        <f t="shared" si="27"/>
        <v>0</v>
      </c>
      <c r="IF14" s="37" t="s">
        <v>17</v>
      </c>
      <c r="IG14" s="2">
        <v>128</v>
      </c>
      <c r="IH14" s="2">
        <v>128</v>
      </c>
      <c r="II14" s="2">
        <v>0</v>
      </c>
      <c r="IJ14" s="2">
        <v>0</v>
      </c>
      <c r="IK14" s="4">
        <f>IH14/IG14</f>
        <v>1</v>
      </c>
      <c r="IL14" s="4">
        <f t="shared" si="28"/>
        <v>0</v>
      </c>
      <c r="IN14" s="57" t="s">
        <v>17</v>
      </c>
      <c r="IO14" s="55">
        <v>128</v>
      </c>
      <c r="IP14" s="55">
        <v>128</v>
      </c>
      <c r="IQ14" s="55">
        <v>0</v>
      </c>
      <c r="IR14" s="55">
        <v>0</v>
      </c>
      <c r="IS14" s="56">
        <v>1</v>
      </c>
      <c r="IT14" s="56">
        <v>0</v>
      </c>
      <c r="IU14" s="52"/>
      <c r="IV14" s="57" t="s">
        <v>17</v>
      </c>
      <c r="IW14" s="55">
        <v>128</v>
      </c>
      <c r="IX14" s="55">
        <v>128</v>
      </c>
      <c r="IY14" s="55">
        <v>0</v>
      </c>
      <c r="IZ14" s="55">
        <v>0</v>
      </c>
      <c r="JA14" s="56">
        <v>1</v>
      </c>
      <c r="JB14" s="56">
        <v>0</v>
      </c>
      <c r="JD14" s="78" t="s">
        <v>17</v>
      </c>
      <c r="JE14" s="74">
        <v>128</v>
      </c>
      <c r="JF14" s="74">
        <v>128</v>
      </c>
      <c r="JG14" s="74">
        <v>0</v>
      </c>
      <c r="JH14" s="74">
        <v>0</v>
      </c>
      <c r="JI14" s="75">
        <f>JF14/JE14</f>
        <v>1</v>
      </c>
      <c r="JJ14" s="67">
        <f t="shared" si="29"/>
        <v>0</v>
      </c>
      <c r="JK14" s="66"/>
      <c r="JL14" s="78" t="s">
        <v>17</v>
      </c>
      <c r="JM14" s="81">
        <v>163</v>
      </c>
      <c r="JN14" s="73">
        <v>128</v>
      </c>
      <c r="JO14" s="73">
        <v>0</v>
      </c>
      <c r="JP14" s="73">
        <v>35</v>
      </c>
      <c r="JQ14" s="77">
        <f t="shared" si="91"/>
        <v>0.78527607361963192</v>
      </c>
      <c r="JR14" s="67">
        <f t="shared" si="30"/>
        <v>-0.21472392638036808</v>
      </c>
      <c r="JS14" s="66" t="s">
        <v>89</v>
      </c>
      <c r="JT14" s="78" t="s">
        <v>17</v>
      </c>
      <c r="JU14" s="81">
        <v>163</v>
      </c>
      <c r="JV14" s="73">
        <v>128</v>
      </c>
      <c r="JW14" s="73">
        <v>0</v>
      </c>
      <c r="JX14" s="73">
        <v>35</v>
      </c>
      <c r="JY14" s="77">
        <f t="shared" si="92"/>
        <v>0.78527607361963192</v>
      </c>
      <c r="JZ14" s="75">
        <f t="shared" si="31"/>
        <v>0</v>
      </c>
      <c r="KB14" s="78" t="s">
        <v>17</v>
      </c>
      <c r="KC14" s="81">
        <v>163</v>
      </c>
      <c r="KD14" s="90">
        <v>163</v>
      </c>
      <c r="KE14" s="73">
        <v>0</v>
      </c>
      <c r="KF14" s="73">
        <v>0</v>
      </c>
      <c r="KG14" s="77">
        <f>KD14/KC14</f>
        <v>1</v>
      </c>
      <c r="KH14" s="75">
        <f t="shared" si="32"/>
        <v>0.21472392638036808</v>
      </c>
      <c r="KI14" s="74"/>
      <c r="KJ14" s="78" t="s">
        <v>17</v>
      </c>
      <c r="KK14" s="81">
        <v>163</v>
      </c>
      <c r="KL14" s="90">
        <v>163</v>
      </c>
      <c r="KM14" s="73">
        <v>0</v>
      </c>
      <c r="KN14" s="73">
        <v>0</v>
      </c>
      <c r="KO14" s="77">
        <f>KL14/KK14</f>
        <v>1</v>
      </c>
      <c r="KP14" s="75">
        <f t="shared" si="33"/>
        <v>0</v>
      </c>
      <c r="KQ14" s="74"/>
      <c r="KR14" s="78" t="s">
        <v>17</v>
      </c>
      <c r="KS14" s="73">
        <v>163</v>
      </c>
      <c r="KT14" s="73">
        <v>163</v>
      </c>
      <c r="KU14" s="73">
        <v>0</v>
      </c>
      <c r="KV14" s="73">
        <v>0</v>
      </c>
      <c r="KW14" s="77">
        <f>KT14/KS14</f>
        <v>1</v>
      </c>
      <c r="KX14" s="75">
        <f t="shared" si="34"/>
        <v>0</v>
      </c>
      <c r="KY14" s="74"/>
      <c r="KZ14" s="78" t="s">
        <v>17</v>
      </c>
      <c r="LA14" s="73">
        <v>163</v>
      </c>
      <c r="LB14" s="90">
        <v>163</v>
      </c>
      <c r="LC14" s="73">
        <v>0</v>
      </c>
      <c r="LD14" s="73">
        <v>0</v>
      </c>
      <c r="LE14" s="77">
        <f>LB14/LA14</f>
        <v>1</v>
      </c>
      <c r="LF14" s="75">
        <f t="shared" si="35"/>
        <v>1</v>
      </c>
      <c r="LG14" s="74"/>
      <c r="LH14" s="74"/>
      <c r="LI14" s="78" t="s">
        <v>17</v>
      </c>
      <c r="LJ14" s="73">
        <v>163</v>
      </c>
      <c r="LK14" s="90">
        <v>163</v>
      </c>
      <c r="LL14" s="73">
        <v>0</v>
      </c>
      <c r="LM14" s="73">
        <v>0</v>
      </c>
      <c r="LN14" s="77">
        <f>LK14/LJ14</f>
        <v>1</v>
      </c>
      <c r="LO14" s="75">
        <f t="shared" si="36"/>
        <v>0</v>
      </c>
      <c r="LP14" s="74"/>
      <c r="LQ14" s="78" t="s">
        <v>17</v>
      </c>
      <c r="LR14" s="73">
        <v>163</v>
      </c>
      <c r="LS14" s="90">
        <v>163</v>
      </c>
      <c r="LT14" s="73">
        <v>0</v>
      </c>
      <c r="LU14" s="73">
        <v>0</v>
      </c>
      <c r="LV14" s="75">
        <f t="shared" si="37"/>
        <v>1</v>
      </c>
      <c r="LW14" s="75">
        <f t="shared" si="38"/>
        <v>0</v>
      </c>
      <c r="LY14" s="78" t="s">
        <v>17</v>
      </c>
      <c r="LZ14" s="73">
        <v>163</v>
      </c>
      <c r="MA14" s="90">
        <v>163</v>
      </c>
      <c r="MB14" s="73">
        <v>0</v>
      </c>
      <c r="MC14" s="73">
        <v>0</v>
      </c>
      <c r="MD14" s="75">
        <f t="shared" si="39"/>
        <v>1</v>
      </c>
      <c r="ME14" s="75">
        <f t="shared" si="40"/>
        <v>0</v>
      </c>
      <c r="MG14" s="78" t="s">
        <v>17</v>
      </c>
      <c r="MH14" s="73">
        <v>163</v>
      </c>
      <c r="MI14" s="73">
        <v>163</v>
      </c>
      <c r="MJ14" s="74">
        <v>0</v>
      </c>
      <c r="MK14" s="74">
        <v>0</v>
      </c>
      <c r="ML14" s="75">
        <f t="shared" si="41"/>
        <v>1</v>
      </c>
      <c r="MM14" s="75">
        <f t="shared" si="42"/>
        <v>0</v>
      </c>
      <c r="MO14" s="78" t="s">
        <v>17</v>
      </c>
      <c r="MP14" s="73">
        <v>163</v>
      </c>
      <c r="MQ14" s="73">
        <v>163</v>
      </c>
      <c r="MR14" s="74">
        <v>0</v>
      </c>
      <c r="MS14" s="74">
        <v>0</v>
      </c>
      <c r="MT14" s="75">
        <f t="shared" si="43"/>
        <v>1</v>
      </c>
      <c r="MU14" s="75">
        <f t="shared" si="44"/>
        <v>0</v>
      </c>
      <c r="MW14" s="78" t="s">
        <v>17</v>
      </c>
      <c r="MX14" s="73">
        <v>163</v>
      </c>
      <c r="MY14" s="73">
        <v>163</v>
      </c>
      <c r="MZ14" s="74">
        <v>0</v>
      </c>
      <c r="NA14" s="74">
        <v>0</v>
      </c>
      <c r="NB14" s="75">
        <f t="shared" si="45"/>
        <v>1</v>
      </c>
      <c r="NC14" s="75">
        <f t="shared" si="46"/>
        <v>0</v>
      </c>
      <c r="NE14" s="78" t="s">
        <v>17</v>
      </c>
      <c r="NF14" s="73">
        <v>163</v>
      </c>
      <c r="NG14" s="73">
        <v>163</v>
      </c>
      <c r="NH14" s="74">
        <v>0</v>
      </c>
      <c r="NI14" s="74">
        <v>0</v>
      </c>
      <c r="NJ14" s="75">
        <f t="shared" si="47"/>
        <v>1</v>
      </c>
      <c r="NK14" s="75">
        <f t="shared" si="48"/>
        <v>0</v>
      </c>
      <c r="NM14" s="78" t="s">
        <v>17</v>
      </c>
      <c r="NN14" s="73">
        <v>163</v>
      </c>
      <c r="NO14" s="73">
        <v>163</v>
      </c>
      <c r="NP14" s="74">
        <v>0</v>
      </c>
      <c r="NQ14" s="74">
        <v>0</v>
      </c>
      <c r="NR14" s="75">
        <f t="shared" si="49"/>
        <v>1</v>
      </c>
      <c r="NS14" s="75">
        <f t="shared" si="50"/>
        <v>0</v>
      </c>
      <c r="NU14" s="78" t="s">
        <v>17</v>
      </c>
      <c r="NV14" s="73">
        <v>163</v>
      </c>
      <c r="NW14" s="73">
        <v>163</v>
      </c>
      <c r="NX14" s="74">
        <v>0</v>
      </c>
      <c r="NY14" s="74">
        <v>0</v>
      </c>
      <c r="NZ14" s="75">
        <f t="shared" si="51"/>
        <v>1</v>
      </c>
      <c r="OA14" s="75">
        <f t="shared" si="52"/>
        <v>0</v>
      </c>
      <c r="OC14" s="78" t="s">
        <v>17</v>
      </c>
      <c r="OD14" s="73">
        <v>163</v>
      </c>
      <c r="OE14" s="73">
        <v>163</v>
      </c>
      <c r="OF14" s="74">
        <v>0</v>
      </c>
      <c r="OG14" s="74">
        <v>0</v>
      </c>
      <c r="OH14" s="75">
        <f t="shared" si="53"/>
        <v>1</v>
      </c>
      <c r="OI14" s="75">
        <f t="shared" si="54"/>
        <v>0</v>
      </c>
      <c r="OK14" s="78" t="s">
        <v>17</v>
      </c>
      <c r="OL14" s="73">
        <v>163</v>
      </c>
      <c r="OM14" s="73">
        <v>163</v>
      </c>
      <c r="ON14" s="74">
        <v>0</v>
      </c>
      <c r="OO14" s="74">
        <v>0</v>
      </c>
      <c r="OP14" s="75">
        <f t="shared" si="55"/>
        <v>1</v>
      </c>
      <c r="OQ14" s="75">
        <f t="shared" si="56"/>
        <v>0</v>
      </c>
      <c r="OS14" s="78" t="s">
        <v>17</v>
      </c>
      <c r="OT14" s="73">
        <v>163</v>
      </c>
      <c r="OU14" s="73">
        <v>163</v>
      </c>
      <c r="OV14" s="74">
        <v>0</v>
      </c>
      <c r="OW14" s="74">
        <v>0</v>
      </c>
      <c r="OX14" s="75">
        <f t="shared" si="57"/>
        <v>1</v>
      </c>
      <c r="OY14" s="75">
        <f t="shared" si="58"/>
        <v>0</v>
      </c>
      <c r="PA14" s="78" t="s">
        <v>17</v>
      </c>
      <c r="PB14" s="73">
        <v>163</v>
      </c>
      <c r="PC14" s="73">
        <v>163</v>
      </c>
      <c r="PD14" s="74">
        <v>0</v>
      </c>
      <c r="PE14" s="74">
        <v>0</v>
      </c>
      <c r="PF14" s="75">
        <f t="shared" si="59"/>
        <v>1</v>
      </c>
      <c r="PG14" s="75">
        <f t="shared" si="60"/>
        <v>0</v>
      </c>
      <c r="PI14" s="78" t="s">
        <v>17</v>
      </c>
      <c r="PJ14" s="73">
        <v>163</v>
      </c>
      <c r="PK14" s="73">
        <v>163</v>
      </c>
      <c r="PL14" s="74">
        <v>0</v>
      </c>
      <c r="PM14" s="74">
        <v>0</v>
      </c>
      <c r="PN14" s="75">
        <f t="shared" si="61"/>
        <v>1</v>
      </c>
      <c r="PO14" s="75">
        <f t="shared" si="62"/>
        <v>0</v>
      </c>
      <c r="PQ14" s="78" t="s">
        <v>17</v>
      </c>
      <c r="PR14" s="73">
        <v>163</v>
      </c>
      <c r="PS14" s="73">
        <v>163</v>
      </c>
      <c r="PT14" s="74">
        <v>0</v>
      </c>
      <c r="PU14" s="74">
        <v>0</v>
      </c>
      <c r="PV14" s="75">
        <f t="shared" si="63"/>
        <v>1</v>
      </c>
      <c r="PW14" s="75">
        <f t="shared" si="64"/>
        <v>0</v>
      </c>
      <c r="PY14" s="78" t="s">
        <v>17</v>
      </c>
      <c r="PZ14" s="73">
        <v>163</v>
      </c>
      <c r="QA14" s="73">
        <v>163</v>
      </c>
      <c r="QB14" s="74">
        <v>0</v>
      </c>
      <c r="QC14" s="74">
        <v>0</v>
      </c>
      <c r="QD14" s="75">
        <f t="shared" si="65"/>
        <v>1</v>
      </c>
      <c r="QE14" s="75">
        <f t="shared" si="66"/>
        <v>0</v>
      </c>
      <c r="QG14" s="78" t="s">
        <v>17</v>
      </c>
      <c r="QH14" s="73">
        <v>163</v>
      </c>
      <c r="QI14" s="73">
        <v>163</v>
      </c>
      <c r="QJ14" s="74">
        <v>0</v>
      </c>
      <c r="QK14" s="74">
        <v>0</v>
      </c>
      <c r="QL14" s="75">
        <f t="shared" si="67"/>
        <v>1</v>
      </c>
      <c r="QM14" s="75">
        <f t="shared" si="68"/>
        <v>0</v>
      </c>
      <c r="QO14" s="78" t="s">
        <v>17</v>
      </c>
      <c r="QP14" s="73">
        <v>163</v>
      </c>
      <c r="QQ14" s="73">
        <v>163</v>
      </c>
      <c r="QR14" s="74">
        <v>0</v>
      </c>
      <c r="QS14" s="74">
        <v>0</v>
      </c>
      <c r="QT14" s="75">
        <f t="shared" si="69"/>
        <v>1</v>
      </c>
      <c r="QU14" s="75">
        <f t="shared" si="70"/>
        <v>0</v>
      </c>
      <c r="QW14" s="78" t="s">
        <v>17</v>
      </c>
      <c r="QX14" s="73">
        <v>163</v>
      </c>
      <c r="QY14" s="73">
        <v>163</v>
      </c>
      <c r="QZ14" s="74">
        <v>0</v>
      </c>
      <c r="RA14" s="74">
        <v>0</v>
      </c>
      <c r="RB14" s="75">
        <f t="shared" si="71"/>
        <v>1</v>
      </c>
      <c r="RC14" s="75">
        <f t="shared" si="72"/>
        <v>0</v>
      </c>
      <c r="RE14" s="78" t="s">
        <v>17</v>
      </c>
      <c r="RF14" s="73">
        <v>163</v>
      </c>
      <c r="RG14" s="73">
        <v>163</v>
      </c>
      <c r="RH14" s="74">
        <v>0</v>
      </c>
      <c r="RI14" s="74">
        <v>0</v>
      </c>
      <c r="RJ14" s="75">
        <f t="shared" si="73"/>
        <v>1</v>
      </c>
      <c r="RK14" s="75">
        <f t="shared" si="74"/>
        <v>0</v>
      </c>
      <c r="RM14" s="78" t="s">
        <v>17</v>
      </c>
      <c r="RN14" s="73">
        <v>163</v>
      </c>
      <c r="RO14" s="73">
        <v>163</v>
      </c>
      <c r="RP14" s="74">
        <v>0</v>
      </c>
      <c r="RQ14" s="74">
        <v>0</v>
      </c>
      <c r="RR14" s="75">
        <f t="shared" si="75"/>
        <v>1</v>
      </c>
      <c r="RS14" s="75">
        <f t="shared" si="76"/>
        <v>0</v>
      </c>
      <c r="RU14" s="78" t="s">
        <v>17</v>
      </c>
      <c r="RV14" s="73">
        <v>163</v>
      </c>
      <c r="RW14" s="73">
        <v>163</v>
      </c>
      <c r="RX14" s="74">
        <v>0</v>
      </c>
      <c r="RY14" s="74">
        <v>0</v>
      </c>
      <c r="RZ14" s="75">
        <f t="shared" si="77"/>
        <v>1</v>
      </c>
      <c r="SA14" s="75">
        <f t="shared" si="78"/>
        <v>0</v>
      </c>
      <c r="SC14" s="78" t="s">
        <v>17</v>
      </c>
      <c r="SD14" s="73">
        <v>163</v>
      </c>
      <c r="SE14" s="73">
        <v>163</v>
      </c>
      <c r="SF14" s="74">
        <v>0</v>
      </c>
      <c r="SG14" s="74">
        <v>0</v>
      </c>
      <c r="SH14" s="75">
        <f t="shared" si="79"/>
        <v>1</v>
      </c>
      <c r="SI14" s="75">
        <f t="shared" si="80"/>
        <v>0</v>
      </c>
      <c r="SK14" s="78" t="s">
        <v>17</v>
      </c>
      <c r="SL14" s="73">
        <f>267-104</f>
        <v>163</v>
      </c>
      <c r="SM14" s="73">
        <v>163</v>
      </c>
      <c r="SN14" s="74">
        <v>0</v>
      </c>
      <c r="SO14" s="74">
        <f>104-104</f>
        <v>0</v>
      </c>
      <c r="SP14" s="75">
        <f t="shared" si="81"/>
        <v>1</v>
      </c>
      <c r="SQ14" s="75" t="str">
        <f t="shared" si="82"/>
        <v>OK</v>
      </c>
      <c r="SS14" s="78" t="s">
        <v>17</v>
      </c>
      <c r="ST14" s="73">
        <f>267</f>
        <v>267</v>
      </c>
      <c r="SU14" s="73">
        <f>163+71</f>
        <v>234</v>
      </c>
      <c r="SV14" s="74">
        <f>0+33</f>
        <v>33</v>
      </c>
      <c r="SW14" s="74">
        <f>104-104</f>
        <v>0</v>
      </c>
      <c r="SX14" s="75">
        <f t="shared" si="83"/>
        <v>0.8764044943820225</v>
      </c>
      <c r="SY14" s="75" t="str">
        <f t="shared" si="84"/>
        <v>Fail:-12%</v>
      </c>
      <c r="TA14" s="78" t="s">
        <v>17</v>
      </c>
      <c r="TB14" s="73">
        <v>163</v>
      </c>
      <c r="TC14" s="73">
        <v>163</v>
      </c>
      <c r="TD14" s="74">
        <v>0</v>
      </c>
      <c r="TE14" s="74">
        <v>0</v>
      </c>
      <c r="TF14" s="75">
        <v>1</v>
      </c>
      <c r="TG14" s="75" t="str">
        <f t="shared" si="85"/>
        <v>OK</v>
      </c>
      <c r="TI14" s="78" t="s">
        <v>17</v>
      </c>
      <c r="TJ14" s="73">
        <f>163+104</f>
        <v>267</v>
      </c>
      <c r="TK14" s="73">
        <f>163+71</f>
        <v>234</v>
      </c>
      <c r="TL14" s="74">
        <v>33</v>
      </c>
      <c r="TM14" s="74">
        <v>0</v>
      </c>
      <c r="TN14" s="75">
        <f t="shared" si="86"/>
        <v>0.8764044943820225</v>
      </c>
      <c r="TO14" s="50" t="str">
        <f t="shared" si="87"/>
        <v>OK</v>
      </c>
    </row>
    <row r="15" spans="1:535" ht="15">
      <c r="A15" s="2" t="s">
        <v>18</v>
      </c>
      <c r="B15" s="2">
        <v>25</v>
      </c>
      <c r="C15" s="2">
        <v>21</v>
      </c>
      <c r="D15" s="2">
        <v>4</v>
      </c>
      <c r="E15" s="2">
        <v>0</v>
      </c>
      <c r="F15" s="4">
        <v>0.84</v>
      </c>
      <c r="G15" s="4"/>
      <c r="H15" s="2" t="s">
        <v>18</v>
      </c>
      <c r="I15" s="2">
        <v>25</v>
      </c>
      <c r="J15" s="2">
        <v>21</v>
      </c>
      <c r="K15" s="2">
        <v>4</v>
      </c>
      <c r="L15" s="2">
        <v>0</v>
      </c>
      <c r="M15" s="4">
        <v>0.84</v>
      </c>
      <c r="N15" s="4">
        <f t="shared" si="0"/>
        <v>0</v>
      </c>
      <c r="P15" s="2" t="s">
        <v>18</v>
      </c>
      <c r="Q15" s="2">
        <v>25</v>
      </c>
      <c r="R15" s="2">
        <v>21</v>
      </c>
      <c r="S15" s="2">
        <v>4</v>
      </c>
      <c r="T15" s="2">
        <v>0</v>
      </c>
      <c r="U15" s="4">
        <v>0.84</v>
      </c>
      <c r="V15" s="4">
        <f t="shared" si="1"/>
        <v>0</v>
      </c>
      <c r="X15" s="2" t="s">
        <v>18</v>
      </c>
      <c r="Y15" s="2">
        <v>25</v>
      </c>
      <c r="Z15" s="2">
        <v>21</v>
      </c>
      <c r="AA15" s="2">
        <v>4</v>
      </c>
      <c r="AB15" s="2">
        <v>0</v>
      </c>
      <c r="AC15" s="4">
        <v>0.84</v>
      </c>
      <c r="AD15" s="4">
        <f t="shared" si="2"/>
        <v>0</v>
      </c>
      <c r="AF15" s="2" t="s">
        <v>18</v>
      </c>
      <c r="AG15" s="2">
        <v>25</v>
      </c>
      <c r="AH15" s="2">
        <v>21</v>
      </c>
      <c r="AI15" s="2">
        <v>4</v>
      </c>
      <c r="AJ15" s="2">
        <v>0</v>
      </c>
      <c r="AK15" s="4">
        <v>0.84</v>
      </c>
      <c r="AL15" s="4">
        <f t="shared" si="3"/>
        <v>0</v>
      </c>
      <c r="AN15" s="2" t="s">
        <v>18</v>
      </c>
      <c r="AO15" s="2">
        <v>25</v>
      </c>
      <c r="AP15" s="2">
        <v>21</v>
      </c>
      <c r="AQ15" s="2">
        <v>4</v>
      </c>
      <c r="AR15" s="2">
        <v>0</v>
      </c>
      <c r="AS15" s="4">
        <v>0.84</v>
      </c>
      <c r="AT15" s="4">
        <f t="shared" si="4"/>
        <v>0</v>
      </c>
      <c r="AV15" s="2" t="s">
        <v>18</v>
      </c>
      <c r="AW15" s="2">
        <v>25</v>
      </c>
      <c r="AX15" s="2">
        <v>21</v>
      </c>
      <c r="AY15" s="2">
        <v>4</v>
      </c>
      <c r="AZ15" s="2">
        <v>0</v>
      </c>
      <c r="BA15" s="4">
        <v>0.84</v>
      </c>
      <c r="BB15" s="4">
        <f t="shared" si="5"/>
        <v>0</v>
      </c>
      <c r="BD15" s="2" t="s">
        <v>18</v>
      </c>
      <c r="BE15" s="2">
        <v>25</v>
      </c>
      <c r="BF15" s="2">
        <v>21</v>
      </c>
      <c r="BG15" s="2">
        <v>4</v>
      </c>
      <c r="BH15" s="2">
        <v>0</v>
      </c>
      <c r="BI15" s="4">
        <v>0.84</v>
      </c>
      <c r="BJ15" s="4">
        <f t="shared" si="6"/>
        <v>0</v>
      </c>
      <c r="BL15" s="2" t="s">
        <v>18</v>
      </c>
      <c r="BM15" s="2">
        <v>25</v>
      </c>
      <c r="BN15" s="2">
        <v>21</v>
      </c>
      <c r="BO15" s="2">
        <v>4</v>
      </c>
      <c r="BP15" s="2">
        <v>0</v>
      </c>
      <c r="BQ15" s="4">
        <v>0.84</v>
      </c>
      <c r="BR15" s="4">
        <f t="shared" si="7"/>
        <v>0</v>
      </c>
      <c r="BT15" s="2" t="s">
        <v>18</v>
      </c>
      <c r="BU15" s="2">
        <v>25</v>
      </c>
      <c r="BV15" s="2">
        <v>21</v>
      </c>
      <c r="BW15" s="2">
        <v>4</v>
      </c>
      <c r="BX15" s="2">
        <v>0</v>
      </c>
      <c r="BY15" s="4">
        <v>0.84</v>
      </c>
      <c r="BZ15" s="4">
        <f t="shared" si="8"/>
        <v>0</v>
      </c>
      <c r="CB15" s="2" t="s">
        <v>18</v>
      </c>
      <c r="CC15" s="2">
        <v>25</v>
      </c>
      <c r="CD15" s="2">
        <v>21</v>
      </c>
      <c r="CE15" s="2">
        <v>4</v>
      </c>
      <c r="CF15" s="2">
        <v>0</v>
      </c>
      <c r="CG15" s="4">
        <v>0.84</v>
      </c>
      <c r="CH15" s="4">
        <f t="shared" si="9"/>
        <v>0</v>
      </c>
      <c r="CJ15" s="2" t="s">
        <v>18</v>
      </c>
      <c r="CK15" s="2">
        <v>25</v>
      </c>
      <c r="CL15" s="2">
        <v>21</v>
      </c>
      <c r="CM15" s="2">
        <v>4</v>
      </c>
      <c r="CN15" s="2">
        <v>0</v>
      </c>
      <c r="CO15" s="4">
        <v>0.84</v>
      </c>
      <c r="CP15" s="4">
        <f t="shared" si="10"/>
        <v>0</v>
      </c>
      <c r="CR15" s="2" t="s">
        <v>18</v>
      </c>
      <c r="CS15" s="2">
        <v>25</v>
      </c>
      <c r="CT15" s="2">
        <v>21</v>
      </c>
      <c r="CU15" s="2">
        <v>4</v>
      </c>
      <c r="CV15" s="2">
        <v>0</v>
      </c>
      <c r="CW15" s="4">
        <v>0.84</v>
      </c>
      <c r="CX15" s="4">
        <f t="shared" si="11"/>
        <v>0</v>
      </c>
      <c r="CZ15" s="2" t="s">
        <v>18</v>
      </c>
      <c r="DA15" s="2">
        <v>25</v>
      </c>
      <c r="DB15" s="2">
        <v>21</v>
      </c>
      <c r="DC15" s="6">
        <v>4</v>
      </c>
      <c r="DD15" s="2">
        <v>0</v>
      </c>
      <c r="DE15" s="4">
        <v>0.84</v>
      </c>
      <c r="DF15" s="8">
        <f t="shared" si="12"/>
        <v>0</v>
      </c>
      <c r="DH15" s="2" t="s">
        <v>18</v>
      </c>
      <c r="DI15" s="2">
        <v>25</v>
      </c>
      <c r="DJ15" s="2">
        <v>21</v>
      </c>
      <c r="DK15" s="2">
        <v>4</v>
      </c>
      <c r="DL15" s="2">
        <v>0</v>
      </c>
      <c r="DM15" s="4">
        <v>0.84</v>
      </c>
      <c r="DN15" s="4">
        <f t="shared" si="13"/>
        <v>0</v>
      </c>
      <c r="DP15" s="2" t="s">
        <v>18</v>
      </c>
      <c r="DQ15" s="2">
        <v>25</v>
      </c>
      <c r="DR15" s="2">
        <v>21</v>
      </c>
      <c r="DS15" s="2">
        <v>4</v>
      </c>
      <c r="DT15" s="2">
        <v>0</v>
      </c>
      <c r="DU15" s="4">
        <v>0.84</v>
      </c>
      <c r="DV15" s="4">
        <f t="shared" si="14"/>
        <v>0</v>
      </c>
      <c r="DX15" s="2" t="s">
        <v>18</v>
      </c>
      <c r="DY15" s="2">
        <v>25</v>
      </c>
      <c r="DZ15" s="2">
        <v>21</v>
      </c>
      <c r="EA15" s="35">
        <v>4</v>
      </c>
      <c r="EB15" s="2">
        <v>0</v>
      </c>
      <c r="EC15" s="4">
        <v>0.84</v>
      </c>
      <c r="ED15" s="8">
        <f>EC15-DU15</f>
        <v>0</v>
      </c>
      <c r="EF15" s="2" t="s">
        <v>18</v>
      </c>
      <c r="EG15" s="2">
        <v>36</v>
      </c>
      <c r="EH15" s="2">
        <v>30</v>
      </c>
      <c r="EI15" s="6">
        <v>6</v>
      </c>
      <c r="EJ15" s="2">
        <v>0</v>
      </c>
      <c r="EK15" s="4">
        <v>0.83</v>
      </c>
      <c r="EL15" s="4">
        <f t="shared" si="15"/>
        <v>-1.0000000000000009E-2</v>
      </c>
      <c r="EN15" s="2" t="s">
        <v>18</v>
      </c>
      <c r="EO15" s="2">
        <v>36</v>
      </c>
      <c r="EP15" s="2">
        <v>30</v>
      </c>
      <c r="EQ15" s="2">
        <v>6</v>
      </c>
      <c r="ER15" s="2">
        <v>0</v>
      </c>
      <c r="ES15" s="4">
        <v>0.83</v>
      </c>
      <c r="ET15" s="4">
        <f t="shared" si="16"/>
        <v>0</v>
      </c>
      <c r="EV15" s="2" t="s">
        <v>18</v>
      </c>
      <c r="EW15" s="2">
        <v>36</v>
      </c>
      <c r="EX15" s="2">
        <v>30</v>
      </c>
      <c r="EY15" s="2">
        <v>6</v>
      </c>
      <c r="EZ15" s="2">
        <v>0</v>
      </c>
      <c r="FA15" s="4">
        <v>0.83</v>
      </c>
      <c r="FB15" s="4">
        <f t="shared" si="17"/>
        <v>0</v>
      </c>
      <c r="FD15" s="2" t="s">
        <v>18</v>
      </c>
      <c r="FE15" s="2">
        <v>36</v>
      </c>
      <c r="FF15" s="2">
        <v>30</v>
      </c>
      <c r="FG15" s="2">
        <v>6</v>
      </c>
      <c r="FH15" s="2">
        <v>0</v>
      </c>
      <c r="FI15" s="4">
        <v>0.83</v>
      </c>
      <c r="FJ15" s="4">
        <f t="shared" si="18"/>
        <v>0</v>
      </c>
      <c r="FL15" s="2" t="s">
        <v>18</v>
      </c>
      <c r="FM15" s="2">
        <v>36</v>
      </c>
      <c r="FN15" s="2">
        <v>30</v>
      </c>
      <c r="FO15" s="2">
        <v>6</v>
      </c>
      <c r="FP15" s="2">
        <v>0</v>
      </c>
      <c r="FQ15" s="4">
        <v>0.83</v>
      </c>
      <c r="FR15" s="8">
        <f t="shared" si="19"/>
        <v>0</v>
      </c>
      <c r="FT15" s="2" t="s">
        <v>18</v>
      </c>
      <c r="FU15" s="2">
        <v>36</v>
      </c>
      <c r="FV15" s="2">
        <v>30</v>
      </c>
      <c r="FW15" s="2">
        <v>6</v>
      </c>
      <c r="FX15" s="2">
        <v>0</v>
      </c>
      <c r="FY15" s="4">
        <f t="shared" si="88"/>
        <v>0.83333333333333337</v>
      </c>
      <c r="FZ15" s="4">
        <f t="shared" si="20"/>
        <v>3.3333333333334103E-3</v>
      </c>
      <c r="GB15" t="s">
        <v>18</v>
      </c>
      <c r="GC15">
        <v>36</v>
      </c>
      <c r="GD15">
        <v>30</v>
      </c>
      <c r="GE15">
        <v>6</v>
      </c>
      <c r="GF15">
        <v>0</v>
      </c>
      <c r="GG15" s="38">
        <f t="shared" si="89"/>
        <v>0.83333333333333337</v>
      </c>
      <c r="GH15" s="4">
        <f t="shared" si="21"/>
        <v>0</v>
      </c>
      <c r="GJ15" t="s">
        <v>18</v>
      </c>
      <c r="GK15">
        <v>36</v>
      </c>
      <c r="GL15">
        <v>30</v>
      </c>
      <c r="GM15">
        <v>6</v>
      </c>
      <c r="GN15">
        <v>0</v>
      </c>
      <c r="GO15" s="38">
        <f>GL15/GK15</f>
        <v>0.83333333333333337</v>
      </c>
      <c r="GP15" s="4">
        <f t="shared" si="22"/>
        <v>0</v>
      </c>
      <c r="GQ15" s="2" t="s">
        <v>128</v>
      </c>
      <c r="GR15" s="2" t="s">
        <v>18</v>
      </c>
      <c r="GS15" s="2">
        <v>36</v>
      </c>
      <c r="GT15" s="2">
        <v>30</v>
      </c>
      <c r="GU15" s="2">
        <v>6</v>
      </c>
      <c r="GV15" s="2">
        <v>0</v>
      </c>
      <c r="GW15" s="4">
        <v>0.83</v>
      </c>
      <c r="GX15" s="4">
        <f t="shared" si="23"/>
        <v>-3.3333333333334103E-3</v>
      </c>
      <c r="GZ15" s="2" t="s">
        <v>18</v>
      </c>
      <c r="HA15" s="2">
        <v>36</v>
      </c>
      <c r="HB15" s="2">
        <v>30</v>
      </c>
      <c r="HC15" s="2">
        <v>6</v>
      </c>
      <c r="HD15" s="2">
        <v>0</v>
      </c>
      <c r="HE15" s="4">
        <v>0.83</v>
      </c>
      <c r="HF15" s="4">
        <f t="shared" si="24"/>
        <v>0</v>
      </c>
      <c r="HH15" s="2" t="s">
        <v>18</v>
      </c>
      <c r="HI15" s="2">
        <v>36</v>
      </c>
      <c r="HJ15" s="2">
        <v>30</v>
      </c>
      <c r="HK15" s="2">
        <v>6</v>
      </c>
      <c r="HL15" s="2">
        <v>0</v>
      </c>
      <c r="HM15" s="4">
        <v>0.83</v>
      </c>
      <c r="HN15" s="4">
        <f t="shared" si="25"/>
        <v>0</v>
      </c>
      <c r="HP15" s="2" t="s">
        <v>18</v>
      </c>
      <c r="HQ15" s="2">
        <v>36</v>
      </c>
      <c r="HR15" s="2">
        <v>30</v>
      </c>
      <c r="HS15" s="2">
        <v>6</v>
      </c>
      <c r="HT15" s="2">
        <v>0</v>
      </c>
      <c r="HU15" s="4">
        <v>0.83</v>
      </c>
      <c r="HV15" s="4">
        <f t="shared" si="26"/>
        <v>0</v>
      </c>
      <c r="HX15" s="2" t="s">
        <v>18</v>
      </c>
      <c r="HY15" s="2">
        <v>36</v>
      </c>
      <c r="HZ15" s="2">
        <v>30</v>
      </c>
      <c r="IA15" s="2">
        <v>6</v>
      </c>
      <c r="IB15" s="2">
        <v>0</v>
      </c>
      <c r="IC15" s="4">
        <v>0.83</v>
      </c>
      <c r="ID15" s="4">
        <f t="shared" si="27"/>
        <v>0</v>
      </c>
      <c r="IF15" s="2" t="s">
        <v>18</v>
      </c>
      <c r="IG15" s="2">
        <v>36</v>
      </c>
      <c r="IH15" s="2">
        <v>30</v>
      </c>
      <c r="II15" s="2">
        <v>6</v>
      </c>
      <c r="IJ15" s="2">
        <v>0</v>
      </c>
      <c r="IK15" s="4">
        <f t="shared" si="90"/>
        <v>0.83333333333333337</v>
      </c>
      <c r="IL15" s="4">
        <f t="shared" si="28"/>
        <v>3.3333333333334103E-3</v>
      </c>
      <c r="IN15" s="55" t="s">
        <v>18</v>
      </c>
      <c r="IO15" s="55">
        <v>36</v>
      </c>
      <c r="IP15" s="55">
        <v>30</v>
      </c>
      <c r="IQ15" s="55">
        <v>6</v>
      </c>
      <c r="IR15" s="55">
        <v>0</v>
      </c>
      <c r="IS15" s="56">
        <v>0.83333333333333337</v>
      </c>
      <c r="IT15" s="56">
        <v>3.3333333333334103E-3</v>
      </c>
      <c r="IU15" s="52"/>
      <c r="IV15" s="55" t="s">
        <v>18</v>
      </c>
      <c r="IW15" s="55">
        <v>36</v>
      </c>
      <c r="IX15" s="55">
        <v>30</v>
      </c>
      <c r="IY15" s="55">
        <v>6</v>
      </c>
      <c r="IZ15" s="55">
        <v>0</v>
      </c>
      <c r="JA15" s="56">
        <v>0.83</v>
      </c>
      <c r="JB15" s="56">
        <v>-3.3333333333334103E-3</v>
      </c>
      <c r="JD15" s="73" t="s">
        <v>18</v>
      </c>
      <c r="JE15" s="73">
        <v>36</v>
      </c>
      <c r="JF15" s="73">
        <v>36</v>
      </c>
      <c r="JG15" s="73">
        <v>0</v>
      </c>
      <c r="JH15" s="73">
        <v>0</v>
      </c>
      <c r="JI15" s="77">
        <v>1</v>
      </c>
      <c r="JJ15" s="67">
        <f t="shared" si="29"/>
        <v>0.17000000000000004</v>
      </c>
      <c r="JK15" s="66"/>
      <c r="JL15" s="73" t="s">
        <v>18</v>
      </c>
      <c r="JM15" s="73">
        <v>36</v>
      </c>
      <c r="JN15" s="73">
        <v>36</v>
      </c>
      <c r="JO15" s="73">
        <v>0</v>
      </c>
      <c r="JP15" s="73">
        <v>0</v>
      </c>
      <c r="JQ15" s="77">
        <f t="shared" si="91"/>
        <v>1</v>
      </c>
      <c r="JR15" s="67">
        <f t="shared" si="30"/>
        <v>0</v>
      </c>
      <c r="JS15" s="66"/>
      <c r="JT15" s="74" t="s">
        <v>18</v>
      </c>
      <c r="JU15" s="74">
        <v>36</v>
      </c>
      <c r="JV15" s="74">
        <v>30</v>
      </c>
      <c r="JW15" s="74">
        <v>6</v>
      </c>
      <c r="JX15" s="74">
        <v>0</v>
      </c>
      <c r="JY15" s="75">
        <f t="shared" si="92"/>
        <v>0.83333333333333337</v>
      </c>
      <c r="JZ15" s="75">
        <f t="shared" si="31"/>
        <v>-0.16666666666666663</v>
      </c>
      <c r="KB15" s="73" t="s">
        <v>18</v>
      </c>
      <c r="KC15" s="73">
        <v>36</v>
      </c>
      <c r="KD15" s="73">
        <v>30</v>
      </c>
      <c r="KE15" s="73">
        <v>6</v>
      </c>
      <c r="KF15" s="73">
        <v>0</v>
      </c>
      <c r="KG15" s="77">
        <v>0.83</v>
      </c>
      <c r="KH15" s="75">
        <f t="shared" si="32"/>
        <v>-3.3333333333334103E-3</v>
      </c>
      <c r="KI15" s="74"/>
      <c r="KJ15" s="73" t="s">
        <v>18</v>
      </c>
      <c r="KK15" s="73">
        <v>36</v>
      </c>
      <c r="KL15" s="73">
        <v>30</v>
      </c>
      <c r="KM15" s="73">
        <v>6</v>
      </c>
      <c r="KN15" s="73">
        <v>0</v>
      </c>
      <c r="KO15" s="77">
        <v>0.83</v>
      </c>
      <c r="KP15" s="75">
        <f t="shared" si="33"/>
        <v>0</v>
      </c>
      <c r="KQ15" s="74"/>
      <c r="KR15" s="73" t="s">
        <v>18</v>
      </c>
      <c r="KS15" s="73">
        <v>36</v>
      </c>
      <c r="KT15" s="73">
        <v>30</v>
      </c>
      <c r="KU15" s="73">
        <v>6</v>
      </c>
      <c r="KV15" s="73">
        <v>0</v>
      </c>
      <c r="KW15" s="77">
        <v>0.83</v>
      </c>
      <c r="KX15" s="75">
        <f t="shared" si="34"/>
        <v>0</v>
      </c>
      <c r="KY15" s="74"/>
      <c r="KZ15" s="73" t="s">
        <v>18</v>
      </c>
      <c r="LA15" s="73">
        <v>36</v>
      </c>
      <c r="LB15" s="73">
        <v>30</v>
      </c>
      <c r="LC15" s="73">
        <v>6</v>
      </c>
      <c r="LD15" s="73">
        <v>0</v>
      </c>
      <c r="LE15" s="77">
        <v>0.83</v>
      </c>
      <c r="LF15" s="75">
        <f t="shared" si="35"/>
        <v>0.83</v>
      </c>
      <c r="LG15" s="74"/>
      <c r="LH15" s="74"/>
      <c r="LI15" s="73" t="s">
        <v>18</v>
      </c>
      <c r="LJ15" s="73">
        <v>36</v>
      </c>
      <c r="LK15" s="73">
        <v>30</v>
      </c>
      <c r="LL15" s="73">
        <v>6</v>
      </c>
      <c r="LM15" s="73">
        <v>0</v>
      </c>
      <c r="LN15" s="77">
        <v>0.83</v>
      </c>
      <c r="LO15" s="75">
        <f t="shared" si="36"/>
        <v>0</v>
      </c>
      <c r="LP15" s="74"/>
      <c r="LQ15" s="74" t="s">
        <v>18</v>
      </c>
      <c r="LR15" s="74">
        <v>36</v>
      </c>
      <c r="LS15" s="74">
        <v>30</v>
      </c>
      <c r="LT15" s="74">
        <v>6</v>
      </c>
      <c r="LU15" s="74">
        <v>0</v>
      </c>
      <c r="LV15" s="75">
        <f t="shared" si="37"/>
        <v>0.83333333333333337</v>
      </c>
      <c r="LW15" s="75">
        <f t="shared" si="38"/>
        <v>3.3333333333334103E-3</v>
      </c>
      <c r="LY15" s="74" t="s">
        <v>18</v>
      </c>
      <c r="LZ15" s="74">
        <v>36</v>
      </c>
      <c r="MA15" s="74">
        <v>30</v>
      </c>
      <c r="MB15" s="74">
        <v>6</v>
      </c>
      <c r="MC15" s="74">
        <v>0</v>
      </c>
      <c r="MD15" s="75">
        <f t="shared" si="39"/>
        <v>0.83333333333333337</v>
      </c>
      <c r="ME15" s="75">
        <f t="shared" si="40"/>
        <v>0</v>
      </c>
      <c r="MG15" s="74" t="s">
        <v>18</v>
      </c>
      <c r="MH15" s="74">
        <v>36</v>
      </c>
      <c r="MI15" s="74">
        <v>30</v>
      </c>
      <c r="MJ15" s="74">
        <v>6</v>
      </c>
      <c r="MK15" s="74">
        <v>0</v>
      </c>
      <c r="ML15" s="75">
        <f t="shared" si="41"/>
        <v>0.83333333333333337</v>
      </c>
      <c r="MM15" s="75">
        <f t="shared" si="42"/>
        <v>0</v>
      </c>
      <c r="MO15" s="74" t="s">
        <v>18</v>
      </c>
      <c r="MP15" s="74">
        <v>36</v>
      </c>
      <c r="MQ15" s="74">
        <v>30</v>
      </c>
      <c r="MR15" s="74">
        <v>6</v>
      </c>
      <c r="MS15" s="74">
        <v>0</v>
      </c>
      <c r="MT15" s="75">
        <f t="shared" si="43"/>
        <v>0.83333333333333337</v>
      </c>
      <c r="MU15" s="75">
        <f t="shared" si="44"/>
        <v>0</v>
      </c>
      <c r="MW15" s="74" t="s">
        <v>18</v>
      </c>
      <c r="MX15" s="74">
        <v>36</v>
      </c>
      <c r="MY15" s="74">
        <v>30</v>
      </c>
      <c r="MZ15" s="74">
        <v>6</v>
      </c>
      <c r="NA15" s="74">
        <v>0</v>
      </c>
      <c r="NB15" s="75">
        <f t="shared" si="45"/>
        <v>0.83333333333333337</v>
      </c>
      <c r="NC15" s="75">
        <f t="shared" si="46"/>
        <v>0</v>
      </c>
      <c r="NE15" s="74" t="s">
        <v>18</v>
      </c>
      <c r="NF15" s="74">
        <v>36</v>
      </c>
      <c r="NG15" s="74">
        <v>30</v>
      </c>
      <c r="NH15" s="74">
        <v>6</v>
      </c>
      <c r="NI15" s="74">
        <v>0</v>
      </c>
      <c r="NJ15" s="75">
        <f t="shared" si="47"/>
        <v>0.83333333333333337</v>
      </c>
      <c r="NK15" s="75">
        <f t="shared" si="48"/>
        <v>0</v>
      </c>
      <c r="NM15" s="74" t="s">
        <v>18</v>
      </c>
      <c r="NN15" s="74">
        <v>36</v>
      </c>
      <c r="NO15" s="74">
        <v>30</v>
      </c>
      <c r="NP15" s="74">
        <v>6</v>
      </c>
      <c r="NQ15" s="74">
        <v>0</v>
      </c>
      <c r="NR15" s="75">
        <f t="shared" si="49"/>
        <v>0.83333333333333337</v>
      </c>
      <c r="NS15" s="75">
        <f t="shared" si="50"/>
        <v>0</v>
      </c>
      <c r="NU15" s="74" t="s">
        <v>18</v>
      </c>
      <c r="NV15" s="74">
        <v>36</v>
      </c>
      <c r="NW15" s="74">
        <v>30</v>
      </c>
      <c r="NX15" s="74">
        <v>6</v>
      </c>
      <c r="NY15" s="74">
        <v>0</v>
      </c>
      <c r="NZ15" s="75">
        <f t="shared" si="51"/>
        <v>0.83333333333333337</v>
      </c>
      <c r="OA15" s="75">
        <f t="shared" si="52"/>
        <v>0</v>
      </c>
      <c r="OC15" s="74" t="s">
        <v>18</v>
      </c>
      <c r="OD15" s="74">
        <v>36</v>
      </c>
      <c r="OE15" s="74">
        <v>30</v>
      </c>
      <c r="OF15" s="74">
        <v>6</v>
      </c>
      <c r="OG15" s="74">
        <v>0</v>
      </c>
      <c r="OH15" s="75">
        <f t="shared" si="53"/>
        <v>0.83333333333333337</v>
      </c>
      <c r="OI15" s="75">
        <f t="shared" si="54"/>
        <v>0</v>
      </c>
      <c r="OK15" s="74" t="s">
        <v>18</v>
      </c>
      <c r="OL15" s="74">
        <v>36</v>
      </c>
      <c r="OM15" s="73">
        <v>30</v>
      </c>
      <c r="ON15" s="74">
        <v>6</v>
      </c>
      <c r="OO15" s="74">
        <v>0</v>
      </c>
      <c r="OP15" s="75">
        <f t="shared" si="55"/>
        <v>0.83333333333333337</v>
      </c>
      <c r="OQ15" s="75">
        <f t="shared" si="56"/>
        <v>0</v>
      </c>
      <c r="OS15" s="74" t="s">
        <v>18</v>
      </c>
      <c r="OT15" s="74">
        <v>36</v>
      </c>
      <c r="OU15" s="74">
        <v>30</v>
      </c>
      <c r="OV15" s="74">
        <v>6</v>
      </c>
      <c r="OW15" s="74">
        <v>0</v>
      </c>
      <c r="OX15" s="75">
        <f t="shared" si="57"/>
        <v>0.83333333333333337</v>
      </c>
      <c r="OY15" s="75">
        <f t="shared" si="58"/>
        <v>0</v>
      </c>
      <c r="PA15" s="74" t="s">
        <v>18</v>
      </c>
      <c r="PB15" s="74">
        <v>36</v>
      </c>
      <c r="PC15" s="74">
        <v>30</v>
      </c>
      <c r="PD15" s="74">
        <v>6</v>
      </c>
      <c r="PE15" s="74">
        <v>0</v>
      </c>
      <c r="PF15" s="75">
        <f t="shared" si="59"/>
        <v>0.83333333333333337</v>
      </c>
      <c r="PG15" s="75">
        <f t="shared" si="60"/>
        <v>0</v>
      </c>
      <c r="PI15" s="74" t="s">
        <v>18</v>
      </c>
      <c r="PJ15" s="74">
        <v>36</v>
      </c>
      <c r="PK15" s="74">
        <v>30</v>
      </c>
      <c r="PL15" s="74">
        <v>6</v>
      </c>
      <c r="PM15" s="74">
        <v>0</v>
      </c>
      <c r="PN15" s="75">
        <f t="shared" si="61"/>
        <v>0.83333333333333337</v>
      </c>
      <c r="PO15" s="75">
        <f t="shared" si="62"/>
        <v>0</v>
      </c>
      <c r="PQ15" s="74" t="s">
        <v>18</v>
      </c>
      <c r="PR15" s="74">
        <v>36</v>
      </c>
      <c r="PS15" s="74">
        <v>30</v>
      </c>
      <c r="PT15" s="74">
        <v>6</v>
      </c>
      <c r="PU15" s="74">
        <v>0</v>
      </c>
      <c r="PV15" s="75">
        <f t="shared" si="63"/>
        <v>0.83333333333333337</v>
      </c>
      <c r="PW15" s="75">
        <f t="shared" si="64"/>
        <v>0</v>
      </c>
      <c r="PY15" s="74" t="s">
        <v>18</v>
      </c>
      <c r="PZ15" s="74">
        <v>36</v>
      </c>
      <c r="QA15" s="74">
        <v>30</v>
      </c>
      <c r="QB15" s="74">
        <v>6</v>
      </c>
      <c r="QC15" s="74">
        <v>0</v>
      </c>
      <c r="QD15" s="75">
        <f t="shared" si="65"/>
        <v>0.83333333333333337</v>
      </c>
      <c r="QE15" s="75">
        <f t="shared" si="66"/>
        <v>0</v>
      </c>
      <c r="QG15" s="74" t="s">
        <v>18</v>
      </c>
      <c r="QH15" s="74">
        <v>36</v>
      </c>
      <c r="QI15" s="74">
        <v>30</v>
      </c>
      <c r="QJ15" s="74">
        <v>6</v>
      </c>
      <c r="QK15" s="74">
        <v>0</v>
      </c>
      <c r="QL15" s="75">
        <f t="shared" si="67"/>
        <v>0.83333333333333337</v>
      </c>
      <c r="QM15" s="75">
        <f t="shared" si="68"/>
        <v>0</v>
      </c>
      <c r="QO15" s="74" t="s">
        <v>18</v>
      </c>
      <c r="QP15" s="74">
        <v>36</v>
      </c>
      <c r="QQ15" s="74">
        <v>30</v>
      </c>
      <c r="QR15" s="74">
        <v>6</v>
      </c>
      <c r="QS15" s="74">
        <v>0</v>
      </c>
      <c r="QT15" s="75">
        <f t="shared" si="69"/>
        <v>0.83333333333333337</v>
      </c>
      <c r="QU15" s="75">
        <f t="shared" si="70"/>
        <v>0</v>
      </c>
      <c r="QW15" s="74" t="s">
        <v>18</v>
      </c>
      <c r="QX15" s="74">
        <v>36</v>
      </c>
      <c r="QY15" s="74">
        <v>30</v>
      </c>
      <c r="QZ15" s="74">
        <v>6</v>
      </c>
      <c r="RA15" s="74">
        <v>0</v>
      </c>
      <c r="RB15" s="75">
        <f t="shared" si="71"/>
        <v>0.83333333333333337</v>
      </c>
      <c r="RC15" s="75">
        <f t="shared" si="72"/>
        <v>0</v>
      </c>
      <c r="RE15" s="74" t="s">
        <v>18</v>
      </c>
      <c r="RF15" s="74">
        <v>36</v>
      </c>
      <c r="RG15" s="74">
        <v>30</v>
      </c>
      <c r="RH15" s="74">
        <v>6</v>
      </c>
      <c r="RI15" s="74">
        <v>0</v>
      </c>
      <c r="RJ15" s="75">
        <f t="shared" si="73"/>
        <v>0.83333333333333337</v>
      </c>
      <c r="RK15" s="75">
        <f t="shared" si="74"/>
        <v>0</v>
      </c>
      <c r="RM15" s="74" t="s">
        <v>18</v>
      </c>
      <c r="RN15" s="74">
        <v>36</v>
      </c>
      <c r="RO15" s="74">
        <v>30</v>
      </c>
      <c r="RP15" s="74">
        <v>6</v>
      </c>
      <c r="RQ15" s="74">
        <v>0</v>
      </c>
      <c r="RR15" s="75">
        <f t="shared" si="75"/>
        <v>0.83333333333333337</v>
      </c>
      <c r="RS15" s="75">
        <f t="shared" si="76"/>
        <v>0</v>
      </c>
      <c r="RU15" s="74" t="s">
        <v>18</v>
      </c>
      <c r="RV15" s="49">
        <v>40</v>
      </c>
      <c r="RW15" s="49">
        <v>34</v>
      </c>
      <c r="RX15" s="49">
        <v>6</v>
      </c>
      <c r="RY15" s="49">
        <v>0</v>
      </c>
      <c r="RZ15" s="75">
        <f t="shared" si="77"/>
        <v>0.85</v>
      </c>
      <c r="SA15" s="75">
        <f t="shared" si="78"/>
        <v>1.6666666666666607E-2</v>
      </c>
      <c r="SC15" s="74" t="s">
        <v>18</v>
      </c>
      <c r="SD15" s="74">
        <v>40</v>
      </c>
      <c r="SE15" s="74">
        <v>34</v>
      </c>
      <c r="SF15" s="74">
        <v>6</v>
      </c>
      <c r="SG15" s="74">
        <v>0</v>
      </c>
      <c r="SH15" s="75">
        <f t="shared" si="79"/>
        <v>0.85</v>
      </c>
      <c r="SI15" s="75">
        <f t="shared" si="80"/>
        <v>0</v>
      </c>
      <c r="SK15" s="74" t="s">
        <v>18</v>
      </c>
      <c r="SL15" s="74">
        <v>40</v>
      </c>
      <c r="SM15" s="74">
        <v>34</v>
      </c>
      <c r="SN15" s="74">
        <v>6</v>
      </c>
      <c r="SO15" s="74">
        <v>0</v>
      </c>
      <c r="SP15" s="75">
        <f t="shared" si="81"/>
        <v>0.85</v>
      </c>
      <c r="SQ15" s="75" t="str">
        <f t="shared" si="82"/>
        <v>OK</v>
      </c>
      <c r="SS15" s="74" t="s">
        <v>18</v>
      </c>
      <c r="ST15" s="74">
        <v>40</v>
      </c>
      <c r="SU15" s="74">
        <v>34</v>
      </c>
      <c r="SV15" s="74">
        <v>6</v>
      </c>
      <c r="SW15" s="74">
        <v>0</v>
      </c>
      <c r="SX15" s="75">
        <f t="shared" si="83"/>
        <v>0.85</v>
      </c>
      <c r="SY15" s="75" t="str">
        <f t="shared" si="84"/>
        <v>OK</v>
      </c>
      <c r="TA15" s="74" t="s">
        <v>18</v>
      </c>
      <c r="TB15" s="74">
        <v>40</v>
      </c>
      <c r="TC15" s="74">
        <v>34</v>
      </c>
      <c r="TD15" s="74">
        <v>6</v>
      </c>
      <c r="TE15" s="74">
        <v>0</v>
      </c>
      <c r="TF15" s="75">
        <v>0.85</v>
      </c>
      <c r="TG15" s="75" t="str">
        <f t="shared" si="85"/>
        <v>OK</v>
      </c>
      <c r="TI15" s="74" t="s">
        <v>18</v>
      </c>
      <c r="TJ15" s="74">
        <v>40</v>
      </c>
      <c r="TK15" s="74">
        <v>34</v>
      </c>
      <c r="TL15" s="74">
        <v>6</v>
      </c>
      <c r="TM15" s="74">
        <v>0</v>
      </c>
      <c r="TN15" s="75">
        <f t="shared" si="86"/>
        <v>0.85</v>
      </c>
      <c r="TO15" s="50" t="str">
        <f t="shared" si="87"/>
        <v>OK</v>
      </c>
    </row>
    <row r="16" spans="1:535" ht="15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G16" s="4"/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4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4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4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4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4">
        <f t="shared" si="4"/>
        <v>0</v>
      </c>
      <c r="AV16" s="2" t="s">
        <v>19</v>
      </c>
      <c r="AW16" s="2">
        <v>6</v>
      </c>
      <c r="AX16" s="2">
        <v>6</v>
      </c>
      <c r="AY16" s="2">
        <v>0</v>
      </c>
      <c r="AZ16" s="2">
        <v>0</v>
      </c>
      <c r="BA16" s="4">
        <v>1</v>
      </c>
      <c r="BB16" s="4">
        <f t="shared" si="5"/>
        <v>0</v>
      </c>
      <c r="BD16" s="2" t="s">
        <v>19</v>
      </c>
      <c r="BE16" s="2">
        <v>6</v>
      </c>
      <c r="BF16" s="2">
        <v>6</v>
      </c>
      <c r="BG16" s="2">
        <v>0</v>
      </c>
      <c r="BH16" s="2">
        <v>0</v>
      </c>
      <c r="BI16" s="4">
        <v>1</v>
      </c>
      <c r="BJ16" s="4">
        <f t="shared" si="6"/>
        <v>0</v>
      </c>
      <c r="BL16" s="2" t="s">
        <v>19</v>
      </c>
      <c r="BM16" s="2">
        <v>6</v>
      </c>
      <c r="BN16" s="2">
        <v>6</v>
      </c>
      <c r="BO16" s="2">
        <v>0</v>
      </c>
      <c r="BP16" s="2">
        <v>0</v>
      </c>
      <c r="BQ16" s="4">
        <v>1</v>
      </c>
      <c r="BR16" s="4">
        <f t="shared" si="7"/>
        <v>0</v>
      </c>
      <c r="BT16" s="2" t="s">
        <v>19</v>
      </c>
      <c r="BU16" s="2">
        <v>6</v>
      </c>
      <c r="BV16" s="2">
        <v>6</v>
      </c>
      <c r="BW16" s="2">
        <v>0</v>
      </c>
      <c r="BX16" s="2">
        <v>0</v>
      </c>
      <c r="BY16" s="4">
        <v>1</v>
      </c>
      <c r="BZ16" s="4">
        <f t="shared" si="8"/>
        <v>0</v>
      </c>
      <c r="CB16" s="2" t="s">
        <v>19</v>
      </c>
      <c r="CC16" s="2">
        <v>6</v>
      </c>
      <c r="CD16" s="2">
        <v>6</v>
      </c>
      <c r="CE16" s="2">
        <v>0</v>
      </c>
      <c r="CF16" s="2">
        <v>0</v>
      </c>
      <c r="CG16" s="4">
        <v>1</v>
      </c>
      <c r="CH16" s="4">
        <f t="shared" si="9"/>
        <v>0</v>
      </c>
      <c r="CJ16" s="2" t="s">
        <v>19</v>
      </c>
      <c r="CK16" s="2">
        <v>6</v>
      </c>
      <c r="CL16" s="2">
        <v>6</v>
      </c>
      <c r="CM16" s="2">
        <v>0</v>
      </c>
      <c r="CN16" s="2">
        <v>0</v>
      </c>
      <c r="CO16" s="4">
        <v>1</v>
      </c>
      <c r="CP16" s="4">
        <f t="shared" si="10"/>
        <v>0</v>
      </c>
      <c r="CR16" s="2" t="s">
        <v>19</v>
      </c>
      <c r="CS16" s="2">
        <v>6</v>
      </c>
      <c r="CT16" s="2">
        <v>6</v>
      </c>
      <c r="CU16" s="2">
        <v>0</v>
      </c>
      <c r="CV16" s="2">
        <v>0</v>
      </c>
      <c r="CW16" s="4">
        <v>1</v>
      </c>
      <c r="CX16" s="4">
        <f t="shared" si="11"/>
        <v>0</v>
      </c>
      <c r="CZ16" s="2" t="s">
        <v>19</v>
      </c>
      <c r="DA16" s="2">
        <v>6</v>
      </c>
      <c r="DB16" s="2">
        <v>6</v>
      </c>
      <c r="DC16" s="2">
        <v>0</v>
      </c>
      <c r="DD16" s="2">
        <v>0</v>
      </c>
      <c r="DE16" s="4">
        <v>1</v>
      </c>
      <c r="DF16" s="8">
        <f t="shared" si="12"/>
        <v>0</v>
      </c>
      <c r="DH16" s="2" t="s">
        <v>19</v>
      </c>
      <c r="DI16" s="2">
        <v>6</v>
      </c>
      <c r="DJ16" s="2">
        <v>6</v>
      </c>
      <c r="DK16" s="2">
        <v>0</v>
      </c>
      <c r="DL16" s="2">
        <v>0</v>
      </c>
      <c r="DM16" s="4">
        <v>1</v>
      </c>
      <c r="DN16" s="4">
        <f t="shared" si="13"/>
        <v>0</v>
      </c>
      <c r="DP16" s="2" t="s">
        <v>19</v>
      </c>
      <c r="DQ16" s="2">
        <v>6</v>
      </c>
      <c r="DR16" s="2">
        <v>6</v>
      </c>
      <c r="DS16" s="2">
        <v>0</v>
      </c>
      <c r="DT16" s="2">
        <v>0</v>
      </c>
      <c r="DU16" s="4">
        <v>1</v>
      </c>
      <c r="DV16" s="4">
        <f t="shared" si="14"/>
        <v>0</v>
      </c>
      <c r="DX16" s="2" t="s">
        <v>19</v>
      </c>
      <c r="DY16" s="2">
        <v>6</v>
      </c>
      <c r="DZ16" s="2">
        <v>6</v>
      </c>
      <c r="EA16" s="2">
        <v>0</v>
      </c>
      <c r="EB16" s="2">
        <v>0</v>
      </c>
      <c r="EC16" s="4">
        <v>1</v>
      </c>
      <c r="ED16" s="8">
        <f>EC16-'ZTE Geek V975'!DM16</f>
        <v>0</v>
      </c>
      <c r="EF16" s="2" t="s">
        <v>19</v>
      </c>
      <c r="EG16" s="2">
        <v>6</v>
      </c>
      <c r="EH16" s="2">
        <v>6</v>
      </c>
      <c r="EI16" s="2">
        <v>0</v>
      </c>
      <c r="EJ16" s="2">
        <v>0</v>
      </c>
      <c r="EK16" s="4">
        <v>1</v>
      </c>
      <c r="EL16" s="4">
        <f t="shared" si="15"/>
        <v>0</v>
      </c>
      <c r="EN16" s="2" t="s">
        <v>19</v>
      </c>
      <c r="EO16" s="2">
        <v>6</v>
      </c>
      <c r="EP16" s="2">
        <v>6</v>
      </c>
      <c r="EQ16" s="2">
        <v>0</v>
      </c>
      <c r="ER16" s="2">
        <v>0</v>
      </c>
      <c r="ES16" s="4">
        <v>1</v>
      </c>
      <c r="ET16" s="4">
        <f t="shared" si="16"/>
        <v>0</v>
      </c>
      <c r="EV16" s="2" t="s">
        <v>19</v>
      </c>
      <c r="EW16" s="2">
        <v>6</v>
      </c>
      <c r="EX16" s="2">
        <v>6</v>
      </c>
      <c r="EY16" s="2">
        <v>0</v>
      </c>
      <c r="EZ16" s="2">
        <v>0</v>
      </c>
      <c r="FA16" s="4">
        <v>1</v>
      </c>
      <c r="FB16" s="4">
        <f t="shared" si="17"/>
        <v>0</v>
      </c>
      <c r="FD16" s="2" t="s">
        <v>19</v>
      </c>
      <c r="FE16" s="2">
        <v>6</v>
      </c>
      <c r="FF16" s="2">
        <v>6</v>
      </c>
      <c r="FG16" s="2">
        <v>0</v>
      </c>
      <c r="FH16" s="2">
        <v>0</v>
      </c>
      <c r="FI16" s="4">
        <v>1</v>
      </c>
      <c r="FJ16" s="4">
        <f t="shared" si="18"/>
        <v>0</v>
      </c>
      <c r="FL16" s="2" t="s">
        <v>19</v>
      </c>
      <c r="FM16" s="2">
        <v>6</v>
      </c>
      <c r="FN16" s="2">
        <v>6</v>
      </c>
      <c r="FO16" s="2">
        <v>0</v>
      </c>
      <c r="FP16" s="2">
        <v>0</v>
      </c>
      <c r="FQ16" s="4">
        <v>1</v>
      </c>
      <c r="FR16" s="8">
        <f t="shared" si="19"/>
        <v>0</v>
      </c>
      <c r="FT16" s="2" t="s">
        <v>19</v>
      </c>
      <c r="FU16" s="2">
        <v>6</v>
      </c>
      <c r="FV16" s="2">
        <v>6</v>
      </c>
      <c r="FW16" s="2">
        <v>0</v>
      </c>
      <c r="FX16" s="2">
        <v>0</v>
      </c>
      <c r="FY16" s="4">
        <f t="shared" si="88"/>
        <v>1</v>
      </c>
      <c r="FZ16" s="4">
        <f t="shared" si="20"/>
        <v>0</v>
      </c>
      <c r="GB16" t="s">
        <v>19</v>
      </c>
      <c r="GC16">
        <v>6</v>
      </c>
      <c r="GD16">
        <v>6</v>
      </c>
      <c r="GE16">
        <v>0</v>
      </c>
      <c r="GF16">
        <v>0</v>
      </c>
      <c r="GG16" s="38">
        <f t="shared" si="89"/>
        <v>1</v>
      </c>
      <c r="GH16" s="4">
        <f t="shared" si="21"/>
        <v>0</v>
      </c>
      <c r="GJ16" s="2" t="s">
        <v>19</v>
      </c>
      <c r="GK16" s="2">
        <v>6</v>
      </c>
      <c r="GL16" s="2">
        <v>6</v>
      </c>
      <c r="GM16" s="2">
        <v>0</v>
      </c>
      <c r="GN16" s="2">
        <v>0</v>
      </c>
      <c r="GO16" s="4">
        <v>1</v>
      </c>
      <c r="GP16" s="4">
        <f t="shared" si="22"/>
        <v>0</v>
      </c>
      <c r="GR16" s="2" t="s">
        <v>19</v>
      </c>
      <c r="GS16" s="2">
        <v>6</v>
      </c>
      <c r="GT16" s="2">
        <v>6</v>
      </c>
      <c r="GU16" s="2">
        <v>0</v>
      </c>
      <c r="GV16" s="2">
        <v>0</v>
      </c>
      <c r="GW16" s="4">
        <v>1</v>
      </c>
      <c r="GX16" s="4">
        <f t="shared" si="23"/>
        <v>0</v>
      </c>
      <c r="GZ16" s="2" t="s">
        <v>19</v>
      </c>
      <c r="HA16" s="2">
        <v>6</v>
      </c>
      <c r="HB16" s="2">
        <v>6</v>
      </c>
      <c r="HC16" s="2">
        <v>0</v>
      </c>
      <c r="HD16" s="2">
        <v>0</v>
      </c>
      <c r="HE16" s="4">
        <v>1</v>
      </c>
      <c r="HF16" s="4">
        <f t="shared" si="24"/>
        <v>0</v>
      </c>
      <c r="HH16" s="2" t="s">
        <v>19</v>
      </c>
      <c r="HI16" s="2">
        <v>6</v>
      </c>
      <c r="HJ16" s="2">
        <v>6</v>
      </c>
      <c r="HK16" s="2">
        <v>0</v>
      </c>
      <c r="HL16" s="2">
        <v>0</v>
      </c>
      <c r="HM16" s="4">
        <v>1</v>
      </c>
      <c r="HN16" s="4">
        <f t="shared" si="25"/>
        <v>0</v>
      </c>
      <c r="HP16" s="2" t="s">
        <v>19</v>
      </c>
      <c r="HQ16" s="2">
        <v>6</v>
      </c>
      <c r="HR16" s="2">
        <v>6</v>
      </c>
      <c r="HS16" s="2">
        <v>0</v>
      </c>
      <c r="HT16" s="2">
        <v>0</v>
      </c>
      <c r="HU16" s="4">
        <v>1</v>
      </c>
      <c r="HV16" s="4">
        <f t="shared" si="26"/>
        <v>0</v>
      </c>
      <c r="HX16" s="2" t="s">
        <v>19</v>
      </c>
      <c r="HY16" s="2">
        <v>6</v>
      </c>
      <c r="HZ16" s="2">
        <v>6</v>
      </c>
      <c r="IA16" s="2">
        <v>0</v>
      </c>
      <c r="IB16" s="2">
        <v>0</v>
      </c>
      <c r="IC16" s="4">
        <v>1</v>
      </c>
      <c r="ID16" s="4">
        <f t="shared" si="27"/>
        <v>0</v>
      </c>
      <c r="IF16" s="2" t="s">
        <v>19</v>
      </c>
      <c r="IG16" s="2">
        <v>6</v>
      </c>
      <c r="IH16" s="2">
        <v>6</v>
      </c>
      <c r="II16" s="2">
        <v>0</v>
      </c>
      <c r="IJ16" s="2">
        <v>0</v>
      </c>
      <c r="IK16" s="4">
        <f t="shared" si="90"/>
        <v>1</v>
      </c>
      <c r="IL16" s="4">
        <f t="shared" si="28"/>
        <v>0</v>
      </c>
      <c r="IN16" s="55" t="s">
        <v>19</v>
      </c>
      <c r="IO16" s="55">
        <v>6</v>
      </c>
      <c r="IP16" s="55">
        <v>6</v>
      </c>
      <c r="IQ16" s="55">
        <v>0</v>
      </c>
      <c r="IR16" s="55">
        <v>0</v>
      </c>
      <c r="IS16" s="56">
        <v>1</v>
      </c>
      <c r="IT16" s="56">
        <v>0</v>
      </c>
      <c r="IU16" s="52"/>
      <c r="IV16" s="55" t="s">
        <v>19</v>
      </c>
      <c r="IW16" s="55">
        <v>6</v>
      </c>
      <c r="IX16" s="55">
        <v>6</v>
      </c>
      <c r="IY16" s="55">
        <v>0</v>
      </c>
      <c r="IZ16" s="55">
        <v>0</v>
      </c>
      <c r="JA16" s="56">
        <v>1</v>
      </c>
      <c r="JB16" s="56">
        <v>0</v>
      </c>
      <c r="JD16" s="73" t="s">
        <v>19</v>
      </c>
      <c r="JE16" s="73">
        <v>6</v>
      </c>
      <c r="JF16" s="73">
        <v>6</v>
      </c>
      <c r="JG16" s="73">
        <v>0</v>
      </c>
      <c r="JH16" s="73">
        <v>0</v>
      </c>
      <c r="JI16" s="77">
        <v>1</v>
      </c>
      <c r="JJ16" s="67">
        <f t="shared" si="29"/>
        <v>0</v>
      </c>
      <c r="JK16" s="66"/>
      <c r="JL16" s="73" t="s">
        <v>19</v>
      </c>
      <c r="JM16" s="73">
        <v>6</v>
      </c>
      <c r="JN16" s="73">
        <v>6</v>
      </c>
      <c r="JO16" s="73">
        <v>0</v>
      </c>
      <c r="JP16" s="73">
        <v>0</v>
      </c>
      <c r="JQ16" s="77">
        <f t="shared" si="91"/>
        <v>1</v>
      </c>
      <c r="JR16" s="67">
        <f t="shared" si="30"/>
        <v>0</v>
      </c>
      <c r="JS16" s="66"/>
      <c r="JT16" s="74" t="s">
        <v>19</v>
      </c>
      <c r="JU16" s="74">
        <v>6</v>
      </c>
      <c r="JV16" s="74">
        <v>6</v>
      </c>
      <c r="JW16" s="74">
        <v>0</v>
      </c>
      <c r="JX16" s="74">
        <v>0</v>
      </c>
      <c r="JY16" s="75">
        <f t="shared" si="92"/>
        <v>1</v>
      </c>
      <c r="JZ16" s="75">
        <f t="shared" si="31"/>
        <v>0</v>
      </c>
      <c r="KB16" s="73" t="s">
        <v>19</v>
      </c>
      <c r="KC16" s="73">
        <v>6</v>
      </c>
      <c r="KD16" s="73">
        <v>6</v>
      </c>
      <c r="KE16" s="73">
        <v>0</v>
      </c>
      <c r="KF16" s="73">
        <v>0</v>
      </c>
      <c r="KG16" s="77">
        <v>1</v>
      </c>
      <c r="KH16" s="75">
        <f t="shared" si="32"/>
        <v>0</v>
      </c>
      <c r="KI16" s="74"/>
      <c r="KJ16" s="73" t="s">
        <v>19</v>
      </c>
      <c r="KK16" s="73">
        <v>6</v>
      </c>
      <c r="KL16" s="73">
        <v>6</v>
      </c>
      <c r="KM16" s="73">
        <v>0</v>
      </c>
      <c r="KN16" s="73">
        <v>0</v>
      </c>
      <c r="KO16" s="77">
        <v>1</v>
      </c>
      <c r="KP16" s="75">
        <f t="shared" si="33"/>
        <v>0</v>
      </c>
      <c r="KQ16" s="74"/>
      <c r="KR16" s="73" t="s">
        <v>19</v>
      </c>
      <c r="KS16" s="73">
        <v>6</v>
      </c>
      <c r="KT16" s="73">
        <v>6</v>
      </c>
      <c r="KU16" s="73">
        <v>0</v>
      </c>
      <c r="KV16" s="73">
        <v>0</v>
      </c>
      <c r="KW16" s="77">
        <v>1</v>
      </c>
      <c r="KX16" s="75">
        <f t="shared" si="34"/>
        <v>0</v>
      </c>
      <c r="KY16" s="74"/>
      <c r="KZ16" s="73" t="s">
        <v>19</v>
      </c>
      <c r="LA16" s="73">
        <v>6</v>
      </c>
      <c r="LB16" s="73">
        <v>6</v>
      </c>
      <c r="LC16" s="73">
        <v>0</v>
      </c>
      <c r="LD16" s="73">
        <v>0</v>
      </c>
      <c r="LE16" s="77">
        <v>1</v>
      </c>
      <c r="LF16" s="75">
        <f t="shared" si="35"/>
        <v>1</v>
      </c>
      <c r="LG16" s="74"/>
      <c r="LH16" s="74"/>
      <c r="LI16" s="73" t="s">
        <v>19</v>
      </c>
      <c r="LJ16" s="73">
        <v>6</v>
      </c>
      <c r="LK16" s="73">
        <v>6</v>
      </c>
      <c r="LL16" s="73">
        <v>0</v>
      </c>
      <c r="LM16" s="73">
        <v>0</v>
      </c>
      <c r="LN16" s="77">
        <v>1</v>
      </c>
      <c r="LO16" s="75">
        <f t="shared" si="36"/>
        <v>0</v>
      </c>
      <c r="LP16" s="74"/>
      <c r="LQ16" s="74" t="s">
        <v>19</v>
      </c>
      <c r="LR16" s="74">
        <v>6</v>
      </c>
      <c r="LS16" s="74">
        <v>6</v>
      </c>
      <c r="LT16" s="74">
        <v>0</v>
      </c>
      <c r="LU16" s="74">
        <v>0</v>
      </c>
      <c r="LV16" s="75">
        <f t="shared" si="37"/>
        <v>1</v>
      </c>
      <c r="LW16" s="75">
        <f t="shared" si="38"/>
        <v>0</v>
      </c>
      <c r="LY16" s="74" t="s">
        <v>19</v>
      </c>
      <c r="LZ16" s="74">
        <v>6</v>
      </c>
      <c r="MA16" s="74">
        <v>6</v>
      </c>
      <c r="MB16" s="74">
        <v>0</v>
      </c>
      <c r="MC16" s="74">
        <v>0</v>
      </c>
      <c r="MD16" s="75">
        <f t="shared" si="39"/>
        <v>1</v>
      </c>
      <c r="ME16" s="75">
        <f t="shared" si="40"/>
        <v>0</v>
      </c>
      <c r="MG16" s="74" t="s">
        <v>19</v>
      </c>
      <c r="MH16" s="74">
        <v>6</v>
      </c>
      <c r="MI16" s="74">
        <v>6</v>
      </c>
      <c r="MJ16" s="74">
        <v>0</v>
      </c>
      <c r="MK16" s="74">
        <v>0</v>
      </c>
      <c r="ML16" s="75">
        <f t="shared" si="41"/>
        <v>1</v>
      </c>
      <c r="MM16" s="75">
        <f t="shared" si="42"/>
        <v>0</v>
      </c>
      <c r="MO16" s="74" t="s">
        <v>19</v>
      </c>
      <c r="MP16" s="74">
        <v>6</v>
      </c>
      <c r="MQ16" s="74">
        <v>6</v>
      </c>
      <c r="MR16" s="74">
        <v>0</v>
      </c>
      <c r="MS16" s="74">
        <v>0</v>
      </c>
      <c r="MT16" s="75">
        <f t="shared" si="43"/>
        <v>1</v>
      </c>
      <c r="MU16" s="75">
        <f t="shared" si="44"/>
        <v>0</v>
      </c>
      <c r="MW16" s="74" t="s">
        <v>19</v>
      </c>
      <c r="MX16" s="74">
        <v>6</v>
      </c>
      <c r="MY16" s="74">
        <v>6</v>
      </c>
      <c r="MZ16" s="74">
        <v>0</v>
      </c>
      <c r="NA16" s="74">
        <v>0</v>
      </c>
      <c r="NB16" s="75">
        <f t="shared" si="45"/>
        <v>1</v>
      </c>
      <c r="NC16" s="75">
        <f t="shared" si="46"/>
        <v>0</v>
      </c>
      <c r="NE16" s="74" t="s">
        <v>19</v>
      </c>
      <c r="NF16" s="74">
        <v>6</v>
      </c>
      <c r="NG16" s="74">
        <v>6</v>
      </c>
      <c r="NH16" s="74">
        <v>0</v>
      </c>
      <c r="NI16" s="74">
        <v>0</v>
      </c>
      <c r="NJ16" s="75">
        <f t="shared" si="47"/>
        <v>1</v>
      </c>
      <c r="NK16" s="75">
        <f t="shared" si="48"/>
        <v>0</v>
      </c>
      <c r="NM16" s="74" t="s">
        <v>19</v>
      </c>
      <c r="NN16" s="74">
        <v>6</v>
      </c>
      <c r="NO16" s="74">
        <v>6</v>
      </c>
      <c r="NP16" s="74">
        <v>0</v>
      </c>
      <c r="NQ16" s="74">
        <v>0</v>
      </c>
      <c r="NR16" s="75">
        <f t="shared" si="49"/>
        <v>1</v>
      </c>
      <c r="NS16" s="75">
        <f t="shared" si="50"/>
        <v>0</v>
      </c>
      <c r="NU16" s="74" t="s">
        <v>19</v>
      </c>
      <c r="NV16" s="74">
        <v>6</v>
      </c>
      <c r="NW16" s="74">
        <v>6</v>
      </c>
      <c r="NX16" s="74">
        <v>0</v>
      </c>
      <c r="NY16" s="74">
        <v>0</v>
      </c>
      <c r="NZ16" s="75">
        <f t="shared" si="51"/>
        <v>1</v>
      </c>
      <c r="OA16" s="75">
        <f t="shared" si="52"/>
        <v>0</v>
      </c>
      <c r="OC16" s="74" t="s">
        <v>19</v>
      </c>
      <c r="OD16" s="74">
        <v>6</v>
      </c>
      <c r="OE16" s="74">
        <v>6</v>
      </c>
      <c r="OF16" s="74">
        <v>0</v>
      </c>
      <c r="OG16" s="74">
        <v>0</v>
      </c>
      <c r="OH16" s="75">
        <f t="shared" si="53"/>
        <v>1</v>
      </c>
      <c r="OI16" s="75">
        <f t="shared" si="54"/>
        <v>0</v>
      </c>
      <c r="OK16" s="74" t="s">
        <v>19</v>
      </c>
      <c r="OL16" s="74">
        <v>6</v>
      </c>
      <c r="OM16" s="73">
        <v>6</v>
      </c>
      <c r="ON16" s="74">
        <v>0</v>
      </c>
      <c r="OO16" s="74">
        <v>0</v>
      </c>
      <c r="OP16" s="75">
        <f t="shared" si="55"/>
        <v>1</v>
      </c>
      <c r="OQ16" s="75">
        <f t="shared" si="56"/>
        <v>0</v>
      </c>
      <c r="OS16" s="74" t="s">
        <v>19</v>
      </c>
      <c r="OT16" s="74">
        <v>6</v>
      </c>
      <c r="OU16" s="74">
        <v>6</v>
      </c>
      <c r="OV16" s="74">
        <v>0</v>
      </c>
      <c r="OW16" s="74">
        <v>0</v>
      </c>
      <c r="OX16" s="75">
        <f t="shared" si="57"/>
        <v>1</v>
      </c>
      <c r="OY16" s="75">
        <f t="shared" si="58"/>
        <v>0</v>
      </c>
      <c r="PA16" s="74" t="s">
        <v>19</v>
      </c>
      <c r="PB16" s="74">
        <v>6</v>
      </c>
      <c r="PC16" s="74">
        <v>6</v>
      </c>
      <c r="PD16" s="74">
        <v>0</v>
      </c>
      <c r="PE16" s="74">
        <v>0</v>
      </c>
      <c r="PF16" s="75">
        <f t="shared" si="59"/>
        <v>1</v>
      </c>
      <c r="PG16" s="75">
        <f t="shared" si="60"/>
        <v>0</v>
      </c>
      <c r="PI16" s="74" t="s">
        <v>19</v>
      </c>
      <c r="PJ16" s="74">
        <v>6</v>
      </c>
      <c r="PK16" s="74">
        <v>6</v>
      </c>
      <c r="PL16" s="74">
        <v>0</v>
      </c>
      <c r="PM16" s="74">
        <v>0</v>
      </c>
      <c r="PN16" s="75">
        <f t="shared" si="61"/>
        <v>1</v>
      </c>
      <c r="PO16" s="75">
        <f t="shared" si="62"/>
        <v>0</v>
      </c>
      <c r="PQ16" s="74" t="s">
        <v>19</v>
      </c>
      <c r="PR16" s="74">
        <v>6</v>
      </c>
      <c r="PS16" s="74">
        <v>6</v>
      </c>
      <c r="PT16" s="74">
        <v>0</v>
      </c>
      <c r="PU16" s="74">
        <v>0</v>
      </c>
      <c r="PV16" s="75">
        <f t="shared" si="63"/>
        <v>1</v>
      </c>
      <c r="PW16" s="75">
        <f t="shared" si="64"/>
        <v>0</v>
      </c>
      <c r="PY16" s="74" t="s">
        <v>19</v>
      </c>
      <c r="PZ16" s="74">
        <v>6</v>
      </c>
      <c r="QA16" s="74">
        <v>6</v>
      </c>
      <c r="QB16" s="74">
        <v>0</v>
      </c>
      <c r="QC16" s="74">
        <v>0</v>
      </c>
      <c r="QD16" s="75">
        <f t="shared" si="65"/>
        <v>1</v>
      </c>
      <c r="QE16" s="75">
        <f t="shared" si="66"/>
        <v>0</v>
      </c>
      <c r="QG16" s="74" t="s">
        <v>19</v>
      </c>
      <c r="QH16" s="74">
        <v>6</v>
      </c>
      <c r="QI16" s="74">
        <v>6</v>
      </c>
      <c r="QJ16" s="74">
        <v>0</v>
      </c>
      <c r="QK16" s="74">
        <v>0</v>
      </c>
      <c r="QL16" s="75">
        <f t="shared" si="67"/>
        <v>1</v>
      </c>
      <c r="QM16" s="75">
        <f t="shared" si="68"/>
        <v>0</v>
      </c>
      <c r="QO16" s="74" t="s">
        <v>19</v>
      </c>
      <c r="QP16" s="74">
        <v>6</v>
      </c>
      <c r="QQ16" s="74">
        <v>6</v>
      </c>
      <c r="QR16" s="74">
        <v>0</v>
      </c>
      <c r="QS16" s="74">
        <v>0</v>
      </c>
      <c r="QT16" s="75">
        <f t="shared" si="69"/>
        <v>1</v>
      </c>
      <c r="QU16" s="75">
        <f t="shared" si="70"/>
        <v>0</v>
      </c>
      <c r="QW16" s="74" t="s">
        <v>19</v>
      </c>
      <c r="QX16" s="74">
        <v>6</v>
      </c>
      <c r="QY16" s="74">
        <v>6</v>
      </c>
      <c r="QZ16" s="74">
        <v>0</v>
      </c>
      <c r="RA16" s="74">
        <v>0</v>
      </c>
      <c r="RB16" s="75">
        <f t="shared" si="71"/>
        <v>1</v>
      </c>
      <c r="RC16" s="75">
        <f t="shared" si="72"/>
        <v>0</v>
      </c>
      <c r="RE16" s="74" t="s">
        <v>19</v>
      </c>
      <c r="RF16" s="74">
        <v>6</v>
      </c>
      <c r="RG16" s="74">
        <v>6</v>
      </c>
      <c r="RH16" s="74">
        <v>0</v>
      </c>
      <c r="RI16" s="74">
        <v>0</v>
      </c>
      <c r="RJ16" s="75">
        <f t="shared" si="73"/>
        <v>1</v>
      </c>
      <c r="RK16" s="75">
        <f t="shared" si="74"/>
        <v>0</v>
      </c>
      <c r="RM16" s="74" t="s">
        <v>19</v>
      </c>
      <c r="RN16" s="74">
        <v>6</v>
      </c>
      <c r="RO16" s="74">
        <v>6</v>
      </c>
      <c r="RP16" s="74">
        <v>0</v>
      </c>
      <c r="RQ16" s="74">
        <v>0</v>
      </c>
      <c r="RR16" s="75">
        <f t="shared" si="75"/>
        <v>1</v>
      </c>
      <c r="RS16" s="75">
        <f t="shared" si="76"/>
        <v>0</v>
      </c>
      <c r="RU16" s="74" t="s">
        <v>19</v>
      </c>
      <c r="RV16" s="74">
        <v>6</v>
      </c>
      <c r="RW16" s="74">
        <v>6</v>
      </c>
      <c r="RX16" s="74">
        <v>0</v>
      </c>
      <c r="RY16" s="74">
        <v>0</v>
      </c>
      <c r="RZ16" s="75">
        <f t="shared" si="77"/>
        <v>1</v>
      </c>
      <c r="SA16" s="75">
        <f t="shared" si="78"/>
        <v>0</v>
      </c>
      <c r="SC16" s="74" t="s">
        <v>19</v>
      </c>
      <c r="SD16" s="74">
        <v>6</v>
      </c>
      <c r="SE16" s="74">
        <v>6</v>
      </c>
      <c r="SF16" s="74">
        <v>0</v>
      </c>
      <c r="SG16" s="74">
        <v>0</v>
      </c>
      <c r="SH16" s="75">
        <f t="shared" si="79"/>
        <v>1</v>
      </c>
      <c r="SI16" s="75">
        <f t="shared" si="80"/>
        <v>0</v>
      </c>
      <c r="SK16" s="74" t="s">
        <v>19</v>
      </c>
      <c r="SL16" s="74">
        <v>6</v>
      </c>
      <c r="SM16" s="74">
        <v>6</v>
      </c>
      <c r="SN16" s="74">
        <v>0</v>
      </c>
      <c r="SO16" s="74">
        <v>0</v>
      </c>
      <c r="SP16" s="75">
        <f t="shared" si="81"/>
        <v>1</v>
      </c>
      <c r="SQ16" s="75" t="str">
        <f t="shared" si="82"/>
        <v>OK</v>
      </c>
      <c r="SS16" s="74" t="s">
        <v>19</v>
      </c>
      <c r="ST16" s="74">
        <v>6</v>
      </c>
      <c r="SU16" s="74">
        <v>6</v>
      </c>
      <c r="SV16" s="74">
        <v>0</v>
      </c>
      <c r="SW16" s="74">
        <v>0</v>
      </c>
      <c r="SX16" s="75">
        <f t="shared" si="83"/>
        <v>1</v>
      </c>
      <c r="SY16" s="75" t="str">
        <f t="shared" si="84"/>
        <v>OK</v>
      </c>
      <c r="TA16" s="74" t="s">
        <v>19</v>
      </c>
      <c r="TB16" s="74">
        <v>6</v>
      </c>
      <c r="TC16" s="74">
        <v>6</v>
      </c>
      <c r="TD16" s="74">
        <v>0</v>
      </c>
      <c r="TE16" s="74">
        <v>0</v>
      </c>
      <c r="TF16" s="75">
        <v>1</v>
      </c>
      <c r="TG16" s="75" t="str">
        <f t="shared" si="85"/>
        <v>OK</v>
      </c>
      <c r="TI16" s="74" t="s">
        <v>19</v>
      </c>
      <c r="TJ16" s="74">
        <v>6</v>
      </c>
      <c r="TK16" s="74">
        <v>6</v>
      </c>
      <c r="TL16" s="74">
        <v>0</v>
      </c>
      <c r="TM16" s="74">
        <v>0</v>
      </c>
      <c r="TN16" s="75">
        <f t="shared" si="86"/>
        <v>1</v>
      </c>
      <c r="TO16" s="75" t="str">
        <f t="shared" si="87"/>
        <v>OK</v>
      </c>
    </row>
    <row r="17" spans="1:535" ht="15">
      <c r="A17" s="14" t="s">
        <v>20</v>
      </c>
      <c r="B17" s="2">
        <v>628</v>
      </c>
      <c r="C17" s="2">
        <v>618</v>
      </c>
      <c r="D17" s="2">
        <v>10</v>
      </c>
      <c r="E17" s="2">
        <v>0</v>
      </c>
      <c r="F17" s="4">
        <v>0.98</v>
      </c>
      <c r="G17" s="4"/>
      <c r="H17" s="14" t="s">
        <v>20</v>
      </c>
      <c r="I17" s="2">
        <v>628</v>
      </c>
      <c r="J17" s="2">
        <v>618</v>
      </c>
      <c r="K17" s="2">
        <v>10</v>
      </c>
      <c r="L17" s="2">
        <v>0</v>
      </c>
      <c r="M17" s="4">
        <v>0.98</v>
      </c>
      <c r="N17" s="4">
        <f t="shared" si="0"/>
        <v>0</v>
      </c>
      <c r="P17" s="14" t="s">
        <v>20</v>
      </c>
      <c r="Q17" s="2">
        <v>628</v>
      </c>
      <c r="R17" s="2">
        <v>618</v>
      </c>
      <c r="S17" s="2">
        <v>10</v>
      </c>
      <c r="T17" s="2">
        <v>0</v>
      </c>
      <c r="U17" s="4">
        <v>0.98</v>
      </c>
      <c r="V17" s="4">
        <f t="shared" si="1"/>
        <v>0</v>
      </c>
      <c r="X17" s="14" t="s">
        <v>20</v>
      </c>
      <c r="Y17" s="2">
        <v>628</v>
      </c>
      <c r="Z17" s="2">
        <v>618</v>
      </c>
      <c r="AA17" s="2">
        <v>10</v>
      </c>
      <c r="AB17" s="2">
        <v>0</v>
      </c>
      <c r="AC17" s="4">
        <v>0.98</v>
      </c>
      <c r="AD17" s="4">
        <f t="shared" si="2"/>
        <v>0</v>
      </c>
      <c r="AF17" s="14" t="s">
        <v>20</v>
      </c>
      <c r="AG17" s="2">
        <v>628</v>
      </c>
      <c r="AH17" s="2">
        <v>618</v>
      </c>
      <c r="AI17" s="2">
        <v>10</v>
      </c>
      <c r="AJ17" s="2">
        <v>0</v>
      </c>
      <c r="AK17" s="4">
        <v>0.98</v>
      </c>
      <c r="AL17" s="4">
        <f t="shared" si="3"/>
        <v>0</v>
      </c>
      <c r="AN17" s="14" t="s">
        <v>20</v>
      </c>
      <c r="AO17" s="2">
        <v>628</v>
      </c>
      <c r="AP17" s="2">
        <v>618</v>
      </c>
      <c r="AQ17" s="2">
        <v>10</v>
      </c>
      <c r="AR17" s="2">
        <v>0</v>
      </c>
      <c r="AS17" s="4">
        <v>0.98</v>
      </c>
      <c r="AT17" s="4">
        <f t="shared" si="4"/>
        <v>0</v>
      </c>
      <c r="AV17" s="14" t="s">
        <v>20</v>
      </c>
      <c r="AW17" s="2">
        <v>628</v>
      </c>
      <c r="AX17" s="2">
        <v>618</v>
      </c>
      <c r="AY17" s="2">
        <v>10</v>
      </c>
      <c r="AZ17" s="2">
        <v>0</v>
      </c>
      <c r="BA17" s="4">
        <v>0.98</v>
      </c>
      <c r="BB17" s="4">
        <f t="shared" si="5"/>
        <v>0</v>
      </c>
      <c r="BD17" s="14" t="s">
        <v>20</v>
      </c>
      <c r="BE17" s="2">
        <v>628</v>
      </c>
      <c r="BF17" s="2">
        <v>618</v>
      </c>
      <c r="BG17" s="2">
        <v>10</v>
      </c>
      <c r="BH17" s="2">
        <v>0</v>
      </c>
      <c r="BI17" s="4">
        <v>0.98</v>
      </c>
      <c r="BJ17" s="4">
        <f t="shared" si="6"/>
        <v>0</v>
      </c>
      <c r="BL17" s="14" t="s">
        <v>20</v>
      </c>
      <c r="BM17" s="2">
        <v>628</v>
      </c>
      <c r="BN17" s="2">
        <v>618</v>
      </c>
      <c r="BO17" s="2">
        <v>10</v>
      </c>
      <c r="BP17" s="2">
        <v>0</v>
      </c>
      <c r="BQ17" s="4">
        <v>0.98</v>
      </c>
      <c r="BR17" s="4">
        <f t="shared" si="7"/>
        <v>0</v>
      </c>
      <c r="BT17" s="14" t="s">
        <v>20</v>
      </c>
      <c r="BU17" s="2">
        <v>628</v>
      </c>
      <c r="BV17" s="2">
        <v>618</v>
      </c>
      <c r="BW17" s="2">
        <v>10</v>
      </c>
      <c r="BX17" s="2">
        <v>0</v>
      </c>
      <c r="BY17" s="4">
        <v>0.98</v>
      </c>
      <c r="BZ17" s="4">
        <f t="shared" si="8"/>
        <v>0</v>
      </c>
      <c r="CB17" s="14" t="s">
        <v>20</v>
      </c>
      <c r="CC17" s="2">
        <v>628</v>
      </c>
      <c r="CD17" s="2">
        <v>618</v>
      </c>
      <c r="CE17" s="2">
        <v>10</v>
      </c>
      <c r="CF17" s="2">
        <v>0</v>
      </c>
      <c r="CG17" s="4">
        <v>0.98</v>
      </c>
      <c r="CH17" s="4">
        <f t="shared" si="9"/>
        <v>0</v>
      </c>
      <c r="CJ17" s="14" t="s">
        <v>20</v>
      </c>
      <c r="CK17" s="2">
        <v>628</v>
      </c>
      <c r="CL17" s="2">
        <v>618</v>
      </c>
      <c r="CM17" s="2">
        <v>10</v>
      </c>
      <c r="CN17" s="2">
        <v>0</v>
      </c>
      <c r="CO17" s="4">
        <v>0.98</v>
      </c>
      <c r="CP17" s="4">
        <f t="shared" si="10"/>
        <v>0</v>
      </c>
      <c r="CR17" s="14" t="s">
        <v>20</v>
      </c>
      <c r="CS17" s="2">
        <v>628</v>
      </c>
      <c r="CT17" s="2">
        <v>618</v>
      </c>
      <c r="CU17" s="2">
        <v>10</v>
      </c>
      <c r="CV17" s="2">
        <v>0</v>
      </c>
      <c r="CW17" s="4">
        <v>0.98</v>
      </c>
      <c r="CX17" s="4">
        <f t="shared" si="11"/>
        <v>0</v>
      </c>
      <c r="CZ17" s="14" t="s">
        <v>20</v>
      </c>
      <c r="DA17" s="2">
        <v>628</v>
      </c>
      <c r="DB17" s="2">
        <v>618</v>
      </c>
      <c r="DC17" s="2">
        <v>10</v>
      </c>
      <c r="DD17" s="2">
        <v>0</v>
      </c>
      <c r="DE17" s="4">
        <v>0.98</v>
      </c>
      <c r="DF17" s="8">
        <f t="shared" si="12"/>
        <v>0</v>
      </c>
      <c r="DH17" s="14" t="s">
        <v>20</v>
      </c>
      <c r="DI17" s="2">
        <v>628</v>
      </c>
      <c r="DJ17" s="2">
        <v>618</v>
      </c>
      <c r="DK17" s="2">
        <v>10</v>
      </c>
      <c r="DL17" s="2">
        <v>0</v>
      </c>
      <c r="DM17" s="4">
        <v>0.98</v>
      </c>
      <c r="DN17" s="4">
        <f t="shared" si="13"/>
        <v>0</v>
      </c>
      <c r="DP17" s="14" t="s">
        <v>20</v>
      </c>
      <c r="DQ17" s="2">
        <v>628</v>
      </c>
      <c r="DR17" s="2">
        <v>618</v>
      </c>
      <c r="DS17" s="2">
        <v>10</v>
      </c>
      <c r="DT17" s="2">
        <v>0</v>
      </c>
      <c r="DU17" s="4">
        <v>0.98</v>
      </c>
      <c r="DV17" s="4">
        <f t="shared" si="14"/>
        <v>0</v>
      </c>
      <c r="DX17" s="14" t="s">
        <v>20</v>
      </c>
      <c r="DY17" s="2">
        <v>628</v>
      </c>
      <c r="DZ17" s="2">
        <v>618</v>
      </c>
      <c r="EA17" s="2">
        <v>10</v>
      </c>
      <c r="EB17" s="2">
        <v>0</v>
      </c>
      <c r="EC17" s="4">
        <v>0.98</v>
      </c>
      <c r="ED17" s="8">
        <f>EC17-'ZTE Geek V975'!DM17</f>
        <v>0</v>
      </c>
      <c r="EF17" s="14" t="s">
        <v>20</v>
      </c>
      <c r="EG17" s="2">
        <v>628</v>
      </c>
      <c r="EH17" s="2">
        <v>618</v>
      </c>
      <c r="EI17" s="2">
        <v>10</v>
      </c>
      <c r="EJ17" s="2">
        <v>0</v>
      </c>
      <c r="EK17" s="4">
        <v>0.98</v>
      </c>
      <c r="EL17" s="4">
        <f t="shared" si="15"/>
        <v>0</v>
      </c>
      <c r="EN17" s="14" t="s">
        <v>20</v>
      </c>
      <c r="EO17" s="2">
        <v>628</v>
      </c>
      <c r="EP17" s="2">
        <v>618</v>
      </c>
      <c r="EQ17" s="2">
        <v>10</v>
      </c>
      <c r="ER17" s="2">
        <v>0</v>
      </c>
      <c r="ES17" s="4">
        <v>0.98</v>
      </c>
      <c r="ET17" s="4">
        <f t="shared" si="16"/>
        <v>0</v>
      </c>
      <c r="EV17" s="14" t="s">
        <v>20</v>
      </c>
      <c r="EW17" s="2">
        <v>628</v>
      </c>
      <c r="EX17" s="2">
        <v>618</v>
      </c>
      <c r="EY17" s="2">
        <v>10</v>
      </c>
      <c r="EZ17" s="2">
        <v>0</v>
      </c>
      <c r="FA17" s="4">
        <v>0.98</v>
      </c>
      <c r="FB17" s="4">
        <f t="shared" si="17"/>
        <v>0</v>
      </c>
      <c r="FD17" s="14" t="s">
        <v>20</v>
      </c>
      <c r="FE17" s="2">
        <v>628</v>
      </c>
      <c r="FF17" s="2">
        <v>618</v>
      </c>
      <c r="FG17" s="2">
        <v>10</v>
      </c>
      <c r="FH17" s="2">
        <v>0</v>
      </c>
      <c r="FI17" s="4">
        <v>0.98</v>
      </c>
      <c r="FJ17" s="4">
        <f t="shared" si="18"/>
        <v>0</v>
      </c>
      <c r="FL17" s="14" t="s">
        <v>20</v>
      </c>
      <c r="FM17" s="2">
        <v>628</v>
      </c>
      <c r="FN17" s="2">
        <v>618</v>
      </c>
      <c r="FO17" s="2">
        <v>10</v>
      </c>
      <c r="FP17" s="2">
        <v>0</v>
      </c>
      <c r="FQ17" s="4">
        <v>0.98</v>
      </c>
      <c r="FR17" s="8">
        <f t="shared" si="19"/>
        <v>0</v>
      </c>
      <c r="FT17" s="14" t="s">
        <v>20</v>
      </c>
      <c r="FU17" s="2">
        <v>628</v>
      </c>
      <c r="FV17" s="2">
        <v>618</v>
      </c>
      <c r="FW17" s="2">
        <v>10</v>
      </c>
      <c r="FX17" s="2">
        <v>0</v>
      </c>
      <c r="FY17" s="4">
        <v>0.98</v>
      </c>
      <c r="FZ17" s="4">
        <f t="shared" si="20"/>
        <v>0</v>
      </c>
      <c r="GB17" s="14" t="s">
        <v>20</v>
      </c>
      <c r="GC17" s="2">
        <v>628</v>
      </c>
      <c r="GD17" s="2">
        <v>618</v>
      </c>
      <c r="GE17" s="2">
        <v>10</v>
      </c>
      <c r="GF17" s="2">
        <v>0</v>
      </c>
      <c r="GG17" s="4">
        <v>0.98</v>
      </c>
      <c r="GH17" s="4">
        <f t="shared" si="21"/>
        <v>0</v>
      </c>
      <c r="GJ17" s="37" t="s">
        <v>20</v>
      </c>
      <c r="GK17" s="2">
        <v>628</v>
      </c>
      <c r="GL17" s="2">
        <v>618</v>
      </c>
      <c r="GM17" s="2">
        <v>10</v>
      </c>
      <c r="GN17" s="2">
        <v>0</v>
      </c>
      <c r="GO17" s="4">
        <v>0.98</v>
      </c>
      <c r="GP17" s="4">
        <f t="shared" si="22"/>
        <v>0</v>
      </c>
      <c r="GR17" s="37" t="s">
        <v>20</v>
      </c>
      <c r="GS17" s="2">
        <v>628</v>
      </c>
      <c r="GT17" s="2">
        <v>618</v>
      </c>
      <c r="GU17" s="2">
        <v>10</v>
      </c>
      <c r="GV17" s="2">
        <v>0</v>
      </c>
      <c r="GW17" s="4">
        <v>0.98</v>
      </c>
      <c r="GX17" s="4">
        <f t="shared" si="23"/>
        <v>0</v>
      </c>
      <c r="GZ17" s="37" t="s">
        <v>20</v>
      </c>
      <c r="HA17" s="2">
        <v>628</v>
      </c>
      <c r="HB17" s="2">
        <v>618</v>
      </c>
      <c r="HC17" s="2">
        <v>10</v>
      </c>
      <c r="HD17" s="2">
        <v>0</v>
      </c>
      <c r="HE17" s="4">
        <v>0.98</v>
      </c>
      <c r="HF17" s="4">
        <f t="shared" si="24"/>
        <v>0</v>
      </c>
      <c r="HH17" s="37" t="s">
        <v>20</v>
      </c>
      <c r="HI17" s="2">
        <v>628</v>
      </c>
      <c r="HJ17" s="2">
        <v>618</v>
      </c>
      <c r="HK17" s="2">
        <v>10</v>
      </c>
      <c r="HL17" s="2">
        <v>0</v>
      </c>
      <c r="HM17" s="4">
        <v>0.98</v>
      </c>
      <c r="HN17" s="4">
        <f t="shared" si="25"/>
        <v>0</v>
      </c>
      <c r="HP17" s="37" t="s">
        <v>20</v>
      </c>
      <c r="HQ17" s="2">
        <v>628</v>
      </c>
      <c r="HR17" s="2">
        <v>618</v>
      </c>
      <c r="HS17" s="2">
        <v>10</v>
      </c>
      <c r="HT17" s="2">
        <v>0</v>
      </c>
      <c r="HU17" s="4">
        <v>0.98</v>
      </c>
      <c r="HV17" s="4">
        <f t="shared" si="26"/>
        <v>0</v>
      </c>
      <c r="HX17" s="37" t="s">
        <v>20</v>
      </c>
      <c r="HY17" s="2">
        <v>628</v>
      </c>
      <c r="HZ17" s="2">
        <v>618</v>
      </c>
      <c r="IA17" s="2">
        <v>10</v>
      </c>
      <c r="IB17" s="2">
        <v>0</v>
      </c>
      <c r="IC17" s="4">
        <v>0.98</v>
      </c>
      <c r="ID17" s="4">
        <f t="shared" si="27"/>
        <v>0</v>
      </c>
      <c r="IF17" s="37" t="s">
        <v>20</v>
      </c>
      <c r="IG17" s="2">
        <v>628</v>
      </c>
      <c r="IH17" s="2">
        <v>618</v>
      </c>
      <c r="II17" s="2">
        <v>10</v>
      </c>
      <c r="IJ17" s="2">
        <v>0</v>
      </c>
      <c r="IK17" s="4">
        <v>0.98</v>
      </c>
      <c r="IL17" s="4">
        <f t="shared" si="28"/>
        <v>0</v>
      </c>
      <c r="IN17" s="57" t="s">
        <v>20</v>
      </c>
      <c r="IO17" s="55">
        <v>628</v>
      </c>
      <c r="IP17" s="55">
        <v>618</v>
      </c>
      <c r="IQ17" s="55">
        <v>10</v>
      </c>
      <c r="IR17" s="55">
        <v>0</v>
      </c>
      <c r="IS17" s="56">
        <v>0.98</v>
      </c>
      <c r="IT17" s="56">
        <v>0</v>
      </c>
      <c r="IU17" s="52"/>
      <c r="IV17" s="57" t="s">
        <v>20</v>
      </c>
      <c r="IW17" s="55">
        <v>628</v>
      </c>
      <c r="IX17" s="55">
        <v>618</v>
      </c>
      <c r="IY17" s="55">
        <v>10</v>
      </c>
      <c r="IZ17" s="55">
        <v>0</v>
      </c>
      <c r="JA17" s="56">
        <v>0.98</v>
      </c>
      <c r="JB17" s="56">
        <v>0</v>
      </c>
      <c r="JC17" s="52"/>
      <c r="JD17" s="78" t="s">
        <v>20</v>
      </c>
      <c r="JE17" s="74">
        <v>628</v>
      </c>
      <c r="JF17" s="74">
        <v>618</v>
      </c>
      <c r="JG17" s="74">
        <v>10</v>
      </c>
      <c r="JH17" s="74">
        <v>0</v>
      </c>
      <c r="JI17" s="75">
        <v>0.98</v>
      </c>
      <c r="JJ17" s="67">
        <f t="shared" si="29"/>
        <v>0</v>
      </c>
      <c r="JK17" s="66"/>
      <c r="JL17" s="78" t="s">
        <v>20</v>
      </c>
      <c r="JM17" s="74">
        <v>628</v>
      </c>
      <c r="JN17" s="74">
        <v>618</v>
      </c>
      <c r="JO17" s="74">
        <v>10</v>
      </c>
      <c r="JP17" s="74">
        <v>0</v>
      </c>
      <c r="JQ17" s="75">
        <v>0.98</v>
      </c>
      <c r="JR17" s="67">
        <f t="shared" si="30"/>
        <v>0</v>
      </c>
      <c r="JS17" s="66"/>
      <c r="JT17" s="78" t="s">
        <v>20</v>
      </c>
      <c r="JU17" s="74">
        <v>628</v>
      </c>
      <c r="JV17" s="74">
        <v>618</v>
      </c>
      <c r="JW17" s="74">
        <v>10</v>
      </c>
      <c r="JX17" s="74">
        <v>0</v>
      </c>
      <c r="JY17" s="75">
        <v>0.98</v>
      </c>
      <c r="JZ17" s="75">
        <f t="shared" si="31"/>
        <v>0</v>
      </c>
      <c r="KB17" s="78" t="s">
        <v>20</v>
      </c>
      <c r="KC17" s="74">
        <v>628</v>
      </c>
      <c r="KD17" s="89">
        <v>619</v>
      </c>
      <c r="KE17" s="74">
        <v>9</v>
      </c>
      <c r="KF17" s="74">
        <v>0</v>
      </c>
      <c r="KG17" s="75">
        <v>0.98</v>
      </c>
      <c r="KH17" s="75">
        <f t="shared" si="32"/>
        <v>0</v>
      </c>
      <c r="KI17" s="74"/>
      <c r="KJ17" s="78" t="s">
        <v>20</v>
      </c>
      <c r="KK17" s="74">
        <v>628</v>
      </c>
      <c r="KL17" s="89">
        <v>619</v>
      </c>
      <c r="KM17" s="74">
        <v>9</v>
      </c>
      <c r="KN17" s="74">
        <v>0</v>
      </c>
      <c r="KO17" s="75">
        <v>0.98</v>
      </c>
      <c r="KP17" s="75">
        <f t="shared" si="33"/>
        <v>0</v>
      </c>
      <c r="KQ17" s="74"/>
      <c r="KR17" s="78" t="s">
        <v>20</v>
      </c>
      <c r="KS17" s="74">
        <v>628</v>
      </c>
      <c r="KT17" s="73">
        <v>618</v>
      </c>
      <c r="KU17" s="74">
        <v>10</v>
      </c>
      <c r="KV17" s="74">
        <v>0</v>
      </c>
      <c r="KW17" s="75">
        <v>0.98</v>
      </c>
      <c r="KX17" s="75">
        <f t="shared" si="34"/>
        <v>0</v>
      </c>
      <c r="KY17" s="74"/>
      <c r="KZ17" s="78" t="s">
        <v>20</v>
      </c>
      <c r="LA17" s="74">
        <v>628</v>
      </c>
      <c r="LB17" s="90">
        <v>619</v>
      </c>
      <c r="LC17" s="74">
        <v>9</v>
      </c>
      <c r="LD17" s="74">
        <v>0</v>
      </c>
      <c r="LE17" s="75">
        <v>0.98</v>
      </c>
      <c r="LF17" s="75">
        <f t="shared" si="35"/>
        <v>0.98</v>
      </c>
      <c r="LG17" s="74"/>
      <c r="LH17" s="74"/>
      <c r="LI17" s="78" t="s">
        <v>20</v>
      </c>
      <c r="LJ17" s="74">
        <v>628</v>
      </c>
      <c r="LK17" s="90">
        <v>619</v>
      </c>
      <c r="LL17" s="74">
        <v>9</v>
      </c>
      <c r="LM17" s="74">
        <v>0</v>
      </c>
      <c r="LN17" s="75">
        <v>0.98</v>
      </c>
      <c r="LO17" s="75">
        <f t="shared" si="36"/>
        <v>0</v>
      </c>
      <c r="LP17" s="74" t="s">
        <v>89</v>
      </c>
      <c r="LQ17" s="37" t="s">
        <v>20</v>
      </c>
      <c r="LR17" s="74">
        <v>628</v>
      </c>
      <c r="LS17" s="74">
        <v>618</v>
      </c>
      <c r="LT17" s="6">
        <v>10</v>
      </c>
      <c r="LU17" s="74">
        <v>0</v>
      </c>
      <c r="LV17" s="75">
        <f t="shared" si="37"/>
        <v>0.98407643312101911</v>
      </c>
      <c r="LW17" s="75">
        <f t="shared" si="38"/>
        <v>4.0764331210191296E-3</v>
      </c>
      <c r="LY17" s="37" t="s">
        <v>20</v>
      </c>
      <c r="LZ17" s="74">
        <v>628</v>
      </c>
      <c r="MA17" s="74">
        <v>618</v>
      </c>
      <c r="MB17" s="6">
        <v>10</v>
      </c>
      <c r="MC17" s="74">
        <v>0</v>
      </c>
      <c r="MD17" s="75">
        <f t="shared" si="39"/>
        <v>0.98407643312101911</v>
      </c>
      <c r="ME17" s="75">
        <f t="shared" si="40"/>
        <v>0</v>
      </c>
      <c r="MG17" s="37" t="s">
        <v>20</v>
      </c>
      <c r="MH17" s="74">
        <v>628</v>
      </c>
      <c r="MI17" s="74">
        <v>618</v>
      </c>
      <c r="MJ17" s="74">
        <v>10</v>
      </c>
      <c r="MK17" s="74">
        <v>0</v>
      </c>
      <c r="ML17" s="75">
        <f t="shared" si="41"/>
        <v>0.98407643312101911</v>
      </c>
      <c r="MM17" s="75">
        <f t="shared" si="42"/>
        <v>0</v>
      </c>
      <c r="MO17" s="37" t="s">
        <v>20</v>
      </c>
      <c r="MP17" s="74">
        <v>628</v>
      </c>
      <c r="MQ17" s="74">
        <v>618</v>
      </c>
      <c r="MR17" s="74">
        <v>10</v>
      </c>
      <c r="MS17" s="74">
        <v>0</v>
      </c>
      <c r="MT17" s="75">
        <f t="shared" si="43"/>
        <v>0.98407643312101911</v>
      </c>
      <c r="MU17" s="75">
        <f t="shared" si="44"/>
        <v>0</v>
      </c>
      <c r="MW17" s="37" t="s">
        <v>20</v>
      </c>
      <c r="MX17" s="74">
        <v>628</v>
      </c>
      <c r="MY17" s="74">
        <v>618</v>
      </c>
      <c r="MZ17" s="74">
        <v>10</v>
      </c>
      <c r="NA17" s="74">
        <v>0</v>
      </c>
      <c r="NB17" s="75">
        <f t="shared" si="45"/>
        <v>0.98407643312101911</v>
      </c>
      <c r="NC17" s="75">
        <f t="shared" si="46"/>
        <v>0</v>
      </c>
      <c r="NE17" s="37" t="s">
        <v>20</v>
      </c>
      <c r="NF17" s="74">
        <v>628</v>
      </c>
      <c r="NG17" s="74">
        <v>618</v>
      </c>
      <c r="NH17" s="74">
        <v>10</v>
      </c>
      <c r="NI17" s="74">
        <v>0</v>
      </c>
      <c r="NJ17" s="75">
        <f t="shared" si="47"/>
        <v>0.98407643312101911</v>
      </c>
      <c r="NK17" s="75">
        <f t="shared" si="48"/>
        <v>0</v>
      </c>
      <c r="NM17" s="37" t="s">
        <v>20</v>
      </c>
      <c r="NN17" s="74">
        <v>628</v>
      </c>
      <c r="NO17" s="74">
        <v>618</v>
      </c>
      <c r="NP17" s="74">
        <v>10</v>
      </c>
      <c r="NQ17" s="74">
        <v>0</v>
      </c>
      <c r="NR17" s="75">
        <f t="shared" si="49"/>
        <v>0.98407643312101911</v>
      </c>
      <c r="NS17" s="75">
        <f t="shared" si="50"/>
        <v>0</v>
      </c>
      <c r="NU17" s="37" t="s">
        <v>20</v>
      </c>
      <c r="NV17" s="74">
        <v>628</v>
      </c>
      <c r="NW17" s="74">
        <v>618</v>
      </c>
      <c r="NX17" s="74">
        <v>10</v>
      </c>
      <c r="NY17" s="74">
        <v>0</v>
      </c>
      <c r="NZ17" s="75">
        <f t="shared" si="51"/>
        <v>0.98407643312101911</v>
      </c>
      <c r="OA17" s="75">
        <f t="shared" si="52"/>
        <v>0</v>
      </c>
      <c r="OC17" s="37" t="s">
        <v>20</v>
      </c>
      <c r="OD17" s="74">
        <v>628</v>
      </c>
      <c r="OE17" s="74">
        <v>618</v>
      </c>
      <c r="OF17" s="74">
        <v>10</v>
      </c>
      <c r="OG17" s="74">
        <v>0</v>
      </c>
      <c r="OH17" s="75">
        <f t="shared" si="53"/>
        <v>0.98407643312101911</v>
      </c>
      <c r="OI17" s="75">
        <f t="shared" si="54"/>
        <v>0</v>
      </c>
      <c r="OK17" s="37" t="s">
        <v>20</v>
      </c>
      <c r="OL17" s="74">
        <v>628</v>
      </c>
      <c r="OM17" s="73">
        <v>618</v>
      </c>
      <c r="ON17" s="74">
        <v>10</v>
      </c>
      <c r="OO17" s="74">
        <v>0</v>
      </c>
      <c r="OP17" s="75">
        <f t="shared" si="55"/>
        <v>0.98407643312101911</v>
      </c>
      <c r="OQ17" s="75">
        <f t="shared" si="56"/>
        <v>0</v>
      </c>
      <c r="OS17" s="37" t="s">
        <v>20</v>
      </c>
      <c r="OT17" s="74">
        <v>628</v>
      </c>
      <c r="OU17" s="74">
        <v>618</v>
      </c>
      <c r="OV17" s="74">
        <v>10</v>
      </c>
      <c r="OW17" s="74">
        <v>0</v>
      </c>
      <c r="OX17" s="75">
        <f t="shared" si="57"/>
        <v>0.98407643312101911</v>
      </c>
      <c r="OY17" s="75">
        <f t="shared" si="58"/>
        <v>0</v>
      </c>
      <c r="PA17" s="37" t="s">
        <v>20</v>
      </c>
      <c r="PB17" s="74">
        <v>628</v>
      </c>
      <c r="PC17" s="74">
        <v>618</v>
      </c>
      <c r="PD17" s="74">
        <v>10</v>
      </c>
      <c r="PE17" s="74">
        <v>0</v>
      </c>
      <c r="PF17" s="75">
        <f t="shared" si="59"/>
        <v>0.98407643312101911</v>
      </c>
      <c r="PG17" s="75">
        <f t="shared" si="60"/>
        <v>0</v>
      </c>
      <c r="PI17" s="37" t="s">
        <v>20</v>
      </c>
      <c r="PJ17" s="74">
        <v>628</v>
      </c>
      <c r="PK17" s="74">
        <v>618</v>
      </c>
      <c r="PL17" s="74">
        <v>10</v>
      </c>
      <c r="PM17" s="74">
        <v>0</v>
      </c>
      <c r="PN17" s="75">
        <f t="shared" si="61"/>
        <v>0.98407643312101911</v>
      </c>
      <c r="PO17" s="75">
        <f t="shared" si="62"/>
        <v>0</v>
      </c>
      <c r="PQ17" s="37" t="s">
        <v>20</v>
      </c>
      <c r="PR17" s="74">
        <v>628</v>
      </c>
      <c r="PS17" s="74">
        <v>618</v>
      </c>
      <c r="PT17" s="74">
        <v>10</v>
      </c>
      <c r="PU17" s="74">
        <v>0</v>
      </c>
      <c r="PV17" s="75">
        <f t="shared" si="63"/>
        <v>0.98407643312101911</v>
      </c>
      <c r="PW17" s="75">
        <f t="shared" si="64"/>
        <v>0</v>
      </c>
      <c r="PY17" s="37" t="s">
        <v>20</v>
      </c>
      <c r="PZ17" s="74">
        <v>628</v>
      </c>
      <c r="QA17" s="74">
        <v>618</v>
      </c>
      <c r="QB17" s="74">
        <v>10</v>
      </c>
      <c r="QC17" s="74">
        <v>0</v>
      </c>
      <c r="QD17" s="75">
        <f t="shared" si="65"/>
        <v>0.98407643312101911</v>
      </c>
      <c r="QE17" s="75">
        <f t="shared" si="66"/>
        <v>0</v>
      </c>
      <c r="QG17" s="37" t="s">
        <v>20</v>
      </c>
      <c r="QH17" s="74">
        <v>628</v>
      </c>
      <c r="QI17" s="74">
        <v>618</v>
      </c>
      <c r="QJ17" s="74">
        <v>10</v>
      </c>
      <c r="QK17" s="74">
        <v>0</v>
      </c>
      <c r="QL17" s="75">
        <f t="shared" si="67"/>
        <v>0.98407643312101911</v>
      </c>
      <c r="QM17" s="75">
        <f t="shared" si="68"/>
        <v>0</v>
      </c>
      <c r="QO17" s="37" t="s">
        <v>20</v>
      </c>
      <c r="QP17" s="74">
        <v>628</v>
      </c>
      <c r="QQ17" s="74">
        <v>618</v>
      </c>
      <c r="QR17" s="74">
        <v>10</v>
      </c>
      <c r="QS17" s="74">
        <v>0</v>
      </c>
      <c r="QT17" s="75">
        <f t="shared" si="69"/>
        <v>0.98407643312101911</v>
      </c>
      <c r="QU17" s="75">
        <f t="shared" si="70"/>
        <v>0</v>
      </c>
      <c r="QW17" s="37" t="s">
        <v>20</v>
      </c>
      <c r="QX17" s="74">
        <v>628</v>
      </c>
      <c r="QY17" s="74">
        <v>618</v>
      </c>
      <c r="QZ17" s="74">
        <v>10</v>
      </c>
      <c r="RA17" s="74">
        <v>0</v>
      </c>
      <c r="RB17" s="75">
        <f t="shared" si="71"/>
        <v>0.98407643312101911</v>
      </c>
      <c r="RC17" s="75">
        <f t="shared" si="72"/>
        <v>0</v>
      </c>
      <c r="RE17" s="37" t="s">
        <v>20</v>
      </c>
      <c r="RF17" s="74">
        <v>628</v>
      </c>
      <c r="RG17" s="74">
        <v>618</v>
      </c>
      <c r="RH17" s="74">
        <v>10</v>
      </c>
      <c r="RI17" s="74">
        <v>0</v>
      </c>
      <c r="RJ17" s="75">
        <f t="shared" si="73"/>
        <v>0.98407643312101911</v>
      </c>
      <c r="RK17" s="75">
        <f t="shared" si="74"/>
        <v>0</v>
      </c>
      <c r="RM17" s="37" t="s">
        <v>20</v>
      </c>
      <c r="RN17" s="74">
        <v>628</v>
      </c>
      <c r="RO17" s="74">
        <v>618</v>
      </c>
      <c r="RP17" s="74">
        <v>10</v>
      </c>
      <c r="RQ17" s="74">
        <v>0</v>
      </c>
      <c r="RR17" s="75">
        <f t="shared" si="75"/>
        <v>0.98407643312101911</v>
      </c>
      <c r="RS17" s="75">
        <f t="shared" si="76"/>
        <v>0</v>
      </c>
      <c r="RU17" s="37" t="s">
        <v>20</v>
      </c>
      <c r="RV17" s="74">
        <v>628</v>
      </c>
      <c r="RW17" s="74">
        <v>618</v>
      </c>
      <c r="RX17" s="74">
        <v>10</v>
      </c>
      <c r="RY17" s="74">
        <v>0</v>
      </c>
      <c r="RZ17" s="75">
        <f t="shared" si="77"/>
        <v>0.98407643312101911</v>
      </c>
      <c r="SA17" s="75">
        <f t="shared" si="78"/>
        <v>0</v>
      </c>
      <c r="SC17" s="37" t="s">
        <v>20</v>
      </c>
      <c r="SD17" s="74">
        <v>628</v>
      </c>
      <c r="SE17" s="74">
        <v>618</v>
      </c>
      <c r="SF17" s="74">
        <v>10</v>
      </c>
      <c r="SG17" s="74">
        <v>0</v>
      </c>
      <c r="SH17" s="75">
        <f t="shared" si="79"/>
        <v>0.98407643312101911</v>
      </c>
      <c r="SI17" s="75">
        <f t="shared" si="80"/>
        <v>0</v>
      </c>
      <c r="SK17" s="37" t="s">
        <v>20</v>
      </c>
      <c r="SL17" s="74">
        <f>636-8</f>
        <v>628</v>
      </c>
      <c r="SM17" s="74">
        <v>618</v>
      </c>
      <c r="SN17" s="74">
        <v>10</v>
      </c>
      <c r="SO17" s="74">
        <f>8-8</f>
        <v>0</v>
      </c>
      <c r="SP17" s="75">
        <f t="shared" si="81"/>
        <v>0.98407643312101911</v>
      </c>
      <c r="SQ17" s="75" t="str">
        <f t="shared" si="82"/>
        <v>OK</v>
      </c>
      <c r="SS17" s="37" t="s">
        <v>20</v>
      </c>
      <c r="ST17" s="74">
        <f>636</f>
        <v>636</v>
      </c>
      <c r="SU17" s="74">
        <f>618+2</f>
        <v>620</v>
      </c>
      <c r="SV17" s="74">
        <f>10+6</f>
        <v>16</v>
      </c>
      <c r="SW17" s="74">
        <f>8-8</f>
        <v>0</v>
      </c>
      <c r="SX17" s="75">
        <f t="shared" si="83"/>
        <v>0.97484276729559749</v>
      </c>
      <c r="SY17" s="75" t="str">
        <f t="shared" si="84"/>
        <v>Fail:-1%</v>
      </c>
      <c r="TA17" s="37" t="s">
        <v>20</v>
      </c>
      <c r="TB17" s="74">
        <v>628</v>
      </c>
      <c r="TC17" s="74">
        <v>619</v>
      </c>
      <c r="TD17" s="74">
        <v>9</v>
      </c>
      <c r="TE17" s="74">
        <v>0</v>
      </c>
      <c r="TF17" s="75">
        <v>0.99</v>
      </c>
      <c r="TG17" s="75" t="str">
        <f t="shared" si="85"/>
        <v>Fail:1%</v>
      </c>
      <c r="TI17" s="37" t="s">
        <v>20</v>
      </c>
      <c r="TJ17" s="74">
        <v>636</v>
      </c>
      <c r="TK17" s="74">
        <v>626</v>
      </c>
      <c r="TL17" s="74">
        <v>10</v>
      </c>
      <c r="TM17" s="74">
        <v>0</v>
      </c>
      <c r="TN17" s="75">
        <f t="shared" si="86"/>
        <v>0.98427672955974843</v>
      </c>
      <c r="TO17" s="50" t="str">
        <f t="shared" si="87"/>
        <v>Fail:1%</v>
      </c>
    </row>
    <row r="18" spans="1:535" ht="15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G18" s="4"/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4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4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4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4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4">
        <f t="shared" si="4"/>
        <v>0</v>
      </c>
      <c r="AV18" s="2" t="s">
        <v>21</v>
      </c>
      <c r="AW18" s="2">
        <v>52</v>
      </c>
      <c r="AX18" s="2">
        <v>52</v>
      </c>
      <c r="AY18" s="2">
        <v>0</v>
      </c>
      <c r="AZ18" s="2">
        <v>0</v>
      </c>
      <c r="BA18" s="4">
        <v>1</v>
      </c>
      <c r="BB18" s="4">
        <f t="shared" si="5"/>
        <v>0</v>
      </c>
      <c r="BD18" s="2" t="s">
        <v>21</v>
      </c>
      <c r="BE18" s="2">
        <v>52</v>
      </c>
      <c r="BF18" s="2">
        <v>52</v>
      </c>
      <c r="BG18" s="2">
        <v>0</v>
      </c>
      <c r="BH18" s="2">
        <v>0</v>
      </c>
      <c r="BI18" s="4">
        <v>1</v>
      </c>
      <c r="BJ18" s="4">
        <f t="shared" si="6"/>
        <v>0</v>
      </c>
      <c r="BL18" s="2" t="s">
        <v>21</v>
      </c>
      <c r="BM18" s="2">
        <v>52</v>
      </c>
      <c r="BN18" s="2">
        <v>52</v>
      </c>
      <c r="BO18" s="2">
        <v>0</v>
      </c>
      <c r="BP18" s="2">
        <v>0</v>
      </c>
      <c r="BQ18" s="4">
        <v>1</v>
      </c>
      <c r="BR18" s="4">
        <f t="shared" si="7"/>
        <v>0</v>
      </c>
      <c r="BT18" s="2" t="s">
        <v>21</v>
      </c>
      <c r="BU18" s="2">
        <v>52</v>
      </c>
      <c r="BV18" s="2">
        <v>52</v>
      </c>
      <c r="BW18" s="2">
        <v>0</v>
      </c>
      <c r="BX18" s="2">
        <v>0</v>
      </c>
      <c r="BY18" s="4">
        <v>1</v>
      </c>
      <c r="BZ18" s="4">
        <f t="shared" si="8"/>
        <v>0</v>
      </c>
      <c r="CB18" s="2" t="s">
        <v>21</v>
      </c>
      <c r="CC18" s="2">
        <v>52</v>
      </c>
      <c r="CD18" s="2">
        <v>52</v>
      </c>
      <c r="CE18" s="2">
        <v>0</v>
      </c>
      <c r="CF18" s="2">
        <v>0</v>
      </c>
      <c r="CG18" s="4">
        <v>1</v>
      </c>
      <c r="CH18" s="4">
        <f t="shared" si="9"/>
        <v>0</v>
      </c>
      <c r="CJ18" s="2" t="s">
        <v>21</v>
      </c>
      <c r="CK18" s="2">
        <v>52</v>
      </c>
      <c r="CL18" s="2">
        <v>52</v>
      </c>
      <c r="CM18" s="2">
        <v>0</v>
      </c>
      <c r="CN18" s="2">
        <v>0</v>
      </c>
      <c r="CO18" s="4">
        <v>1</v>
      </c>
      <c r="CP18" s="4">
        <f t="shared" si="10"/>
        <v>0</v>
      </c>
      <c r="CR18" s="2" t="s">
        <v>21</v>
      </c>
      <c r="CS18" s="2">
        <v>52</v>
      </c>
      <c r="CT18" s="2">
        <v>52</v>
      </c>
      <c r="CU18" s="2">
        <v>0</v>
      </c>
      <c r="CV18" s="2">
        <v>0</v>
      </c>
      <c r="CW18" s="4">
        <v>1</v>
      </c>
      <c r="CX18" s="4">
        <f t="shared" si="11"/>
        <v>0</v>
      </c>
      <c r="CZ18" s="2" t="s">
        <v>21</v>
      </c>
      <c r="DA18" s="2">
        <v>52</v>
      </c>
      <c r="DB18" s="2">
        <v>52</v>
      </c>
      <c r="DC18" s="2">
        <v>0</v>
      </c>
      <c r="DD18" s="2">
        <v>0</v>
      </c>
      <c r="DE18" s="4">
        <v>1</v>
      </c>
      <c r="DF18" s="8">
        <f t="shared" si="12"/>
        <v>0</v>
      </c>
      <c r="DH18" s="2" t="s">
        <v>21</v>
      </c>
      <c r="DI18" s="2">
        <v>52</v>
      </c>
      <c r="DJ18" s="2">
        <v>52</v>
      </c>
      <c r="DK18" s="2">
        <v>0</v>
      </c>
      <c r="DL18" s="2">
        <v>0</v>
      </c>
      <c r="DM18" s="4">
        <v>1</v>
      </c>
      <c r="DN18" s="4">
        <f t="shared" si="13"/>
        <v>0</v>
      </c>
      <c r="DP18" s="2" t="s">
        <v>21</v>
      </c>
      <c r="DQ18" s="2">
        <v>52</v>
      </c>
      <c r="DR18" s="2">
        <v>52</v>
      </c>
      <c r="DS18" s="2">
        <v>0</v>
      </c>
      <c r="DT18" s="2">
        <v>0</v>
      </c>
      <c r="DU18" s="4">
        <v>1</v>
      </c>
      <c r="DV18" s="4">
        <f t="shared" si="14"/>
        <v>0</v>
      </c>
      <c r="DX18" s="2" t="s">
        <v>21</v>
      </c>
      <c r="DY18" s="2">
        <v>52</v>
      </c>
      <c r="DZ18" s="2">
        <v>52</v>
      </c>
      <c r="EA18" s="2">
        <v>0</v>
      </c>
      <c r="EB18" s="2">
        <v>0</v>
      </c>
      <c r="EC18" s="4">
        <v>1</v>
      </c>
      <c r="ED18" s="8">
        <f>EC18-'ZTE Geek V975'!DM18</f>
        <v>0</v>
      </c>
      <c r="EF18" s="2" t="s">
        <v>21</v>
      </c>
      <c r="EG18" s="2">
        <v>109</v>
      </c>
      <c r="EH18" s="2">
        <v>109</v>
      </c>
      <c r="EI18" s="2">
        <v>0</v>
      </c>
      <c r="EJ18" s="2">
        <v>0</v>
      </c>
      <c r="EK18" s="4">
        <v>1</v>
      </c>
      <c r="EL18" s="4">
        <f t="shared" si="15"/>
        <v>0</v>
      </c>
      <c r="EN18" s="2" t="s">
        <v>21</v>
      </c>
      <c r="EO18" s="2">
        <v>109</v>
      </c>
      <c r="EP18" s="2">
        <v>109</v>
      </c>
      <c r="EQ18" s="2">
        <v>0</v>
      </c>
      <c r="ER18" s="2">
        <v>0</v>
      </c>
      <c r="ES18" s="4">
        <v>1</v>
      </c>
      <c r="ET18" s="4">
        <f t="shared" si="16"/>
        <v>0</v>
      </c>
      <c r="EV18" s="2" t="s">
        <v>21</v>
      </c>
      <c r="EW18" s="2">
        <v>109</v>
      </c>
      <c r="EX18" s="2">
        <v>109</v>
      </c>
      <c r="EY18" s="2">
        <v>0</v>
      </c>
      <c r="EZ18" s="2">
        <v>0</v>
      </c>
      <c r="FA18" s="4">
        <v>1</v>
      </c>
      <c r="FB18" s="4">
        <f t="shared" si="17"/>
        <v>0</v>
      </c>
      <c r="FD18" s="2" t="s">
        <v>21</v>
      </c>
      <c r="FE18" s="2">
        <v>109</v>
      </c>
      <c r="FF18" s="2">
        <v>109</v>
      </c>
      <c r="FG18" s="2">
        <v>0</v>
      </c>
      <c r="FH18" s="2">
        <v>0</v>
      </c>
      <c r="FI18" s="4">
        <v>1</v>
      </c>
      <c r="FJ18" s="4">
        <f t="shared" si="18"/>
        <v>0</v>
      </c>
      <c r="FL18" s="2" t="s">
        <v>21</v>
      </c>
      <c r="FM18" s="2">
        <v>109</v>
      </c>
      <c r="FN18" s="2">
        <v>109</v>
      </c>
      <c r="FO18" s="2">
        <v>0</v>
      </c>
      <c r="FP18" s="2">
        <v>0</v>
      </c>
      <c r="FQ18" s="4">
        <v>1</v>
      </c>
      <c r="FR18" s="8">
        <f t="shared" si="19"/>
        <v>0</v>
      </c>
      <c r="FT18" s="2" t="s">
        <v>21</v>
      </c>
      <c r="FU18" s="2">
        <v>109</v>
      </c>
      <c r="FV18" s="2">
        <v>109</v>
      </c>
      <c r="FW18" s="2">
        <v>0</v>
      </c>
      <c r="FX18" s="2">
        <v>0</v>
      </c>
      <c r="FY18" s="4">
        <f t="shared" si="88"/>
        <v>1</v>
      </c>
      <c r="FZ18" s="4">
        <f t="shared" si="20"/>
        <v>0</v>
      </c>
      <c r="GB18" t="s">
        <v>21</v>
      </c>
      <c r="GC18">
        <v>109</v>
      </c>
      <c r="GD18">
        <v>109</v>
      </c>
      <c r="GE18">
        <v>0</v>
      </c>
      <c r="GF18">
        <v>0</v>
      </c>
      <c r="GG18" s="38">
        <f t="shared" si="89"/>
        <v>1</v>
      </c>
      <c r="GH18" s="4">
        <f t="shared" si="21"/>
        <v>0</v>
      </c>
      <c r="GJ18" s="2" t="s">
        <v>21</v>
      </c>
      <c r="GK18" s="2">
        <v>109</v>
      </c>
      <c r="GL18" s="2">
        <v>109</v>
      </c>
      <c r="GM18" s="2">
        <v>0</v>
      </c>
      <c r="GN18" s="2">
        <v>0</v>
      </c>
      <c r="GO18" s="4">
        <v>1</v>
      </c>
      <c r="GP18" s="4">
        <f t="shared" si="22"/>
        <v>0</v>
      </c>
      <c r="GR18" s="2" t="s">
        <v>21</v>
      </c>
      <c r="GS18" s="2">
        <v>109</v>
      </c>
      <c r="GT18" s="2">
        <v>109</v>
      </c>
      <c r="GU18" s="2">
        <v>0</v>
      </c>
      <c r="GV18" s="2">
        <v>0</v>
      </c>
      <c r="GW18" s="4">
        <v>1</v>
      </c>
      <c r="GX18" s="4">
        <f t="shared" si="23"/>
        <v>0</v>
      </c>
      <c r="GZ18" s="2" t="s">
        <v>21</v>
      </c>
      <c r="HA18" s="2">
        <v>109</v>
      </c>
      <c r="HB18" s="2">
        <v>109</v>
      </c>
      <c r="HC18" s="2">
        <v>0</v>
      </c>
      <c r="HD18" s="2">
        <v>0</v>
      </c>
      <c r="HE18" s="4">
        <v>1</v>
      </c>
      <c r="HF18" s="4">
        <f t="shared" si="24"/>
        <v>0</v>
      </c>
      <c r="HH18" s="2" t="s">
        <v>21</v>
      </c>
      <c r="HI18" s="2">
        <v>109</v>
      </c>
      <c r="HJ18" s="2">
        <v>109</v>
      </c>
      <c r="HK18" s="2">
        <v>0</v>
      </c>
      <c r="HL18" s="2">
        <v>0</v>
      </c>
      <c r="HM18" s="4">
        <v>1</v>
      </c>
      <c r="HN18" s="4">
        <f t="shared" si="25"/>
        <v>0</v>
      </c>
      <c r="HP18" s="2" t="s">
        <v>21</v>
      </c>
      <c r="HQ18" s="2">
        <v>109</v>
      </c>
      <c r="HR18" s="2">
        <v>109</v>
      </c>
      <c r="HS18" s="2">
        <v>0</v>
      </c>
      <c r="HT18" s="2">
        <v>0</v>
      </c>
      <c r="HU18" s="4">
        <v>1</v>
      </c>
      <c r="HV18" s="4">
        <f t="shared" si="26"/>
        <v>0</v>
      </c>
      <c r="HX18" s="2" t="s">
        <v>21</v>
      </c>
      <c r="HY18" s="2">
        <v>109</v>
      </c>
      <c r="HZ18" s="2">
        <v>109</v>
      </c>
      <c r="IA18" s="2">
        <v>0</v>
      </c>
      <c r="IB18" s="2">
        <v>0</v>
      </c>
      <c r="IC18" s="4">
        <v>1</v>
      </c>
      <c r="ID18" s="4">
        <f t="shared" si="27"/>
        <v>0</v>
      </c>
      <c r="IF18" s="2" t="s">
        <v>21</v>
      </c>
      <c r="IG18" s="2">
        <v>109</v>
      </c>
      <c r="IH18" s="2">
        <v>109</v>
      </c>
      <c r="II18" s="2">
        <v>0</v>
      </c>
      <c r="IJ18" s="2">
        <v>0</v>
      </c>
      <c r="IK18" s="4">
        <f t="shared" si="90"/>
        <v>1</v>
      </c>
      <c r="IL18" s="4">
        <f t="shared" si="28"/>
        <v>0</v>
      </c>
      <c r="IN18" s="55" t="s">
        <v>21</v>
      </c>
      <c r="IO18" s="55">
        <v>109</v>
      </c>
      <c r="IP18" s="55">
        <v>109</v>
      </c>
      <c r="IQ18" s="55">
        <v>0</v>
      </c>
      <c r="IR18" s="55">
        <v>0</v>
      </c>
      <c r="IS18" s="56">
        <v>1</v>
      </c>
      <c r="IT18" s="56">
        <v>0</v>
      </c>
      <c r="IU18" s="52"/>
      <c r="IV18" s="55" t="s">
        <v>21</v>
      </c>
      <c r="IW18" s="55">
        <v>109</v>
      </c>
      <c r="IX18" s="55">
        <v>109</v>
      </c>
      <c r="IY18" s="55">
        <v>0</v>
      </c>
      <c r="IZ18" s="55">
        <v>0</v>
      </c>
      <c r="JA18" s="56">
        <v>1</v>
      </c>
      <c r="JB18" s="56">
        <v>0</v>
      </c>
      <c r="JC18" s="52"/>
      <c r="JD18" s="73" t="s">
        <v>21</v>
      </c>
      <c r="JE18" s="73">
        <v>109</v>
      </c>
      <c r="JF18" s="73">
        <v>109</v>
      </c>
      <c r="JG18" s="73">
        <v>0</v>
      </c>
      <c r="JH18" s="73">
        <v>0</v>
      </c>
      <c r="JI18" s="77">
        <v>1</v>
      </c>
      <c r="JJ18" s="67">
        <f t="shared" si="29"/>
        <v>0</v>
      </c>
      <c r="JK18" s="66"/>
      <c r="JL18" s="73" t="s">
        <v>21</v>
      </c>
      <c r="JM18" s="73">
        <v>109</v>
      </c>
      <c r="JN18" s="73">
        <v>109</v>
      </c>
      <c r="JO18" s="73">
        <v>0</v>
      </c>
      <c r="JP18" s="73">
        <v>0</v>
      </c>
      <c r="JQ18" s="77">
        <f t="shared" si="91"/>
        <v>1</v>
      </c>
      <c r="JR18" s="67">
        <f t="shared" si="30"/>
        <v>0</v>
      </c>
      <c r="JS18" s="66"/>
      <c r="JT18" s="74" t="s">
        <v>21</v>
      </c>
      <c r="JU18" s="74">
        <v>109</v>
      </c>
      <c r="JV18" s="74">
        <v>109</v>
      </c>
      <c r="JW18" s="74">
        <v>0</v>
      </c>
      <c r="JX18" s="74">
        <v>0</v>
      </c>
      <c r="JY18" s="75">
        <f t="shared" si="92"/>
        <v>1</v>
      </c>
      <c r="JZ18" s="75">
        <f t="shared" si="31"/>
        <v>0</v>
      </c>
      <c r="KB18" s="73" t="s">
        <v>21</v>
      </c>
      <c r="KC18" s="73">
        <v>109</v>
      </c>
      <c r="KD18" s="73">
        <v>109</v>
      </c>
      <c r="KE18" s="73">
        <v>0</v>
      </c>
      <c r="KF18" s="73">
        <v>0</v>
      </c>
      <c r="KG18" s="77">
        <v>1</v>
      </c>
      <c r="KH18" s="75">
        <f t="shared" si="32"/>
        <v>0</v>
      </c>
      <c r="KI18" s="74"/>
      <c r="KJ18" s="73" t="s">
        <v>21</v>
      </c>
      <c r="KK18" s="73">
        <v>109</v>
      </c>
      <c r="KL18" s="73">
        <v>109</v>
      </c>
      <c r="KM18" s="73">
        <v>0</v>
      </c>
      <c r="KN18" s="73">
        <v>0</v>
      </c>
      <c r="KO18" s="77">
        <v>1</v>
      </c>
      <c r="KP18" s="75">
        <f t="shared" si="33"/>
        <v>0</v>
      </c>
      <c r="KQ18" s="74"/>
      <c r="KR18" s="73" t="s">
        <v>21</v>
      </c>
      <c r="KS18" s="73">
        <v>109</v>
      </c>
      <c r="KT18" s="73">
        <v>109</v>
      </c>
      <c r="KU18" s="73">
        <v>0</v>
      </c>
      <c r="KV18" s="73">
        <v>0</v>
      </c>
      <c r="KW18" s="77">
        <v>1</v>
      </c>
      <c r="KX18" s="75">
        <f t="shared" si="34"/>
        <v>0</v>
      </c>
      <c r="KY18" s="74"/>
      <c r="KZ18" s="73" t="s">
        <v>21</v>
      </c>
      <c r="LA18" s="73">
        <v>109</v>
      </c>
      <c r="LB18" s="73">
        <v>109</v>
      </c>
      <c r="LC18" s="73">
        <v>0</v>
      </c>
      <c r="LD18" s="73">
        <v>0</v>
      </c>
      <c r="LE18" s="77">
        <v>1</v>
      </c>
      <c r="LF18" s="75">
        <f t="shared" si="35"/>
        <v>1</v>
      </c>
      <c r="LG18" s="74"/>
      <c r="LH18" s="74"/>
      <c r="LI18" s="73" t="s">
        <v>21</v>
      </c>
      <c r="LJ18" s="73">
        <v>109</v>
      </c>
      <c r="LK18" s="73">
        <v>109</v>
      </c>
      <c r="LL18" s="73">
        <v>0</v>
      </c>
      <c r="LM18" s="73">
        <v>0</v>
      </c>
      <c r="LN18" s="77">
        <v>1</v>
      </c>
      <c r="LO18" s="75">
        <f t="shared" si="36"/>
        <v>0</v>
      </c>
      <c r="LP18" s="74"/>
      <c r="LQ18" s="74" t="s">
        <v>21</v>
      </c>
      <c r="LR18" s="74">
        <v>109</v>
      </c>
      <c r="LS18" s="74">
        <v>109</v>
      </c>
      <c r="LT18" s="74">
        <v>0</v>
      </c>
      <c r="LU18" s="74">
        <v>0</v>
      </c>
      <c r="LV18" s="75">
        <f t="shared" si="37"/>
        <v>1</v>
      </c>
      <c r="LW18" s="75">
        <f t="shared" si="38"/>
        <v>0</v>
      </c>
      <c r="LY18" s="74" t="s">
        <v>21</v>
      </c>
      <c r="LZ18" s="74">
        <v>109</v>
      </c>
      <c r="MA18" s="74">
        <v>109</v>
      </c>
      <c r="MB18" s="74">
        <v>0</v>
      </c>
      <c r="MC18" s="74">
        <v>0</v>
      </c>
      <c r="MD18" s="75">
        <f t="shared" si="39"/>
        <v>1</v>
      </c>
      <c r="ME18" s="75">
        <f t="shared" si="40"/>
        <v>0</v>
      </c>
      <c r="MG18" s="74" t="s">
        <v>21</v>
      </c>
      <c r="MH18" s="74">
        <v>109</v>
      </c>
      <c r="MI18" s="74">
        <v>109</v>
      </c>
      <c r="MJ18" s="74">
        <v>0</v>
      </c>
      <c r="MK18" s="74">
        <v>0</v>
      </c>
      <c r="ML18" s="75">
        <f t="shared" si="41"/>
        <v>1</v>
      </c>
      <c r="MM18" s="75">
        <f t="shared" si="42"/>
        <v>0</v>
      </c>
      <c r="MO18" s="74" t="s">
        <v>21</v>
      </c>
      <c r="MP18" s="74">
        <v>109</v>
      </c>
      <c r="MQ18" s="74">
        <v>109</v>
      </c>
      <c r="MR18" s="74">
        <v>0</v>
      </c>
      <c r="MS18" s="74">
        <v>0</v>
      </c>
      <c r="MT18" s="75">
        <f t="shared" si="43"/>
        <v>1</v>
      </c>
      <c r="MU18" s="75">
        <f t="shared" si="44"/>
        <v>0</v>
      </c>
      <c r="MW18" s="74" t="s">
        <v>21</v>
      </c>
      <c r="MX18" s="74">
        <v>109</v>
      </c>
      <c r="MY18" s="74">
        <v>109</v>
      </c>
      <c r="MZ18" s="74">
        <v>0</v>
      </c>
      <c r="NA18" s="74">
        <v>0</v>
      </c>
      <c r="NB18" s="75">
        <f t="shared" si="45"/>
        <v>1</v>
      </c>
      <c r="NC18" s="75">
        <f t="shared" si="46"/>
        <v>0</v>
      </c>
      <c r="ND18" s="74"/>
      <c r="NE18" s="74" t="s">
        <v>21</v>
      </c>
      <c r="NF18" s="74">
        <v>109</v>
      </c>
      <c r="NG18" s="74">
        <v>109</v>
      </c>
      <c r="NH18" s="74">
        <v>0</v>
      </c>
      <c r="NI18" s="74">
        <v>0</v>
      </c>
      <c r="NJ18" s="75">
        <f t="shared" si="47"/>
        <v>1</v>
      </c>
      <c r="NK18" s="75">
        <f t="shared" si="48"/>
        <v>0</v>
      </c>
      <c r="NM18" s="74" t="s">
        <v>21</v>
      </c>
      <c r="NN18" s="74">
        <v>109</v>
      </c>
      <c r="NO18" s="74">
        <v>109</v>
      </c>
      <c r="NP18" s="74">
        <v>0</v>
      </c>
      <c r="NQ18" s="74">
        <v>0</v>
      </c>
      <c r="NR18" s="75">
        <f t="shared" si="49"/>
        <v>1</v>
      </c>
      <c r="NS18" s="75">
        <f t="shared" si="50"/>
        <v>0</v>
      </c>
      <c r="NU18" s="74" t="s">
        <v>21</v>
      </c>
      <c r="NV18" s="74">
        <v>109</v>
      </c>
      <c r="NW18" s="74">
        <v>109</v>
      </c>
      <c r="NX18" s="74">
        <v>0</v>
      </c>
      <c r="NY18" s="74">
        <v>0</v>
      </c>
      <c r="NZ18" s="75">
        <f t="shared" si="51"/>
        <v>1</v>
      </c>
      <c r="OA18" s="75">
        <f t="shared" si="52"/>
        <v>0</v>
      </c>
      <c r="OC18" s="74" t="s">
        <v>21</v>
      </c>
      <c r="OD18" s="74">
        <v>109</v>
      </c>
      <c r="OE18" s="74">
        <v>109</v>
      </c>
      <c r="OF18" s="74">
        <v>0</v>
      </c>
      <c r="OG18" s="74">
        <v>0</v>
      </c>
      <c r="OH18" s="75">
        <f t="shared" si="53"/>
        <v>1</v>
      </c>
      <c r="OI18" s="75">
        <f t="shared" si="54"/>
        <v>0</v>
      </c>
      <c r="OJ18" s="74"/>
      <c r="OK18" s="74" t="s">
        <v>21</v>
      </c>
      <c r="OL18" s="74">
        <v>109</v>
      </c>
      <c r="OM18" s="73">
        <v>109</v>
      </c>
      <c r="ON18" s="74">
        <v>0</v>
      </c>
      <c r="OO18" s="74">
        <v>0</v>
      </c>
      <c r="OP18" s="75">
        <f t="shared" si="55"/>
        <v>1</v>
      </c>
      <c r="OQ18" s="75">
        <f t="shared" si="56"/>
        <v>0</v>
      </c>
      <c r="OS18" s="74" t="s">
        <v>21</v>
      </c>
      <c r="OT18" s="74">
        <v>109</v>
      </c>
      <c r="OU18" s="74">
        <v>109</v>
      </c>
      <c r="OV18" s="74">
        <v>0</v>
      </c>
      <c r="OW18" s="74">
        <v>0</v>
      </c>
      <c r="OX18" s="75">
        <f t="shared" si="57"/>
        <v>1</v>
      </c>
      <c r="OY18" s="75">
        <f t="shared" si="58"/>
        <v>0</v>
      </c>
      <c r="PA18" s="74" t="s">
        <v>21</v>
      </c>
      <c r="PB18" s="74">
        <v>109</v>
      </c>
      <c r="PC18" s="74">
        <v>109</v>
      </c>
      <c r="PD18" s="74">
        <v>0</v>
      </c>
      <c r="PE18" s="74">
        <v>0</v>
      </c>
      <c r="PF18" s="75">
        <f t="shared" si="59"/>
        <v>1</v>
      </c>
      <c r="PG18" s="75">
        <f t="shared" si="60"/>
        <v>0</v>
      </c>
      <c r="PI18" s="74" t="s">
        <v>21</v>
      </c>
      <c r="PJ18" s="74">
        <v>109</v>
      </c>
      <c r="PK18" s="74">
        <v>109</v>
      </c>
      <c r="PL18" s="74">
        <v>0</v>
      </c>
      <c r="PM18" s="74">
        <v>0</v>
      </c>
      <c r="PN18" s="75">
        <f t="shared" si="61"/>
        <v>1</v>
      </c>
      <c r="PO18" s="75">
        <f t="shared" si="62"/>
        <v>0</v>
      </c>
      <c r="PQ18" s="74" t="s">
        <v>21</v>
      </c>
      <c r="PR18" s="74">
        <v>109</v>
      </c>
      <c r="PS18" s="74">
        <v>109</v>
      </c>
      <c r="PT18" s="74">
        <v>0</v>
      </c>
      <c r="PU18" s="74">
        <v>0</v>
      </c>
      <c r="PV18" s="75">
        <f t="shared" si="63"/>
        <v>1</v>
      </c>
      <c r="PW18" s="75">
        <f t="shared" si="64"/>
        <v>0</v>
      </c>
      <c r="PY18" s="74" t="s">
        <v>21</v>
      </c>
      <c r="PZ18" s="74">
        <v>109</v>
      </c>
      <c r="QA18" s="74">
        <v>109</v>
      </c>
      <c r="QB18" s="74">
        <v>0</v>
      </c>
      <c r="QC18" s="74">
        <v>0</v>
      </c>
      <c r="QD18" s="75">
        <f t="shared" si="65"/>
        <v>1</v>
      </c>
      <c r="QE18" s="75">
        <f t="shared" si="66"/>
        <v>0</v>
      </c>
      <c r="QG18" s="74" t="s">
        <v>21</v>
      </c>
      <c r="QH18" s="74">
        <v>109</v>
      </c>
      <c r="QI18" s="74">
        <v>109</v>
      </c>
      <c r="QJ18" s="74">
        <v>0</v>
      </c>
      <c r="QK18" s="74">
        <v>0</v>
      </c>
      <c r="QL18" s="75">
        <f t="shared" si="67"/>
        <v>1</v>
      </c>
      <c r="QM18" s="75">
        <f t="shared" si="68"/>
        <v>0</v>
      </c>
      <c r="QO18" s="74" t="s">
        <v>21</v>
      </c>
      <c r="QP18" s="74">
        <v>109</v>
      </c>
      <c r="QQ18" s="74">
        <v>109</v>
      </c>
      <c r="QR18" s="74">
        <v>0</v>
      </c>
      <c r="QS18" s="74">
        <v>0</v>
      </c>
      <c r="QT18" s="75">
        <f t="shared" si="69"/>
        <v>1</v>
      </c>
      <c r="QU18" s="75">
        <f t="shared" si="70"/>
        <v>0</v>
      </c>
      <c r="QW18" s="74" t="s">
        <v>21</v>
      </c>
      <c r="QX18" s="74">
        <v>109</v>
      </c>
      <c r="QY18" s="74">
        <v>109</v>
      </c>
      <c r="QZ18" s="74">
        <v>0</v>
      </c>
      <c r="RA18" s="74">
        <v>0</v>
      </c>
      <c r="RB18" s="75">
        <f t="shared" si="71"/>
        <v>1</v>
      </c>
      <c r="RC18" s="75">
        <f t="shared" si="72"/>
        <v>0</v>
      </c>
      <c r="RE18" s="74" t="s">
        <v>21</v>
      </c>
      <c r="RF18" s="74">
        <v>109</v>
      </c>
      <c r="RG18" s="74">
        <v>109</v>
      </c>
      <c r="RH18" s="74">
        <v>0</v>
      </c>
      <c r="RI18" s="74">
        <v>0</v>
      </c>
      <c r="RJ18" s="75">
        <f t="shared" si="73"/>
        <v>1</v>
      </c>
      <c r="RK18" s="75">
        <f t="shared" si="74"/>
        <v>0</v>
      </c>
      <c r="RM18" s="74" t="s">
        <v>21</v>
      </c>
      <c r="RN18" s="74">
        <v>109</v>
      </c>
      <c r="RO18" s="74">
        <v>109</v>
      </c>
      <c r="RP18" s="74">
        <v>0</v>
      </c>
      <c r="RQ18" s="74">
        <v>0</v>
      </c>
      <c r="RR18" s="75">
        <f t="shared" si="75"/>
        <v>1</v>
      </c>
      <c r="RS18" s="75">
        <f t="shared" si="76"/>
        <v>0</v>
      </c>
      <c r="RU18" s="74" t="s">
        <v>21</v>
      </c>
      <c r="RV18" s="74">
        <v>109</v>
      </c>
      <c r="RW18" s="74">
        <v>109</v>
      </c>
      <c r="RX18" s="74">
        <v>0</v>
      </c>
      <c r="RY18" s="74">
        <v>0</v>
      </c>
      <c r="RZ18" s="75">
        <f t="shared" si="77"/>
        <v>1</v>
      </c>
      <c r="SA18" s="75">
        <f t="shared" si="78"/>
        <v>0</v>
      </c>
      <c r="SC18" s="74" t="s">
        <v>21</v>
      </c>
      <c r="SD18" s="74">
        <v>109</v>
      </c>
      <c r="SE18" s="74">
        <v>109</v>
      </c>
      <c r="SF18" s="74">
        <v>0</v>
      </c>
      <c r="SG18" s="74">
        <v>0</v>
      </c>
      <c r="SH18" s="75">
        <f t="shared" si="79"/>
        <v>1</v>
      </c>
      <c r="SI18" s="75">
        <f t="shared" si="80"/>
        <v>0</v>
      </c>
      <c r="SK18" s="74" t="s">
        <v>21</v>
      </c>
      <c r="SL18" s="74">
        <v>109</v>
      </c>
      <c r="SM18" s="74">
        <v>109</v>
      </c>
      <c r="SN18" s="74">
        <v>0</v>
      </c>
      <c r="SO18" s="74">
        <v>0</v>
      </c>
      <c r="SP18" s="75">
        <f t="shared" si="81"/>
        <v>1</v>
      </c>
      <c r="SQ18" s="75" t="str">
        <f t="shared" si="82"/>
        <v>OK</v>
      </c>
      <c r="SS18" s="74" t="s">
        <v>21</v>
      </c>
      <c r="ST18" s="74">
        <v>109</v>
      </c>
      <c r="SU18" s="74">
        <v>109</v>
      </c>
      <c r="SV18" s="74">
        <v>0</v>
      </c>
      <c r="SW18" s="74">
        <v>0</v>
      </c>
      <c r="SX18" s="75">
        <f t="shared" si="83"/>
        <v>1</v>
      </c>
      <c r="SY18" s="75" t="str">
        <f t="shared" si="84"/>
        <v>OK</v>
      </c>
      <c r="TA18" s="74" t="s">
        <v>21</v>
      </c>
      <c r="TB18" s="74">
        <v>109</v>
      </c>
      <c r="TC18" s="74">
        <v>109</v>
      </c>
      <c r="TD18" s="74">
        <v>0</v>
      </c>
      <c r="TE18" s="74">
        <v>0</v>
      </c>
      <c r="TF18" s="75">
        <v>1</v>
      </c>
      <c r="TG18" s="75" t="str">
        <f t="shared" si="85"/>
        <v>OK</v>
      </c>
      <c r="TI18" s="74" t="s">
        <v>21</v>
      </c>
      <c r="TJ18" s="74">
        <v>109</v>
      </c>
      <c r="TK18" s="74">
        <v>109</v>
      </c>
      <c r="TL18" s="74">
        <v>0</v>
      </c>
      <c r="TM18" s="74">
        <v>0</v>
      </c>
      <c r="TN18" s="75">
        <f t="shared" si="86"/>
        <v>1</v>
      </c>
      <c r="TO18" s="75" t="str">
        <f t="shared" si="87"/>
        <v>OK</v>
      </c>
    </row>
    <row r="19" spans="1:535" ht="15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G19" s="4"/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4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4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4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4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4">
        <f t="shared" si="4"/>
        <v>0</v>
      </c>
      <c r="AV19" s="2" t="s">
        <v>22</v>
      </c>
      <c r="AW19" s="2">
        <v>54</v>
      </c>
      <c r="AX19" s="2">
        <v>52</v>
      </c>
      <c r="AY19" s="2">
        <v>2</v>
      </c>
      <c r="AZ19" s="2">
        <v>0</v>
      </c>
      <c r="BA19" s="4">
        <v>0.96</v>
      </c>
      <c r="BB19" s="4">
        <f t="shared" si="5"/>
        <v>0</v>
      </c>
      <c r="BD19" s="2" t="s">
        <v>22</v>
      </c>
      <c r="BE19" s="2">
        <v>54</v>
      </c>
      <c r="BF19" s="2">
        <v>52</v>
      </c>
      <c r="BG19" s="2">
        <v>2</v>
      </c>
      <c r="BH19" s="2">
        <v>0</v>
      </c>
      <c r="BI19" s="4">
        <v>0.96</v>
      </c>
      <c r="BJ19" s="4">
        <f t="shared" si="6"/>
        <v>0</v>
      </c>
      <c r="BL19" s="2" t="s">
        <v>22</v>
      </c>
      <c r="BM19" s="2">
        <v>54</v>
      </c>
      <c r="BN19" s="2">
        <v>52</v>
      </c>
      <c r="BO19" s="2">
        <v>2</v>
      </c>
      <c r="BP19" s="2">
        <v>0</v>
      </c>
      <c r="BQ19" s="4">
        <v>0.96</v>
      </c>
      <c r="BR19" s="4">
        <f t="shared" si="7"/>
        <v>0</v>
      </c>
      <c r="BT19" s="2" t="s">
        <v>22</v>
      </c>
      <c r="BU19" s="2">
        <v>54</v>
      </c>
      <c r="BV19" s="2">
        <v>52</v>
      </c>
      <c r="BW19" s="2">
        <v>2</v>
      </c>
      <c r="BX19" s="2">
        <v>0</v>
      </c>
      <c r="BY19" s="4">
        <v>0.96</v>
      </c>
      <c r="BZ19" s="4">
        <f t="shared" si="8"/>
        <v>0</v>
      </c>
      <c r="CB19" s="2" t="s">
        <v>22</v>
      </c>
      <c r="CC19" s="2">
        <v>54</v>
      </c>
      <c r="CD19" s="2">
        <v>52</v>
      </c>
      <c r="CE19" s="2">
        <v>2</v>
      </c>
      <c r="CF19" s="2">
        <v>0</v>
      </c>
      <c r="CG19" s="4">
        <v>0.96</v>
      </c>
      <c r="CH19" s="4">
        <f t="shared" si="9"/>
        <v>0</v>
      </c>
      <c r="CJ19" s="2" t="s">
        <v>22</v>
      </c>
      <c r="CK19" s="2">
        <v>54</v>
      </c>
      <c r="CL19" s="2">
        <v>52</v>
      </c>
      <c r="CM19" s="2">
        <v>2</v>
      </c>
      <c r="CN19" s="2">
        <v>0</v>
      </c>
      <c r="CO19" s="4">
        <v>0.96</v>
      </c>
      <c r="CP19" s="4">
        <f t="shared" si="10"/>
        <v>0</v>
      </c>
      <c r="CR19" s="2" t="s">
        <v>22</v>
      </c>
      <c r="CS19" s="2">
        <v>54</v>
      </c>
      <c r="CT19" s="2">
        <v>52</v>
      </c>
      <c r="CU19" s="2">
        <v>2</v>
      </c>
      <c r="CV19" s="2">
        <v>0</v>
      </c>
      <c r="CW19" s="4">
        <v>0.96</v>
      </c>
      <c r="CX19" s="4">
        <f t="shared" si="11"/>
        <v>0</v>
      </c>
      <c r="CZ19" s="2" t="s">
        <v>22</v>
      </c>
      <c r="DA19" s="2">
        <v>54</v>
      </c>
      <c r="DB19" s="2">
        <v>52</v>
      </c>
      <c r="DC19" s="2">
        <v>2</v>
      </c>
      <c r="DD19" s="2">
        <v>0</v>
      </c>
      <c r="DE19" s="4">
        <v>0.96</v>
      </c>
      <c r="DF19" s="8">
        <f t="shared" si="12"/>
        <v>0</v>
      </c>
      <c r="DH19" s="2" t="s">
        <v>22</v>
      </c>
      <c r="DI19" s="2">
        <v>54</v>
      </c>
      <c r="DJ19" s="2">
        <v>52</v>
      </c>
      <c r="DK19" s="2">
        <v>2</v>
      </c>
      <c r="DL19" s="2">
        <v>0</v>
      </c>
      <c r="DM19" s="4">
        <v>0.96</v>
      </c>
      <c r="DN19" s="4">
        <f t="shared" si="13"/>
        <v>0</v>
      </c>
      <c r="DP19" s="2" t="s">
        <v>22</v>
      </c>
      <c r="DQ19" s="2">
        <v>54</v>
      </c>
      <c r="DR19" s="2">
        <v>52</v>
      </c>
      <c r="DS19" s="2">
        <v>2</v>
      </c>
      <c r="DT19" s="2">
        <v>0</v>
      </c>
      <c r="DU19" s="4">
        <v>0.96</v>
      </c>
      <c r="DV19" s="4">
        <f t="shared" si="14"/>
        <v>0</v>
      </c>
      <c r="DX19" s="2" t="s">
        <v>22</v>
      </c>
      <c r="DY19" s="2">
        <v>54</v>
      </c>
      <c r="DZ19" s="2">
        <v>52</v>
      </c>
      <c r="EA19" s="2">
        <v>2</v>
      </c>
      <c r="EB19" s="2">
        <v>0</v>
      </c>
      <c r="EC19" s="4">
        <v>0.96</v>
      </c>
      <c r="ED19" s="8">
        <f>EC19-'ZTE Geek V975'!DM19</f>
        <v>0</v>
      </c>
      <c r="EF19" s="2" t="s">
        <v>22</v>
      </c>
      <c r="EG19" s="2">
        <v>54</v>
      </c>
      <c r="EH19" s="2">
        <v>52</v>
      </c>
      <c r="EI19" s="2">
        <v>2</v>
      </c>
      <c r="EJ19" s="2">
        <v>0</v>
      </c>
      <c r="EK19" s="4">
        <v>0.96</v>
      </c>
      <c r="EL19" s="4">
        <f t="shared" si="15"/>
        <v>0</v>
      </c>
      <c r="EN19" s="2" t="s">
        <v>22</v>
      </c>
      <c r="EO19" s="2">
        <v>54</v>
      </c>
      <c r="EP19" s="2">
        <v>52</v>
      </c>
      <c r="EQ19" s="2">
        <v>2</v>
      </c>
      <c r="ER19" s="2">
        <v>0</v>
      </c>
      <c r="ES19" s="4">
        <v>0.96</v>
      </c>
      <c r="ET19" s="4">
        <f t="shared" si="16"/>
        <v>0</v>
      </c>
      <c r="EV19" s="2" t="s">
        <v>22</v>
      </c>
      <c r="EW19" s="2">
        <v>54</v>
      </c>
      <c r="EX19" s="2">
        <v>52</v>
      </c>
      <c r="EY19" s="2">
        <v>2</v>
      </c>
      <c r="EZ19" s="2">
        <v>0</v>
      </c>
      <c r="FA19" s="4">
        <v>0.96</v>
      </c>
      <c r="FB19" s="4">
        <f t="shared" si="17"/>
        <v>0</v>
      </c>
      <c r="FD19" s="2" t="s">
        <v>22</v>
      </c>
      <c r="FE19" s="2">
        <v>54</v>
      </c>
      <c r="FF19" s="2">
        <v>52</v>
      </c>
      <c r="FG19" s="2">
        <v>2</v>
      </c>
      <c r="FH19" s="2">
        <v>0</v>
      </c>
      <c r="FI19" s="4">
        <v>0.96</v>
      </c>
      <c r="FJ19" s="4">
        <f t="shared" si="18"/>
        <v>0</v>
      </c>
      <c r="FL19" s="2" t="s">
        <v>22</v>
      </c>
      <c r="FM19" s="2">
        <v>54</v>
      </c>
      <c r="FN19" s="2">
        <v>52</v>
      </c>
      <c r="FO19" s="2">
        <v>2</v>
      </c>
      <c r="FP19" s="2">
        <v>0</v>
      </c>
      <c r="FQ19" s="4">
        <v>0.96</v>
      </c>
      <c r="FR19" s="8">
        <f t="shared" si="19"/>
        <v>0</v>
      </c>
      <c r="FT19" s="2" t="s">
        <v>22</v>
      </c>
      <c r="FU19" s="2">
        <v>54</v>
      </c>
      <c r="FV19" s="2">
        <v>52</v>
      </c>
      <c r="FW19" s="2">
        <v>2</v>
      </c>
      <c r="FX19" s="2">
        <v>0</v>
      </c>
      <c r="FY19" s="4">
        <f t="shared" si="88"/>
        <v>0.96296296296296291</v>
      </c>
      <c r="FZ19" s="4">
        <f t="shared" si="20"/>
        <v>2.962962962962945E-3</v>
      </c>
      <c r="GB19" t="s">
        <v>22</v>
      </c>
      <c r="GC19">
        <v>54</v>
      </c>
      <c r="GD19">
        <v>52</v>
      </c>
      <c r="GE19">
        <v>2</v>
      </c>
      <c r="GF19">
        <v>0</v>
      </c>
      <c r="GG19" s="38">
        <f t="shared" si="89"/>
        <v>0.96296296296296291</v>
      </c>
      <c r="GH19" s="4">
        <f t="shared" si="21"/>
        <v>0</v>
      </c>
      <c r="GJ19" s="2" t="s">
        <v>22</v>
      </c>
      <c r="GK19" s="2">
        <v>54</v>
      </c>
      <c r="GL19" s="2">
        <v>52</v>
      </c>
      <c r="GM19" s="2">
        <v>2</v>
      </c>
      <c r="GN19" s="2">
        <v>0</v>
      </c>
      <c r="GO19" s="4">
        <v>0.96</v>
      </c>
      <c r="GP19" s="4">
        <f t="shared" si="22"/>
        <v>-2.962962962962945E-3</v>
      </c>
      <c r="GR19" s="2" t="s">
        <v>22</v>
      </c>
      <c r="GS19" s="2">
        <v>54</v>
      </c>
      <c r="GT19" s="2">
        <v>52</v>
      </c>
      <c r="GU19" s="2">
        <v>2</v>
      </c>
      <c r="GV19" s="2">
        <v>0</v>
      </c>
      <c r="GW19" s="4">
        <v>0.96</v>
      </c>
      <c r="GX19" s="4">
        <f t="shared" si="23"/>
        <v>0</v>
      </c>
      <c r="GZ19" s="2" t="s">
        <v>22</v>
      </c>
      <c r="HA19" s="2">
        <v>54</v>
      </c>
      <c r="HB19" s="2">
        <v>52</v>
      </c>
      <c r="HC19" s="2">
        <v>2</v>
      </c>
      <c r="HD19" s="2">
        <v>0</v>
      </c>
      <c r="HE19" s="4">
        <v>0.96</v>
      </c>
      <c r="HF19" s="4">
        <f t="shared" si="24"/>
        <v>0</v>
      </c>
      <c r="HH19" s="2" t="s">
        <v>22</v>
      </c>
      <c r="HI19" s="2">
        <v>54</v>
      </c>
      <c r="HJ19" s="2">
        <v>52</v>
      </c>
      <c r="HK19" s="2">
        <v>2</v>
      </c>
      <c r="HL19" s="2">
        <v>0</v>
      </c>
      <c r="HM19" s="4">
        <v>0.96</v>
      </c>
      <c r="HN19" s="4">
        <f t="shared" si="25"/>
        <v>0</v>
      </c>
      <c r="HP19" s="2" t="s">
        <v>22</v>
      </c>
      <c r="HQ19" s="2">
        <v>54</v>
      </c>
      <c r="HR19" s="2">
        <v>52</v>
      </c>
      <c r="HS19" s="2">
        <v>2</v>
      </c>
      <c r="HT19" s="2">
        <v>0</v>
      </c>
      <c r="HU19" s="4">
        <v>0.96</v>
      </c>
      <c r="HV19" s="4">
        <f t="shared" si="26"/>
        <v>0</v>
      </c>
      <c r="HX19" s="2" t="s">
        <v>22</v>
      </c>
      <c r="HY19" s="2">
        <v>54</v>
      </c>
      <c r="HZ19" s="2">
        <v>52</v>
      </c>
      <c r="IA19" s="2">
        <v>2</v>
      </c>
      <c r="IB19" s="2">
        <v>0</v>
      </c>
      <c r="IC19" s="4">
        <v>0.96</v>
      </c>
      <c r="ID19" s="4">
        <f t="shared" si="27"/>
        <v>0</v>
      </c>
      <c r="IF19" s="2" t="s">
        <v>22</v>
      </c>
      <c r="IG19" s="2">
        <v>54</v>
      </c>
      <c r="IH19" s="2">
        <v>52</v>
      </c>
      <c r="II19" s="2">
        <v>2</v>
      </c>
      <c r="IJ19" s="2">
        <v>0</v>
      </c>
      <c r="IK19" s="4">
        <f t="shared" si="90"/>
        <v>0.96296296296296291</v>
      </c>
      <c r="IL19" s="4">
        <f t="shared" si="28"/>
        <v>2.962962962962945E-3</v>
      </c>
      <c r="IN19" s="55" t="s">
        <v>22</v>
      </c>
      <c r="IO19" s="55">
        <v>54</v>
      </c>
      <c r="IP19" s="55">
        <v>52</v>
      </c>
      <c r="IQ19" s="55">
        <v>2</v>
      </c>
      <c r="IR19" s="55">
        <v>0</v>
      </c>
      <c r="IS19" s="56">
        <v>0.96</v>
      </c>
      <c r="IT19" s="56">
        <v>0</v>
      </c>
      <c r="IU19" s="52"/>
      <c r="IV19" s="55" t="s">
        <v>22</v>
      </c>
      <c r="IW19" s="55">
        <v>54</v>
      </c>
      <c r="IX19" s="55">
        <v>52</v>
      </c>
      <c r="IY19" s="55">
        <v>2</v>
      </c>
      <c r="IZ19" s="55">
        <v>0</v>
      </c>
      <c r="JA19" s="56">
        <v>0.96</v>
      </c>
      <c r="JB19" s="56">
        <v>0</v>
      </c>
      <c r="JC19" s="52"/>
      <c r="JD19" s="73" t="s">
        <v>22</v>
      </c>
      <c r="JE19" s="73">
        <v>54</v>
      </c>
      <c r="JF19" s="73">
        <v>52</v>
      </c>
      <c r="JG19" s="73">
        <v>2</v>
      </c>
      <c r="JH19" s="73">
        <v>0</v>
      </c>
      <c r="JI19" s="77">
        <v>0.96</v>
      </c>
      <c r="JJ19" s="67">
        <f t="shared" si="29"/>
        <v>0</v>
      </c>
      <c r="JK19" s="66"/>
      <c r="JL19" s="40" t="s">
        <v>22</v>
      </c>
      <c r="JM19" s="40">
        <v>203</v>
      </c>
      <c r="JN19" s="40">
        <v>200</v>
      </c>
      <c r="JO19" s="40">
        <v>2</v>
      </c>
      <c r="JP19" s="40">
        <v>1</v>
      </c>
      <c r="JQ19" s="86">
        <f t="shared" si="91"/>
        <v>0.98522167487684731</v>
      </c>
      <c r="JR19" s="67">
        <f t="shared" si="30"/>
        <v>2.5221674876847344E-2</v>
      </c>
      <c r="JS19" s="66"/>
      <c r="JT19" s="74" t="s">
        <v>22</v>
      </c>
      <c r="JU19" s="74">
        <v>203</v>
      </c>
      <c r="JV19" s="74">
        <v>199</v>
      </c>
      <c r="JW19" s="74">
        <v>2</v>
      </c>
      <c r="JX19" s="74">
        <v>2</v>
      </c>
      <c r="JY19" s="75">
        <f t="shared" si="92"/>
        <v>0.98029556650246308</v>
      </c>
      <c r="JZ19" s="75">
        <f t="shared" si="31"/>
        <v>-4.9261083743842304E-3</v>
      </c>
      <c r="KB19" s="73" t="s">
        <v>22</v>
      </c>
      <c r="KC19" s="73">
        <v>203</v>
      </c>
      <c r="KD19" s="73">
        <v>200</v>
      </c>
      <c r="KE19" s="73">
        <v>2</v>
      </c>
      <c r="KF19" s="73">
        <v>1</v>
      </c>
      <c r="KG19" s="77">
        <v>0.99</v>
      </c>
      <c r="KH19" s="75">
        <f t="shared" si="32"/>
        <v>9.7044334975369129E-3</v>
      </c>
      <c r="KI19" s="74"/>
      <c r="KJ19" s="73" t="s">
        <v>22</v>
      </c>
      <c r="KK19" s="73">
        <v>203</v>
      </c>
      <c r="KL19" s="73">
        <v>200</v>
      </c>
      <c r="KM19" s="73">
        <v>2</v>
      </c>
      <c r="KN19" s="73">
        <v>1</v>
      </c>
      <c r="KO19" s="77">
        <v>0.99</v>
      </c>
      <c r="KP19" s="75">
        <f t="shared" si="33"/>
        <v>0</v>
      </c>
      <c r="KQ19" s="74"/>
      <c r="KR19" s="73" t="s">
        <v>22</v>
      </c>
      <c r="KS19" s="73">
        <v>203</v>
      </c>
      <c r="KT19" s="73">
        <v>200</v>
      </c>
      <c r="KU19" s="73">
        <v>2</v>
      </c>
      <c r="KV19" s="73">
        <v>1</v>
      </c>
      <c r="KW19" s="77">
        <f>KT19/KS19</f>
        <v>0.98522167487684731</v>
      </c>
      <c r="KX19" s="75">
        <f t="shared" si="34"/>
        <v>-4.7783251231526824E-3</v>
      </c>
      <c r="KY19" s="74"/>
      <c r="KZ19" s="73" t="s">
        <v>22</v>
      </c>
      <c r="LA19" s="73">
        <v>203</v>
      </c>
      <c r="LB19" s="40">
        <v>199</v>
      </c>
      <c r="LC19" s="73">
        <v>2</v>
      </c>
      <c r="LD19" s="73">
        <v>2</v>
      </c>
      <c r="LE19" s="77">
        <v>0.98</v>
      </c>
      <c r="LF19" s="75">
        <f t="shared" si="35"/>
        <v>-2.0000000000000018E-2</v>
      </c>
      <c r="LG19" s="74"/>
      <c r="LH19" s="74"/>
      <c r="LI19" s="73" t="s">
        <v>22</v>
      </c>
      <c r="LJ19" s="73">
        <v>203</v>
      </c>
      <c r="LK19" s="73">
        <v>200</v>
      </c>
      <c r="LL19" s="73">
        <v>2</v>
      </c>
      <c r="LM19" s="73">
        <v>1</v>
      </c>
      <c r="LN19" s="77">
        <v>0.99</v>
      </c>
      <c r="LO19" s="75">
        <f t="shared" si="36"/>
        <v>1.0000000000000009E-2</v>
      </c>
      <c r="LP19" s="74">
        <v>1</v>
      </c>
      <c r="LQ19" s="74" t="s">
        <v>22</v>
      </c>
      <c r="LR19" s="74">
        <v>203</v>
      </c>
      <c r="LS19" s="74">
        <v>200</v>
      </c>
      <c r="LT19" s="74">
        <v>2</v>
      </c>
      <c r="LU19" s="74">
        <v>1</v>
      </c>
      <c r="LV19" s="75">
        <f t="shared" si="37"/>
        <v>0.98522167487684731</v>
      </c>
      <c r="LW19" s="75">
        <f t="shared" si="38"/>
        <v>-4.7783251231526824E-3</v>
      </c>
      <c r="LY19" s="74" t="s">
        <v>22</v>
      </c>
      <c r="LZ19" s="74">
        <v>203</v>
      </c>
      <c r="MA19" s="74">
        <v>200</v>
      </c>
      <c r="MB19" s="74">
        <v>2</v>
      </c>
      <c r="MC19" s="74">
        <v>1</v>
      </c>
      <c r="MD19" s="75">
        <f t="shared" si="39"/>
        <v>0.98522167487684731</v>
      </c>
      <c r="ME19" s="75">
        <f t="shared" si="40"/>
        <v>0</v>
      </c>
      <c r="MG19" s="74" t="s">
        <v>22</v>
      </c>
      <c r="MH19" s="74">
        <v>203</v>
      </c>
      <c r="MI19" s="74">
        <v>200</v>
      </c>
      <c r="MJ19" s="74">
        <v>2</v>
      </c>
      <c r="MK19" s="74">
        <v>1</v>
      </c>
      <c r="ML19" s="75">
        <f t="shared" si="41"/>
        <v>0.98522167487684731</v>
      </c>
      <c r="MM19" s="75">
        <f t="shared" si="42"/>
        <v>0</v>
      </c>
      <c r="MO19" s="74" t="s">
        <v>22</v>
      </c>
      <c r="MP19" s="74">
        <v>203</v>
      </c>
      <c r="MQ19" s="74">
        <v>200</v>
      </c>
      <c r="MR19" s="74">
        <v>2</v>
      </c>
      <c r="MS19" s="74">
        <v>1</v>
      </c>
      <c r="MT19" s="75">
        <f t="shared" si="43"/>
        <v>0.98522167487684731</v>
      </c>
      <c r="MU19" s="75">
        <f t="shared" si="44"/>
        <v>0</v>
      </c>
      <c r="MW19" s="74" t="s">
        <v>22</v>
      </c>
      <c r="MX19" s="74">
        <v>203</v>
      </c>
      <c r="MY19" s="74">
        <v>200</v>
      </c>
      <c r="MZ19" s="74">
        <v>2</v>
      </c>
      <c r="NA19" s="74">
        <v>1</v>
      </c>
      <c r="NB19" s="75">
        <f t="shared" si="45"/>
        <v>0.98522167487684731</v>
      </c>
      <c r="NC19" s="75">
        <f t="shared" si="46"/>
        <v>0</v>
      </c>
      <c r="NE19" s="74" t="s">
        <v>22</v>
      </c>
      <c r="NF19" s="74">
        <v>203</v>
      </c>
      <c r="NG19" s="74">
        <v>200</v>
      </c>
      <c r="NH19" s="74">
        <v>2</v>
      </c>
      <c r="NI19" s="74">
        <v>1</v>
      </c>
      <c r="NJ19" s="75">
        <f t="shared" si="47"/>
        <v>0.98522167487684731</v>
      </c>
      <c r="NK19" s="75">
        <f t="shared" si="48"/>
        <v>0</v>
      </c>
      <c r="NM19" s="74" t="s">
        <v>22</v>
      </c>
      <c r="NN19" s="74">
        <v>203</v>
      </c>
      <c r="NO19" s="74">
        <v>200</v>
      </c>
      <c r="NP19" s="74">
        <v>2</v>
      </c>
      <c r="NQ19" s="74">
        <v>1</v>
      </c>
      <c r="NR19" s="75">
        <f t="shared" si="49"/>
        <v>0.98522167487684731</v>
      </c>
      <c r="NS19" s="75">
        <f t="shared" si="50"/>
        <v>0</v>
      </c>
      <c r="NU19" s="74" t="s">
        <v>22</v>
      </c>
      <c r="NV19" s="74">
        <v>203</v>
      </c>
      <c r="NW19" s="6">
        <v>200</v>
      </c>
      <c r="NX19" s="74">
        <v>2</v>
      </c>
      <c r="NY19" s="6">
        <v>1</v>
      </c>
      <c r="NZ19" s="75">
        <f t="shared" si="51"/>
        <v>0.98522167487684731</v>
      </c>
      <c r="OA19" s="75">
        <f t="shared" si="52"/>
        <v>0</v>
      </c>
      <c r="OB19" s="49" t="s">
        <v>89</v>
      </c>
      <c r="OC19" s="74" t="s">
        <v>22</v>
      </c>
      <c r="OD19" s="74">
        <v>203</v>
      </c>
      <c r="OE19" s="6">
        <v>201</v>
      </c>
      <c r="OF19" s="74">
        <v>2</v>
      </c>
      <c r="OG19" s="6">
        <v>0</v>
      </c>
      <c r="OH19" s="75">
        <f t="shared" si="53"/>
        <v>0.99014778325123154</v>
      </c>
      <c r="OI19" s="75">
        <f t="shared" si="54"/>
        <v>4.9261083743842304E-3</v>
      </c>
      <c r="OK19" s="74" t="s">
        <v>22</v>
      </c>
      <c r="OL19" s="74">
        <v>203</v>
      </c>
      <c r="OM19" s="6">
        <v>201</v>
      </c>
      <c r="ON19" s="74">
        <v>2</v>
      </c>
      <c r="OO19" s="6">
        <v>0</v>
      </c>
      <c r="OP19" s="75">
        <f t="shared" si="55"/>
        <v>0.99014778325123154</v>
      </c>
      <c r="OQ19" s="75">
        <f t="shared" si="56"/>
        <v>0</v>
      </c>
      <c r="OR19" s="49" t="s">
        <v>89</v>
      </c>
      <c r="OS19" s="74" t="s">
        <v>22</v>
      </c>
      <c r="OT19" s="74">
        <v>203</v>
      </c>
      <c r="OU19" s="6">
        <v>201</v>
      </c>
      <c r="OV19" s="74">
        <v>2</v>
      </c>
      <c r="OW19" s="6">
        <v>0</v>
      </c>
      <c r="OX19" s="75">
        <f t="shared" si="57"/>
        <v>0.99014778325123154</v>
      </c>
      <c r="OY19" s="75">
        <f t="shared" si="58"/>
        <v>0</v>
      </c>
      <c r="OZ19" s="49" t="s">
        <v>89</v>
      </c>
      <c r="PA19" s="74" t="s">
        <v>22</v>
      </c>
      <c r="PB19" s="74">
        <v>203</v>
      </c>
      <c r="PC19" s="6">
        <v>201</v>
      </c>
      <c r="PD19" s="74">
        <v>2</v>
      </c>
      <c r="PE19" s="6">
        <v>0</v>
      </c>
      <c r="PF19" s="75">
        <f t="shared" si="59"/>
        <v>0.99014778325123154</v>
      </c>
      <c r="PG19" s="75">
        <f t="shared" si="60"/>
        <v>0</v>
      </c>
      <c r="PH19" s="49" t="s">
        <v>89</v>
      </c>
      <c r="PI19" s="74" t="s">
        <v>22</v>
      </c>
      <c r="PJ19" s="74">
        <v>203</v>
      </c>
      <c r="PK19" s="6">
        <v>201</v>
      </c>
      <c r="PL19" s="74">
        <v>2</v>
      </c>
      <c r="PM19" s="6">
        <v>0</v>
      </c>
      <c r="PN19" s="75">
        <f t="shared" si="61"/>
        <v>0.99014778325123154</v>
      </c>
      <c r="PO19" s="75">
        <f t="shared" si="62"/>
        <v>0</v>
      </c>
      <c r="PP19" s="49" t="s">
        <v>89</v>
      </c>
      <c r="PQ19" s="74" t="s">
        <v>22</v>
      </c>
      <c r="PR19" s="74">
        <v>203</v>
      </c>
      <c r="PS19" s="6">
        <v>201</v>
      </c>
      <c r="PT19" s="74">
        <v>2</v>
      </c>
      <c r="PU19" s="6">
        <v>0</v>
      </c>
      <c r="PV19" s="75">
        <f t="shared" si="63"/>
        <v>0.99014778325123154</v>
      </c>
      <c r="PW19" s="75">
        <f t="shared" si="64"/>
        <v>0</v>
      </c>
      <c r="PY19" s="74" t="s">
        <v>22</v>
      </c>
      <c r="PZ19" s="74">
        <v>203</v>
      </c>
      <c r="QA19" s="6">
        <v>201</v>
      </c>
      <c r="QB19" s="74">
        <v>2</v>
      </c>
      <c r="QC19" s="6">
        <v>0</v>
      </c>
      <c r="QD19" s="75">
        <f t="shared" si="65"/>
        <v>0.99014778325123154</v>
      </c>
      <c r="QE19" s="75">
        <f t="shared" si="66"/>
        <v>0</v>
      </c>
      <c r="QF19" s="49" t="s">
        <v>89</v>
      </c>
      <c r="QG19" s="74" t="s">
        <v>22</v>
      </c>
      <c r="QH19" s="74">
        <v>203</v>
      </c>
      <c r="QI19" s="6">
        <v>201</v>
      </c>
      <c r="QJ19" s="74">
        <v>2</v>
      </c>
      <c r="QK19" s="6">
        <v>0</v>
      </c>
      <c r="QL19" s="75">
        <f t="shared" si="67"/>
        <v>0.99014778325123154</v>
      </c>
      <c r="QM19" s="75">
        <f t="shared" si="68"/>
        <v>0</v>
      </c>
      <c r="QN19" s="49" t="s">
        <v>89</v>
      </c>
      <c r="QO19" s="74" t="s">
        <v>22</v>
      </c>
      <c r="QP19" s="74">
        <v>203</v>
      </c>
      <c r="QQ19" s="6">
        <v>201</v>
      </c>
      <c r="QR19" s="74">
        <v>2</v>
      </c>
      <c r="QS19" s="6">
        <v>0</v>
      </c>
      <c r="QT19" s="75">
        <f t="shared" si="69"/>
        <v>0.99014778325123154</v>
      </c>
      <c r="QU19" s="75">
        <f t="shared" si="70"/>
        <v>0</v>
      </c>
      <c r="QW19" s="74" t="s">
        <v>22</v>
      </c>
      <c r="QX19" s="74">
        <v>203</v>
      </c>
      <c r="QY19" s="6">
        <v>201</v>
      </c>
      <c r="QZ19" s="74">
        <v>2</v>
      </c>
      <c r="RA19" s="6">
        <v>0</v>
      </c>
      <c r="RB19" s="75">
        <f t="shared" si="71"/>
        <v>0.99014778325123154</v>
      </c>
      <c r="RC19" s="75">
        <f t="shared" si="72"/>
        <v>0</v>
      </c>
      <c r="RD19" s="49" t="s">
        <v>89</v>
      </c>
      <c r="RE19" s="74" t="s">
        <v>22</v>
      </c>
      <c r="RF19" s="74">
        <v>203</v>
      </c>
      <c r="RG19" s="6">
        <v>201</v>
      </c>
      <c r="RH19" s="74">
        <v>2</v>
      </c>
      <c r="RI19" s="6">
        <v>0</v>
      </c>
      <c r="RJ19" s="75">
        <f t="shared" si="73"/>
        <v>0.99014778325123154</v>
      </c>
      <c r="RK19" s="75">
        <f t="shared" si="74"/>
        <v>0</v>
      </c>
      <c r="RL19" s="49" t="s">
        <v>89</v>
      </c>
      <c r="RM19" s="74" t="s">
        <v>22</v>
      </c>
      <c r="RN19" s="74">
        <v>203</v>
      </c>
      <c r="RO19" s="6">
        <v>201</v>
      </c>
      <c r="RP19" s="74">
        <v>2</v>
      </c>
      <c r="RQ19" s="6">
        <v>0</v>
      </c>
      <c r="RR19" s="75">
        <f t="shared" si="75"/>
        <v>0.99014778325123154</v>
      </c>
      <c r="RS19" s="75">
        <f t="shared" si="76"/>
        <v>0</v>
      </c>
      <c r="RT19" s="49" t="s">
        <v>89</v>
      </c>
      <c r="RU19" s="74" t="s">
        <v>22</v>
      </c>
      <c r="RV19" s="74">
        <v>203</v>
      </c>
      <c r="RW19" s="6">
        <v>201</v>
      </c>
      <c r="RX19" s="74">
        <v>2</v>
      </c>
      <c r="RY19" s="6">
        <v>0</v>
      </c>
      <c r="RZ19" s="75">
        <f t="shared" si="77"/>
        <v>0.99014778325123154</v>
      </c>
      <c r="SA19" s="75">
        <f t="shared" si="78"/>
        <v>0</v>
      </c>
      <c r="SB19" s="49" t="s">
        <v>89</v>
      </c>
      <c r="SC19" s="74" t="s">
        <v>22</v>
      </c>
      <c r="SD19" s="74">
        <v>203</v>
      </c>
      <c r="SE19" s="74">
        <v>201</v>
      </c>
      <c r="SF19" s="74">
        <v>2</v>
      </c>
      <c r="SG19" s="74">
        <v>0</v>
      </c>
      <c r="SH19" s="75">
        <f t="shared" si="79"/>
        <v>0.99014778325123154</v>
      </c>
      <c r="SI19" s="75">
        <f t="shared" si="80"/>
        <v>0</v>
      </c>
      <c r="SJ19" s="2" t="s">
        <v>89</v>
      </c>
      <c r="SK19" s="74" t="s">
        <v>22</v>
      </c>
      <c r="SL19" s="74">
        <v>203</v>
      </c>
      <c r="SM19" s="74">
        <v>201</v>
      </c>
      <c r="SN19" s="74">
        <v>2</v>
      </c>
      <c r="SO19" s="74">
        <v>0</v>
      </c>
      <c r="SP19" s="75">
        <f t="shared" si="81"/>
        <v>0.99014778325123154</v>
      </c>
      <c r="SQ19" s="75" t="str">
        <f t="shared" si="82"/>
        <v>OK</v>
      </c>
      <c r="SR19" s="74" t="s">
        <v>246</v>
      </c>
      <c r="SS19" s="74" t="s">
        <v>22</v>
      </c>
      <c r="ST19" s="74">
        <v>203</v>
      </c>
      <c r="SU19" s="74">
        <v>201</v>
      </c>
      <c r="SV19" s="74">
        <v>2</v>
      </c>
      <c r="SW19" s="74">
        <v>0</v>
      </c>
      <c r="SX19" s="75">
        <f t="shared" si="83"/>
        <v>0.99014778325123154</v>
      </c>
      <c r="SY19" s="75" t="str">
        <f t="shared" si="84"/>
        <v>OK</v>
      </c>
      <c r="TA19" s="74" t="s">
        <v>22</v>
      </c>
      <c r="TB19" s="74">
        <v>203</v>
      </c>
      <c r="TC19" s="74">
        <v>201</v>
      </c>
      <c r="TD19" s="74">
        <v>2</v>
      </c>
      <c r="TE19" s="74">
        <v>0</v>
      </c>
      <c r="TF19" s="75">
        <v>0.99</v>
      </c>
      <c r="TG19" s="48" t="str">
        <f t="shared" si="85"/>
        <v>OK</v>
      </c>
      <c r="TH19" s="66" t="s">
        <v>254</v>
      </c>
      <c r="TI19" s="74" t="s">
        <v>22</v>
      </c>
      <c r="TJ19" s="74">
        <v>203</v>
      </c>
      <c r="TK19" s="74">
        <v>201</v>
      </c>
      <c r="TL19" s="74">
        <v>2</v>
      </c>
      <c r="TM19" s="74">
        <v>0</v>
      </c>
      <c r="TN19" s="75">
        <f t="shared" si="86"/>
        <v>0.99014778325123154</v>
      </c>
      <c r="TO19" s="50" t="str">
        <f t="shared" si="87"/>
        <v>OK</v>
      </c>
    </row>
    <row r="20" spans="1:535" ht="15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G20" s="4"/>
      <c r="H20" s="2" t="s">
        <v>23</v>
      </c>
      <c r="I20" s="2">
        <v>30</v>
      </c>
      <c r="J20" s="2">
        <v>27</v>
      </c>
      <c r="K20" s="2">
        <v>1</v>
      </c>
      <c r="L20" s="2">
        <v>2</v>
      </c>
      <c r="M20" s="4">
        <v>0.9</v>
      </c>
      <c r="N20" s="4">
        <f t="shared" si="0"/>
        <v>0.8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4">
        <f t="shared" si="1"/>
        <v>0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4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4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4">
        <f t="shared" si="4"/>
        <v>0</v>
      </c>
      <c r="AV20" s="2" t="s">
        <v>23</v>
      </c>
      <c r="AW20" s="2">
        <v>30</v>
      </c>
      <c r="AX20" s="2">
        <v>27</v>
      </c>
      <c r="AY20" s="2">
        <v>1</v>
      </c>
      <c r="AZ20" s="2">
        <v>2</v>
      </c>
      <c r="BA20" s="4">
        <v>0.9</v>
      </c>
      <c r="BB20" s="4">
        <f t="shared" si="5"/>
        <v>0</v>
      </c>
      <c r="BD20" s="2" t="s">
        <v>23</v>
      </c>
      <c r="BE20" s="2">
        <v>30</v>
      </c>
      <c r="BF20" s="2">
        <v>27</v>
      </c>
      <c r="BG20" s="2">
        <v>1</v>
      </c>
      <c r="BH20" s="2">
        <v>2</v>
      </c>
      <c r="BI20" s="4">
        <v>0.9</v>
      </c>
      <c r="BJ20" s="4">
        <f t="shared" si="6"/>
        <v>0</v>
      </c>
      <c r="BL20" s="2" t="s">
        <v>23</v>
      </c>
      <c r="BM20" s="2">
        <v>30</v>
      </c>
      <c r="BN20" s="2">
        <v>27</v>
      </c>
      <c r="BO20" s="2">
        <v>1</v>
      </c>
      <c r="BP20" s="2">
        <v>2</v>
      </c>
      <c r="BQ20" s="4">
        <v>0.9</v>
      </c>
      <c r="BR20" s="4">
        <f t="shared" si="7"/>
        <v>0</v>
      </c>
      <c r="BT20" s="2" t="s">
        <v>23</v>
      </c>
      <c r="BU20" s="2">
        <v>30</v>
      </c>
      <c r="BV20" s="2">
        <v>27</v>
      </c>
      <c r="BW20" s="2">
        <v>1</v>
      </c>
      <c r="BX20" s="2">
        <v>2</v>
      </c>
      <c r="BY20" s="4">
        <v>0.9</v>
      </c>
      <c r="BZ20" s="4">
        <f t="shared" si="8"/>
        <v>0</v>
      </c>
      <c r="CB20" s="2" t="s">
        <v>23</v>
      </c>
      <c r="CC20" s="2">
        <v>30</v>
      </c>
      <c r="CD20" s="2">
        <v>27</v>
      </c>
      <c r="CE20" s="2">
        <v>1</v>
      </c>
      <c r="CF20" s="2">
        <v>2</v>
      </c>
      <c r="CG20" s="4">
        <v>0.9</v>
      </c>
      <c r="CH20" s="4">
        <f t="shared" si="9"/>
        <v>0</v>
      </c>
      <c r="CJ20" s="2" t="s">
        <v>23</v>
      </c>
      <c r="CK20" s="2">
        <v>30</v>
      </c>
      <c r="CL20" s="2">
        <v>27</v>
      </c>
      <c r="CM20" s="2">
        <v>1</v>
      </c>
      <c r="CN20" s="2">
        <v>2</v>
      </c>
      <c r="CO20" s="4">
        <v>0.9</v>
      </c>
      <c r="CP20" s="4">
        <f t="shared" si="10"/>
        <v>0</v>
      </c>
      <c r="CR20" s="2" t="s">
        <v>23</v>
      </c>
      <c r="CS20" s="2">
        <v>30</v>
      </c>
      <c r="CT20" s="2">
        <v>27</v>
      </c>
      <c r="CU20" s="2">
        <v>1</v>
      </c>
      <c r="CV20" s="2">
        <v>2</v>
      </c>
      <c r="CW20" s="4">
        <v>0.9</v>
      </c>
      <c r="CX20" s="4">
        <f t="shared" si="11"/>
        <v>0</v>
      </c>
      <c r="CZ20" s="2" t="s">
        <v>23</v>
      </c>
      <c r="DA20" s="2">
        <v>30</v>
      </c>
      <c r="DB20" s="2">
        <v>27</v>
      </c>
      <c r="DC20" s="2">
        <v>1</v>
      </c>
      <c r="DD20" s="2">
        <v>2</v>
      </c>
      <c r="DE20" s="4">
        <v>0.9</v>
      </c>
      <c r="DF20" s="8">
        <f t="shared" si="12"/>
        <v>0</v>
      </c>
      <c r="DH20" s="2" t="s">
        <v>23</v>
      </c>
      <c r="DI20" s="2">
        <v>30</v>
      </c>
      <c r="DJ20" s="2">
        <v>27</v>
      </c>
      <c r="DK20" s="2">
        <v>1</v>
      </c>
      <c r="DL20" s="2">
        <v>2</v>
      </c>
      <c r="DM20" s="4">
        <v>0.9</v>
      </c>
      <c r="DN20" s="4">
        <f t="shared" si="13"/>
        <v>0</v>
      </c>
      <c r="DP20" s="2" t="s">
        <v>23</v>
      </c>
      <c r="DQ20" s="2">
        <v>30</v>
      </c>
      <c r="DR20" s="2">
        <v>27</v>
      </c>
      <c r="DS20" s="2">
        <v>1</v>
      </c>
      <c r="DT20" s="2">
        <v>2</v>
      </c>
      <c r="DU20" s="4">
        <v>0.9</v>
      </c>
      <c r="DV20" s="4">
        <f t="shared" si="14"/>
        <v>0</v>
      </c>
      <c r="DX20" s="2" t="s">
        <v>23</v>
      </c>
      <c r="DY20" s="2">
        <v>30</v>
      </c>
      <c r="DZ20" s="2">
        <v>27</v>
      </c>
      <c r="EA20" s="2">
        <v>1</v>
      </c>
      <c r="EB20" s="2">
        <v>2</v>
      </c>
      <c r="EC20" s="4">
        <v>0.9</v>
      </c>
      <c r="ED20" s="8">
        <f>EC20-'ZTE Geek V975'!DM20</f>
        <v>0</v>
      </c>
      <c r="EF20" s="2" t="s">
        <v>23</v>
      </c>
      <c r="EG20" s="2">
        <v>48</v>
      </c>
      <c r="EH20" s="2">
        <v>45</v>
      </c>
      <c r="EI20" s="2">
        <v>1</v>
      </c>
      <c r="EJ20" s="2">
        <v>2</v>
      </c>
      <c r="EK20" s="4">
        <v>0.94</v>
      </c>
      <c r="EL20" s="4">
        <f t="shared" si="15"/>
        <v>3.9999999999999925E-2</v>
      </c>
      <c r="EN20" s="2" t="s">
        <v>23</v>
      </c>
      <c r="EO20" s="2">
        <v>48</v>
      </c>
      <c r="EP20" s="2">
        <v>45</v>
      </c>
      <c r="EQ20" s="2">
        <v>1</v>
      </c>
      <c r="ER20" s="2">
        <v>2</v>
      </c>
      <c r="ES20" s="4">
        <v>0.94</v>
      </c>
      <c r="ET20" s="4">
        <f t="shared" si="16"/>
        <v>0</v>
      </c>
      <c r="EV20" s="2" t="s">
        <v>23</v>
      </c>
      <c r="EW20" s="2">
        <v>48</v>
      </c>
      <c r="EX20" s="2">
        <v>45</v>
      </c>
      <c r="EY20" s="2">
        <v>1</v>
      </c>
      <c r="EZ20" s="2">
        <v>2</v>
      </c>
      <c r="FA20" s="4">
        <v>0.94</v>
      </c>
      <c r="FB20" s="4">
        <f t="shared" si="17"/>
        <v>0</v>
      </c>
      <c r="FD20" s="2" t="s">
        <v>23</v>
      </c>
      <c r="FE20" s="2">
        <v>48</v>
      </c>
      <c r="FF20" s="2">
        <v>45</v>
      </c>
      <c r="FG20" s="2">
        <v>1</v>
      </c>
      <c r="FH20" s="2">
        <v>2</v>
      </c>
      <c r="FI20" s="4">
        <v>0.94</v>
      </c>
      <c r="FJ20" s="4">
        <f t="shared" si="18"/>
        <v>0</v>
      </c>
      <c r="FL20" s="2" t="s">
        <v>23</v>
      </c>
      <c r="FM20" s="2">
        <v>48</v>
      </c>
      <c r="FN20" s="2">
        <v>47</v>
      </c>
      <c r="FO20" s="2">
        <v>1</v>
      </c>
      <c r="FP20" s="2">
        <v>0</v>
      </c>
      <c r="FQ20" s="4">
        <v>0.98</v>
      </c>
      <c r="FR20" s="8">
        <f t="shared" si="19"/>
        <v>4.0000000000000036E-2</v>
      </c>
      <c r="FT20" s="2" t="s">
        <v>23</v>
      </c>
      <c r="FU20" s="2">
        <v>48</v>
      </c>
      <c r="FV20" s="2">
        <v>47</v>
      </c>
      <c r="FW20" s="2">
        <v>1</v>
      </c>
      <c r="FX20" s="6">
        <v>0</v>
      </c>
      <c r="FY20" s="4">
        <f t="shared" si="88"/>
        <v>0.97916666666666663</v>
      </c>
      <c r="FZ20" s="4">
        <f t="shared" si="20"/>
        <v>-8.3333333333335258E-4</v>
      </c>
      <c r="GB20" s="2" t="s">
        <v>23</v>
      </c>
      <c r="GC20" s="2">
        <v>48</v>
      </c>
      <c r="GD20" s="2">
        <v>47</v>
      </c>
      <c r="GE20" s="2">
        <v>1</v>
      </c>
      <c r="GF20" s="6">
        <v>0</v>
      </c>
      <c r="GG20" s="4">
        <f t="shared" si="89"/>
        <v>0.97916666666666663</v>
      </c>
      <c r="GH20" s="4">
        <f t="shared" si="21"/>
        <v>0</v>
      </c>
      <c r="GI20" s="2" t="s">
        <v>116</v>
      </c>
      <c r="GJ20" s="2" t="s">
        <v>23</v>
      </c>
      <c r="GK20" s="2">
        <v>48</v>
      </c>
      <c r="GL20" s="2">
        <v>47</v>
      </c>
      <c r="GM20" s="2">
        <v>1</v>
      </c>
      <c r="GN20" s="2">
        <v>0</v>
      </c>
      <c r="GO20" s="4">
        <f>GL20/GK20</f>
        <v>0.97916666666666663</v>
      </c>
      <c r="GP20" s="4">
        <f t="shared" si="22"/>
        <v>0</v>
      </c>
      <c r="GQ20" s="2" t="s">
        <v>89</v>
      </c>
      <c r="GR20" s="2" t="s">
        <v>23</v>
      </c>
      <c r="GS20" s="2">
        <v>48</v>
      </c>
      <c r="GT20" s="2">
        <v>47</v>
      </c>
      <c r="GU20" s="2">
        <v>1</v>
      </c>
      <c r="GV20" s="2">
        <v>0</v>
      </c>
      <c r="GW20" s="4">
        <f>GT20/GS20</f>
        <v>0.97916666666666663</v>
      </c>
      <c r="GX20" s="4">
        <f t="shared" si="23"/>
        <v>0</v>
      </c>
      <c r="GZ20" s="2" t="s">
        <v>23</v>
      </c>
      <c r="HA20" s="2">
        <v>48</v>
      </c>
      <c r="HB20" s="2">
        <v>45</v>
      </c>
      <c r="HC20" s="2">
        <v>1</v>
      </c>
      <c r="HD20" s="2">
        <v>2</v>
      </c>
      <c r="HE20" s="4">
        <v>0.94</v>
      </c>
      <c r="HF20" s="4">
        <f t="shared" si="24"/>
        <v>-3.9166666666666683E-2</v>
      </c>
      <c r="HH20" s="2" t="s">
        <v>23</v>
      </c>
      <c r="HI20" s="2">
        <v>48</v>
      </c>
      <c r="HJ20" s="2">
        <v>45</v>
      </c>
      <c r="HK20" s="2">
        <v>1</v>
      </c>
      <c r="HL20" s="2">
        <v>2</v>
      </c>
      <c r="HM20" s="4">
        <v>0.94</v>
      </c>
      <c r="HN20" s="4">
        <f t="shared" si="25"/>
        <v>0</v>
      </c>
      <c r="HP20" s="2" t="s">
        <v>23</v>
      </c>
      <c r="HQ20" s="2">
        <v>48</v>
      </c>
      <c r="HR20" s="2">
        <v>46</v>
      </c>
      <c r="HS20" s="2">
        <v>1</v>
      </c>
      <c r="HT20" s="2">
        <v>1</v>
      </c>
      <c r="HU20" s="4">
        <v>0.96</v>
      </c>
      <c r="HV20" s="4">
        <f t="shared" si="26"/>
        <v>2.0000000000000018E-2</v>
      </c>
      <c r="HX20" s="2" t="s">
        <v>23</v>
      </c>
      <c r="HY20" s="2">
        <v>48</v>
      </c>
      <c r="HZ20" s="2">
        <v>47</v>
      </c>
      <c r="IA20" s="2">
        <v>1</v>
      </c>
      <c r="IB20" s="2">
        <v>0</v>
      </c>
      <c r="IC20" s="4">
        <v>0.98</v>
      </c>
      <c r="ID20" s="4">
        <f t="shared" si="27"/>
        <v>2.0000000000000018E-2</v>
      </c>
      <c r="IF20" s="2" t="s">
        <v>23</v>
      </c>
      <c r="IG20" s="2">
        <v>48</v>
      </c>
      <c r="IH20" s="2">
        <v>47</v>
      </c>
      <c r="II20" s="2">
        <v>1</v>
      </c>
      <c r="IJ20" s="2">
        <v>0</v>
      </c>
      <c r="IK20" s="4">
        <f t="shared" si="90"/>
        <v>0.97916666666666663</v>
      </c>
      <c r="IL20" s="4">
        <f t="shared" si="28"/>
        <v>-8.3333333333335258E-4</v>
      </c>
      <c r="IM20" s="2" t="s">
        <v>89</v>
      </c>
      <c r="IN20" s="55" t="s">
        <v>23</v>
      </c>
      <c r="IO20" s="55">
        <v>48</v>
      </c>
      <c r="IP20" s="55">
        <v>47</v>
      </c>
      <c r="IQ20" s="55">
        <v>1</v>
      </c>
      <c r="IR20" s="55">
        <v>0</v>
      </c>
      <c r="IS20" s="56">
        <v>0.98</v>
      </c>
      <c r="IT20" s="56">
        <v>0</v>
      </c>
      <c r="IU20" s="55" t="s">
        <v>89</v>
      </c>
      <c r="IV20" s="60" t="s">
        <v>23</v>
      </c>
      <c r="IW20" s="55">
        <v>48</v>
      </c>
      <c r="IX20" s="55">
        <v>47</v>
      </c>
      <c r="IY20" s="55">
        <v>1</v>
      </c>
      <c r="IZ20" s="55">
        <v>0</v>
      </c>
      <c r="JA20" s="56">
        <v>0.94</v>
      </c>
      <c r="JB20" s="56">
        <v>-4.0000000000000036E-2</v>
      </c>
      <c r="JC20" s="55" t="s">
        <v>89</v>
      </c>
      <c r="JD20" s="73" t="s">
        <v>23</v>
      </c>
      <c r="JE20" s="73">
        <v>48</v>
      </c>
      <c r="JF20" s="73">
        <v>46</v>
      </c>
      <c r="JG20" s="73">
        <v>1</v>
      </c>
      <c r="JH20" s="73">
        <v>1</v>
      </c>
      <c r="JI20" s="77">
        <v>0.96</v>
      </c>
      <c r="JJ20" s="67">
        <f t="shared" si="29"/>
        <v>2.0000000000000018E-2</v>
      </c>
      <c r="JK20" s="66"/>
      <c r="JL20" s="73" t="s">
        <v>23</v>
      </c>
      <c r="JM20" s="73">
        <v>48</v>
      </c>
      <c r="JN20" s="73">
        <v>46</v>
      </c>
      <c r="JO20" s="73">
        <v>2</v>
      </c>
      <c r="JP20" s="73">
        <v>0</v>
      </c>
      <c r="JQ20" s="77">
        <f t="shared" si="91"/>
        <v>0.95833333333333337</v>
      </c>
      <c r="JR20" s="67">
        <f t="shared" si="30"/>
        <v>-1.6666666666665941E-3</v>
      </c>
      <c r="JS20" s="66" t="s">
        <v>89</v>
      </c>
      <c r="JT20" s="74" t="s">
        <v>23</v>
      </c>
      <c r="JU20" s="74">
        <v>48</v>
      </c>
      <c r="JV20" s="74">
        <v>45</v>
      </c>
      <c r="JW20" s="74">
        <v>1</v>
      </c>
      <c r="JX20" s="74">
        <v>2</v>
      </c>
      <c r="JY20" s="75">
        <f t="shared" si="92"/>
        <v>0.9375</v>
      </c>
      <c r="JZ20" s="75">
        <f t="shared" si="31"/>
        <v>-2.083333333333337E-2</v>
      </c>
      <c r="KB20" s="73" t="s">
        <v>23</v>
      </c>
      <c r="KC20" s="73">
        <v>48</v>
      </c>
      <c r="KD20" s="73">
        <v>45</v>
      </c>
      <c r="KE20" s="73">
        <v>2</v>
      </c>
      <c r="KF20" s="73">
        <v>1</v>
      </c>
      <c r="KG20" s="77">
        <v>0.94</v>
      </c>
      <c r="KH20" s="75">
        <f t="shared" si="32"/>
        <v>2.4999999999999467E-3</v>
      </c>
      <c r="KI20" s="74"/>
      <c r="KJ20" s="73" t="s">
        <v>23</v>
      </c>
      <c r="KK20" s="73">
        <v>48</v>
      </c>
      <c r="KL20" s="73">
        <v>45</v>
      </c>
      <c r="KM20" s="73">
        <v>1</v>
      </c>
      <c r="KN20" s="73">
        <v>2</v>
      </c>
      <c r="KO20" s="77">
        <v>0.94</v>
      </c>
      <c r="KP20" s="75">
        <f t="shared" si="33"/>
        <v>0</v>
      </c>
      <c r="KQ20" s="74"/>
      <c r="KR20" s="73" t="s">
        <v>23</v>
      </c>
      <c r="KS20" s="73">
        <v>48</v>
      </c>
      <c r="KT20" s="73">
        <v>45</v>
      </c>
      <c r="KU20" s="73">
        <v>1</v>
      </c>
      <c r="KV20" s="73">
        <v>2</v>
      </c>
      <c r="KW20" s="77">
        <v>0.94</v>
      </c>
      <c r="KX20" s="75">
        <f t="shared" si="34"/>
        <v>0</v>
      </c>
      <c r="KY20" s="74"/>
      <c r="KZ20" s="73" t="s">
        <v>23</v>
      </c>
      <c r="LA20" s="73">
        <v>48</v>
      </c>
      <c r="LB20" s="73">
        <v>45</v>
      </c>
      <c r="LC20" s="73">
        <v>1</v>
      </c>
      <c r="LD20" s="73">
        <v>2</v>
      </c>
      <c r="LE20" s="77">
        <v>0.94</v>
      </c>
      <c r="LF20" s="75">
        <f t="shared" si="35"/>
        <v>-1.06</v>
      </c>
      <c r="LG20" s="74"/>
      <c r="LH20" s="74"/>
      <c r="LI20" s="73" t="s">
        <v>23</v>
      </c>
      <c r="LJ20" s="73">
        <v>48</v>
      </c>
      <c r="LK20" s="73">
        <v>45</v>
      </c>
      <c r="LL20" s="73">
        <v>1</v>
      </c>
      <c r="LM20" s="73">
        <v>2</v>
      </c>
      <c r="LN20" s="77">
        <v>0.94</v>
      </c>
      <c r="LO20" s="75">
        <f t="shared" si="36"/>
        <v>0</v>
      </c>
      <c r="LP20" s="74"/>
      <c r="LQ20" s="74" t="s">
        <v>23</v>
      </c>
      <c r="LR20" s="74">
        <v>48</v>
      </c>
      <c r="LS20" s="74">
        <v>47</v>
      </c>
      <c r="LT20" s="74">
        <v>1</v>
      </c>
      <c r="LU20" s="74">
        <v>0</v>
      </c>
      <c r="LV20" s="75">
        <f t="shared" si="37"/>
        <v>0.97916666666666663</v>
      </c>
      <c r="LW20" s="75">
        <f t="shared" si="38"/>
        <v>3.9166666666666683E-2</v>
      </c>
      <c r="LX20" s="2" t="s">
        <v>89</v>
      </c>
      <c r="LY20" s="74" t="s">
        <v>23</v>
      </c>
      <c r="LZ20" s="74">
        <v>48</v>
      </c>
      <c r="MA20" s="74">
        <v>47</v>
      </c>
      <c r="MB20" s="74">
        <v>1</v>
      </c>
      <c r="MC20" s="6">
        <v>0</v>
      </c>
      <c r="MD20" s="75">
        <f t="shared" si="39"/>
        <v>0.97916666666666663</v>
      </c>
      <c r="ME20" s="75">
        <f t="shared" si="40"/>
        <v>0</v>
      </c>
      <c r="MF20" s="2" t="s">
        <v>89</v>
      </c>
      <c r="MG20" s="74" t="s">
        <v>23</v>
      </c>
      <c r="MH20" s="74">
        <v>48</v>
      </c>
      <c r="MI20" s="74">
        <v>47</v>
      </c>
      <c r="MJ20" s="74">
        <v>1</v>
      </c>
      <c r="MK20" s="6">
        <v>0</v>
      </c>
      <c r="ML20" s="75">
        <f t="shared" si="41"/>
        <v>0.97916666666666663</v>
      </c>
      <c r="MM20" s="75">
        <f t="shared" si="42"/>
        <v>0</v>
      </c>
      <c r="MN20" s="74" t="s">
        <v>89</v>
      </c>
      <c r="MO20" s="74" t="s">
        <v>23</v>
      </c>
      <c r="MP20" s="49">
        <v>48</v>
      </c>
      <c r="MQ20" s="96">
        <v>47</v>
      </c>
      <c r="MR20" s="96">
        <v>1</v>
      </c>
      <c r="MS20" s="96">
        <v>0</v>
      </c>
      <c r="MT20" s="50">
        <f t="shared" si="43"/>
        <v>0.97916666666666663</v>
      </c>
      <c r="MU20" s="50">
        <f t="shared" si="44"/>
        <v>0</v>
      </c>
      <c r="MV20" s="49" t="s">
        <v>89</v>
      </c>
      <c r="MW20" s="74" t="s">
        <v>23</v>
      </c>
      <c r="MX20" s="74">
        <v>48</v>
      </c>
      <c r="MY20" s="6">
        <v>47</v>
      </c>
      <c r="MZ20" s="6">
        <v>1</v>
      </c>
      <c r="NA20" s="6">
        <v>0</v>
      </c>
      <c r="NB20" s="75">
        <f t="shared" si="45"/>
        <v>0.97916666666666663</v>
      </c>
      <c r="NC20" s="75">
        <f t="shared" si="46"/>
        <v>0</v>
      </c>
      <c r="ND20" s="49" t="s">
        <v>89</v>
      </c>
      <c r="NE20" s="74" t="s">
        <v>23</v>
      </c>
      <c r="NF20" s="74">
        <v>48</v>
      </c>
      <c r="NG20" s="6">
        <v>47</v>
      </c>
      <c r="NH20" s="6">
        <v>1</v>
      </c>
      <c r="NI20" s="6">
        <v>0</v>
      </c>
      <c r="NJ20" s="75">
        <f t="shared" si="47"/>
        <v>0.97916666666666663</v>
      </c>
      <c r="NK20" s="75">
        <f t="shared" si="48"/>
        <v>0</v>
      </c>
      <c r="NL20" s="49" t="s">
        <v>89</v>
      </c>
      <c r="NM20" s="74" t="s">
        <v>23</v>
      </c>
      <c r="NN20" s="74">
        <v>48</v>
      </c>
      <c r="NO20" s="6">
        <v>47</v>
      </c>
      <c r="NP20" s="6">
        <v>1</v>
      </c>
      <c r="NQ20" s="6">
        <v>0</v>
      </c>
      <c r="NR20" s="75">
        <f t="shared" si="49"/>
        <v>0.97916666666666663</v>
      </c>
      <c r="NS20" s="75">
        <f t="shared" si="50"/>
        <v>0</v>
      </c>
      <c r="NT20" s="49" t="s">
        <v>89</v>
      </c>
      <c r="NU20" s="74" t="s">
        <v>23</v>
      </c>
      <c r="NV20" s="74">
        <v>48</v>
      </c>
      <c r="NW20" s="6">
        <v>47</v>
      </c>
      <c r="NX20" s="74">
        <v>1</v>
      </c>
      <c r="NY20" s="6">
        <v>0</v>
      </c>
      <c r="NZ20" s="75">
        <f t="shared" si="51"/>
        <v>0.97916666666666663</v>
      </c>
      <c r="OA20" s="75">
        <f t="shared" si="52"/>
        <v>0</v>
      </c>
      <c r="OB20" s="49" t="s">
        <v>89</v>
      </c>
      <c r="OC20" s="74" t="s">
        <v>23</v>
      </c>
      <c r="OD20" s="74">
        <v>48</v>
      </c>
      <c r="OE20" s="6">
        <v>47</v>
      </c>
      <c r="OF20" s="6">
        <v>1</v>
      </c>
      <c r="OG20" s="6">
        <v>0</v>
      </c>
      <c r="OH20" s="75">
        <f t="shared" si="53"/>
        <v>0.97916666666666663</v>
      </c>
      <c r="OI20" s="75">
        <f t="shared" si="54"/>
        <v>0</v>
      </c>
      <c r="OJ20" s="49" t="s">
        <v>89</v>
      </c>
      <c r="OK20" s="74" t="s">
        <v>23</v>
      </c>
      <c r="OL20" s="74">
        <v>48</v>
      </c>
      <c r="OM20" s="6">
        <v>47</v>
      </c>
      <c r="ON20" s="74">
        <v>1</v>
      </c>
      <c r="OO20" s="6">
        <v>0</v>
      </c>
      <c r="OP20" s="75">
        <f t="shared" si="55"/>
        <v>0.97916666666666663</v>
      </c>
      <c r="OQ20" s="75">
        <f t="shared" si="56"/>
        <v>0</v>
      </c>
      <c r="OR20" s="49" t="s">
        <v>89</v>
      </c>
      <c r="OS20" s="74" t="s">
        <v>23</v>
      </c>
      <c r="OT20" s="74">
        <v>48</v>
      </c>
      <c r="OU20" s="74">
        <v>47</v>
      </c>
      <c r="OV20" s="74">
        <v>1</v>
      </c>
      <c r="OW20" s="74">
        <v>0</v>
      </c>
      <c r="OX20" s="75">
        <f t="shared" si="57"/>
        <v>0.97916666666666663</v>
      </c>
      <c r="OY20" s="75">
        <f t="shared" si="58"/>
        <v>0</v>
      </c>
      <c r="PA20" s="74" t="s">
        <v>23</v>
      </c>
      <c r="PB20" s="74">
        <v>48</v>
      </c>
      <c r="PC20" s="6">
        <v>47</v>
      </c>
      <c r="PD20" s="74">
        <v>1</v>
      </c>
      <c r="PE20" s="6">
        <v>0</v>
      </c>
      <c r="PF20" s="75">
        <f t="shared" si="59"/>
        <v>0.97916666666666663</v>
      </c>
      <c r="PG20" s="75">
        <f t="shared" si="60"/>
        <v>0</v>
      </c>
      <c r="PH20" s="49" t="s">
        <v>89</v>
      </c>
      <c r="PI20" s="74" t="s">
        <v>23</v>
      </c>
      <c r="PJ20" s="74">
        <v>48</v>
      </c>
      <c r="PK20" s="6">
        <v>47</v>
      </c>
      <c r="PL20" s="74">
        <v>1</v>
      </c>
      <c r="PM20" s="6">
        <v>0</v>
      </c>
      <c r="PN20" s="75">
        <f t="shared" si="61"/>
        <v>0.97916666666666663</v>
      </c>
      <c r="PO20" s="75">
        <f t="shared" si="62"/>
        <v>0</v>
      </c>
      <c r="PP20" s="49" t="s">
        <v>89</v>
      </c>
      <c r="PQ20" s="74" t="s">
        <v>23</v>
      </c>
      <c r="PR20" s="74">
        <v>48</v>
      </c>
      <c r="PS20" s="6">
        <v>47</v>
      </c>
      <c r="PT20" s="74">
        <v>1</v>
      </c>
      <c r="PU20" s="6">
        <v>0</v>
      </c>
      <c r="PV20" s="75">
        <f t="shared" si="63"/>
        <v>0.97916666666666663</v>
      </c>
      <c r="PW20" s="75">
        <f t="shared" si="64"/>
        <v>0</v>
      </c>
      <c r="PX20" s="49" t="s">
        <v>89</v>
      </c>
      <c r="PY20" s="74" t="s">
        <v>23</v>
      </c>
      <c r="PZ20" s="74">
        <v>48</v>
      </c>
      <c r="QA20" s="6">
        <v>47</v>
      </c>
      <c r="QB20" s="74">
        <v>1</v>
      </c>
      <c r="QC20" s="6">
        <v>0</v>
      </c>
      <c r="QD20" s="75">
        <f t="shared" si="65"/>
        <v>0.97916666666666663</v>
      </c>
      <c r="QE20" s="75">
        <f t="shared" si="66"/>
        <v>0</v>
      </c>
      <c r="QF20" s="49" t="s">
        <v>89</v>
      </c>
      <c r="QG20" s="74" t="s">
        <v>23</v>
      </c>
      <c r="QH20" s="74">
        <v>48</v>
      </c>
      <c r="QI20" s="6">
        <v>47</v>
      </c>
      <c r="QJ20" s="74">
        <v>1</v>
      </c>
      <c r="QK20" s="6">
        <v>0</v>
      </c>
      <c r="QL20" s="75">
        <f t="shared" si="67"/>
        <v>0.97916666666666663</v>
      </c>
      <c r="QM20" s="75">
        <f t="shared" si="68"/>
        <v>0</v>
      </c>
      <c r="QN20" s="49" t="s">
        <v>89</v>
      </c>
      <c r="QO20" s="74" t="s">
        <v>23</v>
      </c>
      <c r="QP20" s="74">
        <v>48</v>
      </c>
      <c r="QQ20" s="6">
        <v>47</v>
      </c>
      <c r="QR20" s="74">
        <v>1</v>
      </c>
      <c r="QS20" s="6">
        <v>0</v>
      </c>
      <c r="QT20" s="75">
        <f t="shared" si="69"/>
        <v>0.97916666666666663</v>
      </c>
      <c r="QU20" s="75">
        <f t="shared" si="70"/>
        <v>0</v>
      </c>
      <c r="QV20" s="49" t="s">
        <v>89</v>
      </c>
      <c r="QW20" s="74" t="s">
        <v>23</v>
      </c>
      <c r="QX20" s="74">
        <v>48</v>
      </c>
      <c r="QY20" s="6">
        <v>47</v>
      </c>
      <c r="QZ20" s="74">
        <v>1</v>
      </c>
      <c r="RA20" s="6">
        <v>0</v>
      </c>
      <c r="RB20" s="75">
        <f t="shared" si="71"/>
        <v>0.97916666666666663</v>
      </c>
      <c r="RC20" s="75">
        <f t="shared" si="72"/>
        <v>0</v>
      </c>
      <c r="RD20" s="49" t="s">
        <v>89</v>
      </c>
      <c r="RE20" s="74" t="s">
        <v>23</v>
      </c>
      <c r="RF20" s="74">
        <v>48</v>
      </c>
      <c r="RG20" s="6">
        <v>47</v>
      </c>
      <c r="RH20" s="74">
        <v>1</v>
      </c>
      <c r="RI20" s="6">
        <v>0</v>
      </c>
      <c r="RJ20" s="75">
        <f t="shared" si="73"/>
        <v>0.97916666666666663</v>
      </c>
      <c r="RK20" s="75">
        <f t="shared" si="74"/>
        <v>0</v>
      </c>
      <c r="RL20" s="49" t="s">
        <v>89</v>
      </c>
      <c r="RM20" s="74" t="s">
        <v>23</v>
      </c>
      <c r="RN20" s="74">
        <v>48</v>
      </c>
      <c r="RO20" s="6">
        <v>47</v>
      </c>
      <c r="RP20" s="74">
        <v>1</v>
      </c>
      <c r="RQ20" s="6">
        <v>0</v>
      </c>
      <c r="RR20" s="75">
        <f t="shared" si="75"/>
        <v>0.97916666666666663</v>
      </c>
      <c r="RS20" s="75">
        <f t="shared" si="76"/>
        <v>0</v>
      </c>
      <c r="RT20" s="49" t="s">
        <v>89</v>
      </c>
      <c r="RU20" s="74" t="s">
        <v>23</v>
      </c>
      <c r="RV20" s="74">
        <v>48</v>
      </c>
      <c r="RW20" s="6">
        <v>47</v>
      </c>
      <c r="RX20" s="74">
        <v>1</v>
      </c>
      <c r="RY20" s="6">
        <v>0</v>
      </c>
      <c r="RZ20" s="75">
        <f t="shared" si="77"/>
        <v>0.97916666666666663</v>
      </c>
      <c r="SA20" s="75">
        <f t="shared" si="78"/>
        <v>0</v>
      </c>
      <c r="SB20" s="49" t="s">
        <v>89</v>
      </c>
      <c r="SC20" s="74" t="s">
        <v>23</v>
      </c>
      <c r="SD20" s="74">
        <v>48</v>
      </c>
      <c r="SE20" s="74">
        <v>45</v>
      </c>
      <c r="SF20" s="74">
        <v>1</v>
      </c>
      <c r="SG20" s="74">
        <v>2</v>
      </c>
      <c r="SH20" s="75">
        <f t="shared" si="79"/>
        <v>0.9375</v>
      </c>
      <c r="SI20" s="75">
        <f t="shared" si="80"/>
        <v>-4.166666666666663E-2</v>
      </c>
      <c r="SJ20" s="74" t="s">
        <v>89</v>
      </c>
      <c r="SK20" s="74" t="s">
        <v>23</v>
      </c>
      <c r="SL20" s="74">
        <v>48</v>
      </c>
      <c r="SM20" s="74">
        <v>45</v>
      </c>
      <c r="SN20" s="74">
        <v>1</v>
      </c>
      <c r="SO20" s="74">
        <v>2</v>
      </c>
      <c r="SP20" s="75">
        <f t="shared" si="81"/>
        <v>0.9375</v>
      </c>
      <c r="SQ20" s="75" t="str">
        <f t="shared" si="82"/>
        <v>OK</v>
      </c>
      <c r="SS20" s="74" t="s">
        <v>23</v>
      </c>
      <c r="ST20" s="74">
        <v>48</v>
      </c>
      <c r="SU20" s="74">
        <v>45</v>
      </c>
      <c r="SV20" s="74">
        <v>1</v>
      </c>
      <c r="SW20" s="74">
        <v>2</v>
      </c>
      <c r="SX20" s="75">
        <f t="shared" si="83"/>
        <v>0.9375</v>
      </c>
      <c r="SY20" s="75" t="str">
        <f t="shared" si="84"/>
        <v>OK</v>
      </c>
      <c r="TA20" s="74" t="s">
        <v>23</v>
      </c>
      <c r="TB20" s="74">
        <v>48</v>
      </c>
      <c r="TC20" s="74">
        <v>45</v>
      </c>
      <c r="TD20" s="74">
        <v>1</v>
      </c>
      <c r="TE20" s="74">
        <v>2</v>
      </c>
      <c r="TF20" s="75">
        <v>0.94</v>
      </c>
      <c r="TG20" s="75" t="str">
        <f t="shared" si="85"/>
        <v>OK</v>
      </c>
      <c r="TI20" s="74" t="s">
        <v>23</v>
      </c>
      <c r="TJ20" s="74">
        <v>48</v>
      </c>
      <c r="TK20" s="74">
        <v>45</v>
      </c>
      <c r="TL20" s="74">
        <v>1</v>
      </c>
      <c r="TM20" s="74">
        <v>2</v>
      </c>
      <c r="TN20" s="75">
        <f t="shared" si="86"/>
        <v>0.9375</v>
      </c>
      <c r="TO20" s="50" t="str">
        <f t="shared" si="87"/>
        <v>OK</v>
      </c>
    </row>
    <row r="21" spans="1:535" ht="15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G21" s="4"/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4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4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4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4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4">
        <f t="shared" si="4"/>
        <v>0</v>
      </c>
      <c r="AV21" s="14" t="s">
        <v>24</v>
      </c>
      <c r="AW21" s="2">
        <v>14</v>
      </c>
      <c r="AX21" s="2">
        <v>14</v>
      </c>
      <c r="AY21" s="2">
        <v>0</v>
      </c>
      <c r="AZ21" s="2">
        <v>0</v>
      </c>
      <c r="BA21" s="4">
        <v>1</v>
      </c>
      <c r="BB21" s="4">
        <f t="shared" si="5"/>
        <v>0</v>
      </c>
      <c r="BD21" s="14" t="s">
        <v>24</v>
      </c>
      <c r="BE21" s="2">
        <v>14</v>
      </c>
      <c r="BF21" s="2">
        <v>14</v>
      </c>
      <c r="BG21" s="2">
        <v>0</v>
      </c>
      <c r="BH21" s="2">
        <v>0</v>
      </c>
      <c r="BI21" s="4">
        <v>1</v>
      </c>
      <c r="BJ21" s="4">
        <f t="shared" si="6"/>
        <v>0</v>
      </c>
      <c r="BL21" s="14" t="s">
        <v>24</v>
      </c>
      <c r="BM21" s="2">
        <v>14</v>
      </c>
      <c r="BN21" s="2">
        <v>14</v>
      </c>
      <c r="BO21" s="2">
        <v>0</v>
      </c>
      <c r="BP21" s="2">
        <v>0</v>
      </c>
      <c r="BQ21" s="4">
        <v>1</v>
      </c>
      <c r="BR21" s="4">
        <f t="shared" si="7"/>
        <v>0</v>
      </c>
      <c r="BT21" s="14" t="s">
        <v>24</v>
      </c>
      <c r="BU21" s="2">
        <v>14</v>
      </c>
      <c r="BV21" s="2">
        <v>14</v>
      </c>
      <c r="BW21" s="2">
        <v>0</v>
      </c>
      <c r="BX21" s="2">
        <v>0</v>
      </c>
      <c r="BY21" s="4">
        <v>1</v>
      </c>
      <c r="BZ21" s="4">
        <f t="shared" si="8"/>
        <v>0</v>
      </c>
      <c r="CB21" s="14" t="s">
        <v>24</v>
      </c>
      <c r="CC21" s="2">
        <v>14</v>
      </c>
      <c r="CD21" s="2">
        <v>14</v>
      </c>
      <c r="CE21" s="2">
        <v>0</v>
      </c>
      <c r="CF21" s="2">
        <v>0</v>
      </c>
      <c r="CG21" s="4">
        <v>1</v>
      </c>
      <c r="CH21" s="4">
        <f t="shared" si="9"/>
        <v>0</v>
      </c>
      <c r="CJ21" s="14" t="s">
        <v>24</v>
      </c>
      <c r="CK21" s="2">
        <v>14</v>
      </c>
      <c r="CL21" s="2">
        <v>14</v>
      </c>
      <c r="CM21" s="2">
        <v>0</v>
      </c>
      <c r="CN21" s="2">
        <v>0</v>
      </c>
      <c r="CO21" s="4">
        <v>1</v>
      </c>
      <c r="CP21" s="4">
        <f t="shared" si="10"/>
        <v>0</v>
      </c>
      <c r="CR21" s="14" t="s">
        <v>24</v>
      </c>
      <c r="CS21" s="2">
        <v>14</v>
      </c>
      <c r="CT21" s="2">
        <v>14</v>
      </c>
      <c r="CU21" s="2">
        <v>0</v>
      </c>
      <c r="CV21" s="2">
        <v>0</v>
      </c>
      <c r="CW21" s="4">
        <v>1</v>
      </c>
      <c r="CX21" s="4">
        <f t="shared" si="11"/>
        <v>0</v>
      </c>
      <c r="CZ21" s="14" t="s">
        <v>24</v>
      </c>
      <c r="DA21" s="2">
        <v>14</v>
      </c>
      <c r="DB21" s="2">
        <v>14</v>
      </c>
      <c r="DC21" s="2">
        <v>0</v>
      </c>
      <c r="DD21" s="2">
        <v>0</v>
      </c>
      <c r="DE21" s="4">
        <f>DB21/DA21</f>
        <v>1</v>
      </c>
      <c r="DF21" s="8">
        <f t="shared" si="12"/>
        <v>0</v>
      </c>
      <c r="DH21" s="14" t="s">
        <v>24</v>
      </c>
      <c r="DI21" s="2">
        <v>14</v>
      </c>
      <c r="DJ21" s="2">
        <v>14</v>
      </c>
      <c r="DK21" s="2">
        <v>0</v>
      </c>
      <c r="DL21" s="2">
        <v>0</v>
      </c>
      <c r="DM21" s="4">
        <f>DJ21/DI21</f>
        <v>1</v>
      </c>
      <c r="DN21" s="4">
        <f t="shared" si="13"/>
        <v>0</v>
      </c>
      <c r="DP21" s="14" t="s">
        <v>24</v>
      </c>
      <c r="DQ21" s="2">
        <v>14</v>
      </c>
      <c r="DR21" s="2">
        <v>14</v>
      </c>
      <c r="DS21" s="2">
        <v>0</v>
      </c>
      <c r="DT21" s="2">
        <v>0</v>
      </c>
      <c r="DU21" s="4">
        <f>DR21/DQ21</f>
        <v>1</v>
      </c>
      <c r="DV21" s="4">
        <f t="shared" si="14"/>
        <v>0</v>
      </c>
      <c r="DX21" s="14" t="s">
        <v>24</v>
      </c>
      <c r="DY21" s="2">
        <v>14</v>
      </c>
      <c r="DZ21" s="2">
        <v>14</v>
      </c>
      <c r="EA21" s="2">
        <v>0</v>
      </c>
      <c r="EB21" s="2">
        <v>0</v>
      </c>
      <c r="EC21" s="4">
        <f>DZ21/DY21</f>
        <v>1</v>
      </c>
      <c r="ED21" s="8">
        <f>EC21-'ZTE Geek V975'!DM21</f>
        <v>0</v>
      </c>
      <c r="EF21" s="14" t="s">
        <v>24</v>
      </c>
      <c r="EG21" s="2">
        <v>14</v>
      </c>
      <c r="EH21" s="2">
        <v>14</v>
      </c>
      <c r="EI21" s="2">
        <v>0</v>
      </c>
      <c r="EJ21" s="2">
        <v>0</v>
      </c>
      <c r="EK21" s="4">
        <f>EH21/EG21</f>
        <v>1</v>
      </c>
      <c r="EL21" s="4">
        <f t="shared" si="15"/>
        <v>0</v>
      </c>
      <c r="EN21" s="14" t="s">
        <v>24</v>
      </c>
      <c r="EO21" s="2">
        <v>14</v>
      </c>
      <c r="EP21" s="2">
        <v>14</v>
      </c>
      <c r="EQ21" s="2">
        <v>0</v>
      </c>
      <c r="ER21" s="2">
        <v>0</v>
      </c>
      <c r="ES21" s="4">
        <f>EP21/EO21</f>
        <v>1</v>
      </c>
      <c r="ET21" s="4">
        <f t="shared" si="16"/>
        <v>0</v>
      </c>
      <c r="EV21" s="14" t="s">
        <v>24</v>
      </c>
      <c r="EW21" s="2">
        <v>14</v>
      </c>
      <c r="EX21" s="2">
        <v>14</v>
      </c>
      <c r="EY21" s="2">
        <v>0</v>
      </c>
      <c r="EZ21" s="2">
        <v>0</v>
      </c>
      <c r="FA21" s="4">
        <f>EX21/EW21</f>
        <v>1</v>
      </c>
      <c r="FB21" s="4">
        <f t="shared" si="17"/>
        <v>0</v>
      </c>
      <c r="FD21" s="14" t="s">
        <v>24</v>
      </c>
      <c r="FE21" s="2">
        <v>14</v>
      </c>
      <c r="FF21" s="2">
        <v>14</v>
      </c>
      <c r="FG21" s="2">
        <v>0</v>
      </c>
      <c r="FH21" s="2">
        <v>0</v>
      </c>
      <c r="FI21" s="4">
        <f>FF21/FE21</f>
        <v>1</v>
      </c>
      <c r="FJ21" s="4">
        <f t="shared" si="18"/>
        <v>0</v>
      </c>
      <c r="FL21" s="37" t="s">
        <v>24</v>
      </c>
      <c r="FM21" s="2">
        <v>14</v>
      </c>
      <c r="FN21" s="2">
        <v>14</v>
      </c>
      <c r="FO21" s="2">
        <v>0</v>
      </c>
      <c r="FP21" s="2">
        <v>0</v>
      </c>
      <c r="FQ21" s="4">
        <f>FN21/FM21</f>
        <v>1</v>
      </c>
      <c r="FR21" s="8">
        <f t="shared" si="19"/>
        <v>0</v>
      </c>
      <c r="FT21" s="37" t="s">
        <v>24</v>
      </c>
      <c r="FU21" s="2">
        <v>14</v>
      </c>
      <c r="FV21" s="2">
        <v>14</v>
      </c>
      <c r="FW21" s="2">
        <v>0</v>
      </c>
      <c r="FX21" s="2">
        <v>0</v>
      </c>
      <c r="FY21" s="4">
        <f t="shared" si="88"/>
        <v>1</v>
      </c>
      <c r="FZ21" s="4">
        <f t="shared" si="20"/>
        <v>0</v>
      </c>
      <c r="GB21" s="37" t="s">
        <v>24</v>
      </c>
      <c r="GC21" s="2">
        <v>14</v>
      </c>
      <c r="GD21" s="2">
        <v>14</v>
      </c>
      <c r="GE21" s="2">
        <v>0</v>
      </c>
      <c r="GF21" s="2">
        <v>0</v>
      </c>
      <c r="GG21" s="4">
        <f t="shared" si="89"/>
        <v>1</v>
      </c>
      <c r="GH21" s="4">
        <f t="shared" si="21"/>
        <v>0</v>
      </c>
      <c r="GJ21" s="37" t="s">
        <v>24</v>
      </c>
      <c r="GK21" s="2">
        <v>14</v>
      </c>
      <c r="GL21" s="2">
        <v>14</v>
      </c>
      <c r="GM21" s="2">
        <v>0</v>
      </c>
      <c r="GN21" s="2">
        <v>0</v>
      </c>
      <c r="GO21" s="4">
        <f>GL21/GK21</f>
        <v>1</v>
      </c>
      <c r="GP21" s="4">
        <f t="shared" si="22"/>
        <v>0</v>
      </c>
      <c r="GR21" s="37" t="s">
        <v>24</v>
      </c>
      <c r="GS21" s="2">
        <v>14</v>
      </c>
      <c r="GT21" s="2">
        <v>14</v>
      </c>
      <c r="GU21" s="2">
        <v>0</v>
      </c>
      <c r="GV21" s="2">
        <v>0</v>
      </c>
      <c r="GW21" s="4">
        <f>GT21/GS21</f>
        <v>1</v>
      </c>
      <c r="GX21" s="4">
        <f t="shared" si="23"/>
        <v>0</v>
      </c>
      <c r="GZ21" s="37" t="s">
        <v>24</v>
      </c>
      <c r="HA21" s="2">
        <v>14</v>
      </c>
      <c r="HB21" s="2">
        <v>14</v>
      </c>
      <c r="HC21" s="2">
        <v>0</v>
      </c>
      <c r="HD21" s="2">
        <v>0</v>
      </c>
      <c r="HE21" s="4">
        <f>HB21/HA21</f>
        <v>1</v>
      </c>
      <c r="HF21" s="4">
        <f t="shared" si="24"/>
        <v>0</v>
      </c>
      <c r="HH21" s="39" t="s">
        <v>24</v>
      </c>
      <c r="HI21" s="2">
        <v>25</v>
      </c>
      <c r="HJ21" s="2">
        <v>23</v>
      </c>
      <c r="HK21" s="32">
        <v>2</v>
      </c>
      <c r="HL21" s="32">
        <v>0</v>
      </c>
      <c r="HM21" s="4">
        <f>HJ21/HI21</f>
        <v>0.92</v>
      </c>
      <c r="HN21" s="4">
        <f t="shared" si="25"/>
        <v>-7.999999999999996E-2</v>
      </c>
      <c r="HO21" s="2" t="s">
        <v>89</v>
      </c>
      <c r="HP21" s="37" t="s">
        <v>24</v>
      </c>
      <c r="HQ21" s="2">
        <v>25</v>
      </c>
      <c r="HR21" s="2">
        <v>23</v>
      </c>
      <c r="HS21" s="32">
        <v>2</v>
      </c>
      <c r="HT21" s="32">
        <v>0</v>
      </c>
      <c r="HU21" s="4">
        <f>HR21/HQ21</f>
        <v>0.92</v>
      </c>
      <c r="HV21" s="4">
        <f>HR21/HQ21</f>
        <v>0.92</v>
      </c>
      <c r="HW21" s="2" t="s">
        <v>89</v>
      </c>
      <c r="HX21" s="37" t="s">
        <v>24</v>
      </c>
      <c r="HY21" s="2">
        <v>25</v>
      </c>
      <c r="HZ21" s="2">
        <v>23</v>
      </c>
      <c r="IA21" s="32">
        <v>2</v>
      </c>
      <c r="IB21" s="32">
        <v>0</v>
      </c>
      <c r="IC21" s="4">
        <f>HZ21/HY21</f>
        <v>0.92</v>
      </c>
      <c r="ID21" s="4">
        <f t="shared" si="27"/>
        <v>0</v>
      </c>
      <c r="IF21" s="37" t="s">
        <v>24</v>
      </c>
      <c r="IG21" s="2">
        <v>25</v>
      </c>
      <c r="IH21" s="2">
        <v>23</v>
      </c>
      <c r="II21" s="32">
        <v>2</v>
      </c>
      <c r="IJ21" s="32">
        <v>0</v>
      </c>
      <c r="IK21" s="4">
        <f>IH21/IG21</f>
        <v>0.92</v>
      </c>
      <c r="IL21" s="4">
        <f t="shared" si="28"/>
        <v>0</v>
      </c>
      <c r="IN21" s="58" t="s">
        <v>24</v>
      </c>
      <c r="IO21" s="55">
        <v>25</v>
      </c>
      <c r="IP21" s="55">
        <v>23</v>
      </c>
      <c r="IQ21" s="58">
        <v>2</v>
      </c>
      <c r="IR21" s="58">
        <v>0</v>
      </c>
      <c r="IS21" s="56">
        <v>0.92</v>
      </c>
      <c r="IT21" s="56">
        <v>0</v>
      </c>
      <c r="IU21" s="52"/>
      <c r="IV21" s="58" t="s">
        <v>24</v>
      </c>
      <c r="IW21" s="55">
        <v>25</v>
      </c>
      <c r="IX21" s="55">
        <v>23</v>
      </c>
      <c r="IY21" s="58">
        <v>2</v>
      </c>
      <c r="IZ21" s="58">
        <v>0</v>
      </c>
      <c r="JA21" s="56">
        <v>0.92</v>
      </c>
      <c r="JB21" s="56">
        <v>0</v>
      </c>
      <c r="JC21" s="52"/>
      <c r="JD21" s="78" t="s">
        <v>24</v>
      </c>
      <c r="JE21" s="73">
        <v>25</v>
      </c>
      <c r="JF21" s="73">
        <v>23</v>
      </c>
      <c r="JG21" s="73">
        <v>2</v>
      </c>
      <c r="JH21" s="73">
        <v>0</v>
      </c>
      <c r="JI21" s="77">
        <f>JF21/JE21</f>
        <v>0.92</v>
      </c>
      <c r="JJ21" s="67">
        <f t="shared" si="29"/>
        <v>0</v>
      </c>
      <c r="JK21" s="66"/>
      <c r="JL21" s="78" t="s">
        <v>24</v>
      </c>
      <c r="JM21" s="73">
        <v>25</v>
      </c>
      <c r="JN21" s="73">
        <v>23</v>
      </c>
      <c r="JO21" s="73">
        <v>2</v>
      </c>
      <c r="JP21" s="73">
        <v>0</v>
      </c>
      <c r="JQ21" s="77">
        <f t="shared" si="91"/>
        <v>0.92</v>
      </c>
      <c r="JR21" s="67">
        <f t="shared" si="30"/>
        <v>0</v>
      </c>
      <c r="JS21" s="66"/>
      <c r="JT21" s="78" t="s">
        <v>24</v>
      </c>
      <c r="JU21" s="73">
        <v>25</v>
      </c>
      <c r="JV21" s="73">
        <v>23</v>
      </c>
      <c r="JW21" s="73">
        <v>2</v>
      </c>
      <c r="JX21" s="73">
        <v>0</v>
      </c>
      <c r="JY21" s="77">
        <f t="shared" si="92"/>
        <v>0.92</v>
      </c>
      <c r="JZ21" s="75">
        <f t="shared" si="31"/>
        <v>0</v>
      </c>
      <c r="KB21" s="78" t="s">
        <v>24</v>
      </c>
      <c r="KC21" s="74">
        <v>25</v>
      </c>
      <c r="KD21" s="74">
        <v>23</v>
      </c>
      <c r="KE21" s="76">
        <v>2</v>
      </c>
      <c r="KF21" s="76">
        <v>0</v>
      </c>
      <c r="KG21" s="75">
        <v>0.92</v>
      </c>
      <c r="KH21" s="75">
        <f t="shared" si="32"/>
        <v>0</v>
      </c>
      <c r="KI21" s="74"/>
      <c r="KJ21" s="78" t="s">
        <v>24</v>
      </c>
      <c r="KK21" s="74">
        <v>25</v>
      </c>
      <c r="KL21" s="74">
        <v>23</v>
      </c>
      <c r="KM21" s="76">
        <v>2</v>
      </c>
      <c r="KN21" s="76">
        <v>0</v>
      </c>
      <c r="KO21" s="75">
        <v>0.92</v>
      </c>
      <c r="KP21" s="75">
        <f t="shared" si="33"/>
        <v>0</v>
      </c>
      <c r="KQ21" s="74"/>
      <c r="KR21" s="78" t="s">
        <v>24</v>
      </c>
      <c r="KS21" s="74">
        <v>25</v>
      </c>
      <c r="KT21" s="74">
        <v>23</v>
      </c>
      <c r="KU21" s="76">
        <v>2</v>
      </c>
      <c r="KV21" s="76">
        <v>0</v>
      </c>
      <c r="KW21" s="75">
        <v>0.92</v>
      </c>
      <c r="KX21" s="75">
        <f t="shared" si="34"/>
        <v>0</v>
      </c>
      <c r="KY21" s="74"/>
      <c r="KZ21" s="78" t="s">
        <v>24</v>
      </c>
      <c r="LA21" s="74">
        <v>25</v>
      </c>
      <c r="LB21" s="74">
        <v>23</v>
      </c>
      <c r="LC21" s="76">
        <v>2</v>
      </c>
      <c r="LD21" s="76">
        <v>0</v>
      </c>
      <c r="LE21" s="75">
        <v>0.92</v>
      </c>
      <c r="LF21" s="75">
        <f t="shared" si="35"/>
        <v>0.92</v>
      </c>
      <c r="LG21" s="74"/>
      <c r="LH21" s="74"/>
      <c r="LI21" s="78" t="s">
        <v>24</v>
      </c>
      <c r="LJ21" s="74">
        <v>25</v>
      </c>
      <c r="LK21" s="74">
        <v>23</v>
      </c>
      <c r="LL21" s="76">
        <v>2</v>
      </c>
      <c r="LM21" s="76">
        <v>0</v>
      </c>
      <c r="LN21" s="75">
        <v>0.92</v>
      </c>
      <c r="LO21" s="75">
        <f t="shared" si="36"/>
        <v>0</v>
      </c>
      <c r="LP21" s="74"/>
      <c r="LQ21" s="37" t="s">
        <v>24</v>
      </c>
      <c r="LR21" s="74">
        <v>25</v>
      </c>
      <c r="LS21" s="74">
        <v>22</v>
      </c>
      <c r="LT21" s="74">
        <v>3</v>
      </c>
      <c r="LU21" s="74">
        <v>0</v>
      </c>
      <c r="LV21" s="75">
        <f t="shared" si="37"/>
        <v>0.88</v>
      </c>
      <c r="LW21" s="75">
        <f t="shared" si="38"/>
        <v>-4.0000000000000036E-2</v>
      </c>
      <c r="LY21" s="37" t="s">
        <v>24</v>
      </c>
      <c r="LZ21" s="74">
        <v>25</v>
      </c>
      <c r="MA21" s="74">
        <v>22</v>
      </c>
      <c r="MB21" s="74">
        <v>3</v>
      </c>
      <c r="MC21" s="74">
        <v>0</v>
      </c>
      <c r="MD21" s="75">
        <f t="shared" si="39"/>
        <v>0.88</v>
      </c>
      <c r="ME21" s="75">
        <f t="shared" si="40"/>
        <v>0</v>
      </c>
      <c r="MG21" s="37" t="s">
        <v>24</v>
      </c>
      <c r="MH21" s="74">
        <v>25</v>
      </c>
      <c r="MI21" s="74">
        <v>22</v>
      </c>
      <c r="MJ21" s="74">
        <v>3</v>
      </c>
      <c r="MK21" s="74">
        <v>0</v>
      </c>
      <c r="ML21" s="75">
        <f t="shared" si="41"/>
        <v>0.88</v>
      </c>
      <c r="MM21" s="75">
        <f t="shared" si="42"/>
        <v>0</v>
      </c>
      <c r="MO21" s="37" t="s">
        <v>24</v>
      </c>
      <c r="MP21" s="74">
        <v>25</v>
      </c>
      <c r="MQ21" s="74">
        <v>22</v>
      </c>
      <c r="MR21" s="74">
        <v>3</v>
      </c>
      <c r="MS21" s="74">
        <v>0</v>
      </c>
      <c r="MT21" s="75">
        <f t="shared" si="43"/>
        <v>0.88</v>
      </c>
      <c r="MU21" s="75">
        <f t="shared" si="44"/>
        <v>0</v>
      </c>
      <c r="MW21" s="37" t="s">
        <v>24</v>
      </c>
      <c r="MX21" s="74">
        <v>25</v>
      </c>
      <c r="MY21" s="74">
        <v>22</v>
      </c>
      <c r="MZ21" s="74">
        <v>3</v>
      </c>
      <c r="NA21" s="74">
        <v>0</v>
      </c>
      <c r="NB21" s="75">
        <f t="shared" si="45"/>
        <v>0.88</v>
      </c>
      <c r="NC21" s="75">
        <f t="shared" si="46"/>
        <v>0</v>
      </c>
      <c r="ND21" s="74"/>
      <c r="NE21" s="37" t="s">
        <v>24</v>
      </c>
      <c r="NF21" s="74">
        <v>25</v>
      </c>
      <c r="NG21" s="74">
        <v>22</v>
      </c>
      <c r="NH21" s="74">
        <v>3</v>
      </c>
      <c r="NI21" s="74">
        <v>0</v>
      </c>
      <c r="NJ21" s="75">
        <f t="shared" si="47"/>
        <v>0.88</v>
      </c>
      <c r="NK21" s="75">
        <f t="shared" si="48"/>
        <v>0</v>
      </c>
      <c r="NM21" s="37" t="s">
        <v>24</v>
      </c>
      <c r="NN21" s="74">
        <v>25</v>
      </c>
      <c r="NO21" s="74">
        <v>22</v>
      </c>
      <c r="NP21" s="74">
        <v>3</v>
      </c>
      <c r="NQ21" s="74">
        <v>0</v>
      </c>
      <c r="NR21" s="75">
        <f t="shared" si="49"/>
        <v>0.88</v>
      </c>
      <c r="NS21" s="75">
        <f t="shared" si="50"/>
        <v>0</v>
      </c>
      <c r="NU21" s="37" t="s">
        <v>24</v>
      </c>
      <c r="NV21" s="74">
        <v>25</v>
      </c>
      <c r="NW21" s="74">
        <v>22</v>
      </c>
      <c r="NX21" s="74">
        <v>3</v>
      </c>
      <c r="NY21" s="74">
        <v>0</v>
      </c>
      <c r="NZ21" s="75">
        <f t="shared" si="51"/>
        <v>0.88</v>
      </c>
      <c r="OA21" s="75">
        <f t="shared" si="52"/>
        <v>0</v>
      </c>
      <c r="OC21" s="37" t="s">
        <v>24</v>
      </c>
      <c r="OD21" s="74">
        <v>25</v>
      </c>
      <c r="OE21" s="74">
        <v>22</v>
      </c>
      <c r="OF21" s="74">
        <v>3</v>
      </c>
      <c r="OG21" s="74">
        <v>0</v>
      </c>
      <c r="OH21" s="75">
        <f t="shared" si="53"/>
        <v>0.88</v>
      </c>
      <c r="OI21" s="75">
        <f t="shared" si="54"/>
        <v>0</v>
      </c>
      <c r="OK21" s="37" t="s">
        <v>24</v>
      </c>
      <c r="OL21" s="74">
        <v>25</v>
      </c>
      <c r="OM21" s="73">
        <v>22</v>
      </c>
      <c r="ON21" s="74">
        <v>3</v>
      </c>
      <c r="OO21" s="74">
        <v>0</v>
      </c>
      <c r="OP21" s="75">
        <f t="shared" si="55"/>
        <v>0.88</v>
      </c>
      <c r="OQ21" s="75">
        <f t="shared" si="56"/>
        <v>0</v>
      </c>
      <c r="OS21" s="37" t="s">
        <v>24</v>
      </c>
      <c r="OT21" s="74">
        <v>25</v>
      </c>
      <c r="OU21" s="74">
        <v>22</v>
      </c>
      <c r="OV21" s="74">
        <v>3</v>
      </c>
      <c r="OW21" s="74">
        <v>0</v>
      </c>
      <c r="OX21" s="75">
        <f t="shared" si="57"/>
        <v>0.88</v>
      </c>
      <c r="OY21" s="75">
        <f t="shared" si="58"/>
        <v>0</v>
      </c>
      <c r="PA21" s="37" t="s">
        <v>24</v>
      </c>
      <c r="PB21" s="74">
        <v>25</v>
      </c>
      <c r="PC21" s="74">
        <v>22</v>
      </c>
      <c r="PD21" s="74">
        <v>3</v>
      </c>
      <c r="PE21" s="74">
        <v>0</v>
      </c>
      <c r="PF21" s="75">
        <f t="shared" si="59"/>
        <v>0.88</v>
      </c>
      <c r="PG21" s="75">
        <f t="shared" si="60"/>
        <v>0</v>
      </c>
      <c r="PI21" s="37" t="s">
        <v>24</v>
      </c>
      <c r="PJ21" s="74">
        <v>25</v>
      </c>
      <c r="PK21" s="74">
        <v>22</v>
      </c>
      <c r="PL21" s="74">
        <v>3</v>
      </c>
      <c r="PM21" s="74">
        <v>0</v>
      </c>
      <c r="PN21" s="75">
        <f t="shared" si="61"/>
        <v>0.88</v>
      </c>
      <c r="PO21" s="75">
        <f t="shared" si="62"/>
        <v>0</v>
      </c>
      <c r="PQ21" s="37" t="s">
        <v>24</v>
      </c>
      <c r="PR21" s="74">
        <v>25</v>
      </c>
      <c r="PS21" s="74">
        <v>22</v>
      </c>
      <c r="PT21" s="74">
        <v>3</v>
      </c>
      <c r="PU21" s="74">
        <v>0</v>
      </c>
      <c r="PV21" s="75">
        <f t="shared" si="63"/>
        <v>0.88</v>
      </c>
      <c r="PW21" s="75">
        <f t="shared" si="64"/>
        <v>0</v>
      </c>
      <c r="PY21" s="37" t="s">
        <v>24</v>
      </c>
      <c r="PZ21" s="74">
        <v>25</v>
      </c>
      <c r="QA21" s="74">
        <v>22</v>
      </c>
      <c r="QB21" s="74">
        <v>3</v>
      </c>
      <c r="QC21" s="74">
        <v>0</v>
      </c>
      <c r="QD21" s="75">
        <f t="shared" si="65"/>
        <v>0.88</v>
      </c>
      <c r="QE21" s="75">
        <f t="shared" si="66"/>
        <v>0</v>
      </c>
      <c r="QG21" s="37" t="s">
        <v>24</v>
      </c>
      <c r="QH21" s="74">
        <v>25</v>
      </c>
      <c r="QI21" s="74">
        <v>22</v>
      </c>
      <c r="QJ21" s="74">
        <v>3</v>
      </c>
      <c r="QK21" s="74">
        <v>0</v>
      </c>
      <c r="QL21" s="75">
        <f t="shared" si="67"/>
        <v>0.88</v>
      </c>
      <c r="QM21" s="75">
        <f t="shared" si="68"/>
        <v>0</v>
      </c>
      <c r="QO21" s="37" t="s">
        <v>24</v>
      </c>
      <c r="QP21" s="74">
        <v>25</v>
      </c>
      <c r="QQ21" s="74">
        <v>22</v>
      </c>
      <c r="QR21" s="74">
        <v>3</v>
      </c>
      <c r="QS21" s="74">
        <v>0</v>
      </c>
      <c r="QT21" s="75">
        <f t="shared" si="69"/>
        <v>0.88</v>
      </c>
      <c r="QU21" s="75">
        <f t="shared" si="70"/>
        <v>0</v>
      </c>
      <c r="QW21" s="37" t="s">
        <v>24</v>
      </c>
      <c r="QX21" s="74">
        <v>25</v>
      </c>
      <c r="QY21" s="74">
        <v>22</v>
      </c>
      <c r="QZ21" s="74">
        <v>3</v>
      </c>
      <c r="RA21" s="74">
        <v>0</v>
      </c>
      <c r="RB21" s="75">
        <f t="shared" si="71"/>
        <v>0.88</v>
      </c>
      <c r="RC21" s="75">
        <f t="shared" si="72"/>
        <v>0</v>
      </c>
      <c r="RE21" s="37" t="s">
        <v>24</v>
      </c>
      <c r="RF21" s="74">
        <v>25</v>
      </c>
      <c r="RG21" s="74">
        <v>22</v>
      </c>
      <c r="RH21" s="74">
        <v>3</v>
      </c>
      <c r="RI21" s="74">
        <v>0</v>
      </c>
      <c r="RJ21" s="75">
        <f t="shared" si="73"/>
        <v>0.88</v>
      </c>
      <c r="RK21" s="75">
        <f t="shared" si="74"/>
        <v>0</v>
      </c>
      <c r="RM21" s="37" t="s">
        <v>24</v>
      </c>
      <c r="RN21" s="74">
        <v>25</v>
      </c>
      <c r="RO21" s="74">
        <v>22</v>
      </c>
      <c r="RP21" s="74">
        <v>3</v>
      </c>
      <c r="RQ21" s="74">
        <v>0</v>
      </c>
      <c r="RR21" s="75">
        <f t="shared" si="75"/>
        <v>0.88</v>
      </c>
      <c r="RS21" s="75">
        <f t="shared" si="76"/>
        <v>0</v>
      </c>
      <c r="RU21" s="37" t="s">
        <v>24</v>
      </c>
      <c r="RV21" s="74">
        <v>25</v>
      </c>
      <c r="RW21" s="74">
        <v>22</v>
      </c>
      <c r="RX21" s="74">
        <v>3</v>
      </c>
      <c r="RY21" s="74">
        <v>0</v>
      </c>
      <c r="RZ21" s="75">
        <f t="shared" si="77"/>
        <v>0.88</v>
      </c>
      <c r="SA21" s="75">
        <f t="shared" si="78"/>
        <v>0</v>
      </c>
      <c r="SC21" s="37" t="s">
        <v>24</v>
      </c>
      <c r="SD21" s="74">
        <v>25</v>
      </c>
      <c r="SE21" s="74">
        <v>22</v>
      </c>
      <c r="SF21" s="74">
        <v>3</v>
      </c>
      <c r="SG21" s="74">
        <v>0</v>
      </c>
      <c r="SH21" s="75">
        <f t="shared" si="79"/>
        <v>0.88</v>
      </c>
      <c r="SI21" s="75">
        <f t="shared" si="80"/>
        <v>0</v>
      </c>
      <c r="SK21" s="37" t="s">
        <v>24</v>
      </c>
      <c r="SL21" s="74">
        <f>67-42</f>
        <v>25</v>
      </c>
      <c r="SM21" s="74">
        <v>22</v>
      </c>
      <c r="SN21" s="74">
        <v>3</v>
      </c>
      <c r="SO21" s="74">
        <f>42-42</f>
        <v>0</v>
      </c>
      <c r="SP21" s="75">
        <f t="shared" si="81"/>
        <v>0.88</v>
      </c>
      <c r="SQ21" s="75" t="str">
        <f t="shared" si="82"/>
        <v>OK</v>
      </c>
      <c r="SS21" s="37" t="s">
        <v>24</v>
      </c>
      <c r="ST21" s="74">
        <f>67</f>
        <v>67</v>
      </c>
      <c r="SU21" s="74">
        <f>22+6</f>
        <v>28</v>
      </c>
      <c r="SV21" s="74">
        <f>3+36</f>
        <v>39</v>
      </c>
      <c r="SW21" s="74">
        <f>42-42</f>
        <v>0</v>
      </c>
      <c r="SX21" s="75">
        <f t="shared" si="83"/>
        <v>0.41791044776119401</v>
      </c>
      <c r="SY21" s="75" t="str">
        <f t="shared" si="84"/>
        <v>Fail:-46%</v>
      </c>
      <c r="TA21" s="37" t="s">
        <v>24</v>
      </c>
      <c r="TB21" s="74">
        <v>25</v>
      </c>
      <c r="TC21" s="74">
        <v>22</v>
      </c>
      <c r="TD21" s="74">
        <v>3</v>
      </c>
      <c r="TE21" s="74">
        <v>0</v>
      </c>
      <c r="TF21" s="75">
        <v>0.88</v>
      </c>
      <c r="TG21" s="75" t="str">
        <f t="shared" si="85"/>
        <v>OK</v>
      </c>
      <c r="TI21" s="37" t="s">
        <v>24</v>
      </c>
      <c r="TJ21" s="74">
        <f>25+42</f>
        <v>67</v>
      </c>
      <c r="TK21" s="74">
        <f>22+6</f>
        <v>28</v>
      </c>
      <c r="TL21" s="74">
        <v>39</v>
      </c>
      <c r="TM21" s="74">
        <v>0</v>
      </c>
      <c r="TN21" s="75">
        <f t="shared" si="86"/>
        <v>0.41791044776119401</v>
      </c>
      <c r="TO21" s="50" t="str">
        <f t="shared" si="87"/>
        <v>OK</v>
      </c>
    </row>
    <row r="22" spans="1:535" ht="15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G22" s="4"/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4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4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4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4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4">
        <f t="shared" si="4"/>
        <v>0</v>
      </c>
      <c r="AV22" s="14" t="s">
        <v>25</v>
      </c>
      <c r="AW22" s="2">
        <v>4</v>
      </c>
      <c r="AX22" s="2">
        <v>4</v>
      </c>
      <c r="AY22" s="2">
        <v>0</v>
      </c>
      <c r="AZ22" s="2">
        <v>0</v>
      </c>
      <c r="BA22" s="4">
        <v>1</v>
      </c>
      <c r="BB22" s="4">
        <f t="shared" si="5"/>
        <v>0</v>
      </c>
      <c r="BD22" s="14" t="s">
        <v>25</v>
      </c>
      <c r="BE22" s="2">
        <v>4</v>
      </c>
      <c r="BF22" s="2">
        <v>4</v>
      </c>
      <c r="BG22" s="2">
        <v>0</v>
      </c>
      <c r="BH22" s="2">
        <v>0</v>
      </c>
      <c r="BI22" s="4">
        <v>1</v>
      </c>
      <c r="BJ22" s="4">
        <f t="shared" si="6"/>
        <v>0</v>
      </c>
      <c r="BL22" s="14" t="s">
        <v>25</v>
      </c>
      <c r="BM22" s="2">
        <v>4</v>
      </c>
      <c r="BN22" s="2">
        <v>4</v>
      </c>
      <c r="BO22" s="2">
        <v>0</v>
      </c>
      <c r="BP22" s="2">
        <v>0</v>
      </c>
      <c r="BQ22" s="4">
        <v>1</v>
      </c>
      <c r="BR22" s="4">
        <f t="shared" si="7"/>
        <v>0</v>
      </c>
      <c r="BT22" s="14" t="s">
        <v>25</v>
      </c>
      <c r="BU22" s="2">
        <v>4</v>
      </c>
      <c r="BV22" s="2">
        <v>4</v>
      </c>
      <c r="BW22" s="2">
        <v>0</v>
      </c>
      <c r="BX22" s="2">
        <v>0</v>
      </c>
      <c r="BY22" s="4">
        <v>1</v>
      </c>
      <c r="BZ22" s="4">
        <f t="shared" si="8"/>
        <v>0</v>
      </c>
      <c r="CB22" s="14" t="s">
        <v>25</v>
      </c>
      <c r="CC22" s="2">
        <v>4</v>
      </c>
      <c r="CD22" s="2">
        <v>4</v>
      </c>
      <c r="CE22" s="2">
        <v>0</v>
      </c>
      <c r="CF22" s="2">
        <v>0</v>
      </c>
      <c r="CG22" s="4">
        <v>1</v>
      </c>
      <c r="CH22" s="4">
        <f t="shared" si="9"/>
        <v>0</v>
      </c>
      <c r="CJ22" s="14" t="s">
        <v>25</v>
      </c>
      <c r="CK22" s="2">
        <v>4</v>
      </c>
      <c r="CL22" s="2">
        <v>4</v>
      </c>
      <c r="CM22" s="2">
        <v>0</v>
      </c>
      <c r="CN22" s="2">
        <v>0</v>
      </c>
      <c r="CO22" s="4">
        <v>1</v>
      </c>
      <c r="CP22" s="4">
        <f t="shared" si="10"/>
        <v>0</v>
      </c>
      <c r="CR22" s="14" t="s">
        <v>25</v>
      </c>
      <c r="CS22" s="2">
        <v>4</v>
      </c>
      <c r="CT22" s="2">
        <v>4</v>
      </c>
      <c r="CU22" s="2">
        <v>0</v>
      </c>
      <c r="CV22" s="2">
        <v>0</v>
      </c>
      <c r="CW22" s="4">
        <v>1</v>
      </c>
      <c r="CX22" s="4">
        <f t="shared" si="11"/>
        <v>0</v>
      </c>
      <c r="CZ22" s="14" t="s">
        <v>25</v>
      </c>
      <c r="DA22" s="2">
        <v>4</v>
      </c>
      <c r="DB22" s="2">
        <v>4</v>
      </c>
      <c r="DC22" s="2">
        <v>0</v>
      </c>
      <c r="DD22" s="2">
        <v>0</v>
      </c>
      <c r="DE22" s="4">
        <f>DB22/DA22</f>
        <v>1</v>
      </c>
      <c r="DF22" s="8">
        <f t="shared" si="12"/>
        <v>0</v>
      </c>
      <c r="DH22" s="14" t="s">
        <v>25</v>
      </c>
      <c r="DI22" s="2">
        <v>4</v>
      </c>
      <c r="DJ22" s="2">
        <v>4</v>
      </c>
      <c r="DK22" s="2">
        <v>0</v>
      </c>
      <c r="DL22" s="2">
        <v>0</v>
      </c>
      <c r="DM22" s="4">
        <f>DJ22/DI22</f>
        <v>1</v>
      </c>
      <c r="DN22" s="4">
        <f t="shared" si="13"/>
        <v>0</v>
      </c>
      <c r="DP22" s="14" t="s">
        <v>25</v>
      </c>
      <c r="DQ22" s="2">
        <v>4</v>
      </c>
      <c r="DR22" s="2">
        <v>4</v>
      </c>
      <c r="DS22" s="2">
        <v>0</v>
      </c>
      <c r="DT22" s="2">
        <v>0</v>
      </c>
      <c r="DU22" s="4">
        <f>DR22/DQ22</f>
        <v>1</v>
      </c>
      <c r="DV22" s="4">
        <f t="shared" si="14"/>
        <v>0</v>
      </c>
      <c r="DX22" s="14" t="s">
        <v>25</v>
      </c>
      <c r="DY22" s="2">
        <v>4</v>
      </c>
      <c r="DZ22" s="2">
        <v>4</v>
      </c>
      <c r="EA22" s="2">
        <v>0</v>
      </c>
      <c r="EB22" s="2">
        <v>0</v>
      </c>
      <c r="EC22" s="4">
        <f>DZ22/DY22</f>
        <v>1</v>
      </c>
      <c r="ED22" s="8">
        <f>EC22-'ZTE Geek V975'!DM22</f>
        <v>0</v>
      </c>
      <c r="EF22" s="14" t="s">
        <v>25</v>
      </c>
      <c r="EG22" s="2">
        <v>4</v>
      </c>
      <c r="EH22" s="2">
        <v>4</v>
      </c>
      <c r="EI22" s="2">
        <v>0</v>
      </c>
      <c r="EJ22" s="2">
        <v>0</v>
      </c>
      <c r="EK22" s="4">
        <f>EH22/EG22</f>
        <v>1</v>
      </c>
      <c r="EL22" s="4">
        <f t="shared" si="15"/>
        <v>0</v>
      </c>
      <c r="EN22" s="14" t="s">
        <v>25</v>
      </c>
      <c r="EO22" s="2">
        <v>4</v>
      </c>
      <c r="EP22" s="2">
        <v>4</v>
      </c>
      <c r="EQ22" s="2">
        <v>0</v>
      </c>
      <c r="ER22" s="2">
        <v>0</v>
      </c>
      <c r="ES22" s="4">
        <f>EP22/EO22</f>
        <v>1</v>
      </c>
      <c r="ET22" s="4">
        <f t="shared" si="16"/>
        <v>0</v>
      </c>
      <c r="EV22" s="14" t="s">
        <v>25</v>
      </c>
      <c r="EW22" s="2">
        <v>4</v>
      </c>
      <c r="EX22" s="2">
        <v>4</v>
      </c>
      <c r="EY22" s="2">
        <v>0</v>
      </c>
      <c r="EZ22" s="2">
        <v>0</v>
      </c>
      <c r="FA22" s="4">
        <f>EX22/EW22</f>
        <v>1</v>
      </c>
      <c r="FB22" s="4">
        <f t="shared" si="17"/>
        <v>0</v>
      </c>
      <c r="FD22" s="14" t="s">
        <v>25</v>
      </c>
      <c r="FE22" s="2">
        <v>4</v>
      </c>
      <c r="FF22" s="2">
        <v>4</v>
      </c>
      <c r="FG22" s="2">
        <v>0</v>
      </c>
      <c r="FH22" s="2">
        <v>0</v>
      </c>
      <c r="FI22" s="4">
        <f>FF22/FE22</f>
        <v>1</v>
      </c>
      <c r="FJ22" s="4">
        <f t="shared" si="18"/>
        <v>0</v>
      </c>
      <c r="FL22" s="37" t="s">
        <v>25</v>
      </c>
      <c r="FM22" s="2">
        <v>11</v>
      </c>
      <c r="FN22" s="2">
        <v>11</v>
      </c>
      <c r="FO22" s="2">
        <v>0</v>
      </c>
      <c r="FP22" s="2">
        <v>0</v>
      </c>
      <c r="FQ22" s="4">
        <f>FN22/FM22</f>
        <v>1</v>
      </c>
      <c r="FR22" s="8">
        <f t="shared" si="19"/>
        <v>0</v>
      </c>
      <c r="FT22" s="37" t="s">
        <v>25</v>
      </c>
      <c r="FU22" s="2">
        <v>11</v>
      </c>
      <c r="FV22" s="2">
        <v>11</v>
      </c>
      <c r="FW22" s="2">
        <v>0</v>
      </c>
      <c r="FX22" s="2">
        <v>0</v>
      </c>
      <c r="FY22" s="4">
        <f t="shared" si="88"/>
        <v>1</v>
      </c>
      <c r="FZ22" s="4">
        <f t="shared" si="20"/>
        <v>0</v>
      </c>
      <c r="GB22" s="37" t="s">
        <v>25</v>
      </c>
      <c r="GC22" s="2">
        <v>11</v>
      </c>
      <c r="GD22" s="2">
        <v>11</v>
      </c>
      <c r="GE22" s="2">
        <v>0</v>
      </c>
      <c r="GF22" s="2">
        <v>0</v>
      </c>
      <c r="GG22" s="4">
        <f t="shared" si="89"/>
        <v>1</v>
      </c>
      <c r="GH22" s="4">
        <f t="shared" si="21"/>
        <v>0</v>
      </c>
      <c r="GJ22" s="37" t="s">
        <v>25</v>
      </c>
      <c r="GK22" s="2">
        <v>11</v>
      </c>
      <c r="GL22" s="2">
        <v>11</v>
      </c>
      <c r="GM22" s="2">
        <v>0</v>
      </c>
      <c r="GN22" s="2">
        <v>0</v>
      </c>
      <c r="GO22" s="4">
        <f>GL22/GK22</f>
        <v>1</v>
      </c>
      <c r="GP22" s="4">
        <f t="shared" si="22"/>
        <v>0</v>
      </c>
      <c r="GR22" s="37" t="s">
        <v>25</v>
      </c>
      <c r="GS22" s="2">
        <v>11</v>
      </c>
      <c r="GT22" s="2">
        <v>11</v>
      </c>
      <c r="GU22" s="2">
        <v>0</v>
      </c>
      <c r="GV22" s="2">
        <v>0</v>
      </c>
      <c r="GW22" s="4">
        <f>GT22/GS22</f>
        <v>1</v>
      </c>
      <c r="GX22" s="4">
        <f t="shared" si="23"/>
        <v>0</v>
      </c>
      <c r="GZ22" s="37" t="s">
        <v>25</v>
      </c>
      <c r="HA22" s="2">
        <v>11</v>
      </c>
      <c r="HB22" s="2">
        <v>11</v>
      </c>
      <c r="HC22" s="2">
        <v>0</v>
      </c>
      <c r="HD22" s="2">
        <v>0</v>
      </c>
      <c r="HE22" s="4">
        <f>HB22/HA22</f>
        <v>1</v>
      </c>
      <c r="HF22" s="4">
        <f t="shared" si="24"/>
        <v>0</v>
      </c>
      <c r="HH22" s="37" t="s">
        <v>25</v>
      </c>
      <c r="HI22" s="2">
        <v>11</v>
      </c>
      <c r="HJ22" s="2">
        <v>11</v>
      </c>
      <c r="HK22" s="2">
        <v>0</v>
      </c>
      <c r="HL22" s="2">
        <v>0</v>
      </c>
      <c r="HM22" s="4">
        <f>HJ22/HI22</f>
        <v>1</v>
      </c>
      <c r="HN22" s="4">
        <f t="shared" si="25"/>
        <v>0</v>
      </c>
      <c r="HP22" s="37" t="s">
        <v>25</v>
      </c>
      <c r="HQ22" s="2">
        <v>11</v>
      </c>
      <c r="HR22" s="2">
        <v>11</v>
      </c>
      <c r="HS22" s="2">
        <v>0</v>
      </c>
      <c r="HT22" s="2">
        <v>0</v>
      </c>
      <c r="HU22" s="4">
        <f>HR22/HQ22</f>
        <v>1</v>
      </c>
      <c r="HV22" s="4">
        <f t="shared" si="26"/>
        <v>0</v>
      </c>
      <c r="HX22" s="37" t="s">
        <v>25</v>
      </c>
      <c r="HY22" s="2">
        <v>11</v>
      </c>
      <c r="HZ22" s="2">
        <v>11</v>
      </c>
      <c r="IA22" s="2">
        <v>0</v>
      </c>
      <c r="IB22" s="2">
        <v>0</v>
      </c>
      <c r="IC22" s="4">
        <f>HZ22/HY22</f>
        <v>1</v>
      </c>
      <c r="ID22" s="4">
        <f t="shared" si="27"/>
        <v>0</v>
      </c>
      <c r="IF22" s="37" t="s">
        <v>25</v>
      </c>
      <c r="IG22" s="2">
        <v>11</v>
      </c>
      <c r="IH22" s="2">
        <v>11</v>
      </c>
      <c r="II22" s="2">
        <v>0</v>
      </c>
      <c r="IJ22" s="2">
        <v>0</v>
      </c>
      <c r="IK22" s="4">
        <f>IH22/IG22</f>
        <v>1</v>
      </c>
      <c r="IL22" s="4">
        <f t="shared" si="28"/>
        <v>0</v>
      </c>
      <c r="IN22" s="57" t="s">
        <v>25</v>
      </c>
      <c r="IO22" s="55">
        <v>11</v>
      </c>
      <c r="IP22" s="55">
        <v>11</v>
      </c>
      <c r="IQ22" s="55">
        <v>0</v>
      </c>
      <c r="IR22" s="55">
        <v>0</v>
      </c>
      <c r="IS22" s="56">
        <v>1</v>
      </c>
      <c r="IT22" s="56">
        <v>0</v>
      </c>
      <c r="IU22" s="52"/>
      <c r="IV22" s="57" t="s">
        <v>25</v>
      </c>
      <c r="IW22" s="55">
        <v>11</v>
      </c>
      <c r="IX22" s="55">
        <v>11</v>
      </c>
      <c r="IY22" s="55">
        <v>0</v>
      </c>
      <c r="IZ22" s="55">
        <v>0</v>
      </c>
      <c r="JA22" s="56">
        <v>1</v>
      </c>
      <c r="JB22" s="56">
        <v>0</v>
      </c>
      <c r="JC22" s="52"/>
      <c r="JD22" s="78" t="s">
        <v>25</v>
      </c>
      <c r="JE22" s="74">
        <v>11</v>
      </c>
      <c r="JF22" s="74">
        <v>11</v>
      </c>
      <c r="JG22" s="74">
        <v>0</v>
      </c>
      <c r="JH22" s="74">
        <v>0</v>
      </c>
      <c r="JI22" s="75">
        <f>JF22/JE22</f>
        <v>1</v>
      </c>
      <c r="JJ22" s="67">
        <f t="shared" si="29"/>
        <v>0</v>
      </c>
      <c r="JK22" s="66"/>
      <c r="JL22" s="78" t="s">
        <v>25</v>
      </c>
      <c r="JM22" s="74">
        <v>11</v>
      </c>
      <c r="JN22" s="74">
        <v>11</v>
      </c>
      <c r="JO22" s="74">
        <v>0</v>
      </c>
      <c r="JP22" s="74">
        <v>0</v>
      </c>
      <c r="JQ22" s="75">
        <f t="shared" si="91"/>
        <v>1</v>
      </c>
      <c r="JR22" s="67">
        <f t="shared" si="30"/>
        <v>0</v>
      </c>
      <c r="JS22" s="66"/>
      <c r="JT22" s="78" t="s">
        <v>25</v>
      </c>
      <c r="JU22" s="74">
        <v>11</v>
      </c>
      <c r="JV22" s="74">
        <v>11</v>
      </c>
      <c r="JW22" s="74">
        <v>0</v>
      </c>
      <c r="JX22" s="74">
        <v>0</v>
      </c>
      <c r="JY22" s="75">
        <f t="shared" si="92"/>
        <v>1</v>
      </c>
      <c r="JZ22" s="75">
        <f t="shared" si="31"/>
        <v>0</v>
      </c>
      <c r="KB22" s="78" t="s">
        <v>25</v>
      </c>
      <c r="KC22" s="74">
        <v>11</v>
      </c>
      <c r="KD22" s="74">
        <v>11</v>
      </c>
      <c r="KE22" s="74">
        <v>0</v>
      </c>
      <c r="KF22" s="74">
        <v>0</v>
      </c>
      <c r="KG22" s="75">
        <f>KD22/KC22</f>
        <v>1</v>
      </c>
      <c r="KH22" s="75">
        <f t="shared" si="32"/>
        <v>0</v>
      </c>
      <c r="KI22" s="74"/>
      <c r="KJ22" s="78" t="s">
        <v>25</v>
      </c>
      <c r="KK22" s="74">
        <v>11</v>
      </c>
      <c r="KL22" s="74">
        <v>11</v>
      </c>
      <c r="KM22" s="74">
        <v>0</v>
      </c>
      <c r="KN22" s="74">
        <v>0</v>
      </c>
      <c r="KO22" s="75">
        <f>KL22/KK22</f>
        <v>1</v>
      </c>
      <c r="KP22" s="75">
        <f t="shared" si="33"/>
        <v>0</v>
      </c>
      <c r="KQ22" s="74"/>
      <c r="KR22" s="78" t="s">
        <v>25</v>
      </c>
      <c r="KS22" s="74">
        <v>11</v>
      </c>
      <c r="KT22" s="74">
        <v>11</v>
      </c>
      <c r="KU22" s="74">
        <v>0</v>
      </c>
      <c r="KV22" s="74">
        <v>0</v>
      </c>
      <c r="KW22" s="75">
        <f>KT22/KS22</f>
        <v>1</v>
      </c>
      <c r="KX22" s="75">
        <f t="shared" si="34"/>
        <v>0</v>
      </c>
      <c r="KY22" s="74"/>
      <c r="KZ22" s="78" t="s">
        <v>25</v>
      </c>
      <c r="LA22" s="74">
        <v>11</v>
      </c>
      <c r="LB22" s="74">
        <v>11</v>
      </c>
      <c r="LC22" s="74">
        <v>0</v>
      </c>
      <c r="LD22" s="74">
        <v>0</v>
      </c>
      <c r="LE22" s="75">
        <f>LB22/LA22</f>
        <v>1</v>
      </c>
      <c r="LF22" s="75">
        <f t="shared" si="35"/>
        <v>1</v>
      </c>
      <c r="LG22" s="74"/>
      <c r="LH22" s="74"/>
      <c r="LI22" s="78" t="s">
        <v>25</v>
      </c>
      <c r="LJ22" s="74">
        <v>11</v>
      </c>
      <c r="LK22" s="74">
        <v>11</v>
      </c>
      <c r="LL22" s="74">
        <v>0</v>
      </c>
      <c r="LM22" s="74">
        <v>0</v>
      </c>
      <c r="LN22" s="75">
        <f>LK22/LJ22</f>
        <v>1</v>
      </c>
      <c r="LO22" s="75">
        <f t="shared" si="36"/>
        <v>0</v>
      </c>
      <c r="LP22" s="74"/>
      <c r="LQ22" s="78" t="s">
        <v>25</v>
      </c>
      <c r="LR22" s="74">
        <v>11</v>
      </c>
      <c r="LS22" s="74">
        <v>11</v>
      </c>
      <c r="LT22" s="74">
        <v>0</v>
      </c>
      <c r="LU22" s="74">
        <v>0</v>
      </c>
      <c r="LV22" s="75">
        <f t="shared" si="37"/>
        <v>1</v>
      </c>
      <c r="LW22" s="75">
        <f t="shared" si="38"/>
        <v>0</v>
      </c>
      <c r="LY22" s="78" t="s">
        <v>25</v>
      </c>
      <c r="LZ22" s="74">
        <v>11</v>
      </c>
      <c r="MA22" s="74">
        <v>11</v>
      </c>
      <c r="MB22" s="74">
        <v>0</v>
      </c>
      <c r="MC22" s="74">
        <v>0</v>
      </c>
      <c r="MD22" s="75">
        <f t="shared" si="39"/>
        <v>1</v>
      </c>
      <c r="ME22" s="75">
        <f t="shared" si="40"/>
        <v>0</v>
      </c>
      <c r="MG22" s="78" t="s">
        <v>25</v>
      </c>
      <c r="MH22" s="74">
        <v>11</v>
      </c>
      <c r="MI22" s="74">
        <v>11</v>
      </c>
      <c r="MJ22" s="74">
        <v>0</v>
      </c>
      <c r="MK22" s="74">
        <v>0</v>
      </c>
      <c r="ML22" s="75">
        <f t="shared" si="41"/>
        <v>1</v>
      </c>
      <c r="MM22" s="75">
        <f t="shared" si="42"/>
        <v>0</v>
      </c>
      <c r="MO22" s="78" t="s">
        <v>25</v>
      </c>
      <c r="MP22" s="74">
        <v>11</v>
      </c>
      <c r="MQ22" s="74">
        <v>11</v>
      </c>
      <c r="MR22" s="74">
        <v>0</v>
      </c>
      <c r="MS22" s="74">
        <v>0</v>
      </c>
      <c r="MT22" s="75">
        <f t="shared" si="43"/>
        <v>1</v>
      </c>
      <c r="MU22" s="75">
        <f t="shared" si="44"/>
        <v>0</v>
      </c>
      <c r="MW22" s="78" t="s">
        <v>25</v>
      </c>
      <c r="MX22" s="74">
        <v>11</v>
      </c>
      <c r="MY22" s="74">
        <v>11</v>
      </c>
      <c r="MZ22" s="74">
        <v>0</v>
      </c>
      <c r="NA22" s="74">
        <v>0</v>
      </c>
      <c r="NB22" s="75">
        <f t="shared" si="45"/>
        <v>1</v>
      </c>
      <c r="NC22" s="75">
        <f t="shared" si="46"/>
        <v>0</v>
      </c>
      <c r="ND22" s="74"/>
      <c r="NE22" s="78" t="s">
        <v>25</v>
      </c>
      <c r="NF22" s="74">
        <v>11</v>
      </c>
      <c r="NG22" s="74">
        <v>11</v>
      </c>
      <c r="NH22" s="74">
        <v>0</v>
      </c>
      <c r="NI22" s="74">
        <v>0</v>
      </c>
      <c r="NJ22" s="75">
        <f t="shared" si="47"/>
        <v>1</v>
      </c>
      <c r="NK22" s="75">
        <f t="shared" si="48"/>
        <v>0</v>
      </c>
      <c r="NM22" s="78" t="s">
        <v>25</v>
      </c>
      <c r="NN22" s="74">
        <v>11</v>
      </c>
      <c r="NO22" s="74">
        <v>11</v>
      </c>
      <c r="NP22" s="74">
        <v>0</v>
      </c>
      <c r="NQ22" s="74">
        <v>0</v>
      </c>
      <c r="NR22" s="75">
        <f t="shared" si="49"/>
        <v>1</v>
      </c>
      <c r="NS22" s="75">
        <f t="shared" si="50"/>
        <v>0</v>
      </c>
      <c r="NU22" s="78" t="s">
        <v>25</v>
      </c>
      <c r="NV22" s="74">
        <v>11</v>
      </c>
      <c r="NW22" s="74">
        <v>11</v>
      </c>
      <c r="NX22" s="74">
        <v>0</v>
      </c>
      <c r="NY22" s="74">
        <v>0</v>
      </c>
      <c r="NZ22" s="75">
        <f t="shared" si="51"/>
        <v>1</v>
      </c>
      <c r="OA22" s="75">
        <f t="shared" si="52"/>
        <v>0</v>
      </c>
      <c r="OC22" s="78" t="s">
        <v>25</v>
      </c>
      <c r="OD22" s="74">
        <v>11</v>
      </c>
      <c r="OE22" s="74">
        <v>11</v>
      </c>
      <c r="OF22" s="74">
        <v>0</v>
      </c>
      <c r="OG22" s="74">
        <v>0</v>
      </c>
      <c r="OH22" s="75">
        <f t="shared" si="53"/>
        <v>1</v>
      </c>
      <c r="OI22" s="75">
        <f t="shared" si="54"/>
        <v>0</v>
      </c>
      <c r="OK22" s="78" t="s">
        <v>25</v>
      </c>
      <c r="OL22" s="74">
        <v>11</v>
      </c>
      <c r="OM22" s="73">
        <v>11</v>
      </c>
      <c r="ON22" s="74">
        <v>0</v>
      </c>
      <c r="OO22" s="74">
        <v>0</v>
      </c>
      <c r="OP22" s="75">
        <f t="shared" si="55"/>
        <v>1</v>
      </c>
      <c r="OQ22" s="75">
        <f t="shared" si="56"/>
        <v>0</v>
      </c>
      <c r="OS22" s="78" t="s">
        <v>25</v>
      </c>
      <c r="OT22" s="74">
        <v>11</v>
      </c>
      <c r="OU22" s="74">
        <v>11</v>
      </c>
      <c r="OV22" s="74">
        <v>0</v>
      </c>
      <c r="OW22" s="74">
        <v>0</v>
      </c>
      <c r="OX22" s="75">
        <f t="shared" si="57"/>
        <v>1</v>
      </c>
      <c r="OY22" s="75">
        <f t="shared" si="58"/>
        <v>0</v>
      </c>
      <c r="PA22" s="78" t="s">
        <v>25</v>
      </c>
      <c r="PB22" s="74">
        <v>11</v>
      </c>
      <c r="PC22" s="74">
        <v>11</v>
      </c>
      <c r="PD22" s="74">
        <v>0</v>
      </c>
      <c r="PE22" s="74">
        <v>0</v>
      </c>
      <c r="PF22" s="75">
        <f t="shared" si="59"/>
        <v>1</v>
      </c>
      <c r="PG22" s="75">
        <f t="shared" si="60"/>
        <v>0</v>
      </c>
      <c r="PI22" s="78" t="s">
        <v>25</v>
      </c>
      <c r="PJ22" s="74">
        <v>11</v>
      </c>
      <c r="PK22" s="74">
        <v>11</v>
      </c>
      <c r="PL22" s="74">
        <v>0</v>
      </c>
      <c r="PM22" s="74">
        <v>0</v>
      </c>
      <c r="PN22" s="75">
        <f t="shared" si="61"/>
        <v>1</v>
      </c>
      <c r="PO22" s="75">
        <f t="shared" si="62"/>
        <v>0</v>
      </c>
      <c r="PQ22" s="78" t="s">
        <v>25</v>
      </c>
      <c r="PR22" s="74">
        <v>11</v>
      </c>
      <c r="PS22" s="74">
        <v>11</v>
      </c>
      <c r="PT22" s="74">
        <v>0</v>
      </c>
      <c r="PU22" s="74">
        <v>0</v>
      </c>
      <c r="PV22" s="75">
        <f t="shared" si="63"/>
        <v>1</v>
      </c>
      <c r="PW22" s="75">
        <f t="shared" si="64"/>
        <v>0</v>
      </c>
      <c r="PY22" s="78" t="s">
        <v>25</v>
      </c>
      <c r="PZ22" s="74">
        <v>11</v>
      </c>
      <c r="QA22" s="74">
        <v>11</v>
      </c>
      <c r="QB22" s="74">
        <v>0</v>
      </c>
      <c r="QC22" s="74">
        <v>0</v>
      </c>
      <c r="QD22" s="75">
        <f t="shared" si="65"/>
        <v>1</v>
      </c>
      <c r="QE22" s="75">
        <f t="shared" si="66"/>
        <v>0</v>
      </c>
      <c r="QG22" s="78" t="s">
        <v>25</v>
      </c>
      <c r="QH22" s="74">
        <v>11</v>
      </c>
      <c r="QI22" s="74">
        <v>11</v>
      </c>
      <c r="QJ22" s="74">
        <v>0</v>
      </c>
      <c r="QK22" s="74">
        <v>0</v>
      </c>
      <c r="QL22" s="75">
        <f t="shared" si="67"/>
        <v>1</v>
      </c>
      <c r="QM22" s="75">
        <f t="shared" si="68"/>
        <v>0</v>
      </c>
      <c r="QO22" s="78" t="s">
        <v>25</v>
      </c>
      <c r="QP22" s="74">
        <v>11</v>
      </c>
      <c r="QQ22" s="74">
        <v>11</v>
      </c>
      <c r="QR22" s="74">
        <v>0</v>
      </c>
      <c r="QS22" s="74">
        <v>0</v>
      </c>
      <c r="QT22" s="75">
        <f t="shared" si="69"/>
        <v>1</v>
      </c>
      <c r="QU22" s="75">
        <f t="shared" si="70"/>
        <v>0</v>
      </c>
      <c r="QW22" s="78" t="s">
        <v>25</v>
      </c>
      <c r="QX22" s="74">
        <v>11</v>
      </c>
      <c r="QY22" s="74">
        <v>11</v>
      </c>
      <c r="QZ22" s="74">
        <v>0</v>
      </c>
      <c r="RA22" s="74">
        <v>0</v>
      </c>
      <c r="RB22" s="75">
        <f t="shared" si="71"/>
        <v>1</v>
      </c>
      <c r="RC22" s="75">
        <f t="shared" si="72"/>
        <v>0</v>
      </c>
      <c r="RE22" s="78" t="s">
        <v>25</v>
      </c>
      <c r="RF22" s="74">
        <v>11</v>
      </c>
      <c r="RG22" s="74">
        <v>11</v>
      </c>
      <c r="RH22" s="74">
        <v>0</v>
      </c>
      <c r="RI22" s="74">
        <v>0</v>
      </c>
      <c r="RJ22" s="75">
        <f t="shared" si="73"/>
        <v>1</v>
      </c>
      <c r="RK22" s="75">
        <f t="shared" si="74"/>
        <v>0</v>
      </c>
      <c r="RM22" s="78" t="s">
        <v>25</v>
      </c>
      <c r="RN22" s="74">
        <v>11</v>
      </c>
      <c r="RO22" s="74">
        <v>11</v>
      </c>
      <c r="RP22" s="74">
        <v>0</v>
      </c>
      <c r="RQ22" s="74">
        <v>0</v>
      </c>
      <c r="RR22" s="75">
        <f t="shared" si="75"/>
        <v>1</v>
      </c>
      <c r="RS22" s="75">
        <f t="shared" si="76"/>
        <v>0</v>
      </c>
      <c r="RU22" s="78" t="s">
        <v>25</v>
      </c>
      <c r="RV22" s="74">
        <v>11</v>
      </c>
      <c r="RW22" s="74">
        <v>11</v>
      </c>
      <c r="RX22" s="74">
        <v>0</v>
      </c>
      <c r="RY22" s="74">
        <v>0</v>
      </c>
      <c r="RZ22" s="75">
        <f t="shared" si="77"/>
        <v>1</v>
      </c>
      <c r="SA22" s="75">
        <f t="shared" si="78"/>
        <v>0</v>
      </c>
      <c r="SC22" s="37" t="s">
        <v>25</v>
      </c>
      <c r="SD22" s="74">
        <v>11</v>
      </c>
      <c r="SE22" s="74">
        <v>11</v>
      </c>
      <c r="SF22" s="74">
        <v>0</v>
      </c>
      <c r="SG22" s="74">
        <v>0</v>
      </c>
      <c r="SH22" s="75">
        <f t="shared" si="79"/>
        <v>1</v>
      </c>
      <c r="SI22" s="75">
        <f t="shared" si="80"/>
        <v>0</v>
      </c>
      <c r="SK22" s="37" t="s">
        <v>25</v>
      </c>
      <c r="SL22" s="74">
        <f>81-70</f>
        <v>11</v>
      </c>
      <c r="SM22" s="74">
        <v>11</v>
      </c>
      <c r="SN22" s="74">
        <v>0</v>
      </c>
      <c r="SO22" s="74">
        <f>70-70</f>
        <v>0</v>
      </c>
      <c r="SP22" s="75">
        <f t="shared" si="81"/>
        <v>1</v>
      </c>
      <c r="SQ22" s="75" t="str">
        <f t="shared" si="82"/>
        <v>OK</v>
      </c>
      <c r="SS22" s="37" t="s">
        <v>25</v>
      </c>
      <c r="ST22" s="74">
        <f>81</f>
        <v>81</v>
      </c>
      <c r="SU22" s="74">
        <f>11+59</f>
        <v>70</v>
      </c>
      <c r="SV22" s="74">
        <f>0+11</f>
        <v>11</v>
      </c>
      <c r="SW22" s="74">
        <f>70-70</f>
        <v>0</v>
      </c>
      <c r="SX22" s="75">
        <f t="shared" si="83"/>
        <v>0.86419753086419748</v>
      </c>
      <c r="SY22" s="75" t="str">
        <f t="shared" si="84"/>
        <v>Fail:-14%</v>
      </c>
      <c r="TA22" s="37" t="s">
        <v>25</v>
      </c>
      <c r="TB22" s="74">
        <v>11</v>
      </c>
      <c r="TC22" s="74">
        <v>11</v>
      </c>
      <c r="TD22" s="74">
        <v>0</v>
      </c>
      <c r="TE22" s="74">
        <v>0</v>
      </c>
      <c r="TF22" s="75">
        <v>1</v>
      </c>
      <c r="TG22" s="75" t="str">
        <f t="shared" si="85"/>
        <v>OK</v>
      </c>
      <c r="TI22" s="37" t="s">
        <v>25</v>
      </c>
      <c r="TJ22" s="74">
        <v>81</v>
      </c>
      <c r="TK22" s="74">
        <v>70</v>
      </c>
      <c r="TL22" s="74">
        <v>11</v>
      </c>
      <c r="TM22" s="74">
        <v>0</v>
      </c>
      <c r="TN22" s="75">
        <f t="shared" si="86"/>
        <v>0.86419753086419748</v>
      </c>
      <c r="TO22" s="50" t="str">
        <f t="shared" si="87"/>
        <v>OK</v>
      </c>
    </row>
    <row r="23" spans="1:535" ht="15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G23" s="4"/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4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4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4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4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4">
        <f t="shared" si="4"/>
        <v>0</v>
      </c>
      <c r="AV23" s="2" t="s">
        <v>26</v>
      </c>
      <c r="AW23" s="2">
        <v>36</v>
      </c>
      <c r="AX23" s="2">
        <v>35</v>
      </c>
      <c r="AY23" s="2">
        <v>1</v>
      </c>
      <c r="AZ23" s="2">
        <v>0</v>
      </c>
      <c r="BA23" s="4">
        <v>0.97</v>
      </c>
      <c r="BB23" s="4">
        <f t="shared" si="5"/>
        <v>0</v>
      </c>
      <c r="BD23" s="2" t="s">
        <v>26</v>
      </c>
      <c r="BE23" s="2">
        <v>36</v>
      </c>
      <c r="BF23" s="2">
        <v>35</v>
      </c>
      <c r="BG23" s="2">
        <v>1</v>
      </c>
      <c r="BH23" s="2">
        <v>0</v>
      </c>
      <c r="BI23" s="4">
        <v>0.97</v>
      </c>
      <c r="BJ23" s="4">
        <f t="shared" si="6"/>
        <v>0</v>
      </c>
      <c r="BL23" s="2" t="s">
        <v>26</v>
      </c>
      <c r="BM23" s="2">
        <v>36</v>
      </c>
      <c r="BN23" s="2">
        <v>35</v>
      </c>
      <c r="BO23" s="2">
        <v>1</v>
      </c>
      <c r="BP23" s="2">
        <v>0</v>
      </c>
      <c r="BQ23" s="4">
        <v>0.97</v>
      </c>
      <c r="BR23" s="4">
        <f t="shared" si="7"/>
        <v>0</v>
      </c>
      <c r="BT23" s="2" t="s">
        <v>26</v>
      </c>
      <c r="BU23" s="2">
        <v>36</v>
      </c>
      <c r="BV23" s="2">
        <v>35</v>
      </c>
      <c r="BW23" s="2">
        <v>1</v>
      </c>
      <c r="BX23" s="2">
        <v>0</v>
      </c>
      <c r="BY23" s="4">
        <v>0.97</v>
      </c>
      <c r="BZ23" s="4">
        <f t="shared" si="8"/>
        <v>0</v>
      </c>
      <c r="CB23" s="2" t="s">
        <v>26</v>
      </c>
      <c r="CC23" s="2">
        <v>36</v>
      </c>
      <c r="CD23" s="2">
        <v>35</v>
      </c>
      <c r="CE23" s="2">
        <v>1</v>
      </c>
      <c r="CF23" s="2">
        <v>0</v>
      </c>
      <c r="CG23" s="4">
        <v>0.97</v>
      </c>
      <c r="CH23" s="4">
        <f t="shared" si="9"/>
        <v>0</v>
      </c>
      <c r="CJ23" s="2" t="s">
        <v>26</v>
      </c>
      <c r="CK23" s="2">
        <v>36</v>
      </c>
      <c r="CL23" s="2">
        <v>35</v>
      </c>
      <c r="CM23" s="2">
        <v>1</v>
      </c>
      <c r="CN23" s="2">
        <v>0</v>
      </c>
      <c r="CO23" s="4">
        <v>0.97</v>
      </c>
      <c r="CP23" s="4">
        <f t="shared" si="10"/>
        <v>0</v>
      </c>
      <c r="CR23" s="2" t="s">
        <v>26</v>
      </c>
      <c r="CS23" s="2">
        <v>36</v>
      </c>
      <c r="CT23" s="2">
        <v>35</v>
      </c>
      <c r="CU23" s="2">
        <v>1</v>
      </c>
      <c r="CV23" s="2">
        <v>0</v>
      </c>
      <c r="CW23" s="4">
        <v>0.97</v>
      </c>
      <c r="CX23" s="4">
        <f t="shared" si="11"/>
        <v>0</v>
      </c>
      <c r="CZ23" s="2" t="s">
        <v>26</v>
      </c>
      <c r="DA23" s="2">
        <v>36</v>
      </c>
      <c r="DB23" s="2">
        <v>35</v>
      </c>
      <c r="DC23" s="2">
        <v>1</v>
      </c>
      <c r="DD23" s="2">
        <v>0</v>
      </c>
      <c r="DE23" s="4">
        <v>0.97</v>
      </c>
      <c r="DF23" s="8">
        <f t="shared" si="12"/>
        <v>0</v>
      </c>
      <c r="DH23" s="2" t="s">
        <v>26</v>
      </c>
      <c r="DI23" s="2">
        <v>36</v>
      </c>
      <c r="DJ23" s="2">
        <v>35</v>
      </c>
      <c r="DK23" s="2">
        <v>1</v>
      </c>
      <c r="DL23" s="2">
        <v>0</v>
      </c>
      <c r="DM23" s="4">
        <v>0.97</v>
      </c>
      <c r="DN23" s="4">
        <f t="shared" si="13"/>
        <v>0</v>
      </c>
      <c r="DP23" s="2" t="s">
        <v>26</v>
      </c>
      <c r="DQ23" s="2">
        <v>36</v>
      </c>
      <c r="DR23" s="2">
        <v>35</v>
      </c>
      <c r="DS23" s="2">
        <v>1</v>
      </c>
      <c r="DT23" s="2">
        <v>0</v>
      </c>
      <c r="DU23" s="4">
        <v>0.97</v>
      </c>
      <c r="DV23" s="4">
        <f t="shared" si="14"/>
        <v>0</v>
      </c>
      <c r="DX23" s="2" t="s">
        <v>26</v>
      </c>
      <c r="DY23" s="2">
        <v>36</v>
      </c>
      <c r="DZ23" s="2">
        <v>35</v>
      </c>
      <c r="EA23" s="2">
        <v>1</v>
      </c>
      <c r="EB23" s="2">
        <v>0</v>
      </c>
      <c r="EC23" s="4">
        <v>0.97</v>
      </c>
      <c r="ED23" s="8">
        <f>EC23-'ZTE Geek V975'!DM23</f>
        <v>0</v>
      </c>
      <c r="EF23" s="2" t="s">
        <v>26</v>
      </c>
      <c r="EG23" s="2">
        <v>147</v>
      </c>
      <c r="EH23" s="2">
        <v>146</v>
      </c>
      <c r="EI23" s="2">
        <v>1</v>
      </c>
      <c r="EJ23" s="2">
        <v>0</v>
      </c>
      <c r="EK23" s="4">
        <v>0.99</v>
      </c>
      <c r="EL23" s="4">
        <f t="shared" si="15"/>
        <v>2.0000000000000018E-2</v>
      </c>
      <c r="EN23" s="2" t="s">
        <v>26</v>
      </c>
      <c r="EO23" s="2">
        <v>147</v>
      </c>
      <c r="EP23" s="2">
        <v>146</v>
      </c>
      <c r="EQ23" s="2">
        <v>1</v>
      </c>
      <c r="ER23" s="2">
        <v>0</v>
      </c>
      <c r="ES23" s="4">
        <v>0.99</v>
      </c>
      <c r="ET23" s="4">
        <f t="shared" si="16"/>
        <v>0</v>
      </c>
      <c r="EV23" s="2" t="s">
        <v>26</v>
      </c>
      <c r="EW23" s="2">
        <v>147</v>
      </c>
      <c r="EX23" s="2">
        <v>146</v>
      </c>
      <c r="EY23" s="2">
        <v>1</v>
      </c>
      <c r="EZ23" s="2">
        <v>0</v>
      </c>
      <c r="FA23" s="4">
        <v>0.99</v>
      </c>
      <c r="FB23" s="4">
        <f t="shared" si="17"/>
        <v>0</v>
      </c>
      <c r="FD23" s="2" t="s">
        <v>26</v>
      </c>
      <c r="FE23" s="2">
        <v>147</v>
      </c>
      <c r="FF23" s="2">
        <v>146</v>
      </c>
      <c r="FG23" s="2">
        <v>1</v>
      </c>
      <c r="FH23" s="2">
        <v>0</v>
      </c>
      <c r="FI23" s="4">
        <v>0.99</v>
      </c>
      <c r="FJ23" s="4">
        <f t="shared" si="18"/>
        <v>0</v>
      </c>
      <c r="FL23" s="2" t="s">
        <v>26</v>
      </c>
      <c r="FM23" s="2">
        <v>147</v>
      </c>
      <c r="FN23" s="2">
        <v>146</v>
      </c>
      <c r="FO23" s="2">
        <v>1</v>
      </c>
      <c r="FP23" s="2">
        <v>0</v>
      </c>
      <c r="FQ23" s="4">
        <v>0.99</v>
      </c>
      <c r="FR23" s="8">
        <f t="shared" si="19"/>
        <v>0</v>
      </c>
      <c r="FT23" s="2" t="s">
        <v>26</v>
      </c>
      <c r="FU23" s="2">
        <v>147</v>
      </c>
      <c r="FV23" s="2">
        <v>146</v>
      </c>
      <c r="FW23" s="2">
        <v>1</v>
      </c>
      <c r="FX23" s="2">
        <v>0</v>
      </c>
      <c r="FY23" s="4">
        <f t="shared" si="88"/>
        <v>0.99319727891156462</v>
      </c>
      <c r="FZ23" s="4">
        <f t="shared" si="20"/>
        <v>3.1972789115646272E-3</v>
      </c>
      <c r="GB23" t="s">
        <v>26</v>
      </c>
      <c r="GC23">
        <v>147</v>
      </c>
      <c r="GD23">
        <v>146</v>
      </c>
      <c r="GE23">
        <v>1</v>
      </c>
      <c r="GF23">
        <v>0</v>
      </c>
      <c r="GG23" s="38">
        <f t="shared" si="89"/>
        <v>0.99319727891156462</v>
      </c>
      <c r="GH23" s="4">
        <f t="shared" si="21"/>
        <v>0</v>
      </c>
      <c r="GJ23" s="2" t="s">
        <v>26</v>
      </c>
      <c r="GK23" s="2">
        <v>147</v>
      </c>
      <c r="GL23" s="2">
        <v>146</v>
      </c>
      <c r="GM23" s="2">
        <v>1</v>
      </c>
      <c r="GN23" s="2">
        <v>0</v>
      </c>
      <c r="GO23" s="4">
        <v>0.99</v>
      </c>
      <c r="GP23" s="4">
        <f t="shared" si="22"/>
        <v>-3.1972789115646272E-3</v>
      </c>
      <c r="GR23" s="2" t="s">
        <v>26</v>
      </c>
      <c r="GS23" s="2">
        <v>147</v>
      </c>
      <c r="GT23" s="2">
        <v>146</v>
      </c>
      <c r="GU23" s="2">
        <v>1</v>
      </c>
      <c r="GV23" s="2">
        <v>0</v>
      </c>
      <c r="GW23" s="4">
        <v>0.99</v>
      </c>
      <c r="GX23" s="4">
        <f t="shared" si="23"/>
        <v>0</v>
      </c>
      <c r="GZ23" s="2" t="s">
        <v>26</v>
      </c>
      <c r="HA23" s="2">
        <v>147</v>
      </c>
      <c r="HB23" s="2">
        <v>146</v>
      </c>
      <c r="HC23" s="2">
        <v>1</v>
      </c>
      <c r="HD23" s="2">
        <v>0</v>
      </c>
      <c r="HE23" s="4">
        <v>0.99</v>
      </c>
      <c r="HF23" s="4">
        <f t="shared" si="24"/>
        <v>0</v>
      </c>
      <c r="HH23" s="2" t="s">
        <v>26</v>
      </c>
      <c r="HI23" s="2">
        <v>147</v>
      </c>
      <c r="HJ23" s="2">
        <v>146</v>
      </c>
      <c r="HK23" s="2">
        <v>1</v>
      </c>
      <c r="HL23" s="2">
        <v>0</v>
      </c>
      <c r="HM23" s="4">
        <v>0.99</v>
      </c>
      <c r="HN23" s="4">
        <f t="shared" si="25"/>
        <v>0</v>
      </c>
      <c r="HP23" s="2" t="s">
        <v>26</v>
      </c>
      <c r="HQ23" s="2">
        <v>147</v>
      </c>
      <c r="HR23" s="2">
        <v>146</v>
      </c>
      <c r="HS23" s="2">
        <v>1</v>
      </c>
      <c r="HT23" s="2">
        <v>0</v>
      </c>
      <c r="HU23" s="4">
        <v>0.99</v>
      </c>
      <c r="HV23" s="4">
        <f t="shared" si="26"/>
        <v>0</v>
      </c>
      <c r="HX23" s="2" t="s">
        <v>26</v>
      </c>
      <c r="HY23" s="2">
        <v>147</v>
      </c>
      <c r="HZ23" s="2">
        <v>146</v>
      </c>
      <c r="IA23" s="2">
        <v>1</v>
      </c>
      <c r="IB23" s="2">
        <v>0</v>
      </c>
      <c r="IC23" s="4">
        <v>0.99</v>
      </c>
      <c r="ID23" s="4">
        <f t="shared" si="27"/>
        <v>0</v>
      </c>
      <c r="IF23" s="2" t="s">
        <v>26</v>
      </c>
      <c r="IG23" s="2">
        <v>147</v>
      </c>
      <c r="IH23" s="2">
        <v>146</v>
      </c>
      <c r="II23" s="2">
        <v>1</v>
      </c>
      <c r="IJ23" s="2">
        <v>0</v>
      </c>
      <c r="IK23" s="4">
        <f t="shared" si="90"/>
        <v>0.99319727891156462</v>
      </c>
      <c r="IL23" s="4">
        <f t="shared" si="28"/>
        <v>3.1972789115646272E-3</v>
      </c>
      <c r="IN23" s="55" t="s">
        <v>26</v>
      </c>
      <c r="IO23" s="55">
        <v>147</v>
      </c>
      <c r="IP23" s="55">
        <v>146</v>
      </c>
      <c r="IQ23" s="55">
        <v>1</v>
      </c>
      <c r="IR23" s="55">
        <v>0</v>
      </c>
      <c r="IS23" s="56">
        <v>0.99</v>
      </c>
      <c r="IT23" s="56">
        <v>0</v>
      </c>
      <c r="IU23" s="52"/>
      <c r="IV23" s="55" t="s">
        <v>26</v>
      </c>
      <c r="IW23" s="55">
        <v>147</v>
      </c>
      <c r="IX23" s="55">
        <v>146</v>
      </c>
      <c r="IY23" s="55">
        <v>1</v>
      </c>
      <c r="IZ23" s="55">
        <v>0</v>
      </c>
      <c r="JA23" s="56">
        <v>0.99</v>
      </c>
      <c r="JB23" s="56">
        <v>0</v>
      </c>
      <c r="JC23" s="52"/>
      <c r="JD23" s="73" t="s">
        <v>26</v>
      </c>
      <c r="JE23" s="73">
        <v>147</v>
      </c>
      <c r="JF23" s="73">
        <v>146</v>
      </c>
      <c r="JG23" s="73">
        <v>1</v>
      </c>
      <c r="JH23" s="73">
        <v>0</v>
      </c>
      <c r="JI23" s="77">
        <v>0.99</v>
      </c>
      <c r="JJ23" s="67">
        <f t="shared" si="29"/>
        <v>0</v>
      </c>
      <c r="JK23" s="66"/>
      <c r="JL23" s="73" t="s">
        <v>26</v>
      </c>
      <c r="JM23" s="73">
        <v>147</v>
      </c>
      <c r="JN23" s="73">
        <v>146</v>
      </c>
      <c r="JO23" s="73">
        <v>1</v>
      </c>
      <c r="JP23" s="73">
        <v>0</v>
      </c>
      <c r="JQ23" s="77">
        <f t="shared" si="91"/>
        <v>0.99319727891156462</v>
      </c>
      <c r="JR23" s="67">
        <f t="shared" si="30"/>
        <v>3.1972789115646272E-3</v>
      </c>
      <c r="JS23" s="66"/>
      <c r="JT23" s="74" t="s">
        <v>26</v>
      </c>
      <c r="JU23" s="74">
        <v>147</v>
      </c>
      <c r="JV23" s="74">
        <v>146</v>
      </c>
      <c r="JW23" s="74">
        <v>1</v>
      </c>
      <c r="JX23" s="74">
        <v>0</v>
      </c>
      <c r="JY23" s="75">
        <f t="shared" si="92"/>
        <v>0.99319727891156462</v>
      </c>
      <c r="JZ23" s="75">
        <f t="shared" si="31"/>
        <v>0</v>
      </c>
      <c r="KB23" s="73" t="s">
        <v>26</v>
      </c>
      <c r="KC23" s="73">
        <v>147</v>
      </c>
      <c r="KD23" s="73">
        <v>146</v>
      </c>
      <c r="KE23" s="73">
        <v>1</v>
      </c>
      <c r="KF23" s="73">
        <v>0</v>
      </c>
      <c r="KG23" s="77">
        <v>0.99</v>
      </c>
      <c r="KH23" s="75">
        <f t="shared" si="32"/>
        <v>-3.1972789115646272E-3</v>
      </c>
      <c r="KI23" s="74"/>
      <c r="KJ23" s="73" t="s">
        <v>26</v>
      </c>
      <c r="KK23" s="73">
        <v>147</v>
      </c>
      <c r="KL23" s="73">
        <v>146</v>
      </c>
      <c r="KM23" s="73">
        <v>1</v>
      </c>
      <c r="KN23" s="73">
        <v>0</v>
      </c>
      <c r="KO23" s="77">
        <v>0.99</v>
      </c>
      <c r="KP23" s="75">
        <f t="shared" si="33"/>
        <v>0</v>
      </c>
      <c r="KQ23" s="74"/>
      <c r="KR23" s="73" t="s">
        <v>26</v>
      </c>
      <c r="KS23" s="73">
        <v>147</v>
      </c>
      <c r="KT23" s="73">
        <v>146</v>
      </c>
      <c r="KU23" s="73">
        <v>1</v>
      </c>
      <c r="KV23" s="73">
        <v>0</v>
      </c>
      <c r="KW23" s="77">
        <v>0.99</v>
      </c>
      <c r="KX23" s="75">
        <f t="shared" si="34"/>
        <v>0</v>
      </c>
      <c r="KY23" s="74"/>
      <c r="KZ23" s="73" t="s">
        <v>26</v>
      </c>
      <c r="LA23" s="73">
        <v>147</v>
      </c>
      <c r="LB23" s="73">
        <v>146</v>
      </c>
      <c r="LC23" s="73">
        <v>1</v>
      </c>
      <c r="LD23" s="73">
        <v>0</v>
      </c>
      <c r="LE23" s="77">
        <v>0.99</v>
      </c>
      <c r="LF23" s="75">
        <f t="shared" si="35"/>
        <v>0.99</v>
      </c>
      <c r="LG23" s="74"/>
      <c r="LH23" s="74"/>
      <c r="LI23" s="73" t="s">
        <v>26</v>
      </c>
      <c r="LJ23" s="73">
        <v>147</v>
      </c>
      <c r="LK23" s="73">
        <v>146</v>
      </c>
      <c r="LL23" s="73">
        <v>1</v>
      </c>
      <c r="LM23" s="73">
        <v>0</v>
      </c>
      <c r="LN23" s="77">
        <v>0.99</v>
      </c>
      <c r="LO23" s="75">
        <f t="shared" si="36"/>
        <v>0</v>
      </c>
      <c r="LP23" s="74"/>
      <c r="LQ23" s="74" t="s">
        <v>26</v>
      </c>
      <c r="LR23" s="74">
        <v>147</v>
      </c>
      <c r="LS23" s="74">
        <v>146</v>
      </c>
      <c r="LT23" s="74">
        <v>1</v>
      </c>
      <c r="LU23" s="74">
        <v>0</v>
      </c>
      <c r="LV23" s="75">
        <f t="shared" si="37"/>
        <v>0.99319727891156462</v>
      </c>
      <c r="LW23" s="75">
        <f t="shared" si="38"/>
        <v>3.1972789115646272E-3</v>
      </c>
      <c r="LY23" s="74" t="s">
        <v>26</v>
      </c>
      <c r="LZ23" s="74">
        <v>147</v>
      </c>
      <c r="MA23" s="74">
        <v>146</v>
      </c>
      <c r="MB23" s="74">
        <v>1</v>
      </c>
      <c r="MC23" s="74">
        <v>0</v>
      </c>
      <c r="MD23" s="75">
        <f t="shared" si="39"/>
        <v>0.99319727891156462</v>
      </c>
      <c r="ME23" s="75">
        <f t="shared" si="40"/>
        <v>0</v>
      </c>
      <c r="MG23" s="74" t="s">
        <v>26</v>
      </c>
      <c r="MH23" s="74">
        <v>147</v>
      </c>
      <c r="MI23" s="74">
        <v>146</v>
      </c>
      <c r="MJ23" s="74">
        <v>1</v>
      </c>
      <c r="MK23" s="74">
        <v>0</v>
      </c>
      <c r="ML23" s="75">
        <f t="shared" si="41"/>
        <v>0.99319727891156462</v>
      </c>
      <c r="MM23" s="75">
        <f t="shared" si="42"/>
        <v>0</v>
      </c>
      <c r="MO23" s="74" t="s">
        <v>26</v>
      </c>
      <c r="MP23" s="74">
        <v>147</v>
      </c>
      <c r="MQ23" s="74">
        <v>146</v>
      </c>
      <c r="MR23" s="74">
        <v>1</v>
      </c>
      <c r="MS23" s="74">
        <v>0</v>
      </c>
      <c r="MT23" s="75">
        <f t="shared" si="43"/>
        <v>0.99319727891156462</v>
      </c>
      <c r="MU23" s="75">
        <f t="shared" si="44"/>
        <v>0</v>
      </c>
      <c r="MW23" s="74" t="s">
        <v>26</v>
      </c>
      <c r="MX23" s="74">
        <v>147</v>
      </c>
      <c r="MY23" s="74">
        <v>146</v>
      </c>
      <c r="MZ23" s="74">
        <v>1</v>
      </c>
      <c r="NA23" s="74">
        <v>0</v>
      </c>
      <c r="NB23" s="75">
        <f t="shared" si="45"/>
        <v>0.99319727891156462</v>
      </c>
      <c r="NC23" s="75">
        <f t="shared" si="46"/>
        <v>0</v>
      </c>
      <c r="ND23" s="74"/>
      <c r="NE23" s="74" t="s">
        <v>26</v>
      </c>
      <c r="NF23" s="74">
        <v>147</v>
      </c>
      <c r="NG23" s="74">
        <v>146</v>
      </c>
      <c r="NH23" s="74">
        <v>1</v>
      </c>
      <c r="NI23" s="74">
        <v>0</v>
      </c>
      <c r="NJ23" s="75">
        <f t="shared" si="47"/>
        <v>0.99319727891156462</v>
      </c>
      <c r="NK23" s="75">
        <f t="shared" si="48"/>
        <v>0</v>
      </c>
      <c r="NM23" s="74" t="s">
        <v>26</v>
      </c>
      <c r="NN23" s="74">
        <v>147</v>
      </c>
      <c r="NO23" s="74">
        <v>146</v>
      </c>
      <c r="NP23" s="74">
        <v>1</v>
      </c>
      <c r="NQ23" s="74">
        <v>0</v>
      </c>
      <c r="NR23" s="75">
        <f t="shared" si="49"/>
        <v>0.99319727891156462</v>
      </c>
      <c r="NS23" s="75">
        <f t="shared" si="50"/>
        <v>0</v>
      </c>
      <c r="NU23" s="74" t="s">
        <v>26</v>
      </c>
      <c r="NV23" s="74">
        <v>147</v>
      </c>
      <c r="NW23" s="74">
        <v>146</v>
      </c>
      <c r="NX23" s="74">
        <v>1</v>
      </c>
      <c r="NY23" s="74">
        <v>0</v>
      </c>
      <c r="NZ23" s="75">
        <f t="shared" si="51"/>
        <v>0.99319727891156462</v>
      </c>
      <c r="OA23" s="75">
        <f t="shared" si="52"/>
        <v>0</v>
      </c>
      <c r="OC23" s="74" t="s">
        <v>26</v>
      </c>
      <c r="OD23" s="74">
        <v>147</v>
      </c>
      <c r="OE23" s="74">
        <v>146</v>
      </c>
      <c r="OF23" s="74">
        <v>1</v>
      </c>
      <c r="OG23" s="74">
        <v>0</v>
      </c>
      <c r="OH23" s="75">
        <f t="shared" si="53"/>
        <v>0.99319727891156462</v>
      </c>
      <c r="OI23" s="75">
        <f t="shared" si="54"/>
        <v>0</v>
      </c>
      <c r="OK23" s="74" t="s">
        <v>26</v>
      </c>
      <c r="OL23" s="74">
        <v>147</v>
      </c>
      <c r="OM23" s="73">
        <v>146</v>
      </c>
      <c r="ON23" s="74">
        <v>1</v>
      </c>
      <c r="OO23" s="74">
        <v>0</v>
      </c>
      <c r="OP23" s="75">
        <f t="shared" si="55"/>
        <v>0.99319727891156462</v>
      </c>
      <c r="OQ23" s="75">
        <f t="shared" si="56"/>
        <v>0</v>
      </c>
      <c r="OS23" s="74" t="s">
        <v>26</v>
      </c>
      <c r="OT23" s="74">
        <v>147</v>
      </c>
      <c r="OU23" s="74">
        <v>146</v>
      </c>
      <c r="OV23" s="74">
        <v>1</v>
      </c>
      <c r="OW23" s="74">
        <v>0</v>
      </c>
      <c r="OX23" s="75">
        <f t="shared" si="57"/>
        <v>0.99319727891156462</v>
      </c>
      <c r="OY23" s="75">
        <f t="shared" si="58"/>
        <v>0</v>
      </c>
      <c r="PA23" s="74" t="s">
        <v>26</v>
      </c>
      <c r="PB23" s="74">
        <v>147</v>
      </c>
      <c r="PC23" s="74">
        <v>146</v>
      </c>
      <c r="PD23" s="74">
        <v>1</v>
      </c>
      <c r="PE23" s="74">
        <v>0</v>
      </c>
      <c r="PF23" s="75">
        <f t="shared" si="59"/>
        <v>0.99319727891156462</v>
      </c>
      <c r="PG23" s="75">
        <f t="shared" si="60"/>
        <v>0</v>
      </c>
      <c r="PI23" s="74" t="s">
        <v>26</v>
      </c>
      <c r="PJ23" s="74">
        <v>147</v>
      </c>
      <c r="PK23" s="74">
        <v>146</v>
      </c>
      <c r="PL23" s="74">
        <v>1</v>
      </c>
      <c r="PM23" s="74">
        <v>0</v>
      </c>
      <c r="PN23" s="75">
        <f t="shared" si="61"/>
        <v>0.99319727891156462</v>
      </c>
      <c r="PO23" s="75">
        <f t="shared" si="62"/>
        <v>0</v>
      </c>
      <c r="PQ23" s="74" t="s">
        <v>26</v>
      </c>
      <c r="PR23" s="74">
        <v>147</v>
      </c>
      <c r="PS23" s="74">
        <v>146</v>
      </c>
      <c r="PT23" s="74">
        <v>1</v>
      </c>
      <c r="PU23" s="74">
        <v>0</v>
      </c>
      <c r="PV23" s="75">
        <f t="shared" si="63"/>
        <v>0.99319727891156462</v>
      </c>
      <c r="PW23" s="75">
        <f t="shared" si="64"/>
        <v>0</v>
      </c>
      <c r="PY23" s="74" t="s">
        <v>26</v>
      </c>
      <c r="PZ23" s="74">
        <v>147</v>
      </c>
      <c r="QA23" s="74">
        <v>146</v>
      </c>
      <c r="QB23" s="74">
        <v>1</v>
      </c>
      <c r="QC23" s="74">
        <v>0</v>
      </c>
      <c r="QD23" s="75">
        <f t="shared" si="65"/>
        <v>0.99319727891156462</v>
      </c>
      <c r="QE23" s="75">
        <f t="shared" si="66"/>
        <v>0</v>
      </c>
      <c r="QG23" s="74" t="s">
        <v>26</v>
      </c>
      <c r="QH23" s="74">
        <v>147</v>
      </c>
      <c r="QI23" s="74">
        <v>146</v>
      </c>
      <c r="QJ23" s="74">
        <v>1</v>
      </c>
      <c r="QK23" s="74">
        <v>0</v>
      </c>
      <c r="QL23" s="75">
        <f t="shared" si="67"/>
        <v>0.99319727891156462</v>
      </c>
      <c r="QM23" s="75">
        <f t="shared" si="68"/>
        <v>0</v>
      </c>
      <c r="QO23" s="74" t="s">
        <v>26</v>
      </c>
      <c r="QP23" s="74">
        <v>147</v>
      </c>
      <c r="QQ23" s="74">
        <v>146</v>
      </c>
      <c r="QR23" s="74">
        <v>1</v>
      </c>
      <c r="QS23" s="74">
        <v>0</v>
      </c>
      <c r="QT23" s="75">
        <f t="shared" si="69"/>
        <v>0.99319727891156462</v>
      </c>
      <c r="QU23" s="75">
        <f t="shared" si="70"/>
        <v>0</v>
      </c>
      <c r="QW23" s="74" t="s">
        <v>26</v>
      </c>
      <c r="QX23" s="74">
        <v>147</v>
      </c>
      <c r="QY23" s="74">
        <v>146</v>
      </c>
      <c r="QZ23" s="74">
        <v>1</v>
      </c>
      <c r="RA23" s="74">
        <v>0</v>
      </c>
      <c r="RB23" s="75">
        <f t="shared" si="71"/>
        <v>0.99319727891156462</v>
      </c>
      <c r="RC23" s="75">
        <f t="shared" si="72"/>
        <v>0</v>
      </c>
      <c r="RE23" s="74" t="s">
        <v>26</v>
      </c>
      <c r="RF23" s="74">
        <v>147</v>
      </c>
      <c r="RG23" s="74">
        <v>146</v>
      </c>
      <c r="RH23" s="74">
        <v>1</v>
      </c>
      <c r="RI23" s="74">
        <v>0</v>
      </c>
      <c r="RJ23" s="75">
        <f t="shared" si="73"/>
        <v>0.99319727891156462</v>
      </c>
      <c r="RK23" s="75">
        <f t="shared" si="74"/>
        <v>0</v>
      </c>
      <c r="RM23" s="74" t="s">
        <v>26</v>
      </c>
      <c r="RN23" s="74">
        <v>147</v>
      </c>
      <c r="RO23" s="74">
        <v>146</v>
      </c>
      <c r="RP23" s="74">
        <v>1</v>
      </c>
      <c r="RQ23" s="74">
        <v>0</v>
      </c>
      <c r="RR23" s="75">
        <f t="shared" si="75"/>
        <v>0.99319727891156462</v>
      </c>
      <c r="RS23" s="75">
        <f t="shared" si="76"/>
        <v>0</v>
      </c>
      <c r="RU23" s="74" t="s">
        <v>26</v>
      </c>
      <c r="RV23" s="74">
        <v>147</v>
      </c>
      <c r="RW23" s="74">
        <v>146</v>
      </c>
      <c r="RX23" s="74">
        <v>1</v>
      </c>
      <c r="RY23" s="74">
        <v>0</v>
      </c>
      <c r="RZ23" s="75">
        <f t="shared" si="77"/>
        <v>0.99319727891156462</v>
      </c>
      <c r="SA23" s="75">
        <f t="shared" si="78"/>
        <v>0</v>
      </c>
      <c r="SC23" s="74" t="s">
        <v>26</v>
      </c>
      <c r="SD23" s="74">
        <v>147</v>
      </c>
      <c r="SE23" s="74">
        <v>146</v>
      </c>
      <c r="SF23" s="74">
        <v>1</v>
      </c>
      <c r="SG23" s="74">
        <v>0</v>
      </c>
      <c r="SH23" s="75">
        <f t="shared" si="79"/>
        <v>0.99319727891156462</v>
      </c>
      <c r="SI23" s="75">
        <f t="shared" si="80"/>
        <v>0</v>
      </c>
      <c r="SK23" s="74" t="s">
        <v>26</v>
      </c>
      <c r="SL23" s="74">
        <v>147</v>
      </c>
      <c r="SM23" s="74">
        <v>146</v>
      </c>
      <c r="SN23" s="74">
        <v>1</v>
      </c>
      <c r="SO23" s="74">
        <v>0</v>
      </c>
      <c r="SP23" s="75">
        <f t="shared" si="81"/>
        <v>0.99319727891156462</v>
      </c>
      <c r="SQ23" s="75" t="str">
        <f t="shared" si="82"/>
        <v>OK</v>
      </c>
      <c r="SS23" s="74" t="s">
        <v>26</v>
      </c>
      <c r="ST23" s="74">
        <v>147</v>
      </c>
      <c r="SU23" s="74">
        <v>146</v>
      </c>
      <c r="SV23" s="74">
        <v>1</v>
      </c>
      <c r="SW23" s="74">
        <v>0</v>
      </c>
      <c r="SX23" s="75">
        <f t="shared" si="83"/>
        <v>0.99319727891156462</v>
      </c>
      <c r="SY23" s="75" t="str">
        <f t="shared" si="84"/>
        <v>OK</v>
      </c>
      <c r="TA23" s="74" t="s">
        <v>26</v>
      </c>
      <c r="TB23" s="74">
        <v>147</v>
      </c>
      <c r="TC23" s="74">
        <v>146</v>
      </c>
      <c r="TD23" s="74">
        <v>1</v>
      </c>
      <c r="TE23" s="74">
        <v>0</v>
      </c>
      <c r="TF23" s="75">
        <v>0.99</v>
      </c>
      <c r="TG23" s="75" t="str">
        <f t="shared" si="85"/>
        <v>OK</v>
      </c>
      <c r="TI23" s="74" t="s">
        <v>26</v>
      </c>
      <c r="TJ23" s="74">
        <v>147</v>
      </c>
      <c r="TK23" s="74">
        <v>146</v>
      </c>
      <c r="TL23" s="74">
        <v>1</v>
      </c>
      <c r="TM23" s="74">
        <v>0</v>
      </c>
      <c r="TN23" s="75">
        <f t="shared" si="86"/>
        <v>0.99319727891156462</v>
      </c>
      <c r="TO23" s="75" t="str">
        <f t="shared" si="87"/>
        <v>OK</v>
      </c>
    </row>
    <row r="24" spans="1:535" ht="15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G24" s="4"/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4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4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4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4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4">
        <f t="shared" si="4"/>
        <v>0</v>
      </c>
      <c r="AV24" s="2" t="s">
        <v>27</v>
      </c>
      <c r="AW24" s="2">
        <v>12</v>
      </c>
      <c r="AX24" s="2">
        <v>12</v>
      </c>
      <c r="AY24" s="2">
        <v>0</v>
      </c>
      <c r="AZ24" s="2">
        <v>0</v>
      </c>
      <c r="BA24" s="4">
        <v>1</v>
      </c>
      <c r="BB24" s="4">
        <f t="shared" si="5"/>
        <v>0</v>
      </c>
      <c r="BD24" s="2" t="s">
        <v>27</v>
      </c>
      <c r="BE24" s="2">
        <v>12</v>
      </c>
      <c r="BF24" s="2">
        <v>12</v>
      </c>
      <c r="BG24" s="2">
        <v>0</v>
      </c>
      <c r="BH24" s="2">
        <v>0</v>
      </c>
      <c r="BI24" s="4">
        <v>1</v>
      </c>
      <c r="BJ24" s="4">
        <f t="shared" si="6"/>
        <v>0</v>
      </c>
      <c r="BL24" s="2" t="s">
        <v>27</v>
      </c>
      <c r="BM24" s="2">
        <v>12</v>
      </c>
      <c r="BN24" s="2">
        <v>12</v>
      </c>
      <c r="BO24" s="2">
        <v>0</v>
      </c>
      <c r="BP24" s="2">
        <v>0</v>
      </c>
      <c r="BQ24" s="4">
        <v>1</v>
      </c>
      <c r="BR24" s="4">
        <f t="shared" si="7"/>
        <v>0</v>
      </c>
      <c r="BT24" s="2" t="s">
        <v>27</v>
      </c>
      <c r="BU24" s="2">
        <v>12</v>
      </c>
      <c r="BV24" s="2">
        <v>12</v>
      </c>
      <c r="BW24" s="2">
        <v>0</v>
      </c>
      <c r="BX24" s="2">
        <v>0</v>
      </c>
      <c r="BY24" s="4">
        <v>1</v>
      </c>
      <c r="BZ24" s="4">
        <f t="shared" si="8"/>
        <v>0</v>
      </c>
      <c r="CB24" s="2" t="s">
        <v>27</v>
      </c>
      <c r="CC24" s="2">
        <v>12</v>
      </c>
      <c r="CD24" s="2">
        <v>12</v>
      </c>
      <c r="CE24" s="2">
        <v>0</v>
      </c>
      <c r="CF24" s="2">
        <v>0</v>
      </c>
      <c r="CG24" s="4">
        <v>1</v>
      </c>
      <c r="CH24" s="4">
        <f t="shared" si="9"/>
        <v>0</v>
      </c>
      <c r="CJ24" s="2" t="s">
        <v>27</v>
      </c>
      <c r="CK24" s="2">
        <v>12</v>
      </c>
      <c r="CL24" s="2">
        <v>12</v>
      </c>
      <c r="CM24" s="2">
        <v>0</v>
      </c>
      <c r="CN24" s="2">
        <v>0</v>
      </c>
      <c r="CO24" s="4">
        <v>1</v>
      </c>
      <c r="CP24" s="4">
        <f t="shared" si="10"/>
        <v>0</v>
      </c>
      <c r="CR24" s="2" t="s">
        <v>27</v>
      </c>
      <c r="CS24" s="2">
        <v>12</v>
      </c>
      <c r="CT24" s="2">
        <v>12</v>
      </c>
      <c r="CU24" s="2">
        <v>0</v>
      </c>
      <c r="CV24" s="2">
        <v>0</v>
      </c>
      <c r="CW24" s="4">
        <v>1</v>
      </c>
      <c r="CX24" s="4">
        <f t="shared" si="11"/>
        <v>0</v>
      </c>
      <c r="CZ24" s="2" t="s">
        <v>27</v>
      </c>
      <c r="DA24" s="2">
        <v>12</v>
      </c>
      <c r="DB24" s="2">
        <v>12</v>
      </c>
      <c r="DC24" s="2">
        <v>0</v>
      </c>
      <c r="DD24" s="2">
        <v>0</v>
      </c>
      <c r="DE24" s="4">
        <v>1</v>
      </c>
      <c r="DF24" s="8">
        <f t="shared" si="12"/>
        <v>0</v>
      </c>
      <c r="DH24" s="2" t="s">
        <v>27</v>
      </c>
      <c r="DI24" s="2">
        <v>12</v>
      </c>
      <c r="DJ24" s="2">
        <v>12</v>
      </c>
      <c r="DK24" s="2">
        <v>0</v>
      </c>
      <c r="DL24" s="2">
        <v>0</v>
      </c>
      <c r="DM24" s="4">
        <v>1</v>
      </c>
      <c r="DN24" s="4">
        <f t="shared" si="13"/>
        <v>0</v>
      </c>
      <c r="DP24" s="2" t="s">
        <v>27</v>
      </c>
      <c r="DQ24" s="2">
        <v>12</v>
      </c>
      <c r="DR24" s="2">
        <v>12</v>
      </c>
      <c r="DS24" s="2">
        <v>0</v>
      </c>
      <c r="DT24" s="2">
        <v>0</v>
      </c>
      <c r="DU24" s="4">
        <v>1</v>
      </c>
      <c r="DV24" s="4">
        <f t="shared" si="14"/>
        <v>0</v>
      </c>
      <c r="DX24" s="2" t="s">
        <v>27</v>
      </c>
      <c r="DY24" s="2">
        <v>12</v>
      </c>
      <c r="DZ24" s="2">
        <v>12</v>
      </c>
      <c r="EA24" s="2">
        <v>0</v>
      </c>
      <c r="EB24" s="2">
        <v>0</v>
      </c>
      <c r="EC24" s="4">
        <v>1</v>
      </c>
      <c r="ED24" s="8">
        <f>EC24-'ZTE Geek V975'!DM24</f>
        <v>0</v>
      </c>
      <c r="EF24" s="2" t="s">
        <v>27</v>
      </c>
      <c r="EG24" s="2">
        <v>12</v>
      </c>
      <c r="EH24" s="2">
        <v>12</v>
      </c>
      <c r="EI24" s="2">
        <v>0</v>
      </c>
      <c r="EJ24" s="2">
        <v>0</v>
      </c>
      <c r="EK24" s="4">
        <v>1</v>
      </c>
      <c r="EL24" s="4">
        <f t="shared" si="15"/>
        <v>0</v>
      </c>
      <c r="EN24" s="2" t="s">
        <v>27</v>
      </c>
      <c r="EO24" s="2">
        <v>12</v>
      </c>
      <c r="EP24" s="2">
        <v>12</v>
      </c>
      <c r="EQ24" s="2">
        <v>0</v>
      </c>
      <c r="ER24" s="2">
        <v>0</v>
      </c>
      <c r="ES24" s="4">
        <v>1</v>
      </c>
      <c r="ET24" s="4">
        <f t="shared" si="16"/>
        <v>0</v>
      </c>
      <c r="EV24" s="2" t="s">
        <v>27</v>
      </c>
      <c r="EW24" s="2">
        <v>12</v>
      </c>
      <c r="EX24" s="2">
        <v>12</v>
      </c>
      <c r="EY24" s="2">
        <v>0</v>
      </c>
      <c r="EZ24" s="2">
        <v>0</v>
      </c>
      <c r="FA24" s="4">
        <v>1</v>
      </c>
      <c r="FB24" s="4">
        <f t="shared" si="17"/>
        <v>0</v>
      </c>
      <c r="FD24" s="2" t="s">
        <v>27</v>
      </c>
      <c r="FE24" s="2">
        <v>12</v>
      </c>
      <c r="FF24" s="2">
        <v>12</v>
      </c>
      <c r="FG24" s="2">
        <v>0</v>
      </c>
      <c r="FH24" s="2">
        <v>0</v>
      </c>
      <c r="FI24" s="4">
        <v>1</v>
      </c>
      <c r="FJ24" s="4">
        <f t="shared" si="18"/>
        <v>0</v>
      </c>
      <c r="FL24" s="2" t="s">
        <v>27</v>
      </c>
      <c r="FM24" s="2">
        <v>12</v>
      </c>
      <c r="FN24" s="2">
        <v>12</v>
      </c>
      <c r="FO24" s="2">
        <v>0</v>
      </c>
      <c r="FP24" s="2">
        <v>0</v>
      </c>
      <c r="FQ24" s="4">
        <v>1</v>
      </c>
      <c r="FR24" s="8">
        <f t="shared" si="19"/>
        <v>0</v>
      </c>
      <c r="FT24" s="2" t="s">
        <v>27</v>
      </c>
      <c r="FU24" s="2">
        <v>12</v>
      </c>
      <c r="FV24" s="2">
        <v>12</v>
      </c>
      <c r="FW24" s="2">
        <v>0</v>
      </c>
      <c r="FX24" s="2">
        <v>0</v>
      </c>
      <c r="FY24" s="4">
        <f t="shared" si="88"/>
        <v>1</v>
      </c>
      <c r="FZ24" s="4">
        <f t="shared" si="20"/>
        <v>0</v>
      </c>
      <c r="GB24" t="s">
        <v>27</v>
      </c>
      <c r="GC24">
        <v>12</v>
      </c>
      <c r="GD24">
        <v>12</v>
      </c>
      <c r="GE24">
        <v>0</v>
      </c>
      <c r="GF24">
        <v>0</v>
      </c>
      <c r="GG24" s="38">
        <f t="shared" si="89"/>
        <v>1</v>
      </c>
      <c r="GH24" s="4">
        <f t="shared" si="21"/>
        <v>0</v>
      </c>
      <c r="GJ24" s="2" t="s">
        <v>27</v>
      </c>
      <c r="GK24" s="2">
        <v>12</v>
      </c>
      <c r="GL24" s="2">
        <v>12</v>
      </c>
      <c r="GM24" s="2">
        <v>0</v>
      </c>
      <c r="GN24" s="2">
        <v>0</v>
      </c>
      <c r="GO24" s="4">
        <v>1</v>
      </c>
      <c r="GP24" s="4">
        <f t="shared" si="22"/>
        <v>0</v>
      </c>
      <c r="GR24" s="2" t="s">
        <v>27</v>
      </c>
      <c r="GS24" s="2">
        <v>12</v>
      </c>
      <c r="GT24" s="2">
        <v>12</v>
      </c>
      <c r="GU24" s="2">
        <v>0</v>
      </c>
      <c r="GV24" s="2">
        <v>0</v>
      </c>
      <c r="GW24" s="4">
        <v>1</v>
      </c>
      <c r="GX24" s="4">
        <f t="shared" si="23"/>
        <v>0</v>
      </c>
      <c r="GZ24" s="2" t="s">
        <v>27</v>
      </c>
      <c r="HA24" s="2">
        <v>12</v>
      </c>
      <c r="HB24" s="2">
        <v>12</v>
      </c>
      <c r="HC24" s="2">
        <v>0</v>
      </c>
      <c r="HD24" s="2">
        <v>0</v>
      </c>
      <c r="HE24" s="4">
        <v>1</v>
      </c>
      <c r="HF24" s="4">
        <f t="shared" si="24"/>
        <v>0</v>
      </c>
      <c r="HH24" s="2" t="s">
        <v>27</v>
      </c>
      <c r="HI24" s="2">
        <v>12</v>
      </c>
      <c r="HJ24" s="2">
        <v>12</v>
      </c>
      <c r="HK24" s="2">
        <v>0</v>
      </c>
      <c r="HL24" s="2">
        <v>0</v>
      </c>
      <c r="HM24" s="4">
        <v>1</v>
      </c>
      <c r="HN24" s="4">
        <f t="shared" si="25"/>
        <v>0</v>
      </c>
      <c r="HP24" s="2" t="s">
        <v>27</v>
      </c>
      <c r="HQ24" s="2">
        <v>12</v>
      </c>
      <c r="HR24" s="2">
        <v>12</v>
      </c>
      <c r="HS24" s="2">
        <v>0</v>
      </c>
      <c r="HT24" s="2">
        <v>0</v>
      </c>
      <c r="HU24" s="4">
        <v>1</v>
      </c>
      <c r="HV24" s="4">
        <f t="shared" si="26"/>
        <v>0</v>
      </c>
      <c r="HX24" s="2" t="s">
        <v>27</v>
      </c>
      <c r="HY24" s="2">
        <v>12</v>
      </c>
      <c r="HZ24" s="2">
        <v>12</v>
      </c>
      <c r="IA24" s="2">
        <v>0</v>
      </c>
      <c r="IB24" s="2">
        <v>0</v>
      </c>
      <c r="IC24" s="4">
        <v>1</v>
      </c>
      <c r="ID24" s="4">
        <f t="shared" si="27"/>
        <v>0</v>
      </c>
      <c r="IF24" s="2" t="s">
        <v>27</v>
      </c>
      <c r="IG24" s="2">
        <v>12</v>
      </c>
      <c r="IH24" s="2">
        <v>12</v>
      </c>
      <c r="II24" s="2">
        <v>0</v>
      </c>
      <c r="IJ24" s="2">
        <v>0</v>
      </c>
      <c r="IK24" s="4">
        <f t="shared" si="90"/>
        <v>1</v>
      </c>
      <c r="IL24" s="4">
        <f t="shared" si="28"/>
        <v>0</v>
      </c>
      <c r="IN24" s="55" t="s">
        <v>27</v>
      </c>
      <c r="IO24" s="55">
        <v>12</v>
      </c>
      <c r="IP24" s="55">
        <v>12</v>
      </c>
      <c r="IQ24" s="55">
        <v>0</v>
      </c>
      <c r="IR24" s="55">
        <v>0</v>
      </c>
      <c r="IS24" s="56">
        <v>1</v>
      </c>
      <c r="IT24" s="56">
        <v>0</v>
      </c>
      <c r="IU24" s="52"/>
      <c r="IV24" s="55" t="s">
        <v>27</v>
      </c>
      <c r="IW24" s="55">
        <v>12</v>
      </c>
      <c r="IX24" s="55">
        <v>12</v>
      </c>
      <c r="IY24" s="55">
        <v>0</v>
      </c>
      <c r="IZ24" s="55">
        <v>0</v>
      </c>
      <c r="JA24" s="56">
        <v>1</v>
      </c>
      <c r="JB24" s="56">
        <v>0</v>
      </c>
      <c r="JC24" s="52"/>
      <c r="JD24" s="73" t="s">
        <v>27</v>
      </c>
      <c r="JE24" s="73">
        <v>12</v>
      </c>
      <c r="JF24" s="73">
        <v>12</v>
      </c>
      <c r="JG24" s="73">
        <v>0</v>
      </c>
      <c r="JH24" s="73">
        <v>0</v>
      </c>
      <c r="JI24" s="77">
        <v>1</v>
      </c>
      <c r="JJ24" s="67">
        <f t="shared" si="29"/>
        <v>0</v>
      </c>
      <c r="JK24" s="66"/>
      <c r="JL24" s="73" t="s">
        <v>27</v>
      </c>
      <c r="JM24" s="73">
        <v>12</v>
      </c>
      <c r="JN24" s="73">
        <v>12</v>
      </c>
      <c r="JO24" s="73">
        <v>0</v>
      </c>
      <c r="JP24" s="73">
        <v>0</v>
      </c>
      <c r="JQ24" s="77">
        <f t="shared" si="91"/>
        <v>1</v>
      </c>
      <c r="JR24" s="67">
        <f t="shared" si="30"/>
        <v>0</v>
      </c>
      <c r="JS24" s="66"/>
      <c r="JT24" s="74" t="s">
        <v>27</v>
      </c>
      <c r="JU24" s="74">
        <v>12</v>
      </c>
      <c r="JV24" s="74">
        <v>12</v>
      </c>
      <c r="JW24" s="74">
        <v>0</v>
      </c>
      <c r="JX24" s="74">
        <v>0</v>
      </c>
      <c r="JY24" s="75">
        <f t="shared" si="92"/>
        <v>1</v>
      </c>
      <c r="JZ24" s="75">
        <f t="shared" si="31"/>
        <v>0</v>
      </c>
      <c r="KB24" s="73" t="s">
        <v>27</v>
      </c>
      <c r="KC24" s="73">
        <v>12</v>
      </c>
      <c r="KD24" s="73">
        <v>12</v>
      </c>
      <c r="KE24" s="73">
        <v>0</v>
      </c>
      <c r="KF24" s="73">
        <v>0</v>
      </c>
      <c r="KG24" s="77">
        <v>1</v>
      </c>
      <c r="KH24" s="75">
        <f t="shared" si="32"/>
        <v>0</v>
      </c>
      <c r="KI24" s="74"/>
      <c r="KJ24" s="73" t="s">
        <v>27</v>
      </c>
      <c r="KK24" s="73">
        <v>12</v>
      </c>
      <c r="KL24" s="73">
        <v>12</v>
      </c>
      <c r="KM24" s="73">
        <v>0</v>
      </c>
      <c r="KN24" s="73">
        <v>0</v>
      </c>
      <c r="KO24" s="77">
        <v>1</v>
      </c>
      <c r="KP24" s="75">
        <f t="shared" si="33"/>
        <v>0</v>
      </c>
      <c r="KQ24" s="74"/>
      <c r="KR24" s="73" t="s">
        <v>27</v>
      </c>
      <c r="KS24" s="73">
        <v>12</v>
      </c>
      <c r="KT24" s="73">
        <v>12</v>
      </c>
      <c r="KU24" s="73">
        <v>0</v>
      </c>
      <c r="KV24" s="73">
        <v>0</v>
      </c>
      <c r="KW24" s="77">
        <v>1</v>
      </c>
      <c r="KX24" s="75">
        <f t="shared" si="34"/>
        <v>0</v>
      </c>
      <c r="KY24" s="74"/>
      <c r="KZ24" s="73" t="s">
        <v>27</v>
      </c>
      <c r="LA24" s="73">
        <v>12</v>
      </c>
      <c r="LB24" s="73">
        <v>12</v>
      </c>
      <c r="LC24" s="73">
        <v>0</v>
      </c>
      <c r="LD24" s="73">
        <v>0</v>
      </c>
      <c r="LE24" s="77">
        <v>1</v>
      </c>
      <c r="LF24" s="75">
        <f t="shared" si="35"/>
        <v>1</v>
      </c>
      <c r="LG24" s="74"/>
      <c r="LH24" s="74"/>
      <c r="LI24" s="73" t="s">
        <v>27</v>
      </c>
      <c r="LJ24" s="73">
        <v>12</v>
      </c>
      <c r="LK24" s="73">
        <v>12</v>
      </c>
      <c r="LL24" s="73">
        <v>0</v>
      </c>
      <c r="LM24" s="73">
        <v>0</v>
      </c>
      <c r="LN24" s="77">
        <v>1</v>
      </c>
      <c r="LO24" s="75">
        <f t="shared" si="36"/>
        <v>0</v>
      </c>
      <c r="LP24" s="74"/>
      <c r="LQ24" s="74" t="s">
        <v>27</v>
      </c>
      <c r="LR24" s="74">
        <v>12</v>
      </c>
      <c r="LS24" s="74">
        <v>12</v>
      </c>
      <c r="LT24" s="74">
        <v>0</v>
      </c>
      <c r="LU24" s="74">
        <v>0</v>
      </c>
      <c r="LV24" s="75">
        <f t="shared" si="37"/>
        <v>1</v>
      </c>
      <c r="LW24" s="75">
        <f t="shared" si="38"/>
        <v>0</v>
      </c>
      <c r="LY24" s="74" t="s">
        <v>27</v>
      </c>
      <c r="LZ24" s="74">
        <v>12</v>
      </c>
      <c r="MA24" s="74">
        <v>12</v>
      </c>
      <c r="MB24" s="74">
        <v>0</v>
      </c>
      <c r="MC24" s="74">
        <v>0</v>
      </c>
      <c r="MD24" s="75">
        <f t="shared" si="39"/>
        <v>1</v>
      </c>
      <c r="ME24" s="75">
        <f t="shared" si="40"/>
        <v>0</v>
      </c>
      <c r="MG24" s="74" t="s">
        <v>27</v>
      </c>
      <c r="MH24" s="74">
        <v>12</v>
      </c>
      <c r="MI24" s="74">
        <v>12</v>
      </c>
      <c r="MJ24" s="74">
        <v>0</v>
      </c>
      <c r="MK24" s="74">
        <v>0</v>
      </c>
      <c r="ML24" s="75">
        <f t="shared" si="41"/>
        <v>1</v>
      </c>
      <c r="MM24" s="75">
        <f t="shared" si="42"/>
        <v>0</v>
      </c>
      <c r="MO24" s="74" t="s">
        <v>27</v>
      </c>
      <c r="MP24" s="74">
        <v>12</v>
      </c>
      <c r="MQ24" s="74">
        <v>12</v>
      </c>
      <c r="MR24" s="74">
        <v>0</v>
      </c>
      <c r="MS24" s="74">
        <v>0</v>
      </c>
      <c r="MT24" s="75">
        <f t="shared" si="43"/>
        <v>1</v>
      </c>
      <c r="MU24" s="75">
        <f t="shared" si="44"/>
        <v>0</v>
      </c>
      <c r="MW24" s="74" t="s">
        <v>27</v>
      </c>
      <c r="MX24" s="74">
        <v>12</v>
      </c>
      <c r="MY24" s="74">
        <v>12</v>
      </c>
      <c r="MZ24" s="74">
        <v>0</v>
      </c>
      <c r="NA24" s="74">
        <v>0</v>
      </c>
      <c r="NB24" s="75">
        <f t="shared" si="45"/>
        <v>1</v>
      </c>
      <c r="NC24" s="75">
        <f t="shared" si="46"/>
        <v>0</v>
      </c>
      <c r="ND24" s="74"/>
      <c r="NE24" s="74" t="s">
        <v>27</v>
      </c>
      <c r="NF24" s="74">
        <v>12</v>
      </c>
      <c r="NG24" s="74">
        <v>12</v>
      </c>
      <c r="NH24" s="74">
        <v>0</v>
      </c>
      <c r="NI24" s="74">
        <v>0</v>
      </c>
      <c r="NJ24" s="75">
        <f t="shared" si="47"/>
        <v>1</v>
      </c>
      <c r="NK24" s="75">
        <f t="shared" si="48"/>
        <v>0</v>
      </c>
      <c r="NM24" s="74" t="s">
        <v>27</v>
      </c>
      <c r="NN24" s="74">
        <v>12</v>
      </c>
      <c r="NO24" s="74">
        <v>12</v>
      </c>
      <c r="NP24" s="74">
        <v>0</v>
      </c>
      <c r="NQ24" s="74">
        <v>0</v>
      </c>
      <c r="NR24" s="75">
        <f t="shared" si="49"/>
        <v>1</v>
      </c>
      <c r="NS24" s="75">
        <f t="shared" si="50"/>
        <v>0</v>
      </c>
      <c r="NU24" s="74" t="s">
        <v>27</v>
      </c>
      <c r="NV24" s="74">
        <v>12</v>
      </c>
      <c r="NW24" s="74">
        <v>12</v>
      </c>
      <c r="NX24" s="74">
        <v>0</v>
      </c>
      <c r="NY24" s="74">
        <v>0</v>
      </c>
      <c r="NZ24" s="75">
        <f t="shared" si="51"/>
        <v>1</v>
      </c>
      <c r="OA24" s="75">
        <f t="shared" si="52"/>
        <v>0</v>
      </c>
      <c r="OC24" s="74" t="s">
        <v>27</v>
      </c>
      <c r="OD24" s="74">
        <v>12</v>
      </c>
      <c r="OE24" s="74">
        <v>12</v>
      </c>
      <c r="OF24" s="74">
        <v>0</v>
      </c>
      <c r="OG24" s="74">
        <v>0</v>
      </c>
      <c r="OH24" s="75">
        <f t="shared" si="53"/>
        <v>1</v>
      </c>
      <c r="OI24" s="75">
        <f t="shared" si="54"/>
        <v>0</v>
      </c>
      <c r="OK24" s="74" t="s">
        <v>27</v>
      </c>
      <c r="OL24" s="74">
        <v>12</v>
      </c>
      <c r="OM24" s="73">
        <v>12</v>
      </c>
      <c r="ON24" s="74">
        <v>0</v>
      </c>
      <c r="OO24" s="74">
        <v>0</v>
      </c>
      <c r="OP24" s="75">
        <f t="shared" si="55"/>
        <v>1</v>
      </c>
      <c r="OQ24" s="75">
        <f t="shared" si="56"/>
        <v>0</v>
      </c>
      <c r="OS24" s="74" t="s">
        <v>27</v>
      </c>
      <c r="OT24" s="74">
        <v>12</v>
      </c>
      <c r="OU24" s="74">
        <v>12</v>
      </c>
      <c r="OV24" s="74">
        <v>0</v>
      </c>
      <c r="OW24" s="74">
        <v>0</v>
      </c>
      <c r="OX24" s="75">
        <f t="shared" si="57"/>
        <v>1</v>
      </c>
      <c r="OY24" s="75">
        <f t="shared" si="58"/>
        <v>0</v>
      </c>
      <c r="PA24" s="74" t="s">
        <v>27</v>
      </c>
      <c r="PB24" s="74">
        <v>12</v>
      </c>
      <c r="PC24" s="74">
        <v>12</v>
      </c>
      <c r="PD24" s="74">
        <v>0</v>
      </c>
      <c r="PE24" s="74">
        <v>0</v>
      </c>
      <c r="PF24" s="75">
        <f t="shared" si="59"/>
        <v>1</v>
      </c>
      <c r="PG24" s="75">
        <f t="shared" si="60"/>
        <v>0</v>
      </c>
      <c r="PI24" s="74" t="s">
        <v>27</v>
      </c>
      <c r="PJ24" s="74">
        <v>12</v>
      </c>
      <c r="PK24" s="74">
        <v>12</v>
      </c>
      <c r="PL24" s="74">
        <v>0</v>
      </c>
      <c r="PM24" s="74">
        <v>0</v>
      </c>
      <c r="PN24" s="75">
        <f t="shared" si="61"/>
        <v>1</v>
      </c>
      <c r="PO24" s="75">
        <f t="shared" si="62"/>
        <v>0</v>
      </c>
      <c r="PQ24" s="74" t="s">
        <v>27</v>
      </c>
      <c r="PR24" s="74">
        <v>12</v>
      </c>
      <c r="PS24" s="74">
        <v>12</v>
      </c>
      <c r="PT24" s="74">
        <v>0</v>
      </c>
      <c r="PU24" s="74">
        <v>0</v>
      </c>
      <c r="PV24" s="75">
        <f t="shared" si="63"/>
        <v>1</v>
      </c>
      <c r="PW24" s="75">
        <f t="shared" si="64"/>
        <v>0</v>
      </c>
      <c r="PY24" s="74" t="s">
        <v>27</v>
      </c>
      <c r="PZ24" s="74">
        <v>12</v>
      </c>
      <c r="QA24" s="74">
        <v>12</v>
      </c>
      <c r="QB24" s="74">
        <v>0</v>
      </c>
      <c r="QC24" s="74">
        <v>0</v>
      </c>
      <c r="QD24" s="75">
        <f t="shared" si="65"/>
        <v>1</v>
      </c>
      <c r="QE24" s="75">
        <f t="shared" si="66"/>
        <v>0</v>
      </c>
      <c r="QG24" s="74" t="s">
        <v>27</v>
      </c>
      <c r="QH24" s="74">
        <v>12</v>
      </c>
      <c r="QI24" s="74">
        <v>12</v>
      </c>
      <c r="QJ24" s="74">
        <v>0</v>
      </c>
      <c r="QK24" s="74">
        <v>0</v>
      </c>
      <c r="QL24" s="75">
        <f t="shared" si="67"/>
        <v>1</v>
      </c>
      <c r="QM24" s="75">
        <f t="shared" si="68"/>
        <v>0</v>
      </c>
      <c r="QO24" s="74" t="s">
        <v>27</v>
      </c>
      <c r="QP24" s="74">
        <v>12</v>
      </c>
      <c r="QQ24" s="74">
        <v>12</v>
      </c>
      <c r="QR24" s="74">
        <v>0</v>
      </c>
      <c r="QS24" s="74">
        <v>0</v>
      </c>
      <c r="QT24" s="75">
        <f t="shared" si="69"/>
        <v>1</v>
      </c>
      <c r="QU24" s="75">
        <f t="shared" si="70"/>
        <v>0</v>
      </c>
      <c r="QW24" s="74" t="s">
        <v>27</v>
      </c>
      <c r="QX24" s="74">
        <v>12</v>
      </c>
      <c r="QY24" s="74">
        <v>12</v>
      </c>
      <c r="QZ24" s="74">
        <v>0</v>
      </c>
      <c r="RA24" s="74">
        <v>0</v>
      </c>
      <c r="RB24" s="75">
        <f t="shared" si="71"/>
        <v>1</v>
      </c>
      <c r="RC24" s="75">
        <f t="shared" si="72"/>
        <v>0</v>
      </c>
      <c r="RE24" s="74" t="s">
        <v>27</v>
      </c>
      <c r="RF24" s="74">
        <v>12</v>
      </c>
      <c r="RG24" s="74">
        <v>12</v>
      </c>
      <c r="RH24" s="74">
        <v>0</v>
      </c>
      <c r="RI24" s="74">
        <v>0</v>
      </c>
      <c r="RJ24" s="75">
        <f t="shared" si="73"/>
        <v>1</v>
      </c>
      <c r="RK24" s="75">
        <f t="shared" si="74"/>
        <v>0</v>
      </c>
      <c r="RM24" s="74" t="s">
        <v>27</v>
      </c>
      <c r="RN24" s="74">
        <v>12</v>
      </c>
      <c r="RO24" s="74">
        <v>12</v>
      </c>
      <c r="RP24" s="74">
        <v>0</v>
      </c>
      <c r="RQ24" s="74">
        <v>0</v>
      </c>
      <c r="RR24" s="75">
        <f t="shared" si="75"/>
        <v>1</v>
      </c>
      <c r="RS24" s="75">
        <f t="shared" si="76"/>
        <v>0</v>
      </c>
      <c r="RU24" s="74" t="s">
        <v>27</v>
      </c>
      <c r="RV24" s="74">
        <v>12</v>
      </c>
      <c r="RW24" s="74">
        <v>12</v>
      </c>
      <c r="RX24" s="74">
        <v>0</v>
      </c>
      <c r="RY24" s="74">
        <v>0</v>
      </c>
      <c r="RZ24" s="75">
        <f t="shared" si="77"/>
        <v>1</v>
      </c>
      <c r="SA24" s="75">
        <f t="shared" si="78"/>
        <v>0</v>
      </c>
      <c r="SC24" s="74" t="s">
        <v>27</v>
      </c>
      <c r="SD24" s="74">
        <v>12</v>
      </c>
      <c r="SE24" s="74">
        <v>9</v>
      </c>
      <c r="SF24" s="74">
        <v>3</v>
      </c>
      <c r="SG24" s="74">
        <v>0</v>
      </c>
      <c r="SH24" s="75">
        <f t="shared" si="79"/>
        <v>0.75</v>
      </c>
      <c r="SI24" s="75">
        <f t="shared" si="80"/>
        <v>-0.25</v>
      </c>
      <c r="SJ24" s="74" t="s">
        <v>89</v>
      </c>
      <c r="SK24" s="74" t="s">
        <v>27</v>
      </c>
      <c r="SL24" s="74">
        <v>12</v>
      </c>
      <c r="SM24" s="74">
        <v>9</v>
      </c>
      <c r="SN24" s="74">
        <v>3</v>
      </c>
      <c r="SO24" s="74">
        <v>0</v>
      </c>
      <c r="SP24" s="75">
        <f t="shared" si="81"/>
        <v>0.75</v>
      </c>
      <c r="SQ24" s="75" t="str">
        <f t="shared" si="82"/>
        <v>OK</v>
      </c>
      <c r="SS24" s="74" t="s">
        <v>27</v>
      </c>
      <c r="ST24" s="74">
        <v>12</v>
      </c>
      <c r="SU24" s="74">
        <v>9</v>
      </c>
      <c r="SV24" s="74">
        <v>3</v>
      </c>
      <c r="SW24" s="74">
        <v>0</v>
      </c>
      <c r="SX24" s="75">
        <f t="shared" si="83"/>
        <v>0.75</v>
      </c>
      <c r="SY24" s="75" t="str">
        <f t="shared" si="84"/>
        <v>OK</v>
      </c>
      <c r="TA24" s="74" t="s">
        <v>27</v>
      </c>
      <c r="TB24" s="74">
        <v>12</v>
      </c>
      <c r="TC24" s="74">
        <v>9</v>
      </c>
      <c r="TD24" s="74">
        <v>3</v>
      </c>
      <c r="TE24" s="74">
        <v>0</v>
      </c>
      <c r="TF24" s="75">
        <v>0.75</v>
      </c>
      <c r="TG24" s="75" t="str">
        <f t="shared" si="85"/>
        <v>OK</v>
      </c>
      <c r="TI24" s="74" t="s">
        <v>27</v>
      </c>
      <c r="TJ24" s="74">
        <v>12</v>
      </c>
      <c r="TK24" s="74">
        <v>9</v>
      </c>
      <c r="TL24" s="74">
        <v>3</v>
      </c>
      <c r="TM24" s="74">
        <v>0</v>
      </c>
      <c r="TN24" s="75">
        <f t="shared" si="86"/>
        <v>0.75</v>
      </c>
      <c r="TO24" s="75" t="str">
        <f t="shared" si="87"/>
        <v>OK</v>
      </c>
    </row>
    <row r="25" spans="1:535" ht="15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f>C25/B25</f>
        <v>0.96208530805687209</v>
      </c>
      <c r="G25" s="4"/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f>J25/I25</f>
        <v>0.96208530805687209</v>
      </c>
      <c r="N25" s="4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f>R25/Q25</f>
        <v>0.96208530805687209</v>
      </c>
      <c r="V25" s="4">
        <f t="shared" si="1"/>
        <v>0</v>
      </c>
      <c r="X25" s="2" t="s">
        <v>28</v>
      </c>
      <c r="Y25" s="2">
        <v>211</v>
      </c>
      <c r="Z25" s="2">
        <v>104</v>
      </c>
      <c r="AA25" s="2">
        <v>0</v>
      </c>
      <c r="AB25" s="2">
        <v>107</v>
      </c>
      <c r="AC25" s="4">
        <v>0.49</v>
      </c>
      <c r="AD25" s="4"/>
      <c r="AF25" s="2" t="s">
        <v>28</v>
      </c>
      <c r="AG25" s="2">
        <v>211</v>
      </c>
      <c r="AH25" s="2">
        <v>104</v>
      </c>
      <c r="AI25" s="2">
        <v>0</v>
      </c>
      <c r="AJ25" s="2">
        <v>107</v>
      </c>
      <c r="AK25" s="4">
        <v>0.49</v>
      </c>
      <c r="AL25" s="4"/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f>AP25/AO25</f>
        <v>0.96208530805687209</v>
      </c>
      <c r="AT25" s="4">
        <f t="shared" si="4"/>
        <v>0.4720853080568721</v>
      </c>
      <c r="AV25" s="2" t="s">
        <v>28</v>
      </c>
      <c r="AW25" s="11">
        <v>211</v>
      </c>
      <c r="AX25" s="11">
        <v>203</v>
      </c>
      <c r="AY25" s="11">
        <v>8</v>
      </c>
      <c r="AZ25" s="11">
        <v>0</v>
      </c>
      <c r="BA25" s="9">
        <f>AX25/AW25</f>
        <v>0.96208530805687209</v>
      </c>
      <c r="BB25" s="4">
        <f t="shared" si="5"/>
        <v>0</v>
      </c>
      <c r="BD25" s="2" t="s">
        <v>28</v>
      </c>
      <c r="BE25" s="2">
        <v>211</v>
      </c>
      <c r="BF25" s="2">
        <v>104</v>
      </c>
      <c r="BG25" s="2">
        <v>0</v>
      </c>
      <c r="BH25" s="2">
        <v>107</v>
      </c>
      <c r="BI25" s="4">
        <v>0.49</v>
      </c>
      <c r="BJ25" s="4">
        <f t="shared" si="6"/>
        <v>-0.4720853080568721</v>
      </c>
      <c r="BL25" s="2" t="s">
        <v>28</v>
      </c>
      <c r="BM25" s="2">
        <v>211</v>
      </c>
      <c r="BN25" s="2">
        <v>104</v>
      </c>
      <c r="BO25" s="2">
        <v>0</v>
      </c>
      <c r="BP25" s="2">
        <v>107</v>
      </c>
      <c r="BQ25" s="4">
        <v>0.49</v>
      </c>
      <c r="BR25" s="4">
        <f t="shared" si="7"/>
        <v>0</v>
      </c>
      <c r="BT25" s="2" t="s">
        <v>28</v>
      </c>
      <c r="BU25" s="2">
        <v>211</v>
      </c>
      <c r="BV25" s="2">
        <v>104</v>
      </c>
      <c r="BW25" s="2">
        <v>0</v>
      </c>
      <c r="BX25" s="2">
        <v>107</v>
      </c>
      <c r="BY25" s="4">
        <v>0.49</v>
      </c>
      <c r="BZ25" s="4">
        <f t="shared" si="8"/>
        <v>0</v>
      </c>
      <c r="CB25" s="2" t="s">
        <v>28</v>
      </c>
      <c r="CC25" s="2">
        <v>211</v>
      </c>
      <c r="CD25" s="2">
        <v>104</v>
      </c>
      <c r="CE25" s="2">
        <v>0</v>
      </c>
      <c r="CF25" s="2">
        <v>107</v>
      </c>
      <c r="CG25" s="4">
        <v>0.49</v>
      </c>
      <c r="CH25" s="4">
        <f t="shared" si="9"/>
        <v>0</v>
      </c>
      <c r="CJ25" s="2" t="s">
        <v>28</v>
      </c>
      <c r="CK25" s="2">
        <v>211</v>
      </c>
      <c r="CL25" s="2">
        <v>104</v>
      </c>
      <c r="CM25" s="2">
        <v>0</v>
      </c>
      <c r="CN25" s="2">
        <v>107</v>
      </c>
      <c r="CO25" s="4">
        <v>0.49</v>
      </c>
      <c r="CP25" s="4">
        <f t="shared" si="10"/>
        <v>0</v>
      </c>
      <c r="CR25" s="2" t="s">
        <v>28</v>
      </c>
      <c r="CS25" s="2">
        <v>211</v>
      </c>
      <c r="CT25" s="2">
        <v>104</v>
      </c>
      <c r="CU25" s="2">
        <v>0</v>
      </c>
      <c r="CV25" s="2">
        <v>107</v>
      </c>
      <c r="CW25" s="4">
        <v>0.49</v>
      </c>
      <c r="CX25" s="4">
        <f t="shared" si="11"/>
        <v>0</v>
      </c>
      <c r="CZ25" s="2" t="s">
        <v>28</v>
      </c>
      <c r="DA25" s="2">
        <v>211</v>
      </c>
      <c r="DB25" s="2">
        <v>104</v>
      </c>
      <c r="DC25" s="2">
        <v>0</v>
      </c>
      <c r="DD25" s="2">
        <v>107</v>
      </c>
      <c r="DE25" s="4">
        <v>0.49</v>
      </c>
      <c r="DF25" s="8">
        <f t="shared" si="12"/>
        <v>0</v>
      </c>
      <c r="DH25" s="2" t="s">
        <v>28</v>
      </c>
      <c r="DI25" s="2">
        <v>211</v>
      </c>
      <c r="DJ25" s="2">
        <v>104</v>
      </c>
      <c r="DK25" s="2">
        <v>0</v>
      </c>
      <c r="DL25" s="2">
        <v>107</v>
      </c>
      <c r="DM25" s="4">
        <v>0.49</v>
      </c>
      <c r="DN25" s="4">
        <f t="shared" si="13"/>
        <v>0</v>
      </c>
      <c r="DP25" s="2" t="s">
        <v>28</v>
      </c>
      <c r="DQ25" s="2">
        <v>211</v>
      </c>
      <c r="DR25" s="2">
        <v>104</v>
      </c>
      <c r="DS25" s="2">
        <v>0</v>
      </c>
      <c r="DT25" s="2">
        <v>107</v>
      </c>
      <c r="DU25" s="4">
        <v>0.49</v>
      </c>
      <c r="DV25" s="4">
        <f t="shared" si="14"/>
        <v>0</v>
      </c>
      <c r="DX25" s="2" t="s">
        <v>28</v>
      </c>
      <c r="DY25" s="2">
        <v>211</v>
      </c>
      <c r="DZ25" s="2">
        <v>104</v>
      </c>
      <c r="EA25" s="2">
        <v>0</v>
      </c>
      <c r="EB25" s="2">
        <v>107</v>
      </c>
      <c r="EC25" s="4">
        <v>0.49</v>
      </c>
      <c r="ED25" s="8">
        <f>EC25-'ZTE Geek V975'!DM25</f>
        <v>0</v>
      </c>
      <c r="EF25" s="2" t="s">
        <v>28</v>
      </c>
      <c r="EG25" s="2">
        <v>211</v>
      </c>
      <c r="EH25" s="2">
        <v>104</v>
      </c>
      <c r="EI25" s="2">
        <v>0</v>
      </c>
      <c r="EJ25" s="2">
        <v>107</v>
      </c>
      <c r="EK25" s="4">
        <v>0.49</v>
      </c>
      <c r="EL25" s="4">
        <f t="shared" si="15"/>
        <v>0</v>
      </c>
      <c r="EN25" s="2" t="s">
        <v>28</v>
      </c>
      <c r="EO25" s="2">
        <v>211</v>
      </c>
      <c r="EP25" s="2">
        <v>104</v>
      </c>
      <c r="EQ25" s="2">
        <v>0</v>
      </c>
      <c r="ER25" s="2">
        <v>107</v>
      </c>
      <c r="ES25" s="4">
        <v>0.49</v>
      </c>
      <c r="ET25" s="4">
        <f t="shared" si="16"/>
        <v>0</v>
      </c>
      <c r="EV25" s="2" t="s">
        <v>28</v>
      </c>
      <c r="EW25" s="2">
        <v>211</v>
      </c>
      <c r="EX25" s="2">
        <v>104</v>
      </c>
      <c r="EY25" s="2">
        <v>0</v>
      </c>
      <c r="EZ25" s="2">
        <v>107</v>
      </c>
      <c r="FA25" s="4">
        <v>0.49</v>
      </c>
      <c r="FB25" s="4">
        <f t="shared" si="17"/>
        <v>0</v>
      </c>
      <c r="FD25" s="2" t="s">
        <v>28</v>
      </c>
      <c r="FE25" s="2">
        <v>211</v>
      </c>
      <c r="FF25" s="2">
        <v>104</v>
      </c>
      <c r="FG25" s="2">
        <v>0</v>
      </c>
      <c r="FH25" s="2">
        <v>107</v>
      </c>
      <c r="FI25" s="4">
        <v>0.49</v>
      </c>
      <c r="FJ25" s="4">
        <f t="shared" si="18"/>
        <v>0</v>
      </c>
      <c r="FL25" s="2" t="s">
        <v>28</v>
      </c>
      <c r="FM25" s="2">
        <v>211</v>
      </c>
      <c r="FN25" s="2">
        <v>104</v>
      </c>
      <c r="FO25" s="2">
        <v>0</v>
      </c>
      <c r="FP25" s="2">
        <v>107</v>
      </c>
      <c r="FQ25" s="4">
        <v>0.49</v>
      </c>
      <c r="FR25" s="8">
        <f t="shared" si="19"/>
        <v>0</v>
      </c>
      <c r="FT25" s="2" t="s">
        <v>28</v>
      </c>
      <c r="FU25" s="2">
        <v>211</v>
      </c>
      <c r="FV25" s="2">
        <v>104</v>
      </c>
      <c r="FW25" s="2">
        <v>0</v>
      </c>
      <c r="FX25" s="2">
        <v>107</v>
      </c>
      <c r="FY25" s="4">
        <f t="shared" si="88"/>
        <v>0.49289099526066349</v>
      </c>
      <c r="FZ25" s="4">
        <f t="shared" si="20"/>
        <v>2.8909952606634981E-3</v>
      </c>
      <c r="GB25" t="s">
        <v>28</v>
      </c>
      <c r="GC25">
        <v>211</v>
      </c>
      <c r="GD25">
        <v>104</v>
      </c>
      <c r="GE25">
        <v>0</v>
      </c>
      <c r="GF25">
        <v>107</v>
      </c>
      <c r="GG25" s="38">
        <f t="shared" si="89"/>
        <v>0.49289099526066349</v>
      </c>
      <c r="GH25" s="4">
        <f t="shared" si="21"/>
        <v>0</v>
      </c>
      <c r="GJ25" s="2" t="s">
        <v>28</v>
      </c>
      <c r="GK25" s="2">
        <v>211</v>
      </c>
      <c r="GL25" s="2">
        <v>104</v>
      </c>
      <c r="GM25" s="2">
        <v>0</v>
      </c>
      <c r="GN25" s="2">
        <v>107</v>
      </c>
      <c r="GO25" s="4">
        <v>0.49</v>
      </c>
      <c r="GP25" s="4">
        <f t="shared" si="22"/>
        <v>-2.8909952606634981E-3</v>
      </c>
      <c r="GR25" s="2" t="s">
        <v>28</v>
      </c>
      <c r="GS25" s="2">
        <v>211</v>
      </c>
      <c r="GT25" s="2">
        <v>104</v>
      </c>
      <c r="GU25" s="2">
        <v>0</v>
      </c>
      <c r="GV25" s="2">
        <v>107</v>
      </c>
      <c r="GW25" s="4">
        <v>0.49</v>
      </c>
      <c r="GX25" s="4">
        <f t="shared" si="23"/>
        <v>0</v>
      </c>
      <c r="GZ25" s="2" t="s">
        <v>28</v>
      </c>
      <c r="HA25" s="2">
        <v>211</v>
      </c>
      <c r="HB25" s="2">
        <v>104</v>
      </c>
      <c r="HC25" s="2">
        <v>0</v>
      </c>
      <c r="HD25" s="2">
        <v>107</v>
      </c>
      <c r="HE25" s="4">
        <v>0.49</v>
      </c>
      <c r="HF25" s="4">
        <f t="shared" si="24"/>
        <v>0</v>
      </c>
      <c r="HH25" s="2" t="s">
        <v>28</v>
      </c>
      <c r="HI25" s="2">
        <v>211</v>
      </c>
      <c r="HJ25" s="2">
        <v>104</v>
      </c>
      <c r="HK25" s="2">
        <v>0</v>
      </c>
      <c r="HL25" s="2">
        <v>107</v>
      </c>
      <c r="HM25" s="4">
        <v>0.49</v>
      </c>
      <c r="HN25" s="4">
        <f t="shared" si="25"/>
        <v>0</v>
      </c>
      <c r="HP25" s="2" t="s">
        <v>28</v>
      </c>
      <c r="HQ25" s="2">
        <v>211</v>
      </c>
      <c r="HR25" s="2">
        <v>104</v>
      </c>
      <c r="HS25" s="2">
        <v>0</v>
      </c>
      <c r="HT25" s="2">
        <v>107</v>
      </c>
      <c r="HU25" s="4">
        <v>0.49</v>
      </c>
      <c r="HV25" s="4">
        <f t="shared" si="26"/>
        <v>0</v>
      </c>
      <c r="HX25" s="2" t="s">
        <v>28</v>
      </c>
      <c r="HY25" s="2">
        <v>211</v>
      </c>
      <c r="HZ25" s="2">
        <v>104</v>
      </c>
      <c r="IA25" s="2">
        <v>0</v>
      </c>
      <c r="IB25" s="2">
        <v>107</v>
      </c>
      <c r="IC25" s="4">
        <v>0.49</v>
      </c>
      <c r="ID25" s="4">
        <f t="shared" si="27"/>
        <v>0</v>
      </c>
      <c r="IF25" s="2" t="s">
        <v>28</v>
      </c>
      <c r="IG25" s="2">
        <v>211</v>
      </c>
      <c r="IH25" s="2">
        <v>104</v>
      </c>
      <c r="II25" s="2">
        <v>0</v>
      </c>
      <c r="IJ25" s="2">
        <v>107</v>
      </c>
      <c r="IK25" s="4">
        <f t="shared" si="90"/>
        <v>0.49289099526066349</v>
      </c>
      <c r="IL25" s="4">
        <f t="shared" si="28"/>
        <v>2.8909952606634981E-3</v>
      </c>
      <c r="IN25" s="55" t="s">
        <v>28</v>
      </c>
      <c r="IO25" s="55">
        <v>211</v>
      </c>
      <c r="IP25" s="55">
        <v>104</v>
      </c>
      <c r="IQ25" s="55">
        <v>0</v>
      </c>
      <c r="IR25" s="55">
        <v>107</v>
      </c>
      <c r="IS25" s="56">
        <v>0.49</v>
      </c>
      <c r="IT25" s="56">
        <v>0</v>
      </c>
      <c r="IU25" s="52"/>
      <c r="IV25" s="55" t="s">
        <v>28</v>
      </c>
      <c r="IW25" s="55">
        <v>211</v>
      </c>
      <c r="IX25" s="55">
        <v>104</v>
      </c>
      <c r="IY25" s="55">
        <v>0</v>
      </c>
      <c r="IZ25" s="55">
        <v>107</v>
      </c>
      <c r="JA25" s="56">
        <v>0.49</v>
      </c>
      <c r="JB25" s="56">
        <v>0</v>
      </c>
      <c r="JC25" s="52"/>
      <c r="JD25" s="73" t="s">
        <v>28</v>
      </c>
      <c r="JE25" s="73">
        <v>211</v>
      </c>
      <c r="JF25" s="73">
        <v>104</v>
      </c>
      <c r="JG25" s="73">
        <v>0</v>
      </c>
      <c r="JH25" s="73">
        <v>107</v>
      </c>
      <c r="JI25" s="77">
        <v>0.49</v>
      </c>
      <c r="JJ25" s="67">
        <f t="shared" si="29"/>
        <v>0</v>
      </c>
      <c r="JK25" s="66"/>
      <c r="JL25" s="73" t="s">
        <v>28</v>
      </c>
      <c r="JM25" s="73">
        <v>211</v>
      </c>
      <c r="JN25" s="73">
        <v>104</v>
      </c>
      <c r="JO25" s="73">
        <v>0</v>
      </c>
      <c r="JP25" s="73">
        <v>107</v>
      </c>
      <c r="JQ25" s="77">
        <f t="shared" si="91"/>
        <v>0.49289099526066349</v>
      </c>
      <c r="JR25" s="67">
        <f t="shared" si="30"/>
        <v>2.8909952606634981E-3</v>
      </c>
      <c r="JS25" s="66"/>
      <c r="JT25" s="74" t="s">
        <v>28</v>
      </c>
      <c r="JU25" s="74">
        <v>211</v>
      </c>
      <c r="JV25" s="74">
        <v>104</v>
      </c>
      <c r="JW25" s="74">
        <v>0</v>
      </c>
      <c r="JX25" s="74">
        <v>107</v>
      </c>
      <c r="JY25" s="75">
        <f t="shared" si="92"/>
        <v>0.49289099526066349</v>
      </c>
      <c r="JZ25" s="75">
        <f t="shared" si="31"/>
        <v>0</v>
      </c>
      <c r="KB25" s="73" t="s">
        <v>28</v>
      </c>
      <c r="KC25" s="73">
        <v>211</v>
      </c>
      <c r="KD25" s="73">
        <v>104</v>
      </c>
      <c r="KE25" s="73">
        <v>0</v>
      </c>
      <c r="KF25" s="73">
        <v>107</v>
      </c>
      <c r="KG25" s="77">
        <v>0.49</v>
      </c>
      <c r="KH25" s="75">
        <f t="shared" si="32"/>
        <v>-2.8909952606634981E-3</v>
      </c>
      <c r="KI25" s="74"/>
      <c r="KJ25" s="73" t="s">
        <v>28</v>
      </c>
      <c r="KK25" s="73">
        <v>211</v>
      </c>
      <c r="KL25" s="73">
        <v>104</v>
      </c>
      <c r="KM25" s="73">
        <v>0</v>
      </c>
      <c r="KN25" s="73">
        <v>107</v>
      </c>
      <c r="KO25" s="77">
        <v>0.49</v>
      </c>
      <c r="KP25" s="75">
        <f t="shared" si="33"/>
        <v>0</v>
      </c>
      <c r="KQ25" s="74"/>
      <c r="KR25" s="73" t="s">
        <v>28</v>
      </c>
      <c r="KS25" s="73">
        <v>211</v>
      </c>
      <c r="KT25" s="73">
        <v>104</v>
      </c>
      <c r="KU25" s="73">
        <v>0</v>
      </c>
      <c r="KV25" s="73">
        <v>107</v>
      </c>
      <c r="KW25" s="77">
        <v>0.49</v>
      </c>
      <c r="KX25" s="75">
        <f t="shared" si="34"/>
        <v>0</v>
      </c>
      <c r="KY25" s="74"/>
      <c r="KZ25" s="73" t="s">
        <v>28</v>
      </c>
      <c r="LA25" s="73">
        <v>211</v>
      </c>
      <c r="LB25" s="73">
        <v>104</v>
      </c>
      <c r="LC25" s="73">
        <v>0</v>
      </c>
      <c r="LD25" s="73">
        <v>107</v>
      </c>
      <c r="LE25" s="77">
        <v>0.49</v>
      </c>
      <c r="LF25" s="75">
        <f t="shared" si="35"/>
        <v>-106.51</v>
      </c>
      <c r="LG25" s="74"/>
      <c r="LH25" s="74"/>
      <c r="LI25" s="73" t="s">
        <v>28</v>
      </c>
      <c r="LJ25" s="73">
        <v>211</v>
      </c>
      <c r="LK25" s="73">
        <v>104</v>
      </c>
      <c r="LL25" s="73">
        <v>0</v>
      </c>
      <c r="LM25" s="73">
        <v>107</v>
      </c>
      <c r="LN25" s="77">
        <v>0.49</v>
      </c>
      <c r="LO25" s="75">
        <f t="shared" si="36"/>
        <v>0</v>
      </c>
      <c r="LP25" s="74"/>
      <c r="LQ25" s="74" t="s">
        <v>28</v>
      </c>
      <c r="LR25" s="74">
        <v>211</v>
      </c>
      <c r="LS25" s="74">
        <v>104</v>
      </c>
      <c r="LT25" s="74">
        <v>0</v>
      </c>
      <c r="LU25" s="74">
        <v>107</v>
      </c>
      <c r="LV25" s="75">
        <f t="shared" si="37"/>
        <v>0.49289099526066349</v>
      </c>
      <c r="LW25" s="75">
        <f t="shared" si="38"/>
        <v>2.8909952606634981E-3</v>
      </c>
      <c r="LY25" s="74" t="s">
        <v>28</v>
      </c>
      <c r="LZ25" s="74">
        <v>211</v>
      </c>
      <c r="MA25" s="74">
        <v>104</v>
      </c>
      <c r="MB25" s="74">
        <v>0</v>
      </c>
      <c r="MC25" s="74">
        <v>107</v>
      </c>
      <c r="MD25" s="75">
        <f t="shared" si="39"/>
        <v>0.49289099526066349</v>
      </c>
      <c r="ME25" s="75">
        <f t="shared" si="40"/>
        <v>0</v>
      </c>
      <c r="MG25" s="74" t="s">
        <v>28</v>
      </c>
      <c r="MH25" s="74">
        <v>211</v>
      </c>
      <c r="MI25" s="74">
        <v>104</v>
      </c>
      <c r="MJ25" s="74">
        <v>0</v>
      </c>
      <c r="MK25" s="74">
        <v>107</v>
      </c>
      <c r="ML25" s="75">
        <f t="shared" si="41"/>
        <v>0.49289099526066349</v>
      </c>
      <c r="MM25" s="75">
        <f t="shared" si="42"/>
        <v>0</v>
      </c>
      <c r="MO25" s="74" t="s">
        <v>28</v>
      </c>
      <c r="MP25" s="74">
        <v>211</v>
      </c>
      <c r="MQ25" s="74">
        <v>104</v>
      </c>
      <c r="MR25" s="74">
        <v>0</v>
      </c>
      <c r="MS25" s="74">
        <v>107</v>
      </c>
      <c r="MT25" s="75">
        <f t="shared" si="43"/>
        <v>0.49289099526066349</v>
      </c>
      <c r="MU25" s="75">
        <f t="shared" si="44"/>
        <v>0</v>
      </c>
      <c r="MW25" s="74" t="s">
        <v>28</v>
      </c>
      <c r="MX25" s="74">
        <v>211</v>
      </c>
      <c r="MY25" s="74">
        <v>104</v>
      </c>
      <c r="MZ25" s="74">
        <v>0</v>
      </c>
      <c r="NA25" s="74">
        <v>107</v>
      </c>
      <c r="NB25" s="75">
        <f t="shared" si="45"/>
        <v>0.49289099526066349</v>
      </c>
      <c r="NC25" s="75">
        <f t="shared" si="46"/>
        <v>0</v>
      </c>
      <c r="ND25" s="74"/>
      <c r="NE25" s="74" t="s">
        <v>28</v>
      </c>
      <c r="NF25" s="74">
        <v>211</v>
      </c>
      <c r="NG25" s="74">
        <v>104</v>
      </c>
      <c r="NH25" s="74">
        <v>0</v>
      </c>
      <c r="NI25" s="74">
        <v>107</v>
      </c>
      <c r="NJ25" s="75">
        <f t="shared" si="47"/>
        <v>0.49289099526066349</v>
      </c>
      <c r="NK25" s="75">
        <f t="shared" si="48"/>
        <v>0</v>
      </c>
      <c r="NM25" s="74" t="s">
        <v>28</v>
      </c>
      <c r="NN25" s="74">
        <v>211</v>
      </c>
      <c r="NO25" s="74">
        <v>104</v>
      </c>
      <c r="NP25" s="74">
        <v>0</v>
      </c>
      <c r="NQ25" s="74">
        <v>107</v>
      </c>
      <c r="NR25" s="75">
        <f t="shared" si="49"/>
        <v>0.49289099526066349</v>
      </c>
      <c r="NS25" s="75">
        <f t="shared" si="50"/>
        <v>0</v>
      </c>
      <c r="NU25" s="74" t="s">
        <v>28</v>
      </c>
      <c r="NV25" s="74">
        <v>211</v>
      </c>
      <c r="NW25" s="74">
        <v>104</v>
      </c>
      <c r="NX25" s="74">
        <v>0</v>
      </c>
      <c r="NY25" s="74">
        <v>107</v>
      </c>
      <c r="NZ25" s="75">
        <f t="shared" si="51"/>
        <v>0.49289099526066349</v>
      </c>
      <c r="OA25" s="75">
        <f t="shared" si="52"/>
        <v>0</v>
      </c>
      <c r="OC25" s="74" t="s">
        <v>28</v>
      </c>
      <c r="OD25" s="74">
        <v>211</v>
      </c>
      <c r="OE25" s="74">
        <v>104</v>
      </c>
      <c r="OF25" s="74">
        <v>0</v>
      </c>
      <c r="OG25" s="74">
        <v>107</v>
      </c>
      <c r="OH25" s="75">
        <f t="shared" si="53"/>
        <v>0.49289099526066349</v>
      </c>
      <c r="OI25" s="75">
        <f t="shared" si="54"/>
        <v>0</v>
      </c>
      <c r="OK25" s="74" t="s">
        <v>28</v>
      </c>
      <c r="OL25" s="74">
        <v>211</v>
      </c>
      <c r="OM25" s="73">
        <v>104</v>
      </c>
      <c r="ON25" s="74">
        <v>0</v>
      </c>
      <c r="OO25" s="74">
        <v>107</v>
      </c>
      <c r="OP25" s="75">
        <f t="shared" si="55"/>
        <v>0.49289099526066349</v>
      </c>
      <c r="OQ25" s="75">
        <f t="shared" si="56"/>
        <v>0</v>
      </c>
      <c r="OS25" s="74" t="s">
        <v>28</v>
      </c>
      <c r="OT25" s="74">
        <v>211</v>
      </c>
      <c r="OU25" s="74">
        <v>104</v>
      </c>
      <c r="OV25" s="74">
        <v>0</v>
      </c>
      <c r="OW25" s="74">
        <v>107</v>
      </c>
      <c r="OX25" s="75">
        <f t="shared" si="57"/>
        <v>0.49289099526066349</v>
      </c>
      <c r="OY25" s="75">
        <f t="shared" si="58"/>
        <v>0</v>
      </c>
      <c r="PA25" s="74" t="s">
        <v>28</v>
      </c>
      <c r="PB25" s="74">
        <v>211</v>
      </c>
      <c r="PC25" s="74">
        <v>104</v>
      </c>
      <c r="PD25" s="74">
        <v>0</v>
      </c>
      <c r="PE25" s="74">
        <v>107</v>
      </c>
      <c r="PF25" s="75">
        <f t="shared" si="59"/>
        <v>0.49289099526066349</v>
      </c>
      <c r="PG25" s="75">
        <f t="shared" si="60"/>
        <v>0</v>
      </c>
      <c r="PI25" s="74" t="s">
        <v>28</v>
      </c>
      <c r="PJ25" s="74">
        <v>211</v>
      </c>
      <c r="PK25" s="74">
        <v>104</v>
      </c>
      <c r="PL25" s="74">
        <v>0</v>
      </c>
      <c r="PM25" s="74">
        <v>107</v>
      </c>
      <c r="PN25" s="75">
        <f t="shared" si="61"/>
        <v>0.49289099526066349</v>
      </c>
      <c r="PO25" s="75">
        <f t="shared" si="62"/>
        <v>0</v>
      </c>
      <c r="PQ25" s="74" t="s">
        <v>28</v>
      </c>
      <c r="PR25" s="74">
        <v>211</v>
      </c>
      <c r="PS25" s="74">
        <v>104</v>
      </c>
      <c r="PT25" s="74">
        <v>0</v>
      </c>
      <c r="PU25" s="74">
        <v>107</v>
      </c>
      <c r="PV25" s="75">
        <f t="shared" si="63"/>
        <v>0.49289099526066349</v>
      </c>
      <c r="PW25" s="75">
        <f t="shared" si="64"/>
        <v>0</v>
      </c>
      <c r="PY25" s="74" t="s">
        <v>28</v>
      </c>
      <c r="PZ25" s="74">
        <v>211</v>
      </c>
      <c r="QA25" s="74">
        <v>104</v>
      </c>
      <c r="QB25" s="74">
        <v>0</v>
      </c>
      <c r="QC25" s="74">
        <v>107</v>
      </c>
      <c r="QD25" s="75">
        <f t="shared" si="65"/>
        <v>0.49289099526066349</v>
      </c>
      <c r="QE25" s="75">
        <f t="shared" si="66"/>
        <v>0</v>
      </c>
      <c r="QG25" s="74" t="s">
        <v>28</v>
      </c>
      <c r="QH25" s="74">
        <v>211</v>
      </c>
      <c r="QI25" s="74">
        <v>104</v>
      </c>
      <c r="QJ25" s="74">
        <v>0</v>
      </c>
      <c r="QK25" s="74">
        <v>107</v>
      </c>
      <c r="QL25" s="75">
        <f t="shared" si="67"/>
        <v>0.49289099526066349</v>
      </c>
      <c r="QM25" s="75">
        <f t="shared" si="68"/>
        <v>0</v>
      </c>
      <c r="QO25" s="74" t="s">
        <v>28</v>
      </c>
      <c r="QP25" s="74">
        <v>211</v>
      </c>
      <c r="QQ25" s="74">
        <v>104</v>
      </c>
      <c r="QR25" s="74">
        <v>0</v>
      </c>
      <c r="QS25" s="74">
        <v>107</v>
      </c>
      <c r="QT25" s="75">
        <f t="shared" si="69"/>
        <v>0.49289099526066349</v>
      </c>
      <c r="QU25" s="75">
        <f t="shared" si="70"/>
        <v>0</v>
      </c>
      <c r="QW25" s="74" t="s">
        <v>28</v>
      </c>
      <c r="QX25" s="74">
        <v>211</v>
      </c>
      <c r="QY25" s="74">
        <v>104</v>
      </c>
      <c r="QZ25" s="74">
        <v>0</v>
      </c>
      <c r="RA25" s="74">
        <v>107</v>
      </c>
      <c r="RB25" s="75">
        <f t="shared" si="71"/>
        <v>0.49289099526066349</v>
      </c>
      <c r="RC25" s="75">
        <f t="shared" si="72"/>
        <v>0</v>
      </c>
      <c r="RE25" s="74" t="s">
        <v>28</v>
      </c>
      <c r="RF25" s="74">
        <v>211</v>
      </c>
      <c r="RG25" s="74">
        <v>104</v>
      </c>
      <c r="RH25" s="74">
        <v>0</v>
      </c>
      <c r="RI25" s="74">
        <v>107</v>
      </c>
      <c r="RJ25" s="75">
        <f t="shared" si="73"/>
        <v>0.49289099526066349</v>
      </c>
      <c r="RK25" s="75">
        <f t="shared" si="74"/>
        <v>0</v>
      </c>
      <c r="RM25" s="74" t="s">
        <v>28</v>
      </c>
      <c r="RN25" s="74">
        <v>211</v>
      </c>
      <c r="RO25" s="74">
        <v>104</v>
      </c>
      <c r="RP25" s="74">
        <v>0</v>
      </c>
      <c r="RQ25" s="74">
        <v>107</v>
      </c>
      <c r="RR25" s="75">
        <f t="shared" si="75"/>
        <v>0.49289099526066349</v>
      </c>
      <c r="RS25" s="75">
        <f t="shared" si="76"/>
        <v>0</v>
      </c>
      <c r="RU25" s="74" t="s">
        <v>28</v>
      </c>
      <c r="RV25" s="74">
        <v>211</v>
      </c>
      <c r="RW25" s="74">
        <v>104</v>
      </c>
      <c r="RX25" s="74">
        <v>0</v>
      </c>
      <c r="RY25" s="74">
        <v>107</v>
      </c>
      <c r="RZ25" s="75">
        <f t="shared" si="77"/>
        <v>0.49289099526066349</v>
      </c>
      <c r="SA25" s="75">
        <f t="shared" si="78"/>
        <v>0</v>
      </c>
      <c r="SC25" s="74" t="s">
        <v>28</v>
      </c>
      <c r="SD25" s="74">
        <v>211</v>
      </c>
      <c r="SE25" s="74">
        <v>104</v>
      </c>
      <c r="SF25" s="74">
        <v>0</v>
      </c>
      <c r="SG25" s="74">
        <v>107</v>
      </c>
      <c r="SH25" s="75">
        <f t="shared" si="79"/>
        <v>0.49289099526066349</v>
      </c>
      <c r="SI25" s="75">
        <f t="shared" si="80"/>
        <v>0</v>
      </c>
      <c r="SK25" s="74" t="s">
        <v>28</v>
      </c>
      <c r="SL25" s="74">
        <v>211</v>
      </c>
      <c r="SM25" s="74">
        <v>104</v>
      </c>
      <c r="SN25" s="74">
        <v>0</v>
      </c>
      <c r="SO25" s="74">
        <v>107</v>
      </c>
      <c r="SP25" s="75">
        <f t="shared" si="81"/>
        <v>0.49289099526066349</v>
      </c>
      <c r="SQ25" s="75" t="str">
        <f t="shared" si="82"/>
        <v>OK</v>
      </c>
      <c r="SS25" s="74" t="s">
        <v>28</v>
      </c>
      <c r="ST25" s="74">
        <v>211</v>
      </c>
      <c r="SU25" s="74">
        <v>104</v>
      </c>
      <c r="SV25" s="74">
        <v>0</v>
      </c>
      <c r="SW25" s="74">
        <v>107</v>
      </c>
      <c r="SX25" s="75">
        <f t="shared" si="83"/>
        <v>0.49289099526066349</v>
      </c>
      <c r="SY25" s="75" t="str">
        <f t="shared" si="84"/>
        <v>OK</v>
      </c>
      <c r="TA25" s="74" t="s">
        <v>28</v>
      </c>
      <c r="TB25" s="74">
        <v>211</v>
      </c>
      <c r="TC25" s="74">
        <v>104</v>
      </c>
      <c r="TD25" s="74">
        <v>0</v>
      </c>
      <c r="TE25" s="74">
        <v>107</v>
      </c>
      <c r="TF25" s="75">
        <v>0.49</v>
      </c>
      <c r="TG25" s="75" t="str">
        <f t="shared" si="85"/>
        <v>OK</v>
      </c>
      <c r="TI25" s="74" t="s">
        <v>28</v>
      </c>
      <c r="TJ25" s="74">
        <v>211</v>
      </c>
      <c r="TK25" s="74">
        <v>104</v>
      </c>
      <c r="TL25" s="74">
        <v>0</v>
      </c>
      <c r="TM25" s="74">
        <v>107</v>
      </c>
      <c r="TN25" s="75">
        <f t="shared" si="86"/>
        <v>0.49289099526066349</v>
      </c>
      <c r="TO25" s="75" t="str">
        <f t="shared" si="87"/>
        <v>OK</v>
      </c>
    </row>
    <row r="26" spans="1:535" ht="15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G26" s="4"/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4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4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4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4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4">
        <f t="shared" si="4"/>
        <v>0</v>
      </c>
      <c r="AV26" s="2" t="s">
        <v>29</v>
      </c>
      <c r="AW26" s="2">
        <v>12</v>
      </c>
      <c r="AX26" s="2">
        <v>7</v>
      </c>
      <c r="AY26" s="2">
        <v>5</v>
      </c>
      <c r="AZ26" s="2">
        <v>0</v>
      </c>
      <c r="BA26" s="4">
        <v>0.57999999999999996</v>
      </c>
      <c r="BB26" s="4">
        <f t="shared" si="5"/>
        <v>0</v>
      </c>
      <c r="BD26" s="2" t="s">
        <v>29</v>
      </c>
      <c r="BE26" s="2">
        <v>12</v>
      </c>
      <c r="BF26" s="2">
        <v>7</v>
      </c>
      <c r="BG26" s="2">
        <v>5</v>
      </c>
      <c r="BH26" s="2">
        <v>0</v>
      </c>
      <c r="BI26" s="4">
        <v>0.57999999999999996</v>
      </c>
      <c r="BJ26" s="4">
        <f t="shared" si="6"/>
        <v>0</v>
      </c>
      <c r="BL26" s="2" t="s">
        <v>29</v>
      </c>
      <c r="BM26" s="2">
        <v>12</v>
      </c>
      <c r="BN26" s="2">
        <v>7</v>
      </c>
      <c r="BO26" s="2">
        <v>5</v>
      </c>
      <c r="BP26" s="2">
        <v>0</v>
      </c>
      <c r="BQ26" s="4">
        <v>0.57999999999999996</v>
      </c>
      <c r="BR26" s="4">
        <f t="shared" si="7"/>
        <v>0</v>
      </c>
      <c r="BT26" s="2" t="s">
        <v>29</v>
      </c>
      <c r="BU26" s="2">
        <v>12</v>
      </c>
      <c r="BV26" s="2">
        <v>7</v>
      </c>
      <c r="BW26" s="2">
        <v>5</v>
      </c>
      <c r="BX26" s="2">
        <v>0</v>
      </c>
      <c r="BY26" s="4">
        <v>0.57999999999999996</v>
      </c>
      <c r="BZ26" s="4">
        <f t="shared" si="8"/>
        <v>0</v>
      </c>
      <c r="CB26" s="2" t="s">
        <v>29</v>
      </c>
      <c r="CC26" s="2">
        <v>12</v>
      </c>
      <c r="CD26" s="2">
        <v>7</v>
      </c>
      <c r="CE26" s="2">
        <v>5</v>
      </c>
      <c r="CF26" s="2">
        <v>0</v>
      </c>
      <c r="CG26" s="4">
        <v>0.57999999999999996</v>
      </c>
      <c r="CH26" s="4">
        <f t="shared" si="9"/>
        <v>0</v>
      </c>
      <c r="CJ26" s="2" t="s">
        <v>29</v>
      </c>
      <c r="CK26" s="2">
        <v>12</v>
      </c>
      <c r="CL26" s="2">
        <v>7</v>
      </c>
      <c r="CM26" s="2">
        <v>5</v>
      </c>
      <c r="CN26" s="2">
        <v>0</v>
      </c>
      <c r="CO26" s="4">
        <v>0.57999999999999996</v>
      </c>
      <c r="CP26" s="4">
        <f t="shared" si="10"/>
        <v>0</v>
      </c>
      <c r="CR26" s="2" t="s">
        <v>29</v>
      </c>
      <c r="CS26" s="2">
        <v>12</v>
      </c>
      <c r="CT26" s="2">
        <v>7</v>
      </c>
      <c r="CU26" s="2">
        <v>5</v>
      </c>
      <c r="CV26" s="2">
        <v>0</v>
      </c>
      <c r="CW26" s="4">
        <v>0.57999999999999996</v>
      </c>
      <c r="CX26" s="4">
        <f t="shared" si="11"/>
        <v>0</v>
      </c>
      <c r="CZ26" s="2" t="s">
        <v>29</v>
      </c>
      <c r="DA26" s="2">
        <v>12</v>
      </c>
      <c r="DB26" s="2">
        <v>7</v>
      </c>
      <c r="DC26" s="2">
        <v>5</v>
      </c>
      <c r="DD26" s="2">
        <v>0</v>
      </c>
      <c r="DE26" s="4">
        <v>0.57999999999999996</v>
      </c>
      <c r="DF26" s="8">
        <f t="shared" si="12"/>
        <v>0</v>
      </c>
      <c r="DH26" s="2" t="s">
        <v>29</v>
      </c>
      <c r="DI26" s="2">
        <v>12</v>
      </c>
      <c r="DJ26" s="2">
        <v>7</v>
      </c>
      <c r="DK26" s="2">
        <v>5</v>
      </c>
      <c r="DL26" s="2">
        <v>0</v>
      </c>
      <c r="DM26" s="4">
        <v>0.57999999999999996</v>
      </c>
      <c r="DN26" s="4">
        <f t="shared" si="13"/>
        <v>0</v>
      </c>
      <c r="DP26" s="2" t="s">
        <v>29</v>
      </c>
      <c r="DQ26" s="2">
        <v>12</v>
      </c>
      <c r="DR26" s="2">
        <v>7</v>
      </c>
      <c r="DS26" s="2">
        <v>5</v>
      </c>
      <c r="DT26" s="2">
        <v>0</v>
      </c>
      <c r="DU26" s="4">
        <v>0.57999999999999996</v>
      </c>
      <c r="DV26" s="4">
        <f t="shared" si="14"/>
        <v>0</v>
      </c>
      <c r="DX26" s="2" t="s">
        <v>29</v>
      </c>
      <c r="DY26" s="2">
        <v>12</v>
      </c>
      <c r="DZ26" s="2">
        <v>7</v>
      </c>
      <c r="EA26" s="2">
        <v>5</v>
      </c>
      <c r="EB26" s="2">
        <v>0</v>
      </c>
      <c r="EC26" s="4">
        <v>0.57999999999999996</v>
      </c>
      <c r="ED26" s="8">
        <f>EC26-'ZTE Geek V975'!DM26</f>
        <v>0</v>
      </c>
      <c r="EF26" s="2" t="s">
        <v>29</v>
      </c>
      <c r="EG26" s="2">
        <v>12</v>
      </c>
      <c r="EH26" s="2">
        <v>7</v>
      </c>
      <c r="EI26" s="2">
        <v>5</v>
      </c>
      <c r="EJ26" s="2">
        <v>0</v>
      </c>
      <c r="EK26" s="4">
        <v>0.57999999999999996</v>
      </c>
      <c r="EL26" s="4">
        <f t="shared" si="15"/>
        <v>0</v>
      </c>
      <c r="EN26" s="2" t="s">
        <v>29</v>
      </c>
      <c r="EO26" s="2">
        <v>12</v>
      </c>
      <c r="EP26" s="2">
        <v>7</v>
      </c>
      <c r="EQ26" s="2">
        <v>5</v>
      </c>
      <c r="ER26" s="2">
        <v>0</v>
      </c>
      <c r="ES26" s="4">
        <v>0.57999999999999996</v>
      </c>
      <c r="ET26" s="4">
        <f t="shared" si="16"/>
        <v>0</v>
      </c>
      <c r="EV26" s="2" t="s">
        <v>29</v>
      </c>
      <c r="EW26" s="2">
        <v>12</v>
      </c>
      <c r="EX26" s="2">
        <v>7</v>
      </c>
      <c r="EY26" s="2">
        <v>5</v>
      </c>
      <c r="EZ26" s="2">
        <v>0</v>
      </c>
      <c r="FA26" s="4">
        <v>0.57999999999999996</v>
      </c>
      <c r="FB26" s="4">
        <f t="shared" si="17"/>
        <v>0</v>
      </c>
      <c r="FD26" s="2" t="s">
        <v>29</v>
      </c>
      <c r="FE26" s="2">
        <v>12</v>
      </c>
      <c r="FF26" s="2">
        <v>7</v>
      </c>
      <c r="FG26" s="2">
        <v>5</v>
      </c>
      <c r="FH26" s="2">
        <v>0</v>
      </c>
      <c r="FI26" s="4">
        <v>0.57999999999999996</v>
      </c>
      <c r="FJ26" s="4">
        <f t="shared" si="18"/>
        <v>0</v>
      </c>
      <c r="FL26" s="2" t="s">
        <v>29</v>
      </c>
      <c r="FM26" s="2">
        <v>12</v>
      </c>
      <c r="FN26" s="2">
        <v>7</v>
      </c>
      <c r="FO26" s="2">
        <v>5</v>
      </c>
      <c r="FP26" s="2">
        <v>0</v>
      </c>
      <c r="FQ26" s="4">
        <v>0.57999999999999996</v>
      </c>
      <c r="FR26" s="8">
        <f t="shared" si="19"/>
        <v>0</v>
      </c>
      <c r="FT26" s="2" t="s">
        <v>29</v>
      </c>
      <c r="FU26" s="2">
        <v>12</v>
      </c>
      <c r="FV26" s="2">
        <v>7</v>
      </c>
      <c r="FW26" s="2">
        <v>5</v>
      </c>
      <c r="FX26" s="2">
        <v>0</v>
      </c>
      <c r="FY26" s="4">
        <f t="shared" si="88"/>
        <v>0.58333333333333337</v>
      </c>
      <c r="FZ26" s="4">
        <f t="shared" si="20"/>
        <v>3.3333333333334103E-3</v>
      </c>
      <c r="GB26" t="s">
        <v>29</v>
      </c>
      <c r="GC26">
        <v>12</v>
      </c>
      <c r="GD26">
        <v>7</v>
      </c>
      <c r="GE26">
        <v>5</v>
      </c>
      <c r="GF26">
        <v>0</v>
      </c>
      <c r="GG26" s="38">
        <f t="shared" si="89"/>
        <v>0.58333333333333337</v>
      </c>
      <c r="GH26" s="4">
        <f t="shared" si="21"/>
        <v>0</v>
      </c>
      <c r="GJ26" s="2" t="s">
        <v>29</v>
      </c>
      <c r="GK26" s="2">
        <v>12</v>
      </c>
      <c r="GL26" s="2">
        <v>7</v>
      </c>
      <c r="GM26" s="2">
        <v>5</v>
      </c>
      <c r="GN26" s="2">
        <v>0</v>
      </c>
      <c r="GO26" s="4">
        <v>0.57999999999999996</v>
      </c>
      <c r="GP26" s="4">
        <f t="shared" si="22"/>
        <v>-3.3333333333334103E-3</v>
      </c>
      <c r="GR26" s="2" t="s">
        <v>29</v>
      </c>
      <c r="GS26" s="2">
        <v>12</v>
      </c>
      <c r="GT26" s="2">
        <v>7</v>
      </c>
      <c r="GU26" s="2">
        <v>5</v>
      </c>
      <c r="GV26" s="2">
        <v>0</v>
      </c>
      <c r="GW26" s="4">
        <v>0.57999999999999996</v>
      </c>
      <c r="GX26" s="4">
        <f t="shared" si="23"/>
        <v>0</v>
      </c>
      <c r="GZ26" s="2" t="s">
        <v>29</v>
      </c>
      <c r="HA26" s="2">
        <v>12</v>
      </c>
      <c r="HB26" s="2">
        <v>7</v>
      </c>
      <c r="HC26" s="2">
        <v>5</v>
      </c>
      <c r="HD26" s="2">
        <v>0</v>
      </c>
      <c r="HE26" s="4">
        <v>0.57999999999999996</v>
      </c>
      <c r="HF26" s="4">
        <f t="shared" si="24"/>
        <v>0</v>
      </c>
      <c r="HH26" s="2" t="s">
        <v>29</v>
      </c>
      <c r="HI26" s="2">
        <v>12</v>
      </c>
      <c r="HJ26" s="2">
        <v>7</v>
      </c>
      <c r="HK26" s="2">
        <v>5</v>
      </c>
      <c r="HL26" s="2">
        <v>0</v>
      </c>
      <c r="HM26" s="4">
        <v>0.57999999999999996</v>
      </c>
      <c r="HN26" s="4">
        <f t="shared" si="25"/>
        <v>0</v>
      </c>
      <c r="HP26" s="2" t="s">
        <v>29</v>
      </c>
      <c r="HQ26" s="2">
        <v>12</v>
      </c>
      <c r="HR26" s="2">
        <v>7</v>
      </c>
      <c r="HS26" s="2">
        <v>5</v>
      </c>
      <c r="HT26" s="2">
        <v>0</v>
      </c>
      <c r="HU26" s="4">
        <v>0.57999999999999996</v>
      </c>
      <c r="HV26" s="4">
        <f t="shared" si="26"/>
        <v>0</v>
      </c>
      <c r="HX26" s="2" t="s">
        <v>29</v>
      </c>
      <c r="HY26" s="2">
        <v>12</v>
      </c>
      <c r="HZ26" s="2">
        <v>7</v>
      </c>
      <c r="IA26" s="2">
        <v>5</v>
      </c>
      <c r="IB26" s="2">
        <v>0</v>
      </c>
      <c r="IC26" s="4">
        <v>0.57999999999999996</v>
      </c>
      <c r="ID26" s="4">
        <f t="shared" si="27"/>
        <v>0</v>
      </c>
      <c r="IF26" s="2" t="s">
        <v>29</v>
      </c>
      <c r="IG26" s="2">
        <v>12</v>
      </c>
      <c r="IH26" s="2">
        <v>7</v>
      </c>
      <c r="II26" s="2">
        <v>5</v>
      </c>
      <c r="IJ26" s="2">
        <v>0</v>
      </c>
      <c r="IK26" s="4">
        <f t="shared" si="90"/>
        <v>0.58333333333333337</v>
      </c>
      <c r="IL26" s="4">
        <f t="shared" si="28"/>
        <v>3.3333333333334103E-3</v>
      </c>
      <c r="IN26" s="55" t="s">
        <v>29</v>
      </c>
      <c r="IO26" s="55">
        <v>12</v>
      </c>
      <c r="IP26" s="55">
        <v>7</v>
      </c>
      <c r="IQ26" s="55">
        <v>5</v>
      </c>
      <c r="IR26" s="55">
        <v>0</v>
      </c>
      <c r="IS26" s="56">
        <v>0.57999999999999996</v>
      </c>
      <c r="IT26" s="56">
        <v>0</v>
      </c>
      <c r="IU26" s="52"/>
      <c r="IV26" s="55" t="s">
        <v>29</v>
      </c>
      <c r="IW26" s="55">
        <v>12</v>
      </c>
      <c r="IX26" s="55">
        <v>7</v>
      </c>
      <c r="IY26" s="55">
        <v>5</v>
      </c>
      <c r="IZ26" s="55">
        <v>0</v>
      </c>
      <c r="JA26" s="56">
        <v>0.57999999999999996</v>
      </c>
      <c r="JB26" s="56">
        <v>0</v>
      </c>
      <c r="JC26" s="52"/>
      <c r="JD26" s="73" t="s">
        <v>29</v>
      </c>
      <c r="JE26" s="73">
        <v>12</v>
      </c>
      <c r="JF26" s="73">
        <v>7</v>
      </c>
      <c r="JG26" s="73">
        <v>5</v>
      </c>
      <c r="JH26" s="73">
        <v>0</v>
      </c>
      <c r="JI26" s="77">
        <v>0.57999999999999996</v>
      </c>
      <c r="JJ26" s="67">
        <f t="shared" si="29"/>
        <v>0</v>
      </c>
      <c r="JK26" s="66"/>
      <c r="JL26" s="73" t="s">
        <v>29</v>
      </c>
      <c r="JM26" s="73">
        <v>12</v>
      </c>
      <c r="JN26" s="73">
        <v>7</v>
      </c>
      <c r="JO26" s="73">
        <v>5</v>
      </c>
      <c r="JP26" s="73">
        <v>0</v>
      </c>
      <c r="JQ26" s="77">
        <f t="shared" si="91"/>
        <v>0.58333333333333337</v>
      </c>
      <c r="JR26" s="67">
        <f t="shared" si="30"/>
        <v>3.3333333333334103E-3</v>
      </c>
      <c r="JS26" s="66"/>
      <c r="JT26" s="74" t="s">
        <v>29</v>
      </c>
      <c r="JU26" s="74">
        <v>12</v>
      </c>
      <c r="JV26" s="74">
        <v>7</v>
      </c>
      <c r="JW26" s="74">
        <v>5</v>
      </c>
      <c r="JX26" s="74">
        <v>0</v>
      </c>
      <c r="JY26" s="75">
        <f t="shared" si="92"/>
        <v>0.58333333333333337</v>
      </c>
      <c r="JZ26" s="75">
        <f t="shared" si="31"/>
        <v>0</v>
      </c>
      <c r="KB26" s="73" t="s">
        <v>29</v>
      </c>
      <c r="KC26" s="73">
        <v>12</v>
      </c>
      <c r="KD26" s="73">
        <v>7</v>
      </c>
      <c r="KE26" s="73">
        <v>5</v>
      </c>
      <c r="KF26" s="73">
        <v>0</v>
      </c>
      <c r="KG26" s="77">
        <v>0.57999999999999996</v>
      </c>
      <c r="KH26" s="75">
        <f t="shared" si="32"/>
        <v>-3.3333333333334103E-3</v>
      </c>
      <c r="KI26" s="74"/>
      <c r="KJ26" s="73" t="s">
        <v>29</v>
      </c>
      <c r="KK26" s="73">
        <v>12</v>
      </c>
      <c r="KL26" s="73">
        <v>7</v>
      </c>
      <c r="KM26" s="73">
        <v>5</v>
      </c>
      <c r="KN26" s="73">
        <v>0</v>
      </c>
      <c r="KO26" s="77">
        <v>0.57999999999999996</v>
      </c>
      <c r="KP26" s="75">
        <f t="shared" si="33"/>
        <v>0</v>
      </c>
      <c r="KQ26" s="74"/>
      <c r="KR26" s="73" t="s">
        <v>29</v>
      </c>
      <c r="KS26" s="73">
        <v>12</v>
      </c>
      <c r="KT26" s="73">
        <v>7</v>
      </c>
      <c r="KU26" s="73">
        <v>5</v>
      </c>
      <c r="KV26" s="73">
        <v>0</v>
      </c>
      <c r="KW26" s="77">
        <v>0.57999999999999996</v>
      </c>
      <c r="KX26" s="75">
        <f t="shared" si="34"/>
        <v>0</v>
      </c>
      <c r="KY26" s="74"/>
      <c r="KZ26" s="73" t="s">
        <v>29</v>
      </c>
      <c r="LA26" s="73">
        <v>12</v>
      </c>
      <c r="LB26" s="73">
        <v>7</v>
      </c>
      <c r="LC26" s="73">
        <v>5</v>
      </c>
      <c r="LD26" s="73">
        <v>0</v>
      </c>
      <c r="LE26" s="77">
        <v>0.57999999999999996</v>
      </c>
      <c r="LF26" s="75">
        <f t="shared" si="35"/>
        <v>0.57999999999999996</v>
      </c>
      <c r="LG26" s="74"/>
      <c r="LH26" s="74"/>
      <c r="LI26" s="73" t="s">
        <v>29</v>
      </c>
      <c r="LJ26" s="73">
        <v>12</v>
      </c>
      <c r="LK26" s="73">
        <v>7</v>
      </c>
      <c r="LL26" s="73">
        <v>5</v>
      </c>
      <c r="LM26" s="73">
        <v>0</v>
      </c>
      <c r="LN26" s="77">
        <v>0.57999999999999996</v>
      </c>
      <c r="LO26" s="75">
        <f t="shared" si="36"/>
        <v>0</v>
      </c>
      <c r="LP26" s="74"/>
      <c r="LQ26" s="74" t="s">
        <v>29</v>
      </c>
      <c r="LR26" s="74">
        <v>12</v>
      </c>
      <c r="LS26" s="74">
        <v>6</v>
      </c>
      <c r="LT26" s="74">
        <v>6</v>
      </c>
      <c r="LU26" s="74">
        <v>0</v>
      </c>
      <c r="LV26" s="75">
        <f t="shared" si="37"/>
        <v>0.5</v>
      </c>
      <c r="LW26" s="75">
        <f t="shared" si="38"/>
        <v>-7.999999999999996E-2</v>
      </c>
      <c r="LY26" s="74" t="s">
        <v>29</v>
      </c>
      <c r="LZ26" s="74">
        <v>12</v>
      </c>
      <c r="MA26" s="74">
        <v>6</v>
      </c>
      <c r="MB26" s="74">
        <v>6</v>
      </c>
      <c r="MC26" s="74">
        <v>0</v>
      </c>
      <c r="MD26" s="75">
        <f t="shared" si="39"/>
        <v>0.5</v>
      </c>
      <c r="ME26" s="75">
        <f t="shared" si="40"/>
        <v>0</v>
      </c>
      <c r="MG26" s="74" t="s">
        <v>29</v>
      </c>
      <c r="MH26" s="74">
        <v>12</v>
      </c>
      <c r="MI26" s="74">
        <v>6</v>
      </c>
      <c r="MJ26" s="74">
        <v>6</v>
      </c>
      <c r="MK26" s="74">
        <v>0</v>
      </c>
      <c r="ML26" s="75">
        <f t="shared" si="41"/>
        <v>0.5</v>
      </c>
      <c r="MM26" s="75">
        <f t="shared" si="42"/>
        <v>0</v>
      </c>
      <c r="MO26" s="74" t="s">
        <v>29</v>
      </c>
      <c r="MP26" s="74">
        <v>12</v>
      </c>
      <c r="MQ26" s="74">
        <v>6</v>
      </c>
      <c r="MR26" s="74">
        <v>6</v>
      </c>
      <c r="MS26" s="74">
        <v>0</v>
      </c>
      <c r="MT26" s="75">
        <f t="shared" si="43"/>
        <v>0.5</v>
      </c>
      <c r="MU26" s="75">
        <f t="shared" si="44"/>
        <v>0</v>
      </c>
      <c r="MW26" s="74" t="s">
        <v>29</v>
      </c>
      <c r="MX26" s="74">
        <v>12</v>
      </c>
      <c r="MY26" s="74">
        <v>6</v>
      </c>
      <c r="MZ26" s="74">
        <v>6</v>
      </c>
      <c r="NA26" s="74">
        <v>0</v>
      </c>
      <c r="NB26" s="75">
        <f t="shared" si="45"/>
        <v>0.5</v>
      </c>
      <c r="NC26" s="75">
        <f t="shared" si="46"/>
        <v>0</v>
      </c>
      <c r="ND26" s="74"/>
      <c r="NE26" s="74" t="s">
        <v>29</v>
      </c>
      <c r="NF26" s="74">
        <v>12</v>
      </c>
      <c r="NG26" s="74">
        <v>7</v>
      </c>
      <c r="NH26" s="74">
        <v>5</v>
      </c>
      <c r="NI26" s="74">
        <v>0</v>
      </c>
      <c r="NJ26" s="75">
        <f t="shared" si="47"/>
        <v>0.58333333333333337</v>
      </c>
      <c r="NK26" s="75">
        <f t="shared" si="48"/>
        <v>8.333333333333337E-2</v>
      </c>
      <c r="NM26" s="74" t="s">
        <v>29</v>
      </c>
      <c r="NN26" s="74">
        <v>12</v>
      </c>
      <c r="NO26" s="74">
        <v>7</v>
      </c>
      <c r="NP26" s="74">
        <v>5</v>
      </c>
      <c r="NQ26" s="74">
        <v>0</v>
      </c>
      <c r="NR26" s="75">
        <f t="shared" si="49"/>
        <v>0.58333333333333337</v>
      </c>
      <c r="NS26" s="75">
        <f t="shared" si="50"/>
        <v>0</v>
      </c>
      <c r="NU26" s="74" t="s">
        <v>29</v>
      </c>
      <c r="NV26" s="74">
        <v>12</v>
      </c>
      <c r="NW26" s="74">
        <v>7</v>
      </c>
      <c r="NX26" s="74">
        <v>5</v>
      </c>
      <c r="NY26" s="74">
        <v>0</v>
      </c>
      <c r="NZ26" s="75">
        <f t="shared" si="51"/>
        <v>0.58333333333333337</v>
      </c>
      <c r="OA26" s="75">
        <f t="shared" si="52"/>
        <v>0</v>
      </c>
      <c r="OC26" s="74" t="s">
        <v>29</v>
      </c>
      <c r="OD26" s="74">
        <v>12</v>
      </c>
      <c r="OE26" s="74">
        <v>7</v>
      </c>
      <c r="OF26" s="74">
        <v>5</v>
      </c>
      <c r="OG26" s="74">
        <v>0</v>
      </c>
      <c r="OH26" s="75">
        <f t="shared" si="53"/>
        <v>0.58333333333333337</v>
      </c>
      <c r="OI26" s="75">
        <f t="shared" si="54"/>
        <v>0</v>
      </c>
      <c r="OK26" s="74" t="s">
        <v>29</v>
      </c>
      <c r="OL26" s="74">
        <v>12</v>
      </c>
      <c r="OM26" s="73">
        <v>7</v>
      </c>
      <c r="ON26" s="74">
        <v>5</v>
      </c>
      <c r="OO26" s="74">
        <v>0</v>
      </c>
      <c r="OP26" s="75">
        <f t="shared" si="55"/>
        <v>0.58333333333333337</v>
      </c>
      <c r="OQ26" s="75">
        <f t="shared" si="56"/>
        <v>0</v>
      </c>
      <c r="OS26" s="74" t="s">
        <v>29</v>
      </c>
      <c r="OT26" s="74">
        <v>12</v>
      </c>
      <c r="OU26" s="74">
        <v>7</v>
      </c>
      <c r="OV26" s="74">
        <v>5</v>
      </c>
      <c r="OW26" s="74">
        <v>0</v>
      </c>
      <c r="OX26" s="75">
        <f t="shared" si="57"/>
        <v>0.58333333333333337</v>
      </c>
      <c r="OY26" s="75">
        <f t="shared" si="58"/>
        <v>0</v>
      </c>
      <c r="PA26" s="74" t="s">
        <v>29</v>
      </c>
      <c r="PB26" s="74">
        <v>12</v>
      </c>
      <c r="PC26" s="74">
        <v>7</v>
      </c>
      <c r="PD26" s="74">
        <v>5</v>
      </c>
      <c r="PE26" s="74">
        <v>0</v>
      </c>
      <c r="PF26" s="75">
        <f t="shared" si="59"/>
        <v>0.58333333333333337</v>
      </c>
      <c r="PG26" s="75">
        <f t="shared" si="60"/>
        <v>0</v>
      </c>
      <c r="PI26" s="74" t="s">
        <v>29</v>
      </c>
      <c r="PJ26" s="74">
        <v>12</v>
      </c>
      <c r="PK26" s="74">
        <v>7</v>
      </c>
      <c r="PL26" s="74">
        <v>5</v>
      </c>
      <c r="PM26" s="74">
        <v>0</v>
      </c>
      <c r="PN26" s="75">
        <f t="shared" si="61"/>
        <v>0.58333333333333337</v>
      </c>
      <c r="PO26" s="75">
        <f t="shared" si="62"/>
        <v>0</v>
      </c>
      <c r="PQ26" s="74" t="s">
        <v>29</v>
      </c>
      <c r="PR26" s="74">
        <v>12</v>
      </c>
      <c r="PS26" s="74">
        <v>7</v>
      </c>
      <c r="PT26" s="74">
        <v>5</v>
      </c>
      <c r="PU26" s="74">
        <v>0</v>
      </c>
      <c r="PV26" s="75">
        <f t="shared" si="63"/>
        <v>0.58333333333333337</v>
      </c>
      <c r="PW26" s="75">
        <f t="shared" si="64"/>
        <v>0</v>
      </c>
      <c r="PY26" s="74" t="s">
        <v>29</v>
      </c>
      <c r="PZ26" s="74">
        <v>12</v>
      </c>
      <c r="QA26" s="74">
        <v>7</v>
      </c>
      <c r="QB26" s="74">
        <v>5</v>
      </c>
      <c r="QC26" s="74">
        <v>0</v>
      </c>
      <c r="QD26" s="75">
        <f t="shared" si="65"/>
        <v>0.58333333333333337</v>
      </c>
      <c r="QE26" s="75">
        <f t="shared" si="66"/>
        <v>0</v>
      </c>
      <c r="QG26" s="74" t="s">
        <v>29</v>
      </c>
      <c r="QH26" s="74">
        <v>12</v>
      </c>
      <c r="QI26" s="74">
        <v>7</v>
      </c>
      <c r="QJ26" s="74">
        <v>5</v>
      </c>
      <c r="QK26" s="74">
        <v>0</v>
      </c>
      <c r="QL26" s="75">
        <f t="shared" si="67"/>
        <v>0.58333333333333337</v>
      </c>
      <c r="QM26" s="75">
        <f t="shared" si="68"/>
        <v>0</v>
      </c>
      <c r="QO26" s="74" t="s">
        <v>29</v>
      </c>
      <c r="QP26" s="74">
        <v>12</v>
      </c>
      <c r="QQ26" s="74">
        <v>7</v>
      </c>
      <c r="QR26" s="74">
        <v>5</v>
      </c>
      <c r="QS26" s="74">
        <v>0</v>
      </c>
      <c r="QT26" s="75">
        <f t="shared" si="69"/>
        <v>0.58333333333333337</v>
      </c>
      <c r="QU26" s="75">
        <f t="shared" si="70"/>
        <v>0</v>
      </c>
      <c r="QW26" s="74" t="s">
        <v>29</v>
      </c>
      <c r="QX26" s="74">
        <v>12</v>
      </c>
      <c r="QY26" s="74">
        <v>7</v>
      </c>
      <c r="QZ26" s="74">
        <v>5</v>
      </c>
      <c r="RA26" s="74">
        <v>0</v>
      </c>
      <c r="RB26" s="75">
        <f t="shared" si="71"/>
        <v>0.58333333333333337</v>
      </c>
      <c r="RC26" s="75">
        <f t="shared" si="72"/>
        <v>0</v>
      </c>
      <c r="RE26" s="74" t="s">
        <v>29</v>
      </c>
      <c r="RF26" s="74">
        <v>12</v>
      </c>
      <c r="RG26" s="74">
        <v>7</v>
      </c>
      <c r="RH26" s="74">
        <v>5</v>
      </c>
      <c r="RI26" s="74">
        <v>0</v>
      </c>
      <c r="RJ26" s="75">
        <f t="shared" si="73"/>
        <v>0.58333333333333337</v>
      </c>
      <c r="RK26" s="75">
        <f t="shared" si="74"/>
        <v>0</v>
      </c>
      <c r="RM26" s="74" t="s">
        <v>29</v>
      </c>
      <c r="RN26" s="74">
        <v>12</v>
      </c>
      <c r="RO26" s="74">
        <v>7</v>
      </c>
      <c r="RP26" s="74">
        <v>5</v>
      </c>
      <c r="RQ26" s="74">
        <v>0</v>
      </c>
      <c r="RR26" s="75">
        <f t="shared" si="75"/>
        <v>0.58333333333333337</v>
      </c>
      <c r="RS26" s="75">
        <f t="shared" si="76"/>
        <v>0</v>
      </c>
      <c r="RU26" s="74" t="s">
        <v>29</v>
      </c>
      <c r="RV26" s="74">
        <v>12</v>
      </c>
      <c r="RW26" s="74">
        <v>7</v>
      </c>
      <c r="RX26" s="74">
        <v>5</v>
      </c>
      <c r="RY26" s="74">
        <v>0</v>
      </c>
      <c r="RZ26" s="75">
        <f t="shared" si="77"/>
        <v>0.58333333333333337</v>
      </c>
      <c r="SA26" s="75">
        <f t="shared" si="78"/>
        <v>0</v>
      </c>
      <c r="SC26" s="74" t="s">
        <v>29</v>
      </c>
      <c r="SD26" s="74">
        <v>12</v>
      </c>
      <c r="SE26" s="74">
        <v>7</v>
      </c>
      <c r="SF26" s="74">
        <v>5</v>
      </c>
      <c r="SG26" s="74">
        <v>0</v>
      </c>
      <c r="SH26" s="75">
        <f t="shared" si="79"/>
        <v>0.58333333333333337</v>
      </c>
      <c r="SI26" s="75">
        <f t="shared" si="80"/>
        <v>0</v>
      </c>
      <c r="SK26" s="74" t="s">
        <v>29</v>
      </c>
      <c r="SL26" s="74">
        <v>12</v>
      </c>
      <c r="SM26" s="74">
        <v>7</v>
      </c>
      <c r="SN26" s="74">
        <v>5</v>
      </c>
      <c r="SO26" s="74">
        <v>0</v>
      </c>
      <c r="SP26" s="75">
        <f t="shared" si="81"/>
        <v>0.58333333333333337</v>
      </c>
      <c r="SQ26" s="75" t="str">
        <f t="shared" si="82"/>
        <v>OK</v>
      </c>
      <c r="SS26" s="74" t="s">
        <v>29</v>
      </c>
      <c r="ST26" s="74">
        <v>12</v>
      </c>
      <c r="SU26" s="74">
        <v>7</v>
      </c>
      <c r="SV26" s="74">
        <v>5</v>
      </c>
      <c r="SW26" s="74">
        <v>0</v>
      </c>
      <c r="SX26" s="75">
        <f t="shared" si="83"/>
        <v>0.58333333333333337</v>
      </c>
      <c r="SY26" s="75" t="str">
        <f t="shared" si="84"/>
        <v>OK</v>
      </c>
      <c r="TA26" s="74" t="s">
        <v>29</v>
      </c>
      <c r="TB26" s="74">
        <v>12</v>
      </c>
      <c r="TC26" s="74">
        <v>7</v>
      </c>
      <c r="TD26" s="74">
        <v>5</v>
      </c>
      <c r="TE26" s="74">
        <v>0</v>
      </c>
      <c r="TF26" s="75">
        <v>0.57999999999999996</v>
      </c>
      <c r="TG26" s="75" t="str">
        <f t="shared" si="85"/>
        <v>OK</v>
      </c>
      <c r="TI26" s="74" t="s">
        <v>29</v>
      </c>
      <c r="TJ26" s="74">
        <v>12</v>
      </c>
      <c r="TK26" s="74">
        <v>7</v>
      </c>
      <c r="TL26" s="74">
        <v>5</v>
      </c>
      <c r="TM26" s="74">
        <v>0</v>
      </c>
      <c r="TN26" s="75">
        <f t="shared" si="86"/>
        <v>0.58333333333333337</v>
      </c>
      <c r="TO26" s="75" t="str">
        <f t="shared" si="87"/>
        <v>OK</v>
      </c>
    </row>
    <row r="27" spans="1:535" ht="15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G27" s="4"/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4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4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4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4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4">
        <f t="shared" si="4"/>
        <v>0</v>
      </c>
      <c r="AV27" s="2" t="s">
        <v>30</v>
      </c>
      <c r="AW27" s="2">
        <v>132</v>
      </c>
      <c r="AX27" s="2">
        <v>132</v>
      </c>
      <c r="AY27" s="2">
        <v>0</v>
      </c>
      <c r="AZ27" s="2">
        <v>0</v>
      </c>
      <c r="BA27" s="4">
        <v>1</v>
      </c>
      <c r="BB27" s="4">
        <f t="shared" si="5"/>
        <v>0</v>
      </c>
      <c r="BD27" s="2" t="s">
        <v>30</v>
      </c>
      <c r="BE27" s="2">
        <v>132</v>
      </c>
      <c r="BF27" s="2">
        <v>132</v>
      </c>
      <c r="BG27" s="2">
        <v>0</v>
      </c>
      <c r="BH27" s="2">
        <v>0</v>
      </c>
      <c r="BI27" s="4">
        <v>1</v>
      </c>
      <c r="BJ27" s="4">
        <f t="shared" si="6"/>
        <v>0</v>
      </c>
      <c r="BL27" s="2" t="s">
        <v>30</v>
      </c>
      <c r="BM27" s="2">
        <v>132</v>
      </c>
      <c r="BN27" s="2">
        <v>132</v>
      </c>
      <c r="BO27" s="2">
        <v>0</v>
      </c>
      <c r="BP27" s="2">
        <v>0</v>
      </c>
      <c r="BQ27" s="4">
        <v>1</v>
      </c>
      <c r="BR27" s="4">
        <f t="shared" si="7"/>
        <v>0</v>
      </c>
      <c r="BT27" s="2" t="s">
        <v>30</v>
      </c>
      <c r="BU27" s="2">
        <v>132</v>
      </c>
      <c r="BV27" s="2">
        <v>132</v>
      </c>
      <c r="BW27" s="2">
        <v>0</v>
      </c>
      <c r="BX27" s="2">
        <v>0</v>
      </c>
      <c r="BY27" s="4">
        <v>1</v>
      </c>
      <c r="BZ27" s="4">
        <f t="shared" si="8"/>
        <v>0</v>
      </c>
      <c r="CB27" s="2" t="s">
        <v>30</v>
      </c>
      <c r="CC27" s="2">
        <v>132</v>
      </c>
      <c r="CD27" s="2">
        <v>132</v>
      </c>
      <c r="CE27" s="2">
        <v>0</v>
      </c>
      <c r="CF27" s="2">
        <v>0</v>
      </c>
      <c r="CG27" s="4">
        <v>1</v>
      </c>
      <c r="CH27" s="4">
        <f t="shared" si="9"/>
        <v>0</v>
      </c>
      <c r="CJ27" s="2" t="s">
        <v>30</v>
      </c>
      <c r="CK27" s="2">
        <v>132</v>
      </c>
      <c r="CL27" s="2">
        <v>132</v>
      </c>
      <c r="CM27" s="2">
        <v>0</v>
      </c>
      <c r="CN27" s="2">
        <v>0</v>
      </c>
      <c r="CO27" s="4">
        <v>1</v>
      </c>
      <c r="CP27" s="4">
        <f t="shared" si="10"/>
        <v>0</v>
      </c>
      <c r="CR27" s="2" t="s">
        <v>30</v>
      </c>
      <c r="CS27" s="2">
        <v>132</v>
      </c>
      <c r="CT27" s="2">
        <v>132</v>
      </c>
      <c r="CU27" s="2">
        <v>0</v>
      </c>
      <c r="CV27" s="2">
        <v>0</v>
      </c>
      <c r="CW27" s="4">
        <v>1</v>
      </c>
      <c r="CX27" s="4">
        <f t="shared" si="11"/>
        <v>0</v>
      </c>
      <c r="CZ27" s="2" t="s">
        <v>30</v>
      </c>
      <c r="DA27" s="2">
        <v>132</v>
      </c>
      <c r="DB27" s="2">
        <v>132</v>
      </c>
      <c r="DC27" s="2">
        <v>0</v>
      </c>
      <c r="DD27" s="2">
        <v>0</v>
      </c>
      <c r="DE27" s="4">
        <v>1</v>
      </c>
      <c r="DF27" s="8">
        <f t="shared" si="12"/>
        <v>0</v>
      </c>
      <c r="DH27" s="2" t="s">
        <v>30</v>
      </c>
      <c r="DI27" s="2">
        <v>132</v>
      </c>
      <c r="DJ27" s="2">
        <v>132</v>
      </c>
      <c r="DK27" s="2">
        <v>0</v>
      </c>
      <c r="DL27" s="2">
        <v>0</v>
      </c>
      <c r="DM27" s="4">
        <v>1</v>
      </c>
      <c r="DN27" s="4">
        <f t="shared" si="13"/>
        <v>0</v>
      </c>
      <c r="DP27" s="2" t="s">
        <v>30</v>
      </c>
      <c r="DQ27" s="2">
        <v>132</v>
      </c>
      <c r="DR27" s="2">
        <v>132</v>
      </c>
      <c r="DS27" s="2">
        <v>0</v>
      </c>
      <c r="DT27" s="2">
        <v>0</v>
      </c>
      <c r="DU27" s="4">
        <v>1</v>
      </c>
      <c r="DV27" s="4">
        <f t="shared" si="14"/>
        <v>0</v>
      </c>
      <c r="DX27" s="2" t="s">
        <v>30</v>
      </c>
      <c r="DY27" s="2">
        <v>132</v>
      </c>
      <c r="DZ27" s="2">
        <v>132</v>
      </c>
      <c r="EA27" s="2">
        <v>0</v>
      </c>
      <c r="EB27" s="2">
        <v>0</v>
      </c>
      <c r="EC27" s="4">
        <v>1</v>
      </c>
      <c r="ED27" s="8">
        <f>EC27-'ZTE Geek V975'!DM27</f>
        <v>0</v>
      </c>
      <c r="EF27" s="2" t="s">
        <v>30</v>
      </c>
      <c r="EG27" s="2">
        <v>390</v>
      </c>
      <c r="EH27" s="2">
        <v>390</v>
      </c>
      <c r="EI27" s="2">
        <v>0</v>
      </c>
      <c r="EJ27" s="2">
        <v>0</v>
      </c>
      <c r="EK27" s="4">
        <v>1</v>
      </c>
      <c r="EL27" s="4">
        <f t="shared" si="15"/>
        <v>0</v>
      </c>
      <c r="EN27" s="2" t="s">
        <v>30</v>
      </c>
      <c r="EO27" s="2">
        <v>390</v>
      </c>
      <c r="EP27" s="2">
        <v>390</v>
      </c>
      <c r="EQ27" s="2">
        <v>0</v>
      </c>
      <c r="ER27" s="2">
        <v>0</v>
      </c>
      <c r="ES27" s="4">
        <v>1</v>
      </c>
      <c r="ET27" s="4">
        <f t="shared" si="16"/>
        <v>0</v>
      </c>
      <c r="EV27" s="2" t="s">
        <v>30</v>
      </c>
      <c r="EW27" s="2">
        <v>390</v>
      </c>
      <c r="EX27" s="2">
        <v>390</v>
      </c>
      <c r="EY27" s="2">
        <v>0</v>
      </c>
      <c r="EZ27" s="2">
        <v>0</v>
      </c>
      <c r="FA27" s="4">
        <v>1</v>
      </c>
      <c r="FB27" s="4">
        <f t="shared" si="17"/>
        <v>0</v>
      </c>
      <c r="FD27" s="2" t="s">
        <v>30</v>
      </c>
      <c r="FE27" s="2">
        <v>390</v>
      </c>
      <c r="FF27" s="2">
        <v>390</v>
      </c>
      <c r="FG27" s="2">
        <v>0</v>
      </c>
      <c r="FH27" s="2">
        <v>0</v>
      </c>
      <c r="FI27" s="4">
        <v>1</v>
      </c>
      <c r="FJ27" s="4">
        <f t="shared" si="18"/>
        <v>0</v>
      </c>
      <c r="FL27" s="2" t="s">
        <v>30</v>
      </c>
      <c r="FM27" s="2">
        <v>390</v>
      </c>
      <c r="FN27" s="2">
        <v>390</v>
      </c>
      <c r="FO27" s="2">
        <v>0</v>
      </c>
      <c r="FP27" s="2">
        <v>0</v>
      </c>
      <c r="FQ27" s="4">
        <v>1</v>
      </c>
      <c r="FR27" s="8">
        <f t="shared" si="19"/>
        <v>0</v>
      </c>
      <c r="FT27" s="2" t="s">
        <v>30</v>
      </c>
      <c r="FU27" s="2">
        <v>390</v>
      </c>
      <c r="FV27" s="2">
        <v>390</v>
      </c>
      <c r="FW27" s="2">
        <v>0</v>
      </c>
      <c r="FX27" s="2">
        <v>0</v>
      </c>
      <c r="FY27" s="4">
        <f t="shared" si="88"/>
        <v>1</v>
      </c>
      <c r="FZ27" s="4">
        <f t="shared" si="20"/>
        <v>0</v>
      </c>
      <c r="GB27" t="s">
        <v>30</v>
      </c>
      <c r="GC27">
        <v>390</v>
      </c>
      <c r="GD27">
        <v>390</v>
      </c>
      <c r="GE27">
        <v>0</v>
      </c>
      <c r="GF27">
        <v>0</v>
      </c>
      <c r="GG27" s="38">
        <f t="shared" si="89"/>
        <v>1</v>
      </c>
      <c r="GH27" s="4">
        <f t="shared" si="21"/>
        <v>0</v>
      </c>
      <c r="GJ27" s="2" t="s">
        <v>30</v>
      </c>
      <c r="GK27" s="2">
        <v>390</v>
      </c>
      <c r="GL27" s="2">
        <v>390</v>
      </c>
      <c r="GM27" s="2">
        <v>0</v>
      </c>
      <c r="GN27" s="2">
        <v>0</v>
      </c>
      <c r="GO27" s="4">
        <v>1</v>
      </c>
      <c r="GP27" s="4">
        <f t="shared" si="22"/>
        <v>0</v>
      </c>
      <c r="GR27" s="2" t="s">
        <v>30</v>
      </c>
      <c r="GS27" s="2">
        <v>390</v>
      </c>
      <c r="GT27" s="2">
        <v>390</v>
      </c>
      <c r="GU27" s="2">
        <v>0</v>
      </c>
      <c r="GV27" s="2">
        <v>0</v>
      </c>
      <c r="GW27" s="4">
        <v>1</v>
      </c>
      <c r="GX27" s="4">
        <f t="shared" si="23"/>
        <v>0</v>
      </c>
      <c r="GZ27" s="2" t="s">
        <v>30</v>
      </c>
      <c r="HA27" s="2">
        <v>390</v>
      </c>
      <c r="HB27" s="2">
        <v>390</v>
      </c>
      <c r="HC27" s="2">
        <v>0</v>
      </c>
      <c r="HD27" s="2">
        <v>0</v>
      </c>
      <c r="HE27" s="4">
        <v>1</v>
      </c>
      <c r="HF27" s="4">
        <f t="shared" si="24"/>
        <v>0</v>
      </c>
      <c r="HH27" s="2" t="s">
        <v>30</v>
      </c>
      <c r="HI27" s="2">
        <v>391</v>
      </c>
      <c r="HJ27" s="2">
        <v>390</v>
      </c>
      <c r="HK27" s="6">
        <v>1</v>
      </c>
      <c r="HL27" s="2">
        <v>0</v>
      </c>
      <c r="HM27" s="4">
        <v>1</v>
      </c>
      <c r="HN27" s="4">
        <f t="shared" si="25"/>
        <v>0</v>
      </c>
      <c r="HP27" s="2" t="s">
        <v>30</v>
      </c>
      <c r="HQ27" s="2">
        <v>391</v>
      </c>
      <c r="HR27" s="2">
        <v>390</v>
      </c>
      <c r="HS27" s="6">
        <v>1</v>
      </c>
      <c r="HT27" s="2">
        <v>0</v>
      </c>
      <c r="HU27" s="4">
        <v>1</v>
      </c>
      <c r="HV27" s="4">
        <f t="shared" si="26"/>
        <v>0</v>
      </c>
      <c r="HX27" s="2" t="s">
        <v>30</v>
      </c>
      <c r="HY27" s="2">
        <v>391</v>
      </c>
      <c r="HZ27" s="2">
        <v>390</v>
      </c>
      <c r="IA27" s="2">
        <v>1</v>
      </c>
      <c r="IB27" s="2">
        <v>0</v>
      </c>
      <c r="IC27" s="4">
        <v>1</v>
      </c>
      <c r="ID27" s="4">
        <f t="shared" si="27"/>
        <v>0</v>
      </c>
      <c r="IF27" s="2" t="s">
        <v>30</v>
      </c>
      <c r="IG27" s="2">
        <v>391</v>
      </c>
      <c r="IH27" s="2">
        <v>390</v>
      </c>
      <c r="II27" s="2">
        <v>1</v>
      </c>
      <c r="IJ27" s="2">
        <v>0</v>
      </c>
      <c r="IK27" s="4">
        <f t="shared" si="90"/>
        <v>0.99744245524296671</v>
      </c>
      <c r="IL27" s="4">
        <f t="shared" si="28"/>
        <v>-2.5575447570332921E-3</v>
      </c>
      <c r="IN27" s="55" t="s">
        <v>30</v>
      </c>
      <c r="IO27" s="55">
        <v>391</v>
      </c>
      <c r="IP27" s="55">
        <v>390</v>
      </c>
      <c r="IQ27" s="55">
        <v>1</v>
      </c>
      <c r="IR27" s="55">
        <v>0</v>
      </c>
      <c r="IS27" s="56">
        <v>1</v>
      </c>
      <c r="IT27" s="56">
        <v>0</v>
      </c>
      <c r="IU27" s="52"/>
      <c r="IV27" s="55" t="s">
        <v>30</v>
      </c>
      <c r="IW27" s="55">
        <v>391</v>
      </c>
      <c r="IX27" s="55">
        <v>390</v>
      </c>
      <c r="IY27" s="55">
        <v>1</v>
      </c>
      <c r="IZ27" s="55">
        <v>0</v>
      </c>
      <c r="JA27" s="56">
        <v>1</v>
      </c>
      <c r="JB27" s="56">
        <v>0</v>
      </c>
      <c r="JC27" s="52"/>
      <c r="JD27" s="73" t="s">
        <v>30</v>
      </c>
      <c r="JE27" s="73">
        <v>391</v>
      </c>
      <c r="JF27" s="73">
        <v>390</v>
      </c>
      <c r="JG27" s="73">
        <v>1</v>
      </c>
      <c r="JH27" s="73">
        <v>0</v>
      </c>
      <c r="JI27" s="77">
        <v>1</v>
      </c>
      <c r="JJ27" s="67">
        <f t="shared" si="29"/>
        <v>0</v>
      </c>
      <c r="JK27" s="66"/>
      <c r="JL27" s="73" t="s">
        <v>30</v>
      </c>
      <c r="JM27" s="73">
        <v>392</v>
      </c>
      <c r="JN27" s="73">
        <v>391</v>
      </c>
      <c r="JO27" s="73">
        <v>1</v>
      </c>
      <c r="JP27" s="73">
        <v>0</v>
      </c>
      <c r="JQ27" s="77">
        <f t="shared" si="91"/>
        <v>0.99744897959183676</v>
      </c>
      <c r="JR27" s="67">
        <f t="shared" si="30"/>
        <v>-2.5510204081632404E-3</v>
      </c>
      <c r="JS27" s="66"/>
      <c r="JT27" s="74" t="s">
        <v>30</v>
      </c>
      <c r="JU27" s="74">
        <v>392</v>
      </c>
      <c r="JV27" s="74">
        <v>391</v>
      </c>
      <c r="JW27" s="74">
        <v>1</v>
      </c>
      <c r="JX27" s="74">
        <v>0</v>
      </c>
      <c r="JY27" s="75">
        <f t="shared" si="92"/>
        <v>0.99744897959183676</v>
      </c>
      <c r="JZ27" s="75">
        <f t="shared" si="31"/>
        <v>0</v>
      </c>
      <c r="KB27" s="73" t="s">
        <v>30</v>
      </c>
      <c r="KC27" s="73">
        <v>392</v>
      </c>
      <c r="KD27" s="73">
        <v>391</v>
      </c>
      <c r="KE27" s="73">
        <v>1</v>
      </c>
      <c r="KF27" s="73">
        <v>0</v>
      </c>
      <c r="KG27" s="77">
        <v>1</v>
      </c>
      <c r="KH27" s="75">
        <f t="shared" si="32"/>
        <v>2.5510204081632404E-3</v>
      </c>
      <c r="KI27" s="74"/>
      <c r="KJ27" s="73" t="s">
        <v>30</v>
      </c>
      <c r="KK27" s="73">
        <v>392</v>
      </c>
      <c r="KL27" s="73">
        <v>391</v>
      </c>
      <c r="KM27" s="73">
        <v>1</v>
      </c>
      <c r="KN27" s="73">
        <v>0</v>
      </c>
      <c r="KO27" s="77">
        <v>1</v>
      </c>
      <c r="KP27" s="75">
        <f t="shared" si="33"/>
        <v>0</v>
      </c>
      <c r="KQ27" s="74"/>
      <c r="KR27" s="73" t="s">
        <v>30</v>
      </c>
      <c r="KS27" s="73">
        <v>392</v>
      </c>
      <c r="KT27" s="73">
        <v>391</v>
      </c>
      <c r="KU27" s="73">
        <v>1</v>
      </c>
      <c r="KV27" s="73">
        <v>0</v>
      </c>
      <c r="KW27" s="77">
        <v>1</v>
      </c>
      <c r="KX27" s="75">
        <f t="shared" si="34"/>
        <v>0</v>
      </c>
      <c r="KY27" s="74"/>
      <c r="KZ27" s="73" t="s">
        <v>30</v>
      </c>
      <c r="LA27" s="73">
        <v>392</v>
      </c>
      <c r="LB27" s="73">
        <v>391</v>
      </c>
      <c r="LC27" s="73">
        <v>1</v>
      </c>
      <c r="LD27" s="73">
        <v>0</v>
      </c>
      <c r="LE27" s="77">
        <v>1</v>
      </c>
      <c r="LF27" s="75">
        <f t="shared" si="35"/>
        <v>1</v>
      </c>
      <c r="LG27" s="74"/>
      <c r="LH27" s="74"/>
      <c r="LI27" s="73" t="s">
        <v>30</v>
      </c>
      <c r="LJ27" s="73">
        <v>392</v>
      </c>
      <c r="LK27" s="73">
        <v>391</v>
      </c>
      <c r="LL27" s="73">
        <v>1</v>
      </c>
      <c r="LM27" s="73">
        <v>0</v>
      </c>
      <c r="LN27" s="77">
        <v>1</v>
      </c>
      <c r="LO27" s="75">
        <f t="shared" si="36"/>
        <v>0</v>
      </c>
      <c r="LP27" s="74"/>
      <c r="LQ27" s="74" t="s">
        <v>30</v>
      </c>
      <c r="LR27" s="74">
        <v>392</v>
      </c>
      <c r="LS27" s="74">
        <v>391</v>
      </c>
      <c r="LT27" s="74">
        <v>1</v>
      </c>
      <c r="LU27" s="74">
        <v>0</v>
      </c>
      <c r="LV27" s="75">
        <f t="shared" si="37"/>
        <v>0.99744897959183676</v>
      </c>
      <c r="LW27" s="75">
        <f t="shared" si="38"/>
        <v>-2.5510204081632404E-3</v>
      </c>
      <c r="LY27" s="74" t="s">
        <v>30</v>
      </c>
      <c r="LZ27" s="74">
        <v>392</v>
      </c>
      <c r="MA27" s="74">
        <v>391</v>
      </c>
      <c r="MB27" s="74">
        <v>1</v>
      </c>
      <c r="MC27" s="74">
        <v>0</v>
      </c>
      <c r="MD27" s="75">
        <f t="shared" si="39"/>
        <v>0.99744897959183676</v>
      </c>
      <c r="ME27" s="75">
        <f t="shared" si="40"/>
        <v>0</v>
      </c>
      <c r="MG27" s="74" t="s">
        <v>30</v>
      </c>
      <c r="MH27" s="74">
        <v>392</v>
      </c>
      <c r="MI27" s="74">
        <v>391</v>
      </c>
      <c r="MJ27" s="74">
        <v>1</v>
      </c>
      <c r="MK27" s="74">
        <v>0</v>
      </c>
      <c r="ML27" s="75">
        <f t="shared" si="41"/>
        <v>0.99744897959183676</v>
      </c>
      <c r="MM27" s="75">
        <f t="shared" si="42"/>
        <v>0</v>
      </c>
      <c r="MO27" s="74" t="s">
        <v>30</v>
      </c>
      <c r="MP27" s="74">
        <v>392</v>
      </c>
      <c r="MQ27" s="74">
        <v>391</v>
      </c>
      <c r="MR27" s="74">
        <v>1</v>
      </c>
      <c r="MS27" s="74">
        <v>0</v>
      </c>
      <c r="MT27" s="75">
        <f t="shared" si="43"/>
        <v>0.99744897959183676</v>
      </c>
      <c r="MU27" s="75">
        <f t="shared" si="44"/>
        <v>0</v>
      </c>
      <c r="MW27" s="74" t="s">
        <v>30</v>
      </c>
      <c r="MX27" s="74">
        <v>392</v>
      </c>
      <c r="MY27" s="6">
        <v>391</v>
      </c>
      <c r="MZ27" s="6">
        <v>1</v>
      </c>
      <c r="NA27" s="6">
        <v>0</v>
      </c>
      <c r="NB27" s="75">
        <f t="shared" si="45"/>
        <v>0.99744897959183676</v>
      </c>
      <c r="NC27" s="75">
        <f t="shared" si="46"/>
        <v>0</v>
      </c>
      <c r="ND27" s="49" t="s">
        <v>89</v>
      </c>
      <c r="NE27" s="74" t="s">
        <v>30</v>
      </c>
      <c r="NF27" s="74">
        <v>392</v>
      </c>
      <c r="NG27" s="74">
        <v>391</v>
      </c>
      <c r="NH27" s="74">
        <v>1</v>
      </c>
      <c r="NI27" s="74">
        <v>0</v>
      </c>
      <c r="NJ27" s="75">
        <f t="shared" si="47"/>
        <v>0.99744897959183676</v>
      </c>
      <c r="NK27" s="75">
        <f t="shared" si="48"/>
        <v>0</v>
      </c>
      <c r="NM27" s="74" t="s">
        <v>30</v>
      </c>
      <c r="NN27" s="74">
        <v>392</v>
      </c>
      <c r="NO27" s="74">
        <v>391</v>
      </c>
      <c r="NP27" s="74">
        <v>1</v>
      </c>
      <c r="NQ27" s="74">
        <v>0</v>
      </c>
      <c r="NR27" s="75">
        <f t="shared" si="49"/>
        <v>0.99744897959183676</v>
      </c>
      <c r="NS27" s="75">
        <f t="shared" si="50"/>
        <v>0</v>
      </c>
      <c r="NU27" s="74" t="s">
        <v>30</v>
      </c>
      <c r="NV27" s="74">
        <v>392</v>
      </c>
      <c r="NW27" s="74">
        <v>391</v>
      </c>
      <c r="NX27" s="74">
        <v>1</v>
      </c>
      <c r="NY27" s="74">
        <v>0</v>
      </c>
      <c r="NZ27" s="75">
        <f t="shared" si="51"/>
        <v>0.99744897959183676</v>
      </c>
      <c r="OA27" s="75">
        <f t="shared" si="52"/>
        <v>0</v>
      </c>
      <c r="OC27" s="74" t="s">
        <v>30</v>
      </c>
      <c r="OD27" s="74">
        <v>392</v>
      </c>
      <c r="OE27" s="74">
        <v>391</v>
      </c>
      <c r="OF27" s="74">
        <v>1</v>
      </c>
      <c r="OG27" s="74">
        <v>0</v>
      </c>
      <c r="OH27" s="75">
        <f t="shared" si="53"/>
        <v>0.99744897959183676</v>
      </c>
      <c r="OI27" s="75">
        <f t="shared" si="54"/>
        <v>0</v>
      </c>
      <c r="OK27" s="74" t="s">
        <v>30</v>
      </c>
      <c r="OL27" s="74">
        <v>392</v>
      </c>
      <c r="OM27" s="73">
        <v>391</v>
      </c>
      <c r="ON27" s="74">
        <v>1</v>
      </c>
      <c r="OO27" s="74">
        <v>0</v>
      </c>
      <c r="OP27" s="75">
        <f t="shared" si="55"/>
        <v>0.99744897959183676</v>
      </c>
      <c r="OQ27" s="75">
        <f t="shared" si="56"/>
        <v>0</v>
      </c>
      <c r="OS27" s="74" t="s">
        <v>30</v>
      </c>
      <c r="OT27" s="74">
        <v>392</v>
      </c>
      <c r="OU27" s="74">
        <v>391</v>
      </c>
      <c r="OV27" s="74">
        <v>1</v>
      </c>
      <c r="OW27" s="74">
        <v>0</v>
      </c>
      <c r="OX27" s="75">
        <f t="shared" si="57"/>
        <v>0.99744897959183676</v>
      </c>
      <c r="OY27" s="75">
        <f t="shared" si="58"/>
        <v>0</v>
      </c>
      <c r="PA27" s="74" t="s">
        <v>30</v>
      </c>
      <c r="PB27" s="74">
        <v>392</v>
      </c>
      <c r="PC27" s="74">
        <v>391</v>
      </c>
      <c r="PD27" s="74">
        <v>1</v>
      </c>
      <c r="PE27" s="74">
        <v>0</v>
      </c>
      <c r="PF27" s="75">
        <f t="shared" si="59"/>
        <v>0.99744897959183676</v>
      </c>
      <c r="PG27" s="75">
        <f t="shared" si="60"/>
        <v>0</v>
      </c>
      <c r="PI27" s="74" t="s">
        <v>30</v>
      </c>
      <c r="PJ27" s="74">
        <v>392</v>
      </c>
      <c r="PK27" s="74">
        <v>391</v>
      </c>
      <c r="PL27" s="74">
        <v>1</v>
      </c>
      <c r="PM27" s="74">
        <v>0</v>
      </c>
      <c r="PN27" s="75">
        <f t="shared" si="61"/>
        <v>0.99744897959183676</v>
      </c>
      <c r="PO27" s="75">
        <f t="shared" si="62"/>
        <v>0</v>
      </c>
      <c r="PQ27" s="74" t="s">
        <v>30</v>
      </c>
      <c r="PR27" s="74">
        <v>392</v>
      </c>
      <c r="PS27" s="74">
        <v>391</v>
      </c>
      <c r="PT27" s="74">
        <v>1</v>
      </c>
      <c r="PU27" s="74">
        <v>0</v>
      </c>
      <c r="PV27" s="75">
        <f t="shared" si="63"/>
        <v>0.99744897959183676</v>
      </c>
      <c r="PW27" s="75">
        <f t="shared" si="64"/>
        <v>0</v>
      </c>
      <c r="PY27" s="74" t="s">
        <v>30</v>
      </c>
      <c r="PZ27" s="74">
        <v>392</v>
      </c>
      <c r="QA27" s="74">
        <v>391</v>
      </c>
      <c r="QB27" s="74">
        <v>1</v>
      </c>
      <c r="QC27" s="74">
        <v>0</v>
      </c>
      <c r="QD27" s="75">
        <f t="shared" si="65"/>
        <v>0.99744897959183676</v>
      </c>
      <c r="QE27" s="75">
        <f t="shared" si="66"/>
        <v>0</v>
      </c>
      <c r="QG27" s="74" t="s">
        <v>30</v>
      </c>
      <c r="QH27" s="74">
        <v>392</v>
      </c>
      <c r="QI27" s="74">
        <v>391</v>
      </c>
      <c r="QJ27" s="74">
        <v>1</v>
      </c>
      <c r="QK27" s="74">
        <v>0</v>
      </c>
      <c r="QL27" s="75">
        <f t="shared" si="67"/>
        <v>0.99744897959183676</v>
      </c>
      <c r="QM27" s="75">
        <f t="shared" si="68"/>
        <v>0</v>
      </c>
      <c r="QO27" s="74" t="s">
        <v>30</v>
      </c>
      <c r="QP27" s="74">
        <v>392</v>
      </c>
      <c r="QQ27" s="74">
        <v>391</v>
      </c>
      <c r="QR27" s="74">
        <v>1</v>
      </c>
      <c r="QS27" s="74">
        <v>0</v>
      </c>
      <c r="QT27" s="75">
        <f t="shared" si="69"/>
        <v>0.99744897959183676</v>
      </c>
      <c r="QU27" s="75">
        <f t="shared" si="70"/>
        <v>0</v>
      </c>
      <c r="QW27" s="74" t="s">
        <v>30</v>
      </c>
      <c r="QX27" s="74">
        <v>392</v>
      </c>
      <c r="QY27" s="74">
        <v>391</v>
      </c>
      <c r="QZ27" s="74">
        <v>1</v>
      </c>
      <c r="RA27" s="74">
        <v>0</v>
      </c>
      <c r="RB27" s="75">
        <f t="shared" si="71"/>
        <v>0.99744897959183676</v>
      </c>
      <c r="RC27" s="75">
        <f t="shared" si="72"/>
        <v>0</v>
      </c>
      <c r="RE27" s="74" t="s">
        <v>30</v>
      </c>
      <c r="RF27" s="74">
        <v>392</v>
      </c>
      <c r="RG27" s="74">
        <v>391</v>
      </c>
      <c r="RH27" s="74">
        <v>1</v>
      </c>
      <c r="RI27" s="74">
        <v>0</v>
      </c>
      <c r="RJ27" s="75">
        <f t="shared" si="73"/>
        <v>0.99744897959183676</v>
      </c>
      <c r="RK27" s="75">
        <f t="shared" si="74"/>
        <v>0</v>
      </c>
      <c r="RM27" s="74" t="s">
        <v>30</v>
      </c>
      <c r="RN27" s="74">
        <v>392</v>
      </c>
      <c r="RO27" s="74">
        <v>391</v>
      </c>
      <c r="RP27" s="74">
        <v>1</v>
      </c>
      <c r="RQ27" s="74">
        <v>0</v>
      </c>
      <c r="RR27" s="75">
        <f t="shared" si="75"/>
        <v>0.99744897959183676</v>
      </c>
      <c r="RS27" s="75">
        <f t="shared" si="76"/>
        <v>0</v>
      </c>
      <c r="RU27" s="74" t="s">
        <v>30</v>
      </c>
      <c r="RV27" s="74">
        <v>392</v>
      </c>
      <c r="RW27" s="74">
        <v>391</v>
      </c>
      <c r="RX27" s="74">
        <v>1</v>
      </c>
      <c r="RY27" s="74">
        <v>0</v>
      </c>
      <c r="RZ27" s="75">
        <f t="shared" si="77"/>
        <v>0.99744897959183676</v>
      </c>
      <c r="SA27" s="75">
        <f t="shared" si="78"/>
        <v>0</v>
      </c>
      <c r="SC27" s="74" t="s">
        <v>30</v>
      </c>
      <c r="SD27" s="74">
        <v>392</v>
      </c>
      <c r="SE27" s="74">
        <v>391</v>
      </c>
      <c r="SF27" s="74">
        <v>1</v>
      </c>
      <c r="SG27" s="74">
        <v>0</v>
      </c>
      <c r="SH27" s="75">
        <f t="shared" si="79"/>
        <v>0.99744897959183676</v>
      </c>
      <c r="SI27" s="75">
        <f t="shared" si="80"/>
        <v>0</v>
      </c>
      <c r="SK27" s="74" t="s">
        <v>30</v>
      </c>
      <c r="SL27" s="74">
        <v>392</v>
      </c>
      <c r="SM27" s="74">
        <v>391</v>
      </c>
      <c r="SN27" s="74">
        <v>1</v>
      </c>
      <c r="SO27" s="74">
        <v>0</v>
      </c>
      <c r="SP27" s="75">
        <f t="shared" si="81"/>
        <v>0.99744897959183676</v>
      </c>
      <c r="SQ27" s="75" t="str">
        <f t="shared" si="82"/>
        <v>OK</v>
      </c>
      <c r="SS27" s="74" t="s">
        <v>30</v>
      </c>
      <c r="ST27" s="74">
        <v>392</v>
      </c>
      <c r="SU27" s="74">
        <v>391</v>
      </c>
      <c r="SV27" s="74">
        <v>1</v>
      </c>
      <c r="SW27" s="74">
        <v>0</v>
      </c>
      <c r="SX27" s="75">
        <f t="shared" si="83"/>
        <v>0.99744897959183676</v>
      </c>
      <c r="SY27" s="75" t="str">
        <f t="shared" si="84"/>
        <v>OK</v>
      </c>
      <c r="TA27" s="74" t="s">
        <v>30</v>
      </c>
      <c r="TB27" s="74">
        <v>392</v>
      </c>
      <c r="TC27" s="74">
        <v>391</v>
      </c>
      <c r="TD27" s="74">
        <v>1</v>
      </c>
      <c r="TE27" s="74">
        <v>0</v>
      </c>
      <c r="TF27" s="75">
        <v>1</v>
      </c>
      <c r="TG27" s="75" t="str">
        <f t="shared" si="85"/>
        <v>OK</v>
      </c>
      <c r="TI27" s="74" t="s">
        <v>30</v>
      </c>
      <c r="TJ27" s="74">
        <v>392</v>
      </c>
      <c r="TK27" s="74">
        <v>391</v>
      </c>
      <c r="TL27" s="74">
        <v>1</v>
      </c>
      <c r="TM27" s="74">
        <v>0</v>
      </c>
      <c r="TN27" s="75">
        <f t="shared" si="86"/>
        <v>0.99744897959183676</v>
      </c>
      <c r="TO27" s="75" t="str">
        <f t="shared" si="87"/>
        <v>OK</v>
      </c>
    </row>
    <row r="28" spans="1:535" ht="15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G28" s="4"/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4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4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4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4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4">
        <f t="shared" si="4"/>
        <v>0</v>
      </c>
      <c r="AV28" s="2" t="s">
        <v>31</v>
      </c>
      <c r="AW28" s="2">
        <v>6</v>
      </c>
      <c r="AX28" s="2">
        <v>6</v>
      </c>
      <c r="AY28" s="2">
        <v>0</v>
      </c>
      <c r="AZ28" s="2">
        <v>0</v>
      </c>
      <c r="BA28" s="4">
        <v>1</v>
      </c>
      <c r="BB28" s="4">
        <f t="shared" si="5"/>
        <v>0</v>
      </c>
      <c r="BD28" s="2" t="s">
        <v>31</v>
      </c>
      <c r="BE28" s="2">
        <v>6</v>
      </c>
      <c r="BF28" s="2">
        <v>6</v>
      </c>
      <c r="BG28" s="2">
        <v>0</v>
      </c>
      <c r="BH28" s="2">
        <v>0</v>
      </c>
      <c r="BI28" s="4">
        <v>1</v>
      </c>
      <c r="BJ28" s="4">
        <f t="shared" si="6"/>
        <v>0</v>
      </c>
      <c r="BL28" s="2" t="s">
        <v>31</v>
      </c>
      <c r="BM28" s="2">
        <v>6</v>
      </c>
      <c r="BN28" s="2">
        <v>6</v>
      </c>
      <c r="BO28" s="2">
        <v>0</v>
      </c>
      <c r="BP28" s="2">
        <v>0</v>
      </c>
      <c r="BQ28" s="4">
        <v>1</v>
      </c>
      <c r="BR28" s="4">
        <f t="shared" si="7"/>
        <v>0</v>
      </c>
      <c r="BT28" s="2" t="s">
        <v>31</v>
      </c>
      <c r="BU28" s="2">
        <v>6</v>
      </c>
      <c r="BV28" s="2">
        <v>6</v>
      </c>
      <c r="BW28" s="2">
        <v>0</v>
      </c>
      <c r="BX28" s="2">
        <v>0</v>
      </c>
      <c r="BY28" s="4">
        <v>1</v>
      </c>
      <c r="BZ28" s="4">
        <f t="shared" si="8"/>
        <v>0</v>
      </c>
      <c r="CB28" s="2" t="s">
        <v>31</v>
      </c>
      <c r="CC28" s="2">
        <v>6</v>
      </c>
      <c r="CD28" s="2">
        <v>6</v>
      </c>
      <c r="CE28" s="2">
        <v>0</v>
      </c>
      <c r="CF28" s="2">
        <v>0</v>
      </c>
      <c r="CG28" s="4">
        <v>1</v>
      </c>
      <c r="CH28" s="4">
        <f t="shared" si="9"/>
        <v>0</v>
      </c>
      <c r="CJ28" s="2" t="s">
        <v>31</v>
      </c>
      <c r="CK28" s="2">
        <v>6</v>
      </c>
      <c r="CL28" s="2">
        <v>6</v>
      </c>
      <c r="CM28" s="2">
        <v>0</v>
      </c>
      <c r="CN28" s="2">
        <v>0</v>
      </c>
      <c r="CO28" s="4">
        <v>1</v>
      </c>
      <c r="CP28" s="4">
        <f t="shared" si="10"/>
        <v>0</v>
      </c>
      <c r="CR28" s="2" t="s">
        <v>31</v>
      </c>
      <c r="CS28" s="2">
        <v>6</v>
      </c>
      <c r="CT28" s="2">
        <v>6</v>
      </c>
      <c r="CU28" s="2">
        <v>0</v>
      </c>
      <c r="CV28" s="2">
        <v>0</v>
      </c>
      <c r="CW28" s="4">
        <v>1</v>
      </c>
      <c r="CX28" s="4">
        <f t="shared" si="11"/>
        <v>0</v>
      </c>
      <c r="CZ28" s="2" t="s">
        <v>31</v>
      </c>
      <c r="DA28" s="2">
        <v>6</v>
      </c>
      <c r="DB28" s="2">
        <v>6</v>
      </c>
      <c r="DC28" s="2">
        <v>0</v>
      </c>
      <c r="DD28" s="2">
        <v>0</v>
      </c>
      <c r="DE28" s="4">
        <v>1</v>
      </c>
      <c r="DF28" s="8">
        <f t="shared" si="12"/>
        <v>0</v>
      </c>
      <c r="DH28" s="2" t="s">
        <v>31</v>
      </c>
      <c r="DI28" s="2">
        <v>6</v>
      </c>
      <c r="DJ28" s="2">
        <v>6</v>
      </c>
      <c r="DK28" s="2">
        <v>0</v>
      </c>
      <c r="DL28" s="2">
        <v>0</v>
      </c>
      <c r="DM28" s="4">
        <v>1</v>
      </c>
      <c r="DN28" s="4">
        <f t="shared" si="13"/>
        <v>0</v>
      </c>
      <c r="DP28" s="2" t="s">
        <v>31</v>
      </c>
      <c r="DQ28" s="2">
        <v>6</v>
      </c>
      <c r="DR28" s="2">
        <v>6</v>
      </c>
      <c r="DS28" s="2">
        <v>0</v>
      </c>
      <c r="DT28" s="2">
        <v>0</v>
      </c>
      <c r="DU28" s="4">
        <v>1</v>
      </c>
      <c r="DV28" s="4">
        <f t="shared" si="14"/>
        <v>0</v>
      </c>
      <c r="DX28" s="2" t="s">
        <v>31</v>
      </c>
      <c r="DY28" s="2">
        <v>6</v>
      </c>
      <c r="DZ28" s="2">
        <v>6</v>
      </c>
      <c r="EA28" s="2">
        <v>0</v>
      </c>
      <c r="EB28" s="2">
        <v>0</v>
      </c>
      <c r="EC28" s="4">
        <v>1</v>
      </c>
      <c r="ED28" s="8">
        <f>EC28-'ZTE Geek V975'!DM28</f>
        <v>0</v>
      </c>
      <c r="EF28" s="2" t="s">
        <v>31</v>
      </c>
      <c r="EG28" s="2">
        <v>49</v>
      </c>
      <c r="EH28" s="2">
        <v>49</v>
      </c>
      <c r="EI28" s="2">
        <v>0</v>
      </c>
      <c r="EJ28" s="2">
        <v>0</v>
      </c>
      <c r="EK28" s="4">
        <v>1</v>
      </c>
      <c r="EL28" s="4">
        <f t="shared" si="15"/>
        <v>0</v>
      </c>
      <c r="EN28" s="2" t="s">
        <v>31</v>
      </c>
      <c r="EO28" s="2">
        <v>49</v>
      </c>
      <c r="EP28" s="2">
        <v>49</v>
      </c>
      <c r="EQ28" s="2">
        <v>0</v>
      </c>
      <c r="ER28" s="2">
        <v>0</v>
      </c>
      <c r="ES28" s="4">
        <v>1</v>
      </c>
      <c r="ET28" s="4">
        <f t="shared" si="16"/>
        <v>0</v>
      </c>
      <c r="EV28" s="2" t="s">
        <v>31</v>
      </c>
      <c r="EW28" s="2">
        <v>49</v>
      </c>
      <c r="EX28" s="2">
        <v>49</v>
      </c>
      <c r="EY28" s="2">
        <v>0</v>
      </c>
      <c r="EZ28" s="2">
        <v>0</v>
      </c>
      <c r="FA28" s="4">
        <v>1</v>
      </c>
      <c r="FB28" s="4">
        <f t="shared" si="17"/>
        <v>0</v>
      </c>
      <c r="FD28" s="2" t="s">
        <v>31</v>
      </c>
      <c r="FE28" s="2">
        <v>49</v>
      </c>
      <c r="FF28" s="2">
        <v>49</v>
      </c>
      <c r="FG28" s="2">
        <v>0</v>
      </c>
      <c r="FH28" s="2">
        <v>0</v>
      </c>
      <c r="FI28" s="4">
        <v>1</v>
      </c>
      <c r="FJ28" s="4">
        <f t="shared" si="18"/>
        <v>0</v>
      </c>
      <c r="FL28" s="2" t="s">
        <v>31</v>
      </c>
      <c r="FM28" s="2">
        <v>49</v>
      </c>
      <c r="FN28" s="2">
        <v>49</v>
      </c>
      <c r="FO28" s="2">
        <v>0</v>
      </c>
      <c r="FP28" s="2">
        <v>0</v>
      </c>
      <c r="FQ28" s="4">
        <v>1</v>
      </c>
      <c r="FR28" s="8">
        <f t="shared" si="19"/>
        <v>0</v>
      </c>
      <c r="FT28" s="2" t="s">
        <v>31</v>
      </c>
      <c r="FU28" s="2">
        <v>49</v>
      </c>
      <c r="FV28" s="2">
        <v>49</v>
      </c>
      <c r="FW28" s="2">
        <v>0</v>
      </c>
      <c r="FX28" s="2">
        <v>0</v>
      </c>
      <c r="FY28" s="4">
        <f t="shared" si="88"/>
        <v>1</v>
      </c>
      <c r="FZ28" s="4">
        <f t="shared" si="20"/>
        <v>0</v>
      </c>
      <c r="GB28" t="s">
        <v>31</v>
      </c>
      <c r="GC28">
        <v>49</v>
      </c>
      <c r="GD28">
        <v>49</v>
      </c>
      <c r="GE28">
        <v>0</v>
      </c>
      <c r="GF28">
        <v>0</v>
      </c>
      <c r="GG28" s="38">
        <f t="shared" si="89"/>
        <v>1</v>
      </c>
      <c r="GH28" s="4">
        <f t="shared" si="21"/>
        <v>0</v>
      </c>
      <c r="GJ28" s="2" t="s">
        <v>31</v>
      </c>
      <c r="GK28" s="2">
        <v>49</v>
      </c>
      <c r="GL28" s="2">
        <v>49</v>
      </c>
      <c r="GM28" s="2">
        <v>0</v>
      </c>
      <c r="GN28" s="2">
        <v>0</v>
      </c>
      <c r="GO28" s="4">
        <v>1</v>
      </c>
      <c r="GP28" s="4">
        <f t="shared" si="22"/>
        <v>0</v>
      </c>
      <c r="GR28" s="2" t="s">
        <v>31</v>
      </c>
      <c r="GS28" s="2">
        <v>49</v>
      </c>
      <c r="GT28" s="2">
        <v>49</v>
      </c>
      <c r="GU28" s="2">
        <v>0</v>
      </c>
      <c r="GV28" s="2">
        <v>0</v>
      </c>
      <c r="GW28" s="4">
        <v>1</v>
      </c>
      <c r="GX28" s="4">
        <f t="shared" si="23"/>
        <v>0</v>
      </c>
      <c r="GZ28" s="2" t="s">
        <v>31</v>
      </c>
      <c r="HA28" s="2">
        <v>49</v>
      </c>
      <c r="HB28" s="2">
        <v>49</v>
      </c>
      <c r="HC28" s="2">
        <v>0</v>
      </c>
      <c r="HD28" s="2">
        <v>0</v>
      </c>
      <c r="HE28" s="4">
        <v>1</v>
      </c>
      <c r="HF28" s="4">
        <f t="shared" si="24"/>
        <v>0</v>
      </c>
      <c r="HH28" s="2" t="s">
        <v>31</v>
      </c>
      <c r="HI28" s="2">
        <v>49</v>
      </c>
      <c r="HJ28" s="2">
        <v>49</v>
      </c>
      <c r="HK28" s="2">
        <v>0</v>
      </c>
      <c r="HL28" s="2">
        <v>0</v>
      </c>
      <c r="HM28" s="4">
        <v>1</v>
      </c>
      <c r="HN28" s="4">
        <f t="shared" si="25"/>
        <v>0</v>
      </c>
      <c r="HP28" s="2" t="s">
        <v>31</v>
      </c>
      <c r="HQ28" s="2">
        <v>49</v>
      </c>
      <c r="HR28" s="2">
        <v>49</v>
      </c>
      <c r="HS28" s="2">
        <v>0</v>
      </c>
      <c r="HT28" s="2">
        <v>0</v>
      </c>
      <c r="HU28" s="4">
        <v>1</v>
      </c>
      <c r="HV28" s="4">
        <f t="shared" si="26"/>
        <v>0</v>
      </c>
      <c r="HX28" s="2" t="s">
        <v>31</v>
      </c>
      <c r="HY28" s="2">
        <v>49</v>
      </c>
      <c r="HZ28" s="2">
        <v>49</v>
      </c>
      <c r="IA28" s="2">
        <v>0</v>
      </c>
      <c r="IB28" s="2">
        <v>0</v>
      </c>
      <c r="IC28" s="4">
        <v>1</v>
      </c>
      <c r="ID28" s="4">
        <f t="shared" si="27"/>
        <v>0</v>
      </c>
      <c r="IF28" s="2" t="s">
        <v>31</v>
      </c>
      <c r="IG28" s="2">
        <v>49</v>
      </c>
      <c r="IH28" s="2">
        <v>49</v>
      </c>
      <c r="II28" s="2">
        <v>0</v>
      </c>
      <c r="IJ28" s="2">
        <v>0</v>
      </c>
      <c r="IK28" s="4">
        <f t="shared" si="90"/>
        <v>1</v>
      </c>
      <c r="IL28" s="4">
        <f t="shared" si="28"/>
        <v>0</v>
      </c>
      <c r="IN28" s="55" t="s">
        <v>31</v>
      </c>
      <c r="IO28" s="55">
        <v>49</v>
      </c>
      <c r="IP28" s="55">
        <v>49</v>
      </c>
      <c r="IQ28" s="55">
        <v>0</v>
      </c>
      <c r="IR28" s="55">
        <v>0</v>
      </c>
      <c r="IS28" s="56">
        <v>1</v>
      </c>
      <c r="IT28" s="56">
        <v>0</v>
      </c>
      <c r="IU28" s="52"/>
      <c r="IV28" s="55" t="s">
        <v>31</v>
      </c>
      <c r="IW28" s="55">
        <v>49</v>
      </c>
      <c r="IX28" s="55">
        <v>49</v>
      </c>
      <c r="IY28" s="55">
        <v>0</v>
      </c>
      <c r="IZ28" s="55">
        <v>0</v>
      </c>
      <c r="JA28" s="56">
        <v>1</v>
      </c>
      <c r="JB28" s="56">
        <v>0</v>
      </c>
      <c r="JC28" s="52"/>
      <c r="JD28" s="73" t="s">
        <v>31</v>
      </c>
      <c r="JE28" s="73">
        <v>49</v>
      </c>
      <c r="JF28" s="73">
        <v>49</v>
      </c>
      <c r="JG28" s="73">
        <v>0</v>
      </c>
      <c r="JH28" s="73">
        <v>0</v>
      </c>
      <c r="JI28" s="77">
        <v>1</v>
      </c>
      <c r="JJ28" s="67">
        <f t="shared" si="29"/>
        <v>0</v>
      </c>
      <c r="JK28" s="66"/>
      <c r="JL28" s="73" t="s">
        <v>31</v>
      </c>
      <c r="JM28" s="73">
        <v>49</v>
      </c>
      <c r="JN28" s="73">
        <v>49</v>
      </c>
      <c r="JO28" s="73">
        <v>0</v>
      </c>
      <c r="JP28" s="73">
        <v>0</v>
      </c>
      <c r="JQ28" s="77">
        <f t="shared" si="91"/>
        <v>1</v>
      </c>
      <c r="JR28" s="67">
        <f t="shared" si="30"/>
        <v>0</v>
      </c>
      <c r="JS28" s="66"/>
      <c r="JT28" s="74" t="s">
        <v>31</v>
      </c>
      <c r="JU28" s="74">
        <v>49</v>
      </c>
      <c r="JV28" s="74">
        <v>49</v>
      </c>
      <c r="JW28" s="74">
        <v>0</v>
      </c>
      <c r="JX28" s="74">
        <v>0</v>
      </c>
      <c r="JY28" s="75">
        <f t="shared" si="92"/>
        <v>1</v>
      </c>
      <c r="JZ28" s="75">
        <f t="shared" si="31"/>
        <v>0</v>
      </c>
      <c r="KB28" s="73" t="s">
        <v>31</v>
      </c>
      <c r="KC28" s="73">
        <v>49</v>
      </c>
      <c r="KD28" s="73">
        <v>49</v>
      </c>
      <c r="KE28" s="73">
        <v>0</v>
      </c>
      <c r="KF28" s="73">
        <v>0</v>
      </c>
      <c r="KG28" s="77">
        <v>1</v>
      </c>
      <c r="KH28" s="75">
        <f t="shared" si="32"/>
        <v>0</v>
      </c>
      <c r="KI28" s="74"/>
      <c r="KJ28" s="73" t="s">
        <v>31</v>
      </c>
      <c r="KK28" s="73">
        <v>49</v>
      </c>
      <c r="KL28" s="73">
        <v>49</v>
      </c>
      <c r="KM28" s="73">
        <v>0</v>
      </c>
      <c r="KN28" s="73">
        <v>0</v>
      </c>
      <c r="KO28" s="77">
        <v>1</v>
      </c>
      <c r="KP28" s="75">
        <f t="shared" si="33"/>
        <v>0</v>
      </c>
      <c r="KQ28" s="74"/>
      <c r="KR28" s="73" t="s">
        <v>31</v>
      </c>
      <c r="KS28" s="73">
        <v>49</v>
      </c>
      <c r="KT28" s="73">
        <v>49</v>
      </c>
      <c r="KU28" s="73">
        <v>0</v>
      </c>
      <c r="KV28" s="73">
        <v>0</v>
      </c>
      <c r="KW28" s="77">
        <v>1</v>
      </c>
      <c r="KX28" s="75">
        <f t="shared" si="34"/>
        <v>0</v>
      </c>
      <c r="KY28" s="74"/>
      <c r="KZ28" s="73" t="s">
        <v>31</v>
      </c>
      <c r="LA28" s="73">
        <v>49</v>
      </c>
      <c r="LB28" s="73">
        <v>49</v>
      </c>
      <c r="LC28" s="73">
        <v>0</v>
      </c>
      <c r="LD28" s="73">
        <v>0</v>
      </c>
      <c r="LE28" s="77">
        <v>1</v>
      </c>
      <c r="LF28" s="75">
        <f t="shared" si="35"/>
        <v>1</v>
      </c>
      <c r="LG28" s="74"/>
      <c r="LH28" s="74"/>
      <c r="LI28" s="73" t="s">
        <v>31</v>
      </c>
      <c r="LJ28" s="73">
        <v>49</v>
      </c>
      <c r="LK28" s="73">
        <v>49</v>
      </c>
      <c r="LL28" s="73">
        <v>0</v>
      </c>
      <c r="LM28" s="73">
        <v>0</v>
      </c>
      <c r="LN28" s="77">
        <v>1</v>
      </c>
      <c r="LO28" s="75">
        <f t="shared" si="36"/>
        <v>0</v>
      </c>
      <c r="LP28" s="74"/>
      <c r="LQ28" s="74" t="s">
        <v>31</v>
      </c>
      <c r="LR28" s="74">
        <v>49</v>
      </c>
      <c r="LS28" s="74">
        <v>49</v>
      </c>
      <c r="LT28" s="74">
        <v>0</v>
      </c>
      <c r="LU28" s="74">
        <v>0</v>
      </c>
      <c r="LV28" s="75">
        <f t="shared" si="37"/>
        <v>1</v>
      </c>
      <c r="LW28" s="75">
        <f t="shared" si="38"/>
        <v>0</v>
      </c>
      <c r="LY28" s="74" t="s">
        <v>31</v>
      </c>
      <c r="LZ28" s="74">
        <v>49</v>
      </c>
      <c r="MA28" s="74">
        <v>49</v>
      </c>
      <c r="MB28" s="74">
        <v>0</v>
      </c>
      <c r="MC28" s="74">
        <v>0</v>
      </c>
      <c r="MD28" s="75">
        <f t="shared" si="39"/>
        <v>1</v>
      </c>
      <c r="ME28" s="75">
        <f t="shared" si="40"/>
        <v>0</v>
      </c>
      <c r="MG28" s="74" t="s">
        <v>31</v>
      </c>
      <c r="MH28" s="74">
        <v>49</v>
      </c>
      <c r="MI28" s="74">
        <v>49</v>
      </c>
      <c r="MJ28" s="74">
        <v>0</v>
      </c>
      <c r="MK28" s="74">
        <v>0</v>
      </c>
      <c r="ML28" s="75">
        <f t="shared" si="41"/>
        <v>1</v>
      </c>
      <c r="MM28" s="75">
        <f t="shared" si="42"/>
        <v>0</v>
      </c>
      <c r="MO28" s="74" t="s">
        <v>31</v>
      </c>
      <c r="MP28" s="74">
        <v>49</v>
      </c>
      <c r="MQ28" s="74">
        <v>49</v>
      </c>
      <c r="MR28" s="74">
        <v>0</v>
      </c>
      <c r="MS28" s="74">
        <v>0</v>
      </c>
      <c r="MT28" s="75">
        <f t="shared" si="43"/>
        <v>1</v>
      </c>
      <c r="MU28" s="75">
        <f t="shared" si="44"/>
        <v>0</v>
      </c>
      <c r="MW28" s="74" t="s">
        <v>31</v>
      </c>
      <c r="MX28" s="74">
        <v>49</v>
      </c>
      <c r="MY28" s="74">
        <v>49</v>
      </c>
      <c r="MZ28" s="74">
        <v>0</v>
      </c>
      <c r="NA28" s="74">
        <v>0</v>
      </c>
      <c r="NB28" s="75">
        <f t="shared" si="45"/>
        <v>1</v>
      </c>
      <c r="NC28" s="75">
        <f t="shared" si="46"/>
        <v>0</v>
      </c>
      <c r="ND28" s="74"/>
      <c r="NE28" s="74" t="s">
        <v>31</v>
      </c>
      <c r="NF28" s="74">
        <v>49</v>
      </c>
      <c r="NG28" s="74">
        <v>49</v>
      </c>
      <c r="NH28" s="74">
        <v>0</v>
      </c>
      <c r="NI28" s="74">
        <v>0</v>
      </c>
      <c r="NJ28" s="75">
        <f t="shared" si="47"/>
        <v>1</v>
      </c>
      <c r="NK28" s="75">
        <f t="shared" si="48"/>
        <v>0</v>
      </c>
      <c r="NM28" s="74" t="s">
        <v>31</v>
      </c>
      <c r="NN28" s="74">
        <v>49</v>
      </c>
      <c r="NO28" s="74">
        <v>49</v>
      </c>
      <c r="NP28" s="74">
        <v>0</v>
      </c>
      <c r="NQ28" s="74">
        <v>0</v>
      </c>
      <c r="NR28" s="75">
        <f t="shared" si="49"/>
        <v>1</v>
      </c>
      <c r="NS28" s="75">
        <f t="shared" si="50"/>
        <v>0</v>
      </c>
      <c r="NU28" s="74" t="s">
        <v>31</v>
      </c>
      <c r="NV28" s="74">
        <v>49</v>
      </c>
      <c r="NW28" s="74">
        <v>49</v>
      </c>
      <c r="NX28" s="74">
        <v>0</v>
      </c>
      <c r="NY28" s="74">
        <v>0</v>
      </c>
      <c r="NZ28" s="75">
        <f t="shared" si="51"/>
        <v>1</v>
      </c>
      <c r="OA28" s="75">
        <f t="shared" si="52"/>
        <v>0</v>
      </c>
      <c r="OC28" s="74" t="s">
        <v>31</v>
      </c>
      <c r="OD28" s="74">
        <v>49</v>
      </c>
      <c r="OE28" s="74">
        <v>49</v>
      </c>
      <c r="OF28" s="74">
        <v>0</v>
      </c>
      <c r="OG28" s="74">
        <v>0</v>
      </c>
      <c r="OH28" s="75">
        <f t="shared" si="53"/>
        <v>1</v>
      </c>
      <c r="OI28" s="75">
        <f t="shared" si="54"/>
        <v>0</v>
      </c>
      <c r="OK28" s="74" t="s">
        <v>31</v>
      </c>
      <c r="OL28" s="74">
        <v>49</v>
      </c>
      <c r="OM28" s="73">
        <v>49</v>
      </c>
      <c r="ON28" s="74">
        <v>0</v>
      </c>
      <c r="OO28" s="74">
        <v>0</v>
      </c>
      <c r="OP28" s="75">
        <f t="shared" si="55"/>
        <v>1</v>
      </c>
      <c r="OQ28" s="75">
        <f t="shared" si="56"/>
        <v>0</v>
      </c>
      <c r="OS28" s="74" t="s">
        <v>31</v>
      </c>
      <c r="OT28" s="74">
        <v>49</v>
      </c>
      <c r="OU28" s="74">
        <v>49</v>
      </c>
      <c r="OV28" s="74">
        <v>0</v>
      </c>
      <c r="OW28" s="74">
        <v>0</v>
      </c>
      <c r="OX28" s="75">
        <f t="shared" si="57"/>
        <v>1</v>
      </c>
      <c r="OY28" s="75">
        <f t="shared" si="58"/>
        <v>0</v>
      </c>
      <c r="PA28" s="74" t="s">
        <v>31</v>
      </c>
      <c r="PB28" s="74">
        <v>49</v>
      </c>
      <c r="PC28" s="74">
        <v>49</v>
      </c>
      <c r="PD28" s="74">
        <v>0</v>
      </c>
      <c r="PE28" s="74">
        <v>0</v>
      </c>
      <c r="PF28" s="75">
        <f t="shared" si="59"/>
        <v>1</v>
      </c>
      <c r="PG28" s="75">
        <f t="shared" si="60"/>
        <v>0</v>
      </c>
      <c r="PI28" s="74" t="s">
        <v>31</v>
      </c>
      <c r="PJ28" s="74">
        <v>49</v>
      </c>
      <c r="PK28" s="74">
        <v>49</v>
      </c>
      <c r="PL28" s="74">
        <v>0</v>
      </c>
      <c r="PM28" s="74">
        <v>0</v>
      </c>
      <c r="PN28" s="75">
        <f t="shared" si="61"/>
        <v>1</v>
      </c>
      <c r="PO28" s="75">
        <f t="shared" si="62"/>
        <v>0</v>
      </c>
      <c r="PQ28" s="74" t="s">
        <v>31</v>
      </c>
      <c r="PR28" s="74">
        <v>49</v>
      </c>
      <c r="PS28" s="74">
        <v>49</v>
      </c>
      <c r="PT28" s="74">
        <v>0</v>
      </c>
      <c r="PU28" s="74">
        <v>0</v>
      </c>
      <c r="PV28" s="75">
        <f t="shared" si="63"/>
        <v>1</v>
      </c>
      <c r="PW28" s="75">
        <f t="shared" si="64"/>
        <v>0</v>
      </c>
      <c r="PY28" s="74" t="s">
        <v>31</v>
      </c>
      <c r="PZ28" s="74">
        <v>49</v>
      </c>
      <c r="QA28" s="74">
        <v>49</v>
      </c>
      <c r="QB28" s="74">
        <v>0</v>
      </c>
      <c r="QC28" s="74">
        <v>0</v>
      </c>
      <c r="QD28" s="75">
        <f t="shared" si="65"/>
        <v>1</v>
      </c>
      <c r="QE28" s="75">
        <f t="shared" si="66"/>
        <v>0</v>
      </c>
      <c r="QG28" s="74" t="s">
        <v>31</v>
      </c>
      <c r="QH28" s="74">
        <v>49</v>
      </c>
      <c r="QI28" s="74">
        <v>49</v>
      </c>
      <c r="QJ28" s="74">
        <v>0</v>
      </c>
      <c r="QK28" s="74">
        <v>0</v>
      </c>
      <c r="QL28" s="75">
        <f t="shared" si="67"/>
        <v>1</v>
      </c>
      <c r="QM28" s="75">
        <f t="shared" si="68"/>
        <v>0</v>
      </c>
      <c r="QO28" s="74" t="s">
        <v>31</v>
      </c>
      <c r="QP28" s="74">
        <v>49</v>
      </c>
      <c r="QQ28" s="74">
        <v>49</v>
      </c>
      <c r="QR28" s="74">
        <v>0</v>
      </c>
      <c r="QS28" s="74">
        <v>0</v>
      </c>
      <c r="QT28" s="75">
        <f t="shared" si="69"/>
        <v>1</v>
      </c>
      <c r="QU28" s="75">
        <f t="shared" si="70"/>
        <v>0</v>
      </c>
      <c r="QW28" s="74" t="s">
        <v>31</v>
      </c>
      <c r="QX28" s="74">
        <v>49</v>
      </c>
      <c r="QY28" s="74">
        <v>49</v>
      </c>
      <c r="QZ28" s="74">
        <v>0</v>
      </c>
      <c r="RA28" s="74">
        <v>0</v>
      </c>
      <c r="RB28" s="75">
        <f t="shared" si="71"/>
        <v>1</v>
      </c>
      <c r="RC28" s="75">
        <f t="shared" si="72"/>
        <v>0</v>
      </c>
      <c r="RE28" s="74" t="s">
        <v>31</v>
      </c>
      <c r="RF28" s="74">
        <v>49</v>
      </c>
      <c r="RG28" s="74">
        <v>49</v>
      </c>
      <c r="RH28" s="74">
        <v>0</v>
      </c>
      <c r="RI28" s="74">
        <v>0</v>
      </c>
      <c r="RJ28" s="75">
        <f t="shared" si="73"/>
        <v>1</v>
      </c>
      <c r="RK28" s="75">
        <f t="shared" si="74"/>
        <v>0</v>
      </c>
      <c r="RM28" s="74" t="s">
        <v>31</v>
      </c>
      <c r="RN28" s="74">
        <v>49</v>
      </c>
      <c r="RO28" s="74">
        <v>49</v>
      </c>
      <c r="RP28" s="74">
        <v>0</v>
      </c>
      <c r="RQ28" s="74">
        <v>0</v>
      </c>
      <c r="RR28" s="75">
        <f t="shared" si="75"/>
        <v>1</v>
      </c>
      <c r="RS28" s="75">
        <f t="shared" si="76"/>
        <v>0</v>
      </c>
      <c r="RU28" s="74" t="s">
        <v>31</v>
      </c>
      <c r="RV28" s="74">
        <v>49</v>
      </c>
      <c r="RW28" s="74">
        <v>49</v>
      </c>
      <c r="RX28" s="74">
        <v>0</v>
      </c>
      <c r="RY28" s="74">
        <v>0</v>
      </c>
      <c r="RZ28" s="75">
        <f t="shared" si="77"/>
        <v>1</v>
      </c>
      <c r="SA28" s="75">
        <f t="shared" si="78"/>
        <v>0</v>
      </c>
      <c r="SC28" s="74" t="s">
        <v>31</v>
      </c>
      <c r="SD28" s="74">
        <v>49</v>
      </c>
      <c r="SE28" s="74">
        <v>49</v>
      </c>
      <c r="SF28" s="74">
        <v>0</v>
      </c>
      <c r="SG28" s="74">
        <v>0</v>
      </c>
      <c r="SH28" s="75">
        <f t="shared" si="79"/>
        <v>1</v>
      </c>
      <c r="SI28" s="75">
        <f t="shared" si="80"/>
        <v>0</v>
      </c>
      <c r="SK28" s="74" t="s">
        <v>31</v>
      </c>
      <c r="SL28" s="74">
        <v>49</v>
      </c>
      <c r="SM28" s="74">
        <v>49</v>
      </c>
      <c r="SN28" s="74">
        <v>0</v>
      </c>
      <c r="SO28" s="74">
        <v>0</v>
      </c>
      <c r="SP28" s="75">
        <f t="shared" si="81"/>
        <v>1</v>
      </c>
      <c r="SQ28" s="75" t="str">
        <f t="shared" si="82"/>
        <v>OK</v>
      </c>
      <c r="SS28" s="74" t="s">
        <v>31</v>
      </c>
      <c r="ST28" s="74">
        <v>49</v>
      </c>
      <c r="SU28" s="74">
        <v>49</v>
      </c>
      <c r="SV28" s="74">
        <v>0</v>
      </c>
      <c r="SW28" s="74">
        <v>0</v>
      </c>
      <c r="SX28" s="75">
        <f t="shared" si="83"/>
        <v>1</v>
      </c>
      <c r="SY28" s="75" t="str">
        <f t="shared" si="84"/>
        <v>OK</v>
      </c>
      <c r="TA28" s="74" t="s">
        <v>31</v>
      </c>
      <c r="TB28" s="74">
        <v>49</v>
      </c>
      <c r="TC28" s="74">
        <v>49</v>
      </c>
      <c r="TD28" s="74">
        <v>0</v>
      </c>
      <c r="TE28" s="74">
        <v>0</v>
      </c>
      <c r="TF28" s="75">
        <v>1</v>
      </c>
      <c r="TG28" s="75" t="str">
        <f t="shared" si="85"/>
        <v>OK</v>
      </c>
      <c r="TI28" s="74" t="s">
        <v>31</v>
      </c>
      <c r="TJ28" s="74">
        <v>49</v>
      </c>
      <c r="TK28" s="74">
        <v>49</v>
      </c>
      <c r="TL28" s="74">
        <v>0</v>
      </c>
      <c r="TM28" s="74">
        <v>0</v>
      </c>
      <c r="TN28" s="75">
        <f t="shared" si="86"/>
        <v>1</v>
      </c>
      <c r="TO28" s="75" t="str">
        <f t="shared" si="87"/>
        <v>OK</v>
      </c>
    </row>
    <row r="29" spans="1:535" ht="15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G29" s="4"/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4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4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4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4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4">
        <f t="shared" si="4"/>
        <v>0</v>
      </c>
      <c r="AV29" s="2" t="s">
        <v>32</v>
      </c>
      <c r="AW29" s="2">
        <v>4</v>
      </c>
      <c r="AX29" s="2">
        <v>4</v>
      </c>
      <c r="AY29" s="2">
        <v>0</v>
      </c>
      <c r="AZ29" s="2">
        <v>0</v>
      </c>
      <c r="BA29" s="4">
        <v>1</v>
      </c>
      <c r="BB29" s="4">
        <f t="shared" si="5"/>
        <v>0</v>
      </c>
      <c r="BD29" s="2" t="s">
        <v>32</v>
      </c>
      <c r="BE29" s="2">
        <v>4</v>
      </c>
      <c r="BF29" s="2">
        <v>4</v>
      </c>
      <c r="BG29" s="2">
        <v>0</v>
      </c>
      <c r="BH29" s="2">
        <v>0</v>
      </c>
      <c r="BI29" s="4">
        <v>1</v>
      </c>
      <c r="BJ29" s="4">
        <f t="shared" si="6"/>
        <v>0</v>
      </c>
      <c r="BL29" s="2" t="s">
        <v>32</v>
      </c>
      <c r="BM29" s="2">
        <v>4</v>
      </c>
      <c r="BN29" s="2">
        <v>4</v>
      </c>
      <c r="BO29" s="2">
        <v>0</v>
      </c>
      <c r="BP29" s="2">
        <v>0</v>
      </c>
      <c r="BQ29" s="4">
        <v>1</v>
      </c>
      <c r="BR29" s="4">
        <f t="shared" si="7"/>
        <v>0</v>
      </c>
      <c r="BT29" s="2" t="s">
        <v>32</v>
      </c>
      <c r="BU29" s="2">
        <v>4</v>
      </c>
      <c r="BV29" s="2">
        <v>4</v>
      </c>
      <c r="BW29" s="2">
        <v>0</v>
      </c>
      <c r="BX29" s="2">
        <v>0</v>
      </c>
      <c r="BY29" s="4">
        <v>1</v>
      </c>
      <c r="BZ29" s="4">
        <f t="shared" si="8"/>
        <v>0</v>
      </c>
      <c r="CB29" s="2" t="s">
        <v>32</v>
      </c>
      <c r="CC29" s="2">
        <v>4</v>
      </c>
      <c r="CD29" s="2">
        <v>4</v>
      </c>
      <c r="CE29" s="2">
        <v>0</v>
      </c>
      <c r="CF29" s="2">
        <v>0</v>
      </c>
      <c r="CG29" s="4">
        <v>1</v>
      </c>
      <c r="CH29" s="4">
        <f t="shared" si="9"/>
        <v>0</v>
      </c>
      <c r="CJ29" s="2" t="s">
        <v>32</v>
      </c>
      <c r="CK29" s="2">
        <v>4</v>
      </c>
      <c r="CL29" s="2">
        <v>4</v>
      </c>
      <c r="CM29" s="2">
        <v>0</v>
      </c>
      <c r="CN29" s="2">
        <v>0</v>
      </c>
      <c r="CO29" s="4">
        <v>1</v>
      </c>
      <c r="CP29" s="4">
        <f t="shared" si="10"/>
        <v>0</v>
      </c>
      <c r="CR29" s="2" t="s">
        <v>32</v>
      </c>
      <c r="CS29" s="2">
        <v>4</v>
      </c>
      <c r="CT29" s="2">
        <v>4</v>
      </c>
      <c r="CU29" s="2">
        <v>0</v>
      </c>
      <c r="CV29" s="2">
        <v>0</v>
      </c>
      <c r="CW29" s="4">
        <v>1</v>
      </c>
      <c r="CX29" s="4">
        <f t="shared" si="11"/>
        <v>0</v>
      </c>
      <c r="CZ29" s="2" t="s">
        <v>32</v>
      </c>
      <c r="DA29" s="2">
        <v>4</v>
      </c>
      <c r="DB29" s="2">
        <v>4</v>
      </c>
      <c r="DC29" s="2">
        <v>0</v>
      </c>
      <c r="DD29" s="2">
        <v>0</v>
      </c>
      <c r="DE29" s="4">
        <v>1</v>
      </c>
      <c r="DF29" s="8">
        <f t="shared" si="12"/>
        <v>0</v>
      </c>
      <c r="DH29" s="2" t="s">
        <v>32</v>
      </c>
      <c r="DI29" s="2">
        <v>4</v>
      </c>
      <c r="DJ29" s="2">
        <v>4</v>
      </c>
      <c r="DK29" s="2">
        <v>0</v>
      </c>
      <c r="DL29" s="2">
        <v>0</v>
      </c>
      <c r="DM29" s="4">
        <v>1</v>
      </c>
      <c r="DN29" s="4">
        <f t="shared" si="13"/>
        <v>0</v>
      </c>
      <c r="DP29" s="2" t="s">
        <v>32</v>
      </c>
      <c r="DQ29" s="2">
        <v>4</v>
      </c>
      <c r="DR29" s="2">
        <v>4</v>
      </c>
      <c r="DS29" s="2">
        <v>0</v>
      </c>
      <c r="DT29" s="2">
        <v>0</v>
      </c>
      <c r="DU29" s="4">
        <v>1</v>
      </c>
      <c r="DV29" s="4">
        <f t="shared" si="14"/>
        <v>0</v>
      </c>
      <c r="DX29" s="2" t="s">
        <v>32</v>
      </c>
      <c r="DY29" s="2">
        <v>4</v>
      </c>
      <c r="DZ29" s="2">
        <v>4</v>
      </c>
      <c r="EA29" s="2">
        <v>0</v>
      </c>
      <c r="EB29" s="2">
        <v>0</v>
      </c>
      <c r="EC29" s="4">
        <v>1</v>
      </c>
      <c r="ED29" s="8">
        <f>EC29-'ZTE Geek V975'!DM29</f>
        <v>0</v>
      </c>
      <c r="EF29" s="2" t="s">
        <v>32</v>
      </c>
      <c r="EG29" s="2">
        <v>4</v>
      </c>
      <c r="EH29" s="2">
        <v>4</v>
      </c>
      <c r="EI29" s="2">
        <v>0</v>
      </c>
      <c r="EJ29" s="2">
        <v>0</v>
      </c>
      <c r="EK29" s="4">
        <v>1</v>
      </c>
      <c r="EL29" s="4">
        <f t="shared" si="15"/>
        <v>0</v>
      </c>
      <c r="EN29" s="2" t="s">
        <v>32</v>
      </c>
      <c r="EO29" s="2">
        <v>4</v>
      </c>
      <c r="EP29" s="2">
        <v>4</v>
      </c>
      <c r="EQ29" s="2">
        <v>0</v>
      </c>
      <c r="ER29" s="2">
        <v>0</v>
      </c>
      <c r="ES29" s="4">
        <v>1</v>
      </c>
      <c r="ET29" s="4">
        <f t="shared" si="16"/>
        <v>0</v>
      </c>
      <c r="EV29" s="2" t="s">
        <v>32</v>
      </c>
      <c r="EW29" s="2">
        <v>4</v>
      </c>
      <c r="EX29" s="2">
        <v>4</v>
      </c>
      <c r="EY29" s="2">
        <v>0</v>
      </c>
      <c r="EZ29" s="2">
        <v>0</v>
      </c>
      <c r="FA29" s="4">
        <v>1</v>
      </c>
      <c r="FB29" s="4">
        <f t="shared" si="17"/>
        <v>0</v>
      </c>
      <c r="FD29" s="2" t="s">
        <v>32</v>
      </c>
      <c r="FE29" s="2">
        <v>4</v>
      </c>
      <c r="FF29" s="2">
        <v>4</v>
      </c>
      <c r="FG29" s="2">
        <v>0</v>
      </c>
      <c r="FH29" s="2">
        <v>0</v>
      </c>
      <c r="FI29" s="4">
        <v>1</v>
      </c>
      <c r="FJ29" s="4">
        <f t="shared" si="18"/>
        <v>0</v>
      </c>
      <c r="FL29" s="2" t="s">
        <v>32</v>
      </c>
      <c r="FM29" s="2">
        <v>4</v>
      </c>
      <c r="FN29" s="2">
        <v>4</v>
      </c>
      <c r="FO29" s="2">
        <v>0</v>
      </c>
      <c r="FP29" s="2">
        <v>0</v>
      </c>
      <c r="FQ29" s="4">
        <v>1</v>
      </c>
      <c r="FR29" s="8">
        <f t="shared" si="19"/>
        <v>0</v>
      </c>
      <c r="FT29" s="2" t="s">
        <v>32</v>
      </c>
      <c r="FU29" s="2">
        <v>4</v>
      </c>
      <c r="FV29" s="2">
        <v>4</v>
      </c>
      <c r="FW29" s="2">
        <v>0</v>
      </c>
      <c r="FX29" s="2">
        <v>0</v>
      </c>
      <c r="FY29" s="4">
        <f t="shared" si="88"/>
        <v>1</v>
      </c>
      <c r="FZ29" s="4">
        <f t="shared" si="20"/>
        <v>0</v>
      </c>
      <c r="GB29" t="s">
        <v>32</v>
      </c>
      <c r="GC29">
        <v>4</v>
      </c>
      <c r="GD29">
        <v>4</v>
      </c>
      <c r="GE29">
        <v>0</v>
      </c>
      <c r="GF29">
        <v>0</v>
      </c>
      <c r="GG29" s="38">
        <f t="shared" si="89"/>
        <v>1</v>
      </c>
      <c r="GH29" s="4">
        <f t="shared" si="21"/>
        <v>0</v>
      </c>
      <c r="GJ29" s="2" t="s">
        <v>32</v>
      </c>
      <c r="GK29" s="2">
        <v>4</v>
      </c>
      <c r="GL29" s="2">
        <v>4</v>
      </c>
      <c r="GM29" s="2">
        <v>0</v>
      </c>
      <c r="GN29" s="2">
        <v>0</v>
      </c>
      <c r="GO29" s="4">
        <v>1</v>
      </c>
      <c r="GP29" s="4">
        <f t="shared" si="22"/>
        <v>0</v>
      </c>
      <c r="GR29" s="2" t="s">
        <v>32</v>
      </c>
      <c r="GS29" s="2">
        <v>4</v>
      </c>
      <c r="GT29" s="2">
        <v>4</v>
      </c>
      <c r="GU29" s="2">
        <v>0</v>
      </c>
      <c r="GV29" s="2">
        <v>0</v>
      </c>
      <c r="GW29" s="4">
        <v>1</v>
      </c>
      <c r="GX29" s="4">
        <f t="shared" si="23"/>
        <v>0</v>
      </c>
      <c r="GZ29" s="2" t="s">
        <v>32</v>
      </c>
      <c r="HA29" s="2">
        <v>4</v>
      </c>
      <c r="HB29" s="2">
        <v>4</v>
      </c>
      <c r="HC29" s="2">
        <v>0</v>
      </c>
      <c r="HD29" s="2">
        <v>0</v>
      </c>
      <c r="HE29" s="4">
        <v>1</v>
      </c>
      <c r="HF29" s="4">
        <f t="shared" si="24"/>
        <v>0</v>
      </c>
      <c r="HH29" s="2" t="s">
        <v>32</v>
      </c>
      <c r="HI29" s="2">
        <v>4</v>
      </c>
      <c r="HJ29" s="2">
        <v>4</v>
      </c>
      <c r="HK29" s="2">
        <v>0</v>
      </c>
      <c r="HL29" s="2">
        <v>0</v>
      </c>
      <c r="HM29" s="4">
        <v>1</v>
      </c>
      <c r="HN29" s="4">
        <f t="shared" si="25"/>
        <v>0</v>
      </c>
      <c r="HP29" s="2" t="s">
        <v>32</v>
      </c>
      <c r="HQ29" s="2">
        <v>4</v>
      </c>
      <c r="HR29" s="2">
        <v>4</v>
      </c>
      <c r="HS29" s="2">
        <v>0</v>
      </c>
      <c r="HT29" s="2">
        <v>0</v>
      </c>
      <c r="HU29" s="4">
        <v>1</v>
      </c>
      <c r="HV29" s="4">
        <f t="shared" si="26"/>
        <v>0</v>
      </c>
      <c r="HX29" s="2" t="s">
        <v>32</v>
      </c>
      <c r="HY29" s="2">
        <v>4</v>
      </c>
      <c r="HZ29" s="2">
        <v>4</v>
      </c>
      <c r="IA29" s="2">
        <v>0</v>
      </c>
      <c r="IB29" s="2">
        <v>0</v>
      </c>
      <c r="IC29" s="4">
        <v>1</v>
      </c>
      <c r="ID29" s="4">
        <f t="shared" si="27"/>
        <v>0</v>
      </c>
      <c r="IF29" s="2" t="s">
        <v>32</v>
      </c>
      <c r="IG29" s="2">
        <v>4</v>
      </c>
      <c r="IH29" s="2">
        <v>4</v>
      </c>
      <c r="II29" s="2">
        <v>0</v>
      </c>
      <c r="IJ29" s="2">
        <v>0</v>
      </c>
      <c r="IK29" s="4">
        <f t="shared" si="90"/>
        <v>1</v>
      </c>
      <c r="IL29" s="4">
        <f t="shared" si="28"/>
        <v>0</v>
      </c>
      <c r="IN29" s="55" t="s">
        <v>32</v>
      </c>
      <c r="IO29" s="55">
        <v>4</v>
      </c>
      <c r="IP29" s="55">
        <v>4</v>
      </c>
      <c r="IQ29" s="55">
        <v>0</v>
      </c>
      <c r="IR29" s="55">
        <v>0</v>
      </c>
      <c r="IS29" s="56">
        <v>1</v>
      </c>
      <c r="IT29" s="56">
        <v>0</v>
      </c>
      <c r="IU29" s="52"/>
      <c r="IV29" s="55" t="s">
        <v>32</v>
      </c>
      <c r="IW29" s="55">
        <v>4</v>
      </c>
      <c r="IX29" s="55">
        <v>4</v>
      </c>
      <c r="IY29" s="55">
        <v>0</v>
      </c>
      <c r="IZ29" s="55">
        <v>0</v>
      </c>
      <c r="JA29" s="56">
        <v>1</v>
      </c>
      <c r="JB29" s="56">
        <v>0</v>
      </c>
      <c r="JC29" s="52"/>
      <c r="JD29" s="73" t="s">
        <v>32</v>
      </c>
      <c r="JE29" s="73">
        <v>4</v>
      </c>
      <c r="JF29" s="73">
        <v>4</v>
      </c>
      <c r="JG29" s="73">
        <v>0</v>
      </c>
      <c r="JH29" s="73">
        <v>0</v>
      </c>
      <c r="JI29" s="77">
        <v>1</v>
      </c>
      <c r="JJ29" s="67">
        <f t="shared" si="29"/>
        <v>0</v>
      </c>
      <c r="JK29" s="66"/>
      <c r="JL29" s="73" t="s">
        <v>32</v>
      </c>
      <c r="JM29" s="73">
        <v>4</v>
      </c>
      <c r="JN29" s="73">
        <v>4</v>
      </c>
      <c r="JO29" s="73">
        <v>0</v>
      </c>
      <c r="JP29" s="73">
        <v>0</v>
      </c>
      <c r="JQ29" s="77">
        <f t="shared" si="91"/>
        <v>1</v>
      </c>
      <c r="JR29" s="67">
        <f t="shared" si="30"/>
        <v>0</v>
      </c>
      <c r="JS29" s="66"/>
      <c r="JT29" s="74" t="s">
        <v>32</v>
      </c>
      <c r="JU29" s="74">
        <v>4</v>
      </c>
      <c r="JV29" s="74">
        <v>4</v>
      </c>
      <c r="JW29" s="74">
        <v>0</v>
      </c>
      <c r="JX29" s="74">
        <v>0</v>
      </c>
      <c r="JY29" s="75">
        <f t="shared" si="92"/>
        <v>1</v>
      </c>
      <c r="JZ29" s="75">
        <f t="shared" si="31"/>
        <v>0</v>
      </c>
      <c r="KB29" s="73" t="s">
        <v>32</v>
      </c>
      <c r="KC29" s="73">
        <v>4</v>
      </c>
      <c r="KD29" s="73">
        <v>4</v>
      </c>
      <c r="KE29" s="73">
        <v>0</v>
      </c>
      <c r="KF29" s="73">
        <v>0</v>
      </c>
      <c r="KG29" s="77">
        <v>1</v>
      </c>
      <c r="KH29" s="75">
        <f t="shared" si="32"/>
        <v>0</v>
      </c>
      <c r="KI29" s="74"/>
      <c r="KJ29" s="73" t="s">
        <v>32</v>
      </c>
      <c r="KK29" s="73">
        <v>4</v>
      </c>
      <c r="KL29" s="73">
        <v>4</v>
      </c>
      <c r="KM29" s="73">
        <v>0</v>
      </c>
      <c r="KN29" s="73">
        <v>0</v>
      </c>
      <c r="KO29" s="77">
        <v>1</v>
      </c>
      <c r="KP29" s="75">
        <f t="shared" si="33"/>
        <v>0</v>
      </c>
      <c r="KQ29" s="74"/>
      <c r="KR29" s="73" t="s">
        <v>32</v>
      </c>
      <c r="KS29" s="73">
        <v>4</v>
      </c>
      <c r="KT29" s="73">
        <v>4</v>
      </c>
      <c r="KU29" s="73">
        <v>0</v>
      </c>
      <c r="KV29" s="73">
        <v>0</v>
      </c>
      <c r="KW29" s="77">
        <v>1</v>
      </c>
      <c r="KX29" s="75">
        <f t="shared" si="34"/>
        <v>0</v>
      </c>
      <c r="KY29" s="74"/>
      <c r="KZ29" s="73" t="s">
        <v>32</v>
      </c>
      <c r="LA29" s="73">
        <v>4</v>
      </c>
      <c r="LB29" s="73">
        <v>4</v>
      </c>
      <c r="LC29" s="73">
        <v>0</v>
      </c>
      <c r="LD29" s="73">
        <v>0</v>
      </c>
      <c r="LE29" s="77">
        <v>1</v>
      </c>
      <c r="LF29" s="75">
        <f t="shared" si="35"/>
        <v>1</v>
      </c>
      <c r="LG29" s="74"/>
      <c r="LH29" s="74"/>
      <c r="LI29" s="73" t="s">
        <v>32</v>
      </c>
      <c r="LJ29" s="73">
        <v>4</v>
      </c>
      <c r="LK29" s="73">
        <v>4</v>
      </c>
      <c r="LL29" s="73">
        <v>0</v>
      </c>
      <c r="LM29" s="73">
        <v>0</v>
      </c>
      <c r="LN29" s="77">
        <v>1</v>
      </c>
      <c r="LO29" s="75">
        <f t="shared" si="36"/>
        <v>0</v>
      </c>
      <c r="LP29" s="74"/>
      <c r="LQ29" s="74" t="s">
        <v>32</v>
      </c>
      <c r="LR29" s="74">
        <v>4</v>
      </c>
      <c r="LS29" s="74">
        <v>4</v>
      </c>
      <c r="LT29" s="74">
        <v>0</v>
      </c>
      <c r="LU29" s="74">
        <v>0</v>
      </c>
      <c r="LV29" s="75">
        <f t="shared" si="37"/>
        <v>1</v>
      </c>
      <c r="LW29" s="75">
        <f t="shared" si="38"/>
        <v>0</v>
      </c>
      <c r="LY29" s="74" t="s">
        <v>32</v>
      </c>
      <c r="LZ29" s="74">
        <v>4</v>
      </c>
      <c r="MA29" s="74">
        <v>4</v>
      </c>
      <c r="MB29" s="74">
        <v>0</v>
      </c>
      <c r="MC29" s="74">
        <v>0</v>
      </c>
      <c r="MD29" s="75">
        <f t="shared" si="39"/>
        <v>1</v>
      </c>
      <c r="ME29" s="75">
        <f t="shared" si="40"/>
        <v>0</v>
      </c>
      <c r="MG29" s="74" t="s">
        <v>32</v>
      </c>
      <c r="MH29" s="74">
        <v>4</v>
      </c>
      <c r="MI29" s="74">
        <v>4</v>
      </c>
      <c r="MJ29" s="74">
        <v>0</v>
      </c>
      <c r="MK29" s="74">
        <v>0</v>
      </c>
      <c r="ML29" s="75">
        <f t="shared" si="41"/>
        <v>1</v>
      </c>
      <c r="MM29" s="75">
        <f t="shared" si="42"/>
        <v>0</v>
      </c>
      <c r="MO29" s="74" t="s">
        <v>32</v>
      </c>
      <c r="MP29" s="74">
        <v>4</v>
      </c>
      <c r="MQ29" s="74">
        <v>4</v>
      </c>
      <c r="MR29" s="74">
        <v>0</v>
      </c>
      <c r="MS29" s="74">
        <v>0</v>
      </c>
      <c r="MT29" s="75">
        <f t="shared" si="43"/>
        <v>1</v>
      </c>
      <c r="MU29" s="75">
        <f t="shared" si="44"/>
        <v>0</v>
      </c>
      <c r="MW29" s="74" t="s">
        <v>32</v>
      </c>
      <c r="MX29" s="74">
        <v>4</v>
      </c>
      <c r="MY29" s="74">
        <v>4</v>
      </c>
      <c r="MZ29" s="74">
        <v>0</v>
      </c>
      <c r="NA29" s="74">
        <v>0</v>
      </c>
      <c r="NB29" s="75">
        <f t="shared" si="45"/>
        <v>1</v>
      </c>
      <c r="NC29" s="75">
        <f t="shared" si="46"/>
        <v>0</v>
      </c>
      <c r="ND29" s="74"/>
      <c r="NE29" s="74" t="s">
        <v>32</v>
      </c>
      <c r="NF29" s="74">
        <v>4</v>
      </c>
      <c r="NG29" s="74">
        <v>4</v>
      </c>
      <c r="NH29" s="74">
        <v>0</v>
      </c>
      <c r="NI29" s="74">
        <v>0</v>
      </c>
      <c r="NJ29" s="75">
        <f t="shared" si="47"/>
        <v>1</v>
      </c>
      <c r="NK29" s="75">
        <f t="shared" si="48"/>
        <v>0</v>
      </c>
      <c r="NM29" s="74" t="s">
        <v>32</v>
      </c>
      <c r="NN29" s="74">
        <v>4</v>
      </c>
      <c r="NO29" s="74">
        <v>4</v>
      </c>
      <c r="NP29" s="74">
        <v>0</v>
      </c>
      <c r="NQ29" s="74">
        <v>0</v>
      </c>
      <c r="NR29" s="75">
        <f t="shared" si="49"/>
        <v>1</v>
      </c>
      <c r="NS29" s="75">
        <f t="shared" si="50"/>
        <v>0</v>
      </c>
      <c r="NU29" s="74" t="s">
        <v>32</v>
      </c>
      <c r="NV29" s="74">
        <v>4</v>
      </c>
      <c r="NW29" s="74">
        <v>4</v>
      </c>
      <c r="NX29" s="74">
        <v>0</v>
      </c>
      <c r="NY29" s="74">
        <v>0</v>
      </c>
      <c r="NZ29" s="75">
        <f t="shared" si="51"/>
        <v>1</v>
      </c>
      <c r="OA29" s="75">
        <f t="shared" si="52"/>
        <v>0</v>
      </c>
      <c r="OC29" s="74" t="s">
        <v>32</v>
      </c>
      <c r="OD29" s="74">
        <v>4</v>
      </c>
      <c r="OE29" s="74">
        <v>4</v>
      </c>
      <c r="OF29" s="74">
        <v>0</v>
      </c>
      <c r="OG29" s="74">
        <v>0</v>
      </c>
      <c r="OH29" s="75">
        <f t="shared" si="53"/>
        <v>1</v>
      </c>
      <c r="OI29" s="75">
        <f t="shared" si="54"/>
        <v>0</v>
      </c>
      <c r="OK29" s="74" t="s">
        <v>32</v>
      </c>
      <c r="OL29" s="74">
        <v>4</v>
      </c>
      <c r="OM29" s="73">
        <v>4</v>
      </c>
      <c r="ON29" s="74">
        <v>0</v>
      </c>
      <c r="OO29" s="74">
        <v>0</v>
      </c>
      <c r="OP29" s="75">
        <f t="shared" si="55"/>
        <v>1</v>
      </c>
      <c r="OQ29" s="75">
        <f t="shared" si="56"/>
        <v>0</v>
      </c>
      <c r="OS29" s="74" t="s">
        <v>32</v>
      </c>
      <c r="OT29" s="74">
        <v>4</v>
      </c>
      <c r="OU29" s="74">
        <v>4</v>
      </c>
      <c r="OV29" s="74">
        <v>0</v>
      </c>
      <c r="OW29" s="74">
        <v>0</v>
      </c>
      <c r="OX29" s="75">
        <f t="shared" si="57"/>
        <v>1</v>
      </c>
      <c r="OY29" s="75">
        <f t="shared" si="58"/>
        <v>0</v>
      </c>
      <c r="PA29" s="74" t="s">
        <v>32</v>
      </c>
      <c r="PB29" s="74">
        <v>4</v>
      </c>
      <c r="PC29" s="74">
        <v>4</v>
      </c>
      <c r="PD29" s="74">
        <v>0</v>
      </c>
      <c r="PE29" s="74">
        <v>0</v>
      </c>
      <c r="PF29" s="75">
        <f t="shared" si="59"/>
        <v>1</v>
      </c>
      <c r="PG29" s="75">
        <f t="shared" si="60"/>
        <v>0</v>
      </c>
      <c r="PI29" s="74" t="s">
        <v>32</v>
      </c>
      <c r="PJ29" s="74">
        <v>4</v>
      </c>
      <c r="PK29" s="74">
        <v>4</v>
      </c>
      <c r="PL29" s="74">
        <v>0</v>
      </c>
      <c r="PM29" s="74">
        <v>0</v>
      </c>
      <c r="PN29" s="75">
        <f t="shared" si="61"/>
        <v>1</v>
      </c>
      <c r="PO29" s="75">
        <f t="shared" si="62"/>
        <v>0</v>
      </c>
      <c r="PQ29" s="74" t="s">
        <v>32</v>
      </c>
      <c r="PR29" s="74">
        <v>4</v>
      </c>
      <c r="PS29" s="74">
        <v>4</v>
      </c>
      <c r="PT29" s="74">
        <v>0</v>
      </c>
      <c r="PU29" s="74">
        <v>0</v>
      </c>
      <c r="PV29" s="75">
        <f t="shared" si="63"/>
        <v>1</v>
      </c>
      <c r="PW29" s="75">
        <f t="shared" si="64"/>
        <v>0</v>
      </c>
      <c r="PY29" s="74" t="s">
        <v>32</v>
      </c>
      <c r="PZ29" s="74">
        <v>4</v>
      </c>
      <c r="QA29" s="74">
        <v>4</v>
      </c>
      <c r="QB29" s="74">
        <v>0</v>
      </c>
      <c r="QC29" s="74">
        <v>0</v>
      </c>
      <c r="QD29" s="75">
        <f t="shared" si="65"/>
        <v>1</v>
      </c>
      <c r="QE29" s="75">
        <f t="shared" si="66"/>
        <v>0</v>
      </c>
      <c r="QG29" s="74" t="s">
        <v>32</v>
      </c>
      <c r="QH29" s="74">
        <v>4</v>
      </c>
      <c r="QI29" s="74">
        <v>4</v>
      </c>
      <c r="QJ29" s="74">
        <v>0</v>
      </c>
      <c r="QK29" s="74">
        <v>0</v>
      </c>
      <c r="QL29" s="75">
        <f t="shared" si="67"/>
        <v>1</v>
      </c>
      <c r="QM29" s="75">
        <f t="shared" si="68"/>
        <v>0</v>
      </c>
      <c r="QO29" s="74" t="s">
        <v>32</v>
      </c>
      <c r="QP29" s="74">
        <v>4</v>
      </c>
      <c r="QQ29" s="74">
        <v>4</v>
      </c>
      <c r="QR29" s="74">
        <v>0</v>
      </c>
      <c r="QS29" s="74">
        <v>0</v>
      </c>
      <c r="QT29" s="75">
        <f t="shared" si="69"/>
        <v>1</v>
      </c>
      <c r="QU29" s="75">
        <f t="shared" si="70"/>
        <v>0</v>
      </c>
      <c r="QW29" s="74" t="s">
        <v>32</v>
      </c>
      <c r="QX29" s="74">
        <v>4</v>
      </c>
      <c r="QY29" s="74">
        <v>4</v>
      </c>
      <c r="QZ29" s="74">
        <v>0</v>
      </c>
      <c r="RA29" s="74">
        <v>0</v>
      </c>
      <c r="RB29" s="75">
        <f t="shared" si="71"/>
        <v>1</v>
      </c>
      <c r="RC29" s="75">
        <f t="shared" si="72"/>
        <v>0</v>
      </c>
      <c r="RE29" s="74" t="s">
        <v>32</v>
      </c>
      <c r="RF29" s="74">
        <v>4</v>
      </c>
      <c r="RG29" s="74">
        <v>4</v>
      </c>
      <c r="RH29" s="74">
        <v>0</v>
      </c>
      <c r="RI29" s="74">
        <v>0</v>
      </c>
      <c r="RJ29" s="75">
        <f t="shared" si="73"/>
        <v>1</v>
      </c>
      <c r="RK29" s="75">
        <f t="shared" si="74"/>
        <v>0</v>
      </c>
      <c r="RM29" s="74" t="s">
        <v>32</v>
      </c>
      <c r="RN29" s="74">
        <v>4</v>
      </c>
      <c r="RO29" s="74">
        <v>4</v>
      </c>
      <c r="RP29" s="74">
        <v>0</v>
      </c>
      <c r="RQ29" s="74">
        <v>0</v>
      </c>
      <c r="RR29" s="75">
        <f t="shared" si="75"/>
        <v>1</v>
      </c>
      <c r="RS29" s="75">
        <f t="shared" si="76"/>
        <v>0</v>
      </c>
      <c r="RU29" s="74" t="s">
        <v>32</v>
      </c>
      <c r="RV29" s="74">
        <v>4</v>
      </c>
      <c r="RW29" s="74">
        <v>4</v>
      </c>
      <c r="RX29" s="74">
        <v>0</v>
      </c>
      <c r="RY29" s="74">
        <v>0</v>
      </c>
      <c r="RZ29" s="75">
        <f t="shared" si="77"/>
        <v>1</v>
      </c>
      <c r="SA29" s="75">
        <f t="shared" si="78"/>
        <v>0</v>
      </c>
      <c r="SC29" s="74" t="s">
        <v>32</v>
      </c>
      <c r="SD29" s="74">
        <v>4</v>
      </c>
      <c r="SE29" s="74">
        <v>4</v>
      </c>
      <c r="SF29" s="74">
        <v>0</v>
      </c>
      <c r="SG29" s="74">
        <v>0</v>
      </c>
      <c r="SH29" s="75">
        <f t="shared" si="79"/>
        <v>1</v>
      </c>
      <c r="SI29" s="75">
        <f t="shared" si="80"/>
        <v>0</v>
      </c>
      <c r="SK29" s="74" t="s">
        <v>32</v>
      </c>
      <c r="SL29" s="74">
        <v>4</v>
      </c>
      <c r="SM29" s="74">
        <v>4</v>
      </c>
      <c r="SN29" s="74">
        <v>0</v>
      </c>
      <c r="SO29" s="74">
        <v>0</v>
      </c>
      <c r="SP29" s="75">
        <f t="shared" si="81"/>
        <v>1</v>
      </c>
      <c r="SQ29" s="75" t="str">
        <f t="shared" si="82"/>
        <v>OK</v>
      </c>
      <c r="SS29" s="74" t="s">
        <v>32</v>
      </c>
      <c r="ST29" s="74">
        <v>4</v>
      </c>
      <c r="SU29" s="74">
        <v>4</v>
      </c>
      <c r="SV29" s="74">
        <v>0</v>
      </c>
      <c r="SW29" s="74">
        <v>0</v>
      </c>
      <c r="SX29" s="75">
        <f t="shared" si="83"/>
        <v>1</v>
      </c>
      <c r="SY29" s="75" t="str">
        <f t="shared" si="84"/>
        <v>OK</v>
      </c>
      <c r="TA29" s="74" t="s">
        <v>32</v>
      </c>
      <c r="TB29" s="74">
        <v>4</v>
      </c>
      <c r="TC29" s="74">
        <v>4</v>
      </c>
      <c r="TD29" s="74">
        <v>0</v>
      </c>
      <c r="TE29" s="74">
        <v>0</v>
      </c>
      <c r="TF29" s="75">
        <v>1</v>
      </c>
      <c r="TG29" s="75" t="str">
        <f t="shared" si="85"/>
        <v>OK</v>
      </c>
      <c r="TI29" s="74" t="s">
        <v>32</v>
      </c>
      <c r="TJ29" s="74">
        <v>4</v>
      </c>
      <c r="TK29" s="74">
        <v>4</v>
      </c>
      <c r="TL29" s="74">
        <v>0</v>
      </c>
      <c r="TM29" s="74">
        <v>0</v>
      </c>
      <c r="TN29" s="75">
        <f t="shared" si="86"/>
        <v>1</v>
      </c>
      <c r="TO29" s="75" t="str">
        <f t="shared" si="87"/>
        <v>OK</v>
      </c>
    </row>
    <row r="30" spans="1:535" ht="15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G30" s="4"/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4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4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4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4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4">
        <f t="shared" si="4"/>
        <v>0</v>
      </c>
      <c r="AV30" s="2" t="s">
        <v>33</v>
      </c>
      <c r="AW30" s="2">
        <v>52</v>
      </c>
      <c r="AX30" s="2">
        <v>52</v>
      </c>
      <c r="AY30" s="2">
        <v>0</v>
      </c>
      <c r="AZ30" s="2">
        <v>0</v>
      </c>
      <c r="BA30" s="4">
        <v>1</v>
      </c>
      <c r="BB30" s="4">
        <f t="shared" si="5"/>
        <v>0</v>
      </c>
      <c r="BD30" s="2" t="s">
        <v>33</v>
      </c>
      <c r="BE30" s="2">
        <v>52</v>
      </c>
      <c r="BF30" s="2">
        <v>52</v>
      </c>
      <c r="BG30" s="2">
        <v>0</v>
      </c>
      <c r="BH30" s="2">
        <v>0</v>
      </c>
      <c r="BI30" s="4">
        <v>1</v>
      </c>
      <c r="BJ30" s="4">
        <f t="shared" si="6"/>
        <v>0</v>
      </c>
      <c r="BL30" s="2" t="s">
        <v>33</v>
      </c>
      <c r="BM30" s="2">
        <v>52</v>
      </c>
      <c r="BN30" s="2">
        <v>52</v>
      </c>
      <c r="BO30" s="2">
        <v>0</v>
      </c>
      <c r="BP30" s="2">
        <v>0</v>
      </c>
      <c r="BQ30" s="4">
        <v>1</v>
      </c>
      <c r="BR30" s="4">
        <f t="shared" si="7"/>
        <v>0</v>
      </c>
      <c r="BT30" s="2" t="s">
        <v>33</v>
      </c>
      <c r="BU30" s="2">
        <v>52</v>
      </c>
      <c r="BV30" s="2">
        <v>52</v>
      </c>
      <c r="BW30" s="2">
        <v>0</v>
      </c>
      <c r="BX30" s="2">
        <v>0</v>
      </c>
      <c r="BY30" s="4">
        <v>1</v>
      </c>
      <c r="BZ30" s="4">
        <f t="shared" si="8"/>
        <v>0</v>
      </c>
      <c r="CB30" s="2" t="s">
        <v>33</v>
      </c>
      <c r="CC30" s="2">
        <v>52</v>
      </c>
      <c r="CD30" s="2">
        <v>52</v>
      </c>
      <c r="CE30" s="2">
        <v>0</v>
      </c>
      <c r="CF30" s="2">
        <v>0</v>
      </c>
      <c r="CG30" s="4">
        <v>1</v>
      </c>
      <c r="CH30" s="4">
        <f t="shared" si="9"/>
        <v>0</v>
      </c>
      <c r="CJ30" s="2" t="s">
        <v>33</v>
      </c>
      <c r="CK30" s="2">
        <v>52</v>
      </c>
      <c r="CL30" s="2">
        <v>52</v>
      </c>
      <c r="CM30" s="2">
        <v>0</v>
      </c>
      <c r="CN30" s="2">
        <v>0</v>
      </c>
      <c r="CO30" s="4">
        <v>1</v>
      </c>
      <c r="CP30" s="4">
        <f t="shared" si="10"/>
        <v>0</v>
      </c>
      <c r="CR30" s="2" t="s">
        <v>33</v>
      </c>
      <c r="CS30" s="2">
        <v>52</v>
      </c>
      <c r="CT30" s="2">
        <v>52</v>
      </c>
      <c r="CU30" s="2">
        <v>0</v>
      </c>
      <c r="CV30" s="2">
        <v>0</v>
      </c>
      <c r="CW30" s="4">
        <v>1</v>
      </c>
      <c r="CX30" s="4">
        <f t="shared" si="11"/>
        <v>0</v>
      </c>
      <c r="CZ30" s="2" t="s">
        <v>33</v>
      </c>
      <c r="DA30" s="2">
        <v>52</v>
      </c>
      <c r="DB30" s="2">
        <v>52</v>
      </c>
      <c r="DC30" s="2">
        <v>0</v>
      </c>
      <c r="DD30" s="2">
        <v>0</v>
      </c>
      <c r="DE30" s="4">
        <v>1</v>
      </c>
      <c r="DF30" s="8">
        <f t="shared" si="12"/>
        <v>0</v>
      </c>
      <c r="DH30" s="2" t="s">
        <v>33</v>
      </c>
      <c r="DI30" s="2">
        <v>52</v>
      </c>
      <c r="DJ30" s="2">
        <v>52</v>
      </c>
      <c r="DK30" s="2">
        <v>0</v>
      </c>
      <c r="DL30" s="2">
        <v>0</v>
      </c>
      <c r="DM30" s="4">
        <v>1</v>
      </c>
      <c r="DN30" s="4">
        <f t="shared" si="13"/>
        <v>0</v>
      </c>
      <c r="DP30" s="2" t="s">
        <v>33</v>
      </c>
      <c r="DQ30" s="2">
        <v>52</v>
      </c>
      <c r="DR30" s="2">
        <v>52</v>
      </c>
      <c r="DS30" s="2">
        <v>0</v>
      </c>
      <c r="DT30" s="2">
        <v>0</v>
      </c>
      <c r="DU30" s="4">
        <v>1</v>
      </c>
      <c r="DV30" s="4">
        <f t="shared" si="14"/>
        <v>0</v>
      </c>
      <c r="DX30" s="2" t="s">
        <v>33</v>
      </c>
      <c r="DY30" s="2">
        <v>52</v>
      </c>
      <c r="DZ30" s="2">
        <v>52</v>
      </c>
      <c r="EA30" s="2">
        <v>0</v>
      </c>
      <c r="EB30" s="2">
        <v>0</v>
      </c>
      <c r="EC30" s="4">
        <v>1</v>
      </c>
      <c r="ED30" s="8">
        <f>EC30-'ZTE Geek V975'!DM30</f>
        <v>0</v>
      </c>
      <c r="EF30" s="2" t="s">
        <v>33</v>
      </c>
      <c r="EG30" s="2">
        <v>52</v>
      </c>
      <c r="EH30" s="2">
        <v>52</v>
      </c>
      <c r="EI30" s="2">
        <v>0</v>
      </c>
      <c r="EJ30" s="2">
        <v>0</v>
      </c>
      <c r="EK30" s="4">
        <v>1</v>
      </c>
      <c r="EL30" s="4">
        <f t="shared" si="15"/>
        <v>0</v>
      </c>
      <c r="EN30" s="2" t="s">
        <v>33</v>
      </c>
      <c r="EO30" s="2">
        <v>52</v>
      </c>
      <c r="EP30" s="2">
        <v>52</v>
      </c>
      <c r="EQ30" s="2">
        <v>0</v>
      </c>
      <c r="ER30" s="2">
        <v>0</v>
      </c>
      <c r="ES30" s="4">
        <v>1</v>
      </c>
      <c r="ET30" s="4">
        <f t="shared" si="16"/>
        <v>0</v>
      </c>
      <c r="EV30" s="2" t="s">
        <v>33</v>
      </c>
      <c r="EW30" s="2">
        <v>52</v>
      </c>
      <c r="EX30" s="2">
        <v>52</v>
      </c>
      <c r="EY30" s="2">
        <v>0</v>
      </c>
      <c r="EZ30" s="2">
        <v>0</v>
      </c>
      <c r="FA30" s="4">
        <v>1</v>
      </c>
      <c r="FB30" s="4">
        <f t="shared" si="17"/>
        <v>0</v>
      </c>
      <c r="FD30" s="2" t="s">
        <v>33</v>
      </c>
      <c r="FE30" s="2">
        <v>52</v>
      </c>
      <c r="FF30" s="2">
        <v>52</v>
      </c>
      <c r="FG30" s="2">
        <v>0</v>
      </c>
      <c r="FH30" s="2">
        <v>0</v>
      </c>
      <c r="FI30" s="4">
        <v>1</v>
      </c>
      <c r="FJ30" s="4">
        <f t="shared" si="18"/>
        <v>0</v>
      </c>
      <c r="FL30" s="2" t="s">
        <v>33</v>
      </c>
      <c r="FM30" s="2">
        <v>52</v>
      </c>
      <c r="FN30" s="2">
        <v>52</v>
      </c>
      <c r="FO30" s="2">
        <v>0</v>
      </c>
      <c r="FP30" s="2">
        <v>0</v>
      </c>
      <c r="FQ30" s="4">
        <v>1</v>
      </c>
      <c r="FR30" s="8">
        <f t="shared" si="19"/>
        <v>0</v>
      </c>
      <c r="FT30" s="2" t="s">
        <v>33</v>
      </c>
      <c r="FU30" s="2">
        <v>52</v>
      </c>
      <c r="FV30" s="2">
        <v>52</v>
      </c>
      <c r="FW30" s="2">
        <v>0</v>
      </c>
      <c r="FX30" s="2">
        <v>0</v>
      </c>
      <c r="FY30" s="4">
        <f t="shared" si="88"/>
        <v>1</v>
      </c>
      <c r="FZ30" s="4">
        <f t="shared" si="20"/>
        <v>0</v>
      </c>
      <c r="GB30" t="s">
        <v>33</v>
      </c>
      <c r="GC30">
        <v>52</v>
      </c>
      <c r="GD30">
        <v>52</v>
      </c>
      <c r="GE30">
        <v>0</v>
      </c>
      <c r="GF30">
        <v>0</v>
      </c>
      <c r="GG30" s="38">
        <f t="shared" si="89"/>
        <v>1</v>
      </c>
      <c r="GH30" s="4">
        <f t="shared" si="21"/>
        <v>0</v>
      </c>
      <c r="GJ30" s="2" t="s">
        <v>33</v>
      </c>
      <c r="GK30" s="2">
        <v>52</v>
      </c>
      <c r="GL30" s="2">
        <v>52</v>
      </c>
      <c r="GM30" s="2">
        <v>0</v>
      </c>
      <c r="GN30" s="2">
        <v>0</v>
      </c>
      <c r="GO30" s="4">
        <v>1</v>
      </c>
      <c r="GP30" s="4">
        <f t="shared" si="22"/>
        <v>0</v>
      </c>
      <c r="GR30" s="2" t="s">
        <v>33</v>
      </c>
      <c r="GS30" s="2">
        <v>52</v>
      </c>
      <c r="GT30" s="2">
        <v>52</v>
      </c>
      <c r="GU30" s="2">
        <v>0</v>
      </c>
      <c r="GV30" s="2">
        <v>0</v>
      </c>
      <c r="GW30" s="4">
        <v>1</v>
      </c>
      <c r="GX30" s="4">
        <f t="shared" si="23"/>
        <v>0</v>
      </c>
      <c r="GZ30" s="2" t="s">
        <v>33</v>
      </c>
      <c r="HA30" s="2">
        <v>52</v>
      </c>
      <c r="HB30" s="2">
        <v>52</v>
      </c>
      <c r="HC30" s="2">
        <v>0</v>
      </c>
      <c r="HD30" s="2">
        <v>0</v>
      </c>
      <c r="HE30" s="4">
        <v>1</v>
      </c>
      <c r="HF30" s="4">
        <f t="shared" si="24"/>
        <v>0</v>
      </c>
      <c r="HH30" s="2" t="s">
        <v>33</v>
      </c>
      <c r="HI30" s="2">
        <v>52</v>
      </c>
      <c r="HJ30" s="2">
        <v>52</v>
      </c>
      <c r="HK30" s="2">
        <v>0</v>
      </c>
      <c r="HL30" s="2">
        <v>0</v>
      </c>
      <c r="HM30" s="4">
        <v>1</v>
      </c>
      <c r="HN30" s="4">
        <f t="shared" si="25"/>
        <v>0</v>
      </c>
      <c r="HP30" s="2" t="s">
        <v>33</v>
      </c>
      <c r="HQ30" s="2">
        <v>52</v>
      </c>
      <c r="HR30" s="2">
        <v>52</v>
      </c>
      <c r="HS30" s="2">
        <v>0</v>
      </c>
      <c r="HT30" s="2">
        <v>0</v>
      </c>
      <c r="HU30" s="4">
        <v>1</v>
      </c>
      <c r="HV30" s="4">
        <f t="shared" si="26"/>
        <v>0</v>
      </c>
      <c r="HX30" s="2" t="s">
        <v>33</v>
      </c>
      <c r="HY30" s="2">
        <v>52</v>
      </c>
      <c r="HZ30" s="2">
        <v>52</v>
      </c>
      <c r="IA30" s="2">
        <v>0</v>
      </c>
      <c r="IB30" s="2">
        <v>0</v>
      </c>
      <c r="IC30" s="4">
        <v>1</v>
      </c>
      <c r="ID30" s="4">
        <f t="shared" si="27"/>
        <v>0</v>
      </c>
      <c r="IF30" s="2" t="s">
        <v>33</v>
      </c>
      <c r="IG30" s="2">
        <v>52</v>
      </c>
      <c r="IH30" s="2">
        <v>52</v>
      </c>
      <c r="II30" s="2">
        <v>0</v>
      </c>
      <c r="IJ30" s="2">
        <v>0</v>
      </c>
      <c r="IK30" s="4">
        <f t="shared" si="90"/>
        <v>1</v>
      </c>
      <c r="IL30" s="4">
        <f t="shared" si="28"/>
        <v>0</v>
      </c>
      <c r="IN30" s="55" t="s">
        <v>33</v>
      </c>
      <c r="IO30" s="55">
        <v>52</v>
      </c>
      <c r="IP30" s="55">
        <v>52</v>
      </c>
      <c r="IQ30" s="55">
        <v>0</v>
      </c>
      <c r="IR30" s="55">
        <v>0</v>
      </c>
      <c r="IS30" s="56">
        <v>1</v>
      </c>
      <c r="IT30" s="56">
        <v>0</v>
      </c>
      <c r="IU30" s="52"/>
      <c r="IV30" s="55" t="s">
        <v>33</v>
      </c>
      <c r="IW30" s="55">
        <v>52</v>
      </c>
      <c r="IX30" s="55">
        <v>52</v>
      </c>
      <c r="IY30" s="55">
        <v>0</v>
      </c>
      <c r="IZ30" s="55">
        <v>0</v>
      </c>
      <c r="JA30" s="56">
        <v>1</v>
      </c>
      <c r="JB30" s="56">
        <v>0</v>
      </c>
      <c r="JC30" s="52"/>
      <c r="JD30" s="73" t="s">
        <v>33</v>
      </c>
      <c r="JE30" s="73">
        <v>52</v>
      </c>
      <c r="JF30" s="73">
        <v>52</v>
      </c>
      <c r="JG30" s="73">
        <v>0</v>
      </c>
      <c r="JH30" s="73">
        <v>0</v>
      </c>
      <c r="JI30" s="77">
        <v>1</v>
      </c>
      <c r="JJ30" s="67">
        <f t="shared" si="29"/>
        <v>0</v>
      </c>
      <c r="JK30" s="66"/>
      <c r="JL30" s="73" t="s">
        <v>33</v>
      </c>
      <c r="JM30" s="73">
        <v>52</v>
      </c>
      <c r="JN30" s="73">
        <v>52</v>
      </c>
      <c r="JO30" s="73">
        <v>0</v>
      </c>
      <c r="JP30" s="73">
        <v>0</v>
      </c>
      <c r="JQ30" s="77">
        <f t="shared" si="91"/>
        <v>1</v>
      </c>
      <c r="JR30" s="67">
        <f t="shared" si="30"/>
        <v>0</v>
      </c>
      <c r="JS30" s="66"/>
      <c r="JT30" s="74" t="s">
        <v>33</v>
      </c>
      <c r="JU30" s="74">
        <v>52</v>
      </c>
      <c r="JV30" s="74">
        <v>52</v>
      </c>
      <c r="JW30" s="74">
        <v>0</v>
      </c>
      <c r="JX30" s="74">
        <v>0</v>
      </c>
      <c r="JY30" s="75">
        <f t="shared" si="92"/>
        <v>1</v>
      </c>
      <c r="JZ30" s="75">
        <f t="shared" si="31"/>
        <v>0</v>
      </c>
      <c r="KB30" s="73" t="s">
        <v>33</v>
      </c>
      <c r="KC30" s="73">
        <v>52</v>
      </c>
      <c r="KD30" s="73">
        <v>52</v>
      </c>
      <c r="KE30" s="73">
        <v>0</v>
      </c>
      <c r="KF30" s="73">
        <v>0</v>
      </c>
      <c r="KG30" s="77">
        <v>1</v>
      </c>
      <c r="KH30" s="75">
        <f t="shared" si="32"/>
        <v>0</v>
      </c>
      <c r="KI30" s="74"/>
      <c r="KJ30" s="73" t="s">
        <v>33</v>
      </c>
      <c r="KK30" s="73">
        <v>52</v>
      </c>
      <c r="KL30" s="73">
        <v>52</v>
      </c>
      <c r="KM30" s="73">
        <v>0</v>
      </c>
      <c r="KN30" s="73">
        <v>0</v>
      </c>
      <c r="KO30" s="77">
        <v>1</v>
      </c>
      <c r="KP30" s="75">
        <f t="shared" si="33"/>
        <v>0</v>
      </c>
      <c r="KQ30" s="74"/>
      <c r="KR30" s="73" t="s">
        <v>33</v>
      </c>
      <c r="KS30" s="73">
        <v>52</v>
      </c>
      <c r="KT30" s="73">
        <v>52</v>
      </c>
      <c r="KU30" s="73">
        <v>0</v>
      </c>
      <c r="KV30" s="73">
        <v>0</v>
      </c>
      <c r="KW30" s="77">
        <v>1</v>
      </c>
      <c r="KX30" s="75">
        <f t="shared" si="34"/>
        <v>0</v>
      </c>
      <c r="KY30" s="74"/>
      <c r="KZ30" s="73" t="s">
        <v>33</v>
      </c>
      <c r="LA30" s="73">
        <v>52</v>
      </c>
      <c r="LB30" s="73">
        <v>52</v>
      </c>
      <c r="LC30" s="73">
        <v>0</v>
      </c>
      <c r="LD30" s="73">
        <v>0</v>
      </c>
      <c r="LE30" s="77">
        <v>1</v>
      </c>
      <c r="LF30" s="75">
        <f t="shared" si="35"/>
        <v>1</v>
      </c>
      <c r="LG30" s="74"/>
      <c r="LH30" s="74"/>
      <c r="LI30" s="73" t="s">
        <v>33</v>
      </c>
      <c r="LJ30" s="73">
        <v>52</v>
      </c>
      <c r="LK30" s="73">
        <v>52</v>
      </c>
      <c r="LL30" s="73">
        <v>0</v>
      </c>
      <c r="LM30" s="73">
        <v>0</v>
      </c>
      <c r="LN30" s="77">
        <v>1</v>
      </c>
      <c r="LO30" s="75">
        <f t="shared" si="36"/>
        <v>0</v>
      </c>
      <c r="LP30" s="74"/>
      <c r="LQ30" s="74" t="s">
        <v>33</v>
      </c>
      <c r="LR30" s="74">
        <v>52</v>
      </c>
      <c r="LS30" s="74">
        <v>52</v>
      </c>
      <c r="LT30" s="74">
        <v>0</v>
      </c>
      <c r="LU30" s="74">
        <v>0</v>
      </c>
      <c r="LV30" s="75">
        <f t="shared" si="37"/>
        <v>1</v>
      </c>
      <c r="LW30" s="75">
        <f t="shared" si="38"/>
        <v>0</v>
      </c>
      <c r="LY30" s="74" t="s">
        <v>33</v>
      </c>
      <c r="LZ30" s="74">
        <v>52</v>
      </c>
      <c r="MA30" s="74">
        <v>52</v>
      </c>
      <c r="MB30" s="74">
        <v>0</v>
      </c>
      <c r="MC30" s="74">
        <v>0</v>
      </c>
      <c r="MD30" s="75">
        <f t="shared" si="39"/>
        <v>1</v>
      </c>
      <c r="ME30" s="75">
        <f t="shared" si="40"/>
        <v>0</v>
      </c>
      <c r="MG30" s="74" t="s">
        <v>33</v>
      </c>
      <c r="MH30" s="74">
        <v>52</v>
      </c>
      <c r="MI30" s="74">
        <v>52</v>
      </c>
      <c r="MJ30" s="74">
        <v>0</v>
      </c>
      <c r="MK30" s="74">
        <v>0</v>
      </c>
      <c r="ML30" s="75">
        <f t="shared" si="41"/>
        <v>1</v>
      </c>
      <c r="MM30" s="75">
        <f t="shared" si="42"/>
        <v>0</v>
      </c>
      <c r="MO30" s="74" t="s">
        <v>33</v>
      </c>
      <c r="MP30" s="74">
        <v>52</v>
      </c>
      <c r="MQ30" s="74">
        <v>52</v>
      </c>
      <c r="MR30" s="74">
        <v>0</v>
      </c>
      <c r="MS30" s="74">
        <v>0</v>
      </c>
      <c r="MT30" s="75">
        <f t="shared" si="43"/>
        <v>1</v>
      </c>
      <c r="MU30" s="75">
        <f t="shared" si="44"/>
        <v>0</v>
      </c>
      <c r="MW30" s="74" t="s">
        <v>33</v>
      </c>
      <c r="MX30" s="74">
        <v>52</v>
      </c>
      <c r="MY30" s="74">
        <v>52</v>
      </c>
      <c r="MZ30" s="74">
        <v>0</v>
      </c>
      <c r="NA30" s="74">
        <v>0</v>
      </c>
      <c r="NB30" s="75">
        <f t="shared" si="45"/>
        <v>1</v>
      </c>
      <c r="NC30" s="75">
        <f t="shared" si="46"/>
        <v>0</v>
      </c>
      <c r="ND30" s="74"/>
      <c r="NE30" s="74" t="s">
        <v>33</v>
      </c>
      <c r="NF30" s="74">
        <v>52</v>
      </c>
      <c r="NG30" s="74">
        <v>52</v>
      </c>
      <c r="NH30" s="74">
        <v>0</v>
      </c>
      <c r="NI30" s="74">
        <v>0</v>
      </c>
      <c r="NJ30" s="75">
        <f t="shared" si="47"/>
        <v>1</v>
      </c>
      <c r="NK30" s="75">
        <f t="shared" si="48"/>
        <v>0</v>
      </c>
      <c r="NM30" s="74" t="s">
        <v>33</v>
      </c>
      <c r="NN30" s="74">
        <v>52</v>
      </c>
      <c r="NO30" s="74">
        <v>52</v>
      </c>
      <c r="NP30" s="74">
        <v>0</v>
      </c>
      <c r="NQ30" s="74">
        <v>0</v>
      </c>
      <c r="NR30" s="75">
        <f t="shared" si="49"/>
        <v>1</v>
      </c>
      <c r="NS30" s="75">
        <f t="shared" si="50"/>
        <v>0</v>
      </c>
      <c r="NU30" s="74" t="s">
        <v>33</v>
      </c>
      <c r="NV30" s="74">
        <v>52</v>
      </c>
      <c r="NW30" s="74">
        <v>52</v>
      </c>
      <c r="NX30" s="74">
        <v>0</v>
      </c>
      <c r="NY30" s="74">
        <v>0</v>
      </c>
      <c r="NZ30" s="75">
        <f t="shared" si="51"/>
        <v>1</v>
      </c>
      <c r="OA30" s="75">
        <f t="shared" si="52"/>
        <v>0</v>
      </c>
      <c r="OC30" s="74" t="s">
        <v>33</v>
      </c>
      <c r="OD30" s="74">
        <v>52</v>
      </c>
      <c r="OE30" s="74">
        <v>52</v>
      </c>
      <c r="OF30" s="74">
        <v>0</v>
      </c>
      <c r="OG30" s="74">
        <v>0</v>
      </c>
      <c r="OH30" s="75">
        <f t="shared" si="53"/>
        <v>1</v>
      </c>
      <c r="OI30" s="75">
        <f t="shared" si="54"/>
        <v>0</v>
      </c>
      <c r="OK30" s="74" t="s">
        <v>33</v>
      </c>
      <c r="OL30" s="74">
        <v>52</v>
      </c>
      <c r="OM30" s="73">
        <v>52</v>
      </c>
      <c r="ON30" s="74">
        <v>0</v>
      </c>
      <c r="OO30" s="74">
        <v>0</v>
      </c>
      <c r="OP30" s="75">
        <f t="shared" si="55"/>
        <v>1</v>
      </c>
      <c r="OQ30" s="75">
        <f t="shared" si="56"/>
        <v>0</v>
      </c>
      <c r="OS30" s="74" t="s">
        <v>33</v>
      </c>
      <c r="OT30" s="74">
        <v>52</v>
      </c>
      <c r="OU30" s="74">
        <v>52</v>
      </c>
      <c r="OV30" s="74">
        <v>0</v>
      </c>
      <c r="OW30" s="74">
        <v>0</v>
      </c>
      <c r="OX30" s="75">
        <f t="shared" si="57"/>
        <v>1</v>
      </c>
      <c r="OY30" s="75">
        <f t="shared" si="58"/>
        <v>0</v>
      </c>
      <c r="PA30" s="74" t="s">
        <v>33</v>
      </c>
      <c r="PB30" s="74">
        <v>52</v>
      </c>
      <c r="PC30" s="74">
        <v>52</v>
      </c>
      <c r="PD30" s="74">
        <v>0</v>
      </c>
      <c r="PE30" s="74">
        <v>0</v>
      </c>
      <c r="PF30" s="75">
        <f t="shared" si="59"/>
        <v>1</v>
      </c>
      <c r="PG30" s="75">
        <f t="shared" si="60"/>
        <v>0</v>
      </c>
      <c r="PI30" s="74" t="s">
        <v>33</v>
      </c>
      <c r="PJ30" s="74">
        <v>52</v>
      </c>
      <c r="PK30" s="74">
        <v>52</v>
      </c>
      <c r="PL30" s="74">
        <v>0</v>
      </c>
      <c r="PM30" s="74">
        <v>0</v>
      </c>
      <c r="PN30" s="75">
        <f t="shared" si="61"/>
        <v>1</v>
      </c>
      <c r="PO30" s="75">
        <f t="shared" si="62"/>
        <v>0</v>
      </c>
      <c r="PQ30" s="74" t="s">
        <v>33</v>
      </c>
      <c r="PR30" s="74">
        <v>52</v>
      </c>
      <c r="PS30" s="74">
        <v>52</v>
      </c>
      <c r="PT30" s="74">
        <v>0</v>
      </c>
      <c r="PU30" s="74">
        <v>0</v>
      </c>
      <c r="PV30" s="75">
        <f t="shared" si="63"/>
        <v>1</v>
      </c>
      <c r="PW30" s="75">
        <f t="shared" si="64"/>
        <v>0</v>
      </c>
      <c r="PY30" s="74" t="s">
        <v>33</v>
      </c>
      <c r="PZ30" s="74">
        <v>52</v>
      </c>
      <c r="QA30" s="74">
        <v>52</v>
      </c>
      <c r="QB30" s="74">
        <v>0</v>
      </c>
      <c r="QC30" s="74">
        <v>0</v>
      </c>
      <c r="QD30" s="75">
        <f t="shared" si="65"/>
        <v>1</v>
      </c>
      <c r="QE30" s="75">
        <f t="shared" si="66"/>
        <v>0</v>
      </c>
      <c r="QG30" s="74" t="s">
        <v>33</v>
      </c>
      <c r="QH30" s="74">
        <v>52</v>
      </c>
      <c r="QI30" s="74">
        <v>52</v>
      </c>
      <c r="QJ30" s="74">
        <v>0</v>
      </c>
      <c r="QK30" s="74">
        <v>0</v>
      </c>
      <c r="QL30" s="75">
        <f t="shared" si="67"/>
        <v>1</v>
      </c>
      <c r="QM30" s="75">
        <f t="shared" si="68"/>
        <v>0</v>
      </c>
      <c r="QO30" s="74" t="s">
        <v>33</v>
      </c>
      <c r="QP30" s="74">
        <v>52</v>
      </c>
      <c r="QQ30" s="74">
        <v>52</v>
      </c>
      <c r="QR30" s="74">
        <v>0</v>
      </c>
      <c r="QS30" s="74">
        <v>0</v>
      </c>
      <c r="QT30" s="75">
        <f t="shared" si="69"/>
        <v>1</v>
      </c>
      <c r="QU30" s="75">
        <f t="shared" si="70"/>
        <v>0</v>
      </c>
      <c r="QW30" s="74" t="s">
        <v>33</v>
      </c>
      <c r="QX30" s="74">
        <v>52</v>
      </c>
      <c r="QY30" s="74">
        <v>52</v>
      </c>
      <c r="QZ30" s="74">
        <v>0</v>
      </c>
      <c r="RA30" s="74">
        <v>0</v>
      </c>
      <c r="RB30" s="75">
        <f t="shared" si="71"/>
        <v>1</v>
      </c>
      <c r="RC30" s="75">
        <f t="shared" si="72"/>
        <v>0</v>
      </c>
      <c r="RE30" s="74" t="s">
        <v>33</v>
      </c>
      <c r="RF30" s="74">
        <v>52</v>
      </c>
      <c r="RG30" s="74">
        <v>52</v>
      </c>
      <c r="RH30" s="74">
        <v>0</v>
      </c>
      <c r="RI30" s="74">
        <v>0</v>
      </c>
      <c r="RJ30" s="75">
        <f t="shared" si="73"/>
        <v>1</v>
      </c>
      <c r="RK30" s="75">
        <f t="shared" si="74"/>
        <v>0</v>
      </c>
      <c r="RM30" s="74" t="s">
        <v>33</v>
      </c>
      <c r="RN30" s="74">
        <v>52</v>
      </c>
      <c r="RO30" s="74">
        <v>52</v>
      </c>
      <c r="RP30" s="74">
        <v>0</v>
      </c>
      <c r="RQ30" s="74">
        <v>0</v>
      </c>
      <c r="RR30" s="75">
        <f t="shared" si="75"/>
        <v>1</v>
      </c>
      <c r="RS30" s="75">
        <f t="shared" si="76"/>
        <v>0</v>
      </c>
      <c r="RU30" s="74" t="s">
        <v>33</v>
      </c>
      <c r="RV30" s="74">
        <v>52</v>
      </c>
      <c r="RW30" s="74">
        <v>52</v>
      </c>
      <c r="RX30" s="74">
        <v>0</v>
      </c>
      <c r="RY30" s="74">
        <v>0</v>
      </c>
      <c r="RZ30" s="75">
        <f t="shared" si="77"/>
        <v>1</v>
      </c>
      <c r="SA30" s="75">
        <f t="shared" si="78"/>
        <v>0</v>
      </c>
      <c r="SC30" s="74" t="s">
        <v>33</v>
      </c>
      <c r="SD30" s="74">
        <v>52</v>
      </c>
      <c r="SE30" s="74">
        <v>52</v>
      </c>
      <c r="SF30" s="74">
        <v>0</v>
      </c>
      <c r="SG30" s="74">
        <v>0</v>
      </c>
      <c r="SH30" s="75">
        <f t="shared" si="79"/>
        <v>1</v>
      </c>
      <c r="SI30" s="75">
        <f t="shared" si="80"/>
        <v>0</v>
      </c>
      <c r="SK30" s="74" t="s">
        <v>33</v>
      </c>
      <c r="SL30" s="74">
        <v>52</v>
      </c>
      <c r="SM30" s="74">
        <v>52</v>
      </c>
      <c r="SN30" s="74">
        <v>0</v>
      </c>
      <c r="SO30" s="74">
        <v>0</v>
      </c>
      <c r="SP30" s="75">
        <f t="shared" si="81"/>
        <v>1</v>
      </c>
      <c r="SQ30" s="75" t="str">
        <f t="shared" si="82"/>
        <v>OK</v>
      </c>
      <c r="SS30" s="74" t="s">
        <v>33</v>
      </c>
      <c r="ST30" s="74">
        <v>52</v>
      </c>
      <c r="SU30" s="74">
        <v>52</v>
      </c>
      <c r="SV30" s="74">
        <v>0</v>
      </c>
      <c r="SW30" s="74">
        <v>0</v>
      </c>
      <c r="SX30" s="75">
        <f t="shared" si="83"/>
        <v>1</v>
      </c>
      <c r="SY30" s="75" t="str">
        <f t="shared" si="84"/>
        <v>OK</v>
      </c>
      <c r="TA30" s="74" t="s">
        <v>33</v>
      </c>
      <c r="TB30" s="74">
        <v>52</v>
      </c>
      <c r="TC30" s="74">
        <v>52</v>
      </c>
      <c r="TD30" s="74">
        <v>0</v>
      </c>
      <c r="TE30" s="74">
        <v>0</v>
      </c>
      <c r="TF30" s="75">
        <v>1</v>
      </c>
      <c r="TG30" s="75" t="str">
        <f t="shared" si="85"/>
        <v>OK</v>
      </c>
      <c r="TI30" s="74" t="s">
        <v>33</v>
      </c>
      <c r="TJ30" s="74">
        <v>52</v>
      </c>
      <c r="TK30" s="74">
        <v>52</v>
      </c>
      <c r="TL30" s="74">
        <v>0</v>
      </c>
      <c r="TM30" s="74">
        <v>0</v>
      </c>
      <c r="TN30" s="75">
        <f t="shared" si="86"/>
        <v>1</v>
      </c>
      <c r="TO30" s="75" t="str">
        <f t="shared" si="87"/>
        <v>OK</v>
      </c>
    </row>
    <row r="31" spans="1:535" ht="15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G31" s="4"/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4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4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4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4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4">
        <f t="shared" si="4"/>
        <v>0</v>
      </c>
      <c r="AV31" s="14" t="s">
        <v>34</v>
      </c>
      <c r="AW31" s="2">
        <v>141</v>
      </c>
      <c r="AX31" s="2">
        <v>141</v>
      </c>
      <c r="AY31" s="2">
        <v>0</v>
      </c>
      <c r="AZ31" s="2">
        <v>0</v>
      </c>
      <c r="BA31" s="4">
        <v>1</v>
      </c>
      <c r="BB31" s="4">
        <f t="shared" si="5"/>
        <v>0</v>
      </c>
      <c r="BD31" s="14" t="s">
        <v>34</v>
      </c>
      <c r="BE31" s="2">
        <v>141</v>
      </c>
      <c r="BF31" s="2">
        <v>141</v>
      </c>
      <c r="BG31" s="2">
        <v>0</v>
      </c>
      <c r="BH31" s="2">
        <v>0</v>
      </c>
      <c r="BI31" s="4">
        <v>1</v>
      </c>
      <c r="BJ31" s="4">
        <f t="shared" si="6"/>
        <v>0</v>
      </c>
      <c r="BL31" s="14" t="s">
        <v>34</v>
      </c>
      <c r="BM31" s="2">
        <v>141</v>
      </c>
      <c r="BN31" s="2">
        <v>141</v>
      </c>
      <c r="BO31" s="2">
        <v>0</v>
      </c>
      <c r="BP31" s="2">
        <v>0</v>
      </c>
      <c r="BQ31" s="4">
        <v>1</v>
      </c>
      <c r="BR31" s="4">
        <f t="shared" si="7"/>
        <v>0</v>
      </c>
      <c r="BT31" s="14" t="s">
        <v>34</v>
      </c>
      <c r="BU31" s="2">
        <v>141</v>
      </c>
      <c r="BV31" s="2">
        <v>141</v>
      </c>
      <c r="BW31" s="2">
        <v>0</v>
      </c>
      <c r="BX31" s="2">
        <v>0</v>
      </c>
      <c r="BY31" s="4">
        <v>1</v>
      </c>
      <c r="BZ31" s="4">
        <f t="shared" si="8"/>
        <v>0</v>
      </c>
      <c r="CB31" s="14" t="s">
        <v>34</v>
      </c>
      <c r="CC31" s="2">
        <v>141</v>
      </c>
      <c r="CD31" s="2">
        <v>141</v>
      </c>
      <c r="CE31" s="2">
        <v>0</v>
      </c>
      <c r="CF31" s="2">
        <v>0</v>
      </c>
      <c r="CG31" s="4">
        <v>1</v>
      </c>
      <c r="CH31" s="4">
        <f t="shared" si="9"/>
        <v>0</v>
      </c>
      <c r="CJ31" s="14" t="s">
        <v>34</v>
      </c>
      <c r="CK31" s="2">
        <v>141</v>
      </c>
      <c r="CL31" s="2">
        <v>141</v>
      </c>
      <c r="CM31" s="2">
        <v>0</v>
      </c>
      <c r="CN31" s="2">
        <v>0</v>
      </c>
      <c r="CO31" s="4">
        <v>1</v>
      </c>
      <c r="CP31" s="4">
        <f t="shared" si="10"/>
        <v>0</v>
      </c>
      <c r="CR31" s="14" t="s">
        <v>34</v>
      </c>
      <c r="CS31" s="2">
        <v>141</v>
      </c>
      <c r="CT31" s="2">
        <v>141</v>
      </c>
      <c r="CU31" s="2">
        <v>0</v>
      </c>
      <c r="CV31" s="2">
        <v>0</v>
      </c>
      <c r="CW31" s="4">
        <v>1</v>
      </c>
      <c r="CX31" s="4">
        <f t="shared" si="11"/>
        <v>0</v>
      </c>
      <c r="CZ31" s="14" t="s">
        <v>34</v>
      </c>
      <c r="DA31" s="2">
        <v>141</v>
      </c>
      <c r="DB31" s="2">
        <v>141</v>
      </c>
      <c r="DC31" s="2">
        <v>0</v>
      </c>
      <c r="DD31" s="2">
        <v>0</v>
      </c>
      <c r="DE31" s="4">
        <v>1</v>
      </c>
      <c r="DF31" s="8">
        <f t="shared" si="12"/>
        <v>0</v>
      </c>
      <c r="DH31" s="14" t="s">
        <v>34</v>
      </c>
      <c r="DI31" s="2">
        <v>141</v>
      </c>
      <c r="DJ31" s="2">
        <v>141</v>
      </c>
      <c r="DK31" s="2">
        <v>0</v>
      </c>
      <c r="DL31" s="2">
        <v>0</v>
      </c>
      <c r="DM31" s="4">
        <v>1</v>
      </c>
      <c r="DN31" s="4">
        <f t="shared" si="13"/>
        <v>0</v>
      </c>
      <c r="DP31" s="14" t="s">
        <v>34</v>
      </c>
      <c r="DQ31" s="2">
        <v>141</v>
      </c>
      <c r="DR31" s="2">
        <v>141</v>
      </c>
      <c r="DS31" s="2">
        <v>0</v>
      </c>
      <c r="DT31" s="2">
        <v>0</v>
      </c>
      <c r="DU31" s="4">
        <v>1</v>
      </c>
      <c r="DV31" s="4">
        <f t="shared" si="14"/>
        <v>0</v>
      </c>
      <c r="DX31" s="14" t="s">
        <v>34</v>
      </c>
      <c r="DY31" s="2">
        <v>141</v>
      </c>
      <c r="DZ31" s="2">
        <v>141</v>
      </c>
      <c r="EA31" s="2">
        <v>0</v>
      </c>
      <c r="EB31" s="2">
        <v>0</v>
      </c>
      <c r="EC31" s="4">
        <v>1</v>
      </c>
      <c r="ED31" s="8">
        <f>EC31-'ZTE Geek V975'!DM31</f>
        <v>0</v>
      </c>
      <c r="EF31" s="14" t="s">
        <v>34</v>
      </c>
      <c r="EG31" s="2">
        <v>141</v>
      </c>
      <c r="EH31" s="2">
        <v>141</v>
      </c>
      <c r="EI31" s="2">
        <v>0</v>
      </c>
      <c r="EJ31" s="2">
        <v>0</v>
      </c>
      <c r="EK31" s="4">
        <v>1</v>
      </c>
      <c r="EL31" s="4">
        <f t="shared" si="15"/>
        <v>0</v>
      </c>
      <c r="EN31" s="14" t="s">
        <v>34</v>
      </c>
      <c r="EO31" s="2">
        <v>141</v>
      </c>
      <c r="EP31" s="2">
        <v>141</v>
      </c>
      <c r="EQ31" s="2">
        <v>0</v>
      </c>
      <c r="ER31" s="2">
        <v>0</v>
      </c>
      <c r="ES31" s="4">
        <v>1</v>
      </c>
      <c r="ET31" s="4">
        <f t="shared" si="16"/>
        <v>0</v>
      </c>
      <c r="EV31" s="14" t="s">
        <v>34</v>
      </c>
      <c r="EW31" s="2">
        <v>141</v>
      </c>
      <c r="EX31" s="2">
        <v>141</v>
      </c>
      <c r="EY31" s="2">
        <v>0</v>
      </c>
      <c r="EZ31" s="2">
        <v>0</v>
      </c>
      <c r="FA31" s="4">
        <v>1</v>
      </c>
      <c r="FB31" s="4">
        <f t="shared" si="17"/>
        <v>0</v>
      </c>
      <c r="FD31" s="14" t="s">
        <v>34</v>
      </c>
      <c r="FE31" s="2">
        <v>141</v>
      </c>
      <c r="FF31" s="2">
        <v>141</v>
      </c>
      <c r="FG31" s="2">
        <v>0</v>
      </c>
      <c r="FH31" s="2">
        <v>0</v>
      </c>
      <c r="FI31" s="4">
        <v>1</v>
      </c>
      <c r="FJ31" s="4">
        <f t="shared" si="18"/>
        <v>0</v>
      </c>
      <c r="FL31" s="14" t="s">
        <v>34</v>
      </c>
      <c r="FM31" s="2">
        <v>141</v>
      </c>
      <c r="FN31" s="2">
        <v>141</v>
      </c>
      <c r="FO31" s="2">
        <v>0</v>
      </c>
      <c r="FP31" s="2">
        <v>0</v>
      </c>
      <c r="FQ31" s="4">
        <v>1</v>
      </c>
      <c r="FR31" s="8">
        <f t="shared" si="19"/>
        <v>0</v>
      </c>
      <c r="FT31" s="14" t="s">
        <v>34</v>
      </c>
      <c r="FU31" s="2">
        <v>141</v>
      </c>
      <c r="FV31" s="2">
        <v>141</v>
      </c>
      <c r="FW31" s="2">
        <v>0</v>
      </c>
      <c r="FX31" s="2">
        <v>0</v>
      </c>
      <c r="FY31" s="4">
        <v>1</v>
      </c>
      <c r="FZ31" s="4">
        <f t="shared" si="20"/>
        <v>0</v>
      </c>
      <c r="GB31" s="14" t="s">
        <v>34</v>
      </c>
      <c r="GC31" s="2">
        <v>141</v>
      </c>
      <c r="GD31" s="2">
        <v>141</v>
      </c>
      <c r="GE31" s="2">
        <v>0</v>
      </c>
      <c r="GF31" s="2">
        <v>0</v>
      </c>
      <c r="GG31" s="4">
        <v>1</v>
      </c>
      <c r="GH31" s="4">
        <f t="shared" si="21"/>
        <v>0</v>
      </c>
      <c r="GJ31" s="37" t="s">
        <v>34</v>
      </c>
      <c r="GK31" s="2">
        <v>141</v>
      </c>
      <c r="GL31" s="2">
        <v>141</v>
      </c>
      <c r="GM31" s="2">
        <v>0</v>
      </c>
      <c r="GN31" s="2">
        <v>0</v>
      </c>
      <c r="GO31" s="4">
        <f>GL31/GK31</f>
        <v>1</v>
      </c>
      <c r="GP31" s="4">
        <f t="shared" si="22"/>
        <v>0</v>
      </c>
      <c r="GR31" s="37" t="s">
        <v>34</v>
      </c>
      <c r="GS31" s="2">
        <v>141</v>
      </c>
      <c r="GT31" s="2">
        <v>141</v>
      </c>
      <c r="GU31" s="2">
        <v>0</v>
      </c>
      <c r="GV31" s="2">
        <v>0</v>
      </c>
      <c r="GW31" s="4">
        <f>GT31/GS31</f>
        <v>1</v>
      </c>
      <c r="GX31" s="4">
        <f t="shared" si="23"/>
        <v>0</v>
      </c>
      <c r="GZ31" s="37" t="s">
        <v>34</v>
      </c>
      <c r="HA31" s="2">
        <v>141</v>
      </c>
      <c r="HB31" s="2">
        <v>141</v>
      </c>
      <c r="HC31" s="2">
        <v>0</v>
      </c>
      <c r="HD31" s="2">
        <v>0</v>
      </c>
      <c r="HE31" s="4">
        <f>HB31/HA31</f>
        <v>1</v>
      </c>
      <c r="HF31" s="4">
        <f t="shared" si="24"/>
        <v>0</v>
      </c>
      <c r="HH31" s="37" t="s">
        <v>34</v>
      </c>
      <c r="HI31" s="2">
        <v>141</v>
      </c>
      <c r="HJ31" s="2">
        <v>141</v>
      </c>
      <c r="HK31" s="2">
        <v>0</v>
      </c>
      <c r="HL31" s="2">
        <v>0</v>
      </c>
      <c r="HM31" s="4">
        <f>HJ31/HI31</f>
        <v>1</v>
      </c>
      <c r="HN31" s="4">
        <f t="shared" si="25"/>
        <v>0</v>
      </c>
      <c r="HP31" s="37" t="s">
        <v>34</v>
      </c>
      <c r="HQ31" s="2">
        <v>141</v>
      </c>
      <c r="HR31" s="2">
        <v>141</v>
      </c>
      <c r="HS31" s="2">
        <v>0</v>
      </c>
      <c r="HT31" s="2">
        <v>0</v>
      </c>
      <c r="HU31" s="4">
        <v>0.97</v>
      </c>
      <c r="HV31" s="4">
        <f t="shared" si="26"/>
        <v>-3.0000000000000027E-2</v>
      </c>
      <c r="HX31" s="37" t="s">
        <v>34</v>
      </c>
      <c r="HY31" s="2">
        <v>141</v>
      </c>
      <c r="HZ31" s="2">
        <v>141</v>
      </c>
      <c r="IA31" s="2">
        <v>0</v>
      </c>
      <c r="IB31" s="2">
        <v>0</v>
      </c>
      <c r="IC31" s="4">
        <v>0.97</v>
      </c>
      <c r="ID31" s="4">
        <f t="shared" si="27"/>
        <v>0</v>
      </c>
      <c r="IF31" s="37" t="s">
        <v>34</v>
      </c>
      <c r="IG31" s="2">
        <v>141</v>
      </c>
      <c r="IH31" s="2">
        <v>141</v>
      </c>
      <c r="II31" s="2">
        <v>0</v>
      </c>
      <c r="IJ31" s="2">
        <v>0</v>
      </c>
      <c r="IK31" s="4">
        <v>0.97</v>
      </c>
      <c r="IL31" s="4">
        <f t="shared" si="28"/>
        <v>0</v>
      </c>
      <c r="IN31" s="57" t="s">
        <v>34</v>
      </c>
      <c r="IO31" s="55">
        <v>141</v>
      </c>
      <c r="IP31" s="55">
        <v>141</v>
      </c>
      <c r="IQ31" s="55">
        <v>0</v>
      </c>
      <c r="IR31" s="55">
        <v>0</v>
      </c>
      <c r="IS31" s="56">
        <v>1</v>
      </c>
      <c r="IT31" s="56">
        <v>3.0000000000000027E-2</v>
      </c>
      <c r="IU31" s="52"/>
      <c r="IV31" s="57" t="s">
        <v>34</v>
      </c>
      <c r="IW31" s="55">
        <v>141</v>
      </c>
      <c r="IX31" s="55">
        <v>141</v>
      </c>
      <c r="IY31" s="55">
        <v>0</v>
      </c>
      <c r="IZ31" s="55">
        <v>0</v>
      </c>
      <c r="JA31" s="56">
        <v>1</v>
      </c>
      <c r="JB31" s="56">
        <v>0</v>
      </c>
      <c r="JC31" s="52"/>
      <c r="JD31" s="78" t="s">
        <v>34</v>
      </c>
      <c r="JE31" s="74">
        <v>141</v>
      </c>
      <c r="JF31" s="74">
        <v>141</v>
      </c>
      <c r="JG31" s="74">
        <v>0</v>
      </c>
      <c r="JH31" s="74">
        <v>0</v>
      </c>
      <c r="JI31" s="75">
        <v>1</v>
      </c>
      <c r="JJ31" s="67">
        <f t="shared" si="29"/>
        <v>0</v>
      </c>
      <c r="JK31" s="66"/>
      <c r="JL31" s="78" t="s">
        <v>34</v>
      </c>
      <c r="JM31" s="74">
        <v>141</v>
      </c>
      <c r="JN31" s="74">
        <v>141</v>
      </c>
      <c r="JO31" s="74">
        <v>0</v>
      </c>
      <c r="JP31" s="74">
        <v>0</v>
      </c>
      <c r="JQ31" s="75">
        <v>1</v>
      </c>
      <c r="JR31" s="67">
        <f t="shared" si="30"/>
        <v>0</v>
      </c>
      <c r="JS31" s="66"/>
      <c r="JT31" s="78" t="s">
        <v>34</v>
      </c>
      <c r="JU31" s="74">
        <v>141</v>
      </c>
      <c r="JV31" s="74">
        <v>141</v>
      </c>
      <c r="JW31" s="74">
        <v>0</v>
      </c>
      <c r="JX31" s="74">
        <v>0</v>
      </c>
      <c r="JY31" s="75">
        <v>1</v>
      </c>
      <c r="JZ31" s="75">
        <f t="shared" si="31"/>
        <v>0</v>
      </c>
      <c r="KB31" s="78" t="s">
        <v>34</v>
      </c>
      <c r="KC31" s="74">
        <v>141</v>
      </c>
      <c r="KD31" s="74">
        <v>141</v>
      </c>
      <c r="KE31" s="74">
        <v>0</v>
      </c>
      <c r="KF31" s="74">
        <v>0</v>
      </c>
      <c r="KG31" s="75">
        <v>1</v>
      </c>
      <c r="KH31" s="75">
        <f t="shared" si="32"/>
        <v>0</v>
      </c>
      <c r="KI31" s="74"/>
      <c r="KJ31" s="78" t="s">
        <v>34</v>
      </c>
      <c r="KK31" s="74">
        <v>141</v>
      </c>
      <c r="KL31" s="74">
        <v>141</v>
      </c>
      <c r="KM31" s="74">
        <v>0</v>
      </c>
      <c r="KN31" s="74">
        <v>0</v>
      </c>
      <c r="KO31" s="75">
        <v>1</v>
      </c>
      <c r="KP31" s="75">
        <f t="shared" si="33"/>
        <v>0</v>
      </c>
      <c r="KQ31" s="74"/>
      <c r="KR31" s="78" t="s">
        <v>34</v>
      </c>
      <c r="KS31" s="74">
        <v>141</v>
      </c>
      <c r="KT31" s="74">
        <v>141</v>
      </c>
      <c r="KU31" s="74">
        <v>0</v>
      </c>
      <c r="KV31" s="74">
        <v>0</v>
      </c>
      <c r="KW31" s="75">
        <v>1</v>
      </c>
      <c r="KX31" s="75">
        <f t="shared" si="34"/>
        <v>0</v>
      </c>
      <c r="KY31" s="74"/>
      <c r="KZ31" s="78" t="s">
        <v>34</v>
      </c>
      <c r="LA31" s="74">
        <v>141</v>
      </c>
      <c r="LB31" s="74">
        <v>141</v>
      </c>
      <c r="LC31" s="74">
        <v>0</v>
      </c>
      <c r="LD31" s="74">
        <v>0</v>
      </c>
      <c r="LE31" s="75">
        <v>1</v>
      </c>
      <c r="LF31" s="75">
        <f t="shared" si="35"/>
        <v>1</v>
      </c>
      <c r="LG31" s="74"/>
      <c r="LH31" s="74"/>
      <c r="LI31" s="78" t="s">
        <v>34</v>
      </c>
      <c r="LJ31" s="74">
        <v>141</v>
      </c>
      <c r="LK31" s="74">
        <v>141</v>
      </c>
      <c r="LL31" s="74">
        <v>0</v>
      </c>
      <c r="LM31" s="74">
        <v>0</v>
      </c>
      <c r="LN31" s="75">
        <v>1</v>
      </c>
      <c r="LO31" s="75">
        <f t="shared" si="36"/>
        <v>0</v>
      </c>
      <c r="LP31" s="74"/>
      <c r="LQ31" s="78" t="s">
        <v>34</v>
      </c>
      <c r="LR31" s="74">
        <v>141</v>
      </c>
      <c r="LS31" s="74">
        <v>141</v>
      </c>
      <c r="LT31" s="74">
        <v>0</v>
      </c>
      <c r="LU31" s="74">
        <v>0</v>
      </c>
      <c r="LV31" s="75">
        <f t="shared" si="37"/>
        <v>1</v>
      </c>
      <c r="LW31" s="75">
        <f t="shared" si="38"/>
        <v>0</v>
      </c>
      <c r="LY31" s="78" t="s">
        <v>34</v>
      </c>
      <c r="LZ31" s="74">
        <v>141</v>
      </c>
      <c r="MA31" s="74">
        <v>141</v>
      </c>
      <c r="MB31" s="74">
        <v>0</v>
      </c>
      <c r="MC31" s="74">
        <v>0</v>
      </c>
      <c r="MD31" s="75">
        <f t="shared" si="39"/>
        <v>1</v>
      </c>
      <c r="ME31" s="75">
        <f t="shared" si="40"/>
        <v>0</v>
      </c>
      <c r="MG31" s="78" t="s">
        <v>34</v>
      </c>
      <c r="MH31" s="74">
        <v>141</v>
      </c>
      <c r="MI31" s="74">
        <v>141</v>
      </c>
      <c r="MJ31" s="74">
        <v>0</v>
      </c>
      <c r="MK31" s="74">
        <v>0</v>
      </c>
      <c r="ML31" s="75">
        <f t="shared" si="41"/>
        <v>1</v>
      </c>
      <c r="MM31" s="75">
        <f t="shared" si="42"/>
        <v>0</v>
      </c>
      <c r="MO31" s="78" t="s">
        <v>34</v>
      </c>
      <c r="MP31" s="74">
        <v>141</v>
      </c>
      <c r="MQ31" s="74">
        <v>141</v>
      </c>
      <c r="MR31" s="74">
        <v>0</v>
      </c>
      <c r="MS31" s="74">
        <v>0</v>
      </c>
      <c r="MT31" s="75">
        <f t="shared" si="43"/>
        <v>1</v>
      </c>
      <c r="MU31" s="75">
        <f t="shared" si="44"/>
        <v>0</v>
      </c>
      <c r="MW31" s="78" t="s">
        <v>34</v>
      </c>
      <c r="MX31" s="74">
        <v>141</v>
      </c>
      <c r="MY31" s="74">
        <v>141</v>
      </c>
      <c r="MZ31" s="74">
        <v>0</v>
      </c>
      <c r="NA31" s="74">
        <v>0</v>
      </c>
      <c r="NB31" s="75">
        <f t="shared" si="45"/>
        <v>1</v>
      </c>
      <c r="NC31" s="75">
        <f t="shared" si="46"/>
        <v>0</v>
      </c>
      <c r="ND31" s="74"/>
      <c r="NE31" s="78" t="s">
        <v>34</v>
      </c>
      <c r="NF31" s="74">
        <v>141</v>
      </c>
      <c r="NG31" s="74">
        <v>141</v>
      </c>
      <c r="NH31" s="74">
        <v>0</v>
      </c>
      <c r="NI31" s="74">
        <v>0</v>
      </c>
      <c r="NJ31" s="75">
        <f t="shared" si="47"/>
        <v>1</v>
      </c>
      <c r="NK31" s="75">
        <f t="shared" si="48"/>
        <v>0</v>
      </c>
      <c r="NM31" s="78" t="s">
        <v>34</v>
      </c>
      <c r="NN31" s="74">
        <v>141</v>
      </c>
      <c r="NO31" s="74">
        <v>141</v>
      </c>
      <c r="NP31" s="74">
        <v>0</v>
      </c>
      <c r="NQ31" s="74">
        <v>0</v>
      </c>
      <c r="NR31" s="75">
        <f t="shared" si="49"/>
        <v>1</v>
      </c>
      <c r="NS31" s="75">
        <f t="shared" si="50"/>
        <v>0</v>
      </c>
      <c r="NU31" s="78" t="s">
        <v>34</v>
      </c>
      <c r="NV31" s="74">
        <v>141</v>
      </c>
      <c r="NW31" s="74">
        <v>141</v>
      </c>
      <c r="NX31" s="74">
        <v>0</v>
      </c>
      <c r="NY31" s="74">
        <v>0</v>
      </c>
      <c r="NZ31" s="75">
        <f t="shared" si="51"/>
        <v>1</v>
      </c>
      <c r="OA31" s="75">
        <f t="shared" si="52"/>
        <v>0</v>
      </c>
      <c r="OC31" s="78" t="s">
        <v>34</v>
      </c>
      <c r="OD31" s="74">
        <v>141</v>
      </c>
      <c r="OE31" s="74">
        <v>141</v>
      </c>
      <c r="OF31" s="74">
        <v>0</v>
      </c>
      <c r="OG31" s="74">
        <v>0</v>
      </c>
      <c r="OH31" s="75">
        <f t="shared" si="53"/>
        <v>1</v>
      </c>
      <c r="OI31" s="75">
        <f t="shared" si="54"/>
        <v>0</v>
      </c>
      <c r="OK31" s="78" t="s">
        <v>34</v>
      </c>
      <c r="OL31" s="74">
        <v>141</v>
      </c>
      <c r="OM31" s="73">
        <v>141</v>
      </c>
      <c r="ON31" s="74">
        <v>0</v>
      </c>
      <c r="OO31" s="74">
        <v>0</v>
      </c>
      <c r="OP31" s="75">
        <f t="shared" si="55"/>
        <v>1</v>
      </c>
      <c r="OQ31" s="75">
        <f t="shared" si="56"/>
        <v>0</v>
      </c>
      <c r="OS31" s="78" t="s">
        <v>34</v>
      </c>
      <c r="OT31" s="74">
        <v>141</v>
      </c>
      <c r="OU31" s="74">
        <v>141</v>
      </c>
      <c r="OV31" s="74">
        <v>0</v>
      </c>
      <c r="OW31" s="74">
        <v>0</v>
      </c>
      <c r="OX31" s="75">
        <f t="shared" si="57"/>
        <v>1</v>
      </c>
      <c r="OY31" s="75">
        <f t="shared" si="58"/>
        <v>0</v>
      </c>
      <c r="PA31" s="78" t="s">
        <v>34</v>
      </c>
      <c r="PB31" s="74">
        <v>141</v>
      </c>
      <c r="PC31" s="74">
        <v>141</v>
      </c>
      <c r="PD31" s="74">
        <v>0</v>
      </c>
      <c r="PE31" s="74">
        <v>0</v>
      </c>
      <c r="PF31" s="75">
        <f t="shared" si="59"/>
        <v>1</v>
      </c>
      <c r="PG31" s="75">
        <f t="shared" si="60"/>
        <v>0</v>
      </c>
      <c r="PI31" s="78" t="s">
        <v>34</v>
      </c>
      <c r="PJ31" s="74">
        <v>141</v>
      </c>
      <c r="PK31" s="74">
        <v>141</v>
      </c>
      <c r="PL31" s="74">
        <v>0</v>
      </c>
      <c r="PM31" s="74">
        <v>0</v>
      </c>
      <c r="PN31" s="75">
        <f t="shared" si="61"/>
        <v>1</v>
      </c>
      <c r="PO31" s="75">
        <f t="shared" si="62"/>
        <v>0</v>
      </c>
      <c r="PQ31" s="78" t="s">
        <v>34</v>
      </c>
      <c r="PR31" s="74">
        <v>141</v>
      </c>
      <c r="PS31" s="74">
        <v>141</v>
      </c>
      <c r="PT31" s="74">
        <v>0</v>
      </c>
      <c r="PU31" s="74">
        <v>0</v>
      </c>
      <c r="PV31" s="75">
        <f t="shared" si="63"/>
        <v>1</v>
      </c>
      <c r="PW31" s="75">
        <f t="shared" si="64"/>
        <v>0</v>
      </c>
      <c r="PY31" s="78" t="s">
        <v>34</v>
      </c>
      <c r="PZ31" s="74">
        <v>141</v>
      </c>
      <c r="QA31" s="74">
        <v>141</v>
      </c>
      <c r="QB31" s="74">
        <v>0</v>
      </c>
      <c r="QC31" s="74">
        <v>0</v>
      </c>
      <c r="QD31" s="75">
        <f t="shared" si="65"/>
        <v>1</v>
      </c>
      <c r="QE31" s="75">
        <f t="shared" si="66"/>
        <v>0</v>
      </c>
      <c r="QG31" s="78" t="s">
        <v>34</v>
      </c>
      <c r="QH31" s="74">
        <v>141</v>
      </c>
      <c r="QI31" s="74">
        <v>141</v>
      </c>
      <c r="QJ31" s="74">
        <v>0</v>
      </c>
      <c r="QK31" s="74">
        <v>0</v>
      </c>
      <c r="QL31" s="75">
        <f t="shared" si="67"/>
        <v>1</v>
      </c>
      <c r="QM31" s="75">
        <f t="shared" si="68"/>
        <v>0</v>
      </c>
      <c r="QO31" s="78" t="s">
        <v>34</v>
      </c>
      <c r="QP31" s="74">
        <v>141</v>
      </c>
      <c r="QQ31" s="74">
        <v>141</v>
      </c>
      <c r="QR31" s="74">
        <v>0</v>
      </c>
      <c r="QS31" s="74">
        <v>0</v>
      </c>
      <c r="QT31" s="75">
        <f t="shared" si="69"/>
        <v>1</v>
      </c>
      <c r="QU31" s="75">
        <f t="shared" si="70"/>
        <v>0</v>
      </c>
      <c r="QW31" s="78" t="s">
        <v>34</v>
      </c>
      <c r="QX31" s="74">
        <v>141</v>
      </c>
      <c r="QY31" s="74">
        <v>141</v>
      </c>
      <c r="QZ31" s="74">
        <v>0</v>
      </c>
      <c r="RA31" s="74">
        <v>0</v>
      </c>
      <c r="RB31" s="75">
        <f t="shared" si="71"/>
        <v>1</v>
      </c>
      <c r="RC31" s="75">
        <f t="shared" si="72"/>
        <v>0</v>
      </c>
      <c r="RE31" s="78" t="s">
        <v>34</v>
      </c>
      <c r="RF31" s="74">
        <v>141</v>
      </c>
      <c r="RG31" s="74">
        <v>141</v>
      </c>
      <c r="RH31" s="74">
        <v>0</v>
      </c>
      <c r="RI31" s="74">
        <v>0</v>
      </c>
      <c r="RJ31" s="75">
        <f t="shared" si="73"/>
        <v>1</v>
      </c>
      <c r="RK31" s="75">
        <f t="shared" si="74"/>
        <v>0</v>
      </c>
      <c r="RM31" s="78" t="s">
        <v>34</v>
      </c>
      <c r="RN31" s="74">
        <v>141</v>
      </c>
      <c r="RO31" s="74">
        <v>141</v>
      </c>
      <c r="RP31" s="74">
        <v>0</v>
      </c>
      <c r="RQ31" s="74">
        <v>0</v>
      </c>
      <c r="RR31" s="75">
        <f t="shared" si="75"/>
        <v>1</v>
      </c>
      <c r="RS31" s="75">
        <f t="shared" si="76"/>
        <v>0</v>
      </c>
      <c r="RU31" s="78" t="s">
        <v>34</v>
      </c>
      <c r="RV31" s="74">
        <v>141</v>
      </c>
      <c r="RW31" s="74">
        <v>141</v>
      </c>
      <c r="RX31" s="74">
        <v>0</v>
      </c>
      <c r="RY31" s="74">
        <v>0</v>
      </c>
      <c r="RZ31" s="75">
        <f t="shared" si="77"/>
        <v>1</v>
      </c>
      <c r="SA31" s="75">
        <f t="shared" si="78"/>
        <v>0</v>
      </c>
      <c r="SC31" s="78" t="s">
        <v>34</v>
      </c>
      <c r="SD31" s="74">
        <v>141</v>
      </c>
      <c r="SE31" s="74">
        <v>141</v>
      </c>
      <c r="SF31" s="74">
        <v>0</v>
      </c>
      <c r="SG31" s="74">
        <v>0</v>
      </c>
      <c r="SH31" s="75">
        <f t="shared" si="79"/>
        <v>1</v>
      </c>
      <c r="SI31" s="75">
        <f t="shared" si="80"/>
        <v>0</v>
      </c>
      <c r="SK31" s="78" t="s">
        <v>34</v>
      </c>
      <c r="SL31" s="74">
        <f>145-4</f>
        <v>141</v>
      </c>
      <c r="SM31" s="74">
        <v>141</v>
      </c>
      <c r="SN31" s="74">
        <v>0</v>
      </c>
      <c r="SO31" s="74">
        <f>4-4</f>
        <v>0</v>
      </c>
      <c r="SP31" s="75">
        <f t="shared" si="81"/>
        <v>1</v>
      </c>
      <c r="SQ31" s="75" t="str">
        <f t="shared" si="82"/>
        <v>OK</v>
      </c>
      <c r="SS31" s="78" t="s">
        <v>34</v>
      </c>
      <c r="ST31" s="74">
        <f>145</f>
        <v>145</v>
      </c>
      <c r="SU31" s="74">
        <v>141</v>
      </c>
      <c r="SV31" s="74">
        <f>0+4</f>
        <v>4</v>
      </c>
      <c r="SW31" s="74">
        <f>4-4</f>
        <v>0</v>
      </c>
      <c r="SX31" s="75">
        <f t="shared" si="83"/>
        <v>0.97241379310344822</v>
      </c>
      <c r="SY31" s="75" t="str">
        <f t="shared" si="84"/>
        <v>Fail:-3%</v>
      </c>
      <c r="TA31" s="78" t="s">
        <v>34</v>
      </c>
      <c r="TB31" s="74">
        <v>141</v>
      </c>
      <c r="TC31" s="74">
        <v>141</v>
      </c>
      <c r="TD31" s="74">
        <v>0</v>
      </c>
      <c r="TE31" s="74">
        <v>0</v>
      </c>
      <c r="TF31" s="75">
        <v>1</v>
      </c>
      <c r="TG31" s="75" t="str">
        <f t="shared" si="85"/>
        <v>OK</v>
      </c>
      <c r="TI31" s="78" t="s">
        <v>34</v>
      </c>
      <c r="TJ31" s="74">
        <v>145</v>
      </c>
      <c r="TK31" s="74">
        <v>141</v>
      </c>
      <c r="TL31" s="74">
        <v>4</v>
      </c>
      <c r="TM31" s="74">
        <v>0</v>
      </c>
      <c r="TN31" s="75">
        <f t="shared" si="86"/>
        <v>0.97241379310344822</v>
      </c>
      <c r="TO31" s="50" t="str">
        <f t="shared" si="87"/>
        <v>OK</v>
      </c>
    </row>
    <row r="32" spans="1:535" ht="15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G32" s="4"/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4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4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4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4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4">
        <f t="shared" si="4"/>
        <v>0</v>
      </c>
      <c r="AV32" s="2" t="s">
        <v>35</v>
      </c>
      <c r="AW32" s="2">
        <v>45</v>
      </c>
      <c r="AX32" s="2">
        <v>45</v>
      </c>
      <c r="AY32" s="2">
        <v>0</v>
      </c>
      <c r="AZ32" s="2">
        <v>0</v>
      </c>
      <c r="BA32" s="4">
        <v>1</v>
      </c>
      <c r="BB32" s="4">
        <f t="shared" si="5"/>
        <v>0</v>
      </c>
      <c r="BD32" s="2" t="s">
        <v>35</v>
      </c>
      <c r="BE32" s="2">
        <v>45</v>
      </c>
      <c r="BF32" s="2">
        <v>45</v>
      </c>
      <c r="BG32" s="2">
        <v>0</v>
      </c>
      <c r="BH32" s="2">
        <v>0</v>
      </c>
      <c r="BI32" s="4">
        <v>1</v>
      </c>
      <c r="BJ32" s="4">
        <f t="shared" si="6"/>
        <v>0</v>
      </c>
      <c r="BL32" s="2" t="s">
        <v>35</v>
      </c>
      <c r="BM32" s="2">
        <v>45</v>
      </c>
      <c r="BN32" s="2">
        <v>45</v>
      </c>
      <c r="BO32" s="2">
        <v>0</v>
      </c>
      <c r="BP32" s="2">
        <v>0</v>
      </c>
      <c r="BQ32" s="4">
        <v>1</v>
      </c>
      <c r="BR32" s="4">
        <f t="shared" si="7"/>
        <v>0</v>
      </c>
      <c r="BT32" s="2" t="s">
        <v>35</v>
      </c>
      <c r="BU32" s="2">
        <v>45</v>
      </c>
      <c r="BV32" s="2">
        <v>45</v>
      </c>
      <c r="BW32" s="2">
        <v>0</v>
      </c>
      <c r="BX32" s="2">
        <v>0</v>
      </c>
      <c r="BY32" s="4">
        <v>1</v>
      </c>
      <c r="BZ32" s="4">
        <f t="shared" si="8"/>
        <v>0</v>
      </c>
      <c r="CB32" s="2" t="s">
        <v>35</v>
      </c>
      <c r="CC32" s="2">
        <v>45</v>
      </c>
      <c r="CD32" s="2">
        <v>45</v>
      </c>
      <c r="CE32" s="2">
        <v>0</v>
      </c>
      <c r="CF32" s="2">
        <v>0</v>
      </c>
      <c r="CG32" s="4">
        <v>1</v>
      </c>
      <c r="CH32" s="4">
        <f t="shared" si="9"/>
        <v>0</v>
      </c>
      <c r="CJ32" s="2" t="s">
        <v>35</v>
      </c>
      <c r="CK32" s="2">
        <v>45</v>
      </c>
      <c r="CL32" s="2">
        <v>45</v>
      </c>
      <c r="CM32" s="2">
        <v>0</v>
      </c>
      <c r="CN32" s="2">
        <v>0</v>
      </c>
      <c r="CO32" s="4">
        <v>1</v>
      </c>
      <c r="CP32" s="4">
        <f t="shared" si="10"/>
        <v>0</v>
      </c>
      <c r="CR32" s="2" t="s">
        <v>35</v>
      </c>
      <c r="CS32" s="2">
        <v>45</v>
      </c>
      <c r="CT32" s="2">
        <v>45</v>
      </c>
      <c r="CU32" s="2">
        <v>0</v>
      </c>
      <c r="CV32" s="2">
        <v>0</v>
      </c>
      <c r="CW32" s="4">
        <v>1</v>
      </c>
      <c r="CX32" s="4">
        <f t="shared" si="11"/>
        <v>0</v>
      </c>
      <c r="CZ32" s="2" t="s">
        <v>35</v>
      </c>
      <c r="DA32" s="2">
        <v>45</v>
      </c>
      <c r="DB32" s="2">
        <v>45</v>
      </c>
      <c r="DC32" s="2">
        <v>0</v>
      </c>
      <c r="DD32" s="2">
        <v>0</v>
      </c>
      <c r="DE32" s="4">
        <v>1</v>
      </c>
      <c r="DF32" s="8">
        <f t="shared" si="12"/>
        <v>0</v>
      </c>
      <c r="DH32" s="2" t="s">
        <v>35</v>
      </c>
      <c r="DI32" s="2">
        <v>45</v>
      </c>
      <c r="DJ32" s="2">
        <v>45</v>
      </c>
      <c r="DK32" s="2">
        <v>0</v>
      </c>
      <c r="DL32" s="2">
        <v>0</v>
      </c>
      <c r="DM32" s="4">
        <v>1</v>
      </c>
      <c r="DN32" s="4">
        <f t="shared" si="13"/>
        <v>0</v>
      </c>
      <c r="DP32" s="2" t="s">
        <v>35</v>
      </c>
      <c r="DQ32" s="2">
        <v>45</v>
      </c>
      <c r="DR32" s="2">
        <v>45</v>
      </c>
      <c r="DS32" s="2">
        <v>0</v>
      </c>
      <c r="DT32" s="2">
        <v>0</v>
      </c>
      <c r="DU32" s="4">
        <v>1</v>
      </c>
      <c r="DV32" s="4">
        <f t="shared" si="14"/>
        <v>0</v>
      </c>
      <c r="DX32" s="2" t="s">
        <v>35</v>
      </c>
      <c r="DY32" s="2">
        <v>45</v>
      </c>
      <c r="DZ32" s="2">
        <v>45</v>
      </c>
      <c r="EA32" s="2">
        <v>0</v>
      </c>
      <c r="EB32" s="2">
        <v>0</v>
      </c>
      <c r="EC32" s="4">
        <v>1</v>
      </c>
      <c r="ED32" s="8">
        <f>EC32-'ZTE Geek V975'!DM32</f>
        <v>0</v>
      </c>
      <c r="EF32" s="2" t="s">
        <v>35</v>
      </c>
      <c r="EG32" s="2">
        <v>45</v>
      </c>
      <c r="EH32" s="2">
        <v>45</v>
      </c>
      <c r="EI32" s="2">
        <v>0</v>
      </c>
      <c r="EJ32" s="2">
        <v>0</v>
      </c>
      <c r="EK32" s="4">
        <v>1</v>
      </c>
      <c r="EL32" s="4">
        <f t="shared" si="15"/>
        <v>0</v>
      </c>
      <c r="EN32" s="2" t="s">
        <v>35</v>
      </c>
      <c r="EO32" s="2">
        <v>45</v>
      </c>
      <c r="EP32" s="2">
        <v>45</v>
      </c>
      <c r="EQ32" s="2">
        <v>0</v>
      </c>
      <c r="ER32" s="2">
        <v>0</v>
      </c>
      <c r="ES32" s="4">
        <v>1</v>
      </c>
      <c r="ET32" s="4">
        <f t="shared" si="16"/>
        <v>0</v>
      </c>
      <c r="EV32" s="2" t="s">
        <v>35</v>
      </c>
      <c r="EW32" s="2">
        <v>45</v>
      </c>
      <c r="EX32" s="2">
        <v>45</v>
      </c>
      <c r="EY32" s="2">
        <v>0</v>
      </c>
      <c r="EZ32" s="2">
        <v>0</v>
      </c>
      <c r="FA32" s="4">
        <v>1</v>
      </c>
      <c r="FB32" s="4">
        <f t="shared" si="17"/>
        <v>0</v>
      </c>
      <c r="FD32" s="2" t="s">
        <v>35</v>
      </c>
      <c r="FE32" s="2">
        <v>45</v>
      </c>
      <c r="FF32" s="2">
        <v>45</v>
      </c>
      <c r="FG32" s="2">
        <v>0</v>
      </c>
      <c r="FH32" s="2">
        <v>0</v>
      </c>
      <c r="FI32" s="4">
        <v>1</v>
      </c>
      <c r="FJ32" s="4">
        <f t="shared" si="18"/>
        <v>0</v>
      </c>
      <c r="FL32" s="2" t="s">
        <v>35</v>
      </c>
      <c r="FM32" s="2">
        <v>45</v>
      </c>
      <c r="FN32" s="2">
        <v>45</v>
      </c>
      <c r="FO32" s="2">
        <v>0</v>
      </c>
      <c r="FP32" s="2">
        <v>0</v>
      </c>
      <c r="FQ32" s="4">
        <v>1</v>
      </c>
      <c r="FR32" s="8">
        <f t="shared" si="19"/>
        <v>0</v>
      </c>
      <c r="FT32" s="2" t="s">
        <v>35</v>
      </c>
      <c r="FU32" s="2">
        <v>45</v>
      </c>
      <c r="FV32" s="2">
        <v>45</v>
      </c>
      <c r="FW32" s="2">
        <v>0</v>
      </c>
      <c r="FX32" s="2">
        <v>0</v>
      </c>
      <c r="FY32" s="4">
        <f t="shared" si="88"/>
        <v>1</v>
      </c>
      <c r="FZ32" s="4">
        <f t="shared" si="20"/>
        <v>0</v>
      </c>
      <c r="GB32" t="s">
        <v>35</v>
      </c>
      <c r="GC32">
        <v>45</v>
      </c>
      <c r="GD32">
        <v>45</v>
      </c>
      <c r="GE32">
        <v>0</v>
      </c>
      <c r="GF32">
        <v>0</v>
      </c>
      <c r="GG32" s="38">
        <f t="shared" si="89"/>
        <v>1</v>
      </c>
      <c r="GH32" s="4">
        <f t="shared" si="21"/>
        <v>0</v>
      </c>
      <c r="GJ32" s="2" t="s">
        <v>35</v>
      </c>
      <c r="GK32" s="2">
        <v>45</v>
      </c>
      <c r="GL32" s="2">
        <v>45</v>
      </c>
      <c r="GM32" s="2">
        <v>0</v>
      </c>
      <c r="GN32" s="2">
        <v>0</v>
      </c>
      <c r="GO32" s="4">
        <v>1</v>
      </c>
      <c r="GP32" s="4">
        <f t="shared" si="22"/>
        <v>0</v>
      </c>
      <c r="GR32" s="2" t="s">
        <v>35</v>
      </c>
      <c r="GS32" s="2">
        <v>45</v>
      </c>
      <c r="GT32" s="2">
        <v>45</v>
      </c>
      <c r="GU32" s="2">
        <v>0</v>
      </c>
      <c r="GV32" s="2">
        <v>0</v>
      </c>
      <c r="GW32" s="4">
        <v>1</v>
      </c>
      <c r="GX32" s="4">
        <f t="shared" si="23"/>
        <v>0</v>
      </c>
      <c r="GZ32" s="2" t="s">
        <v>35</v>
      </c>
      <c r="HA32" s="2">
        <v>45</v>
      </c>
      <c r="HB32" s="2">
        <v>45</v>
      </c>
      <c r="HC32" s="2">
        <v>0</v>
      </c>
      <c r="HD32" s="2">
        <v>0</v>
      </c>
      <c r="HE32" s="4">
        <v>1</v>
      </c>
      <c r="HF32" s="4">
        <f t="shared" si="24"/>
        <v>0</v>
      </c>
      <c r="HH32" s="2" t="s">
        <v>35</v>
      </c>
      <c r="HI32" s="2">
        <v>45</v>
      </c>
      <c r="HJ32" s="2">
        <v>45</v>
      </c>
      <c r="HK32" s="2">
        <v>0</v>
      </c>
      <c r="HL32" s="2">
        <v>0</v>
      </c>
      <c r="HM32" s="4">
        <v>1</v>
      </c>
      <c r="HN32" s="4">
        <f t="shared" si="25"/>
        <v>0</v>
      </c>
      <c r="HP32" s="2" t="s">
        <v>35</v>
      </c>
      <c r="HQ32" s="2">
        <v>45</v>
      </c>
      <c r="HR32" s="2">
        <v>45</v>
      </c>
      <c r="HS32" s="2">
        <v>0</v>
      </c>
      <c r="HT32" s="2">
        <v>0</v>
      </c>
      <c r="HU32" s="4">
        <v>1</v>
      </c>
      <c r="HV32" s="4">
        <f t="shared" si="26"/>
        <v>0</v>
      </c>
      <c r="HX32" s="2" t="s">
        <v>35</v>
      </c>
      <c r="HY32" s="2">
        <v>45</v>
      </c>
      <c r="HZ32" s="2">
        <v>45</v>
      </c>
      <c r="IA32" s="2">
        <v>0</v>
      </c>
      <c r="IB32" s="2">
        <v>0</v>
      </c>
      <c r="IC32" s="4">
        <v>1</v>
      </c>
      <c r="ID32" s="4">
        <f t="shared" si="27"/>
        <v>0</v>
      </c>
      <c r="IF32" s="2" t="s">
        <v>35</v>
      </c>
      <c r="IG32" s="2">
        <v>45</v>
      </c>
      <c r="IH32" s="2">
        <v>45</v>
      </c>
      <c r="II32" s="2">
        <v>0</v>
      </c>
      <c r="IJ32" s="2">
        <v>0</v>
      </c>
      <c r="IK32" s="4">
        <f t="shared" si="90"/>
        <v>1</v>
      </c>
      <c r="IL32" s="4">
        <f t="shared" si="28"/>
        <v>0</v>
      </c>
      <c r="IN32" s="55" t="s">
        <v>35</v>
      </c>
      <c r="IO32" s="55">
        <v>45</v>
      </c>
      <c r="IP32" s="55">
        <v>45</v>
      </c>
      <c r="IQ32" s="55">
        <v>0</v>
      </c>
      <c r="IR32" s="55">
        <v>0</v>
      </c>
      <c r="IS32" s="56">
        <v>1</v>
      </c>
      <c r="IT32" s="56">
        <v>0</v>
      </c>
      <c r="IU32" s="52"/>
      <c r="IV32" s="55" t="s">
        <v>35</v>
      </c>
      <c r="IW32" s="55">
        <v>45</v>
      </c>
      <c r="IX32" s="55">
        <v>45</v>
      </c>
      <c r="IY32" s="55">
        <v>0</v>
      </c>
      <c r="IZ32" s="55">
        <v>0</v>
      </c>
      <c r="JA32" s="56">
        <v>1</v>
      </c>
      <c r="JB32" s="56">
        <v>0</v>
      </c>
      <c r="JC32" s="52"/>
      <c r="JD32" s="73" t="s">
        <v>35</v>
      </c>
      <c r="JE32" s="73">
        <v>45</v>
      </c>
      <c r="JF32" s="73">
        <v>45</v>
      </c>
      <c r="JG32" s="73">
        <v>0</v>
      </c>
      <c r="JH32" s="73">
        <v>0</v>
      </c>
      <c r="JI32" s="77">
        <v>1</v>
      </c>
      <c r="JJ32" s="67">
        <f t="shared" si="29"/>
        <v>0</v>
      </c>
      <c r="JK32" s="66"/>
      <c r="JL32" s="73" t="s">
        <v>35</v>
      </c>
      <c r="JM32" s="73">
        <v>45</v>
      </c>
      <c r="JN32" s="73">
        <v>45</v>
      </c>
      <c r="JO32" s="73">
        <v>0</v>
      </c>
      <c r="JP32" s="73">
        <v>0</v>
      </c>
      <c r="JQ32" s="77">
        <f t="shared" si="91"/>
        <v>1</v>
      </c>
      <c r="JR32" s="67">
        <f t="shared" si="30"/>
        <v>0</v>
      </c>
      <c r="JS32" s="66"/>
      <c r="JT32" s="74" t="s">
        <v>35</v>
      </c>
      <c r="JU32" s="74">
        <v>45</v>
      </c>
      <c r="JV32" s="74">
        <v>45</v>
      </c>
      <c r="JW32" s="74">
        <v>0</v>
      </c>
      <c r="JX32" s="74">
        <v>0</v>
      </c>
      <c r="JY32" s="75">
        <f t="shared" si="92"/>
        <v>1</v>
      </c>
      <c r="JZ32" s="75">
        <f t="shared" si="31"/>
        <v>0</v>
      </c>
      <c r="KB32" s="73" t="s">
        <v>35</v>
      </c>
      <c r="KC32" s="73">
        <v>45</v>
      </c>
      <c r="KD32" s="73">
        <v>45</v>
      </c>
      <c r="KE32" s="73">
        <v>0</v>
      </c>
      <c r="KF32" s="73">
        <v>0</v>
      </c>
      <c r="KG32" s="77">
        <v>1</v>
      </c>
      <c r="KH32" s="75">
        <f t="shared" si="32"/>
        <v>0</v>
      </c>
      <c r="KI32" s="74"/>
      <c r="KJ32" s="73" t="s">
        <v>35</v>
      </c>
      <c r="KK32" s="73">
        <v>45</v>
      </c>
      <c r="KL32" s="73">
        <v>45</v>
      </c>
      <c r="KM32" s="73">
        <v>0</v>
      </c>
      <c r="KN32" s="73">
        <v>0</v>
      </c>
      <c r="KO32" s="77">
        <v>1</v>
      </c>
      <c r="KP32" s="75">
        <f t="shared" si="33"/>
        <v>0</v>
      </c>
      <c r="KQ32" s="74"/>
      <c r="KR32" s="73" t="s">
        <v>35</v>
      </c>
      <c r="KS32" s="73">
        <v>45</v>
      </c>
      <c r="KT32" s="73">
        <v>45</v>
      </c>
      <c r="KU32" s="73">
        <v>0</v>
      </c>
      <c r="KV32" s="73">
        <v>0</v>
      </c>
      <c r="KW32" s="77">
        <v>1</v>
      </c>
      <c r="KX32" s="75">
        <f t="shared" si="34"/>
        <v>0</v>
      </c>
      <c r="KY32" s="74"/>
      <c r="KZ32" s="73" t="s">
        <v>35</v>
      </c>
      <c r="LA32" s="73">
        <v>45</v>
      </c>
      <c r="LB32" s="73">
        <v>45</v>
      </c>
      <c r="LC32" s="73">
        <v>0</v>
      </c>
      <c r="LD32" s="73">
        <v>0</v>
      </c>
      <c r="LE32" s="77">
        <v>1</v>
      </c>
      <c r="LF32" s="75">
        <f t="shared" si="35"/>
        <v>1</v>
      </c>
      <c r="LG32" s="74"/>
      <c r="LH32" s="74"/>
      <c r="LI32" s="73" t="s">
        <v>35</v>
      </c>
      <c r="LJ32" s="73">
        <v>45</v>
      </c>
      <c r="LK32" s="73">
        <v>45</v>
      </c>
      <c r="LL32" s="73">
        <v>0</v>
      </c>
      <c r="LM32" s="73">
        <v>0</v>
      </c>
      <c r="LN32" s="77">
        <v>1</v>
      </c>
      <c r="LO32" s="75">
        <f t="shared" si="36"/>
        <v>0</v>
      </c>
      <c r="LP32" s="74"/>
      <c r="LQ32" s="74" t="s">
        <v>35</v>
      </c>
      <c r="LR32" s="74">
        <v>45</v>
      </c>
      <c r="LS32" s="74">
        <v>45</v>
      </c>
      <c r="LT32" s="74">
        <v>0</v>
      </c>
      <c r="LU32" s="74">
        <v>0</v>
      </c>
      <c r="LV32" s="75">
        <f t="shared" si="37"/>
        <v>1</v>
      </c>
      <c r="LW32" s="75">
        <f t="shared" si="38"/>
        <v>0</v>
      </c>
      <c r="LY32" s="74" t="s">
        <v>35</v>
      </c>
      <c r="LZ32" s="74">
        <v>45</v>
      </c>
      <c r="MA32" s="74">
        <v>45</v>
      </c>
      <c r="MB32" s="74">
        <v>0</v>
      </c>
      <c r="MC32" s="74">
        <v>0</v>
      </c>
      <c r="MD32" s="75">
        <f t="shared" si="39"/>
        <v>1</v>
      </c>
      <c r="ME32" s="75">
        <f t="shared" si="40"/>
        <v>0</v>
      </c>
      <c r="MG32" s="74" t="s">
        <v>35</v>
      </c>
      <c r="MH32" s="74">
        <v>45</v>
      </c>
      <c r="MI32" s="74">
        <v>45</v>
      </c>
      <c r="MJ32" s="74">
        <v>0</v>
      </c>
      <c r="MK32" s="74">
        <v>0</v>
      </c>
      <c r="ML32" s="75">
        <f t="shared" si="41"/>
        <v>1</v>
      </c>
      <c r="MM32" s="75">
        <f t="shared" si="42"/>
        <v>0</v>
      </c>
      <c r="MO32" s="74" t="s">
        <v>35</v>
      </c>
      <c r="MP32" s="74">
        <v>45</v>
      </c>
      <c r="MQ32" s="74">
        <v>45</v>
      </c>
      <c r="MR32" s="74">
        <v>0</v>
      </c>
      <c r="MS32" s="74">
        <v>0</v>
      </c>
      <c r="MT32" s="75">
        <f t="shared" si="43"/>
        <v>1</v>
      </c>
      <c r="MU32" s="75">
        <f t="shared" si="44"/>
        <v>0</v>
      </c>
      <c r="MW32" s="74" t="s">
        <v>35</v>
      </c>
      <c r="MX32" s="74">
        <v>45</v>
      </c>
      <c r="MY32" s="74">
        <v>45</v>
      </c>
      <c r="MZ32" s="74">
        <v>0</v>
      </c>
      <c r="NA32" s="74">
        <v>0</v>
      </c>
      <c r="NB32" s="75">
        <f t="shared" si="45"/>
        <v>1</v>
      </c>
      <c r="NC32" s="75">
        <f t="shared" si="46"/>
        <v>0</v>
      </c>
      <c r="ND32" s="74"/>
      <c r="NE32" s="74" t="s">
        <v>35</v>
      </c>
      <c r="NF32" s="74">
        <v>45</v>
      </c>
      <c r="NG32" s="74">
        <v>45</v>
      </c>
      <c r="NH32" s="74">
        <v>0</v>
      </c>
      <c r="NI32" s="74">
        <v>0</v>
      </c>
      <c r="NJ32" s="75">
        <f t="shared" si="47"/>
        <v>1</v>
      </c>
      <c r="NK32" s="75">
        <f t="shared" si="48"/>
        <v>0</v>
      </c>
      <c r="NM32" s="74" t="s">
        <v>35</v>
      </c>
      <c r="NN32" s="74">
        <v>45</v>
      </c>
      <c r="NO32" s="74">
        <v>45</v>
      </c>
      <c r="NP32" s="74">
        <v>0</v>
      </c>
      <c r="NQ32" s="74">
        <v>0</v>
      </c>
      <c r="NR32" s="75">
        <f t="shared" si="49"/>
        <v>1</v>
      </c>
      <c r="NS32" s="75">
        <f t="shared" si="50"/>
        <v>0</v>
      </c>
      <c r="NU32" s="74" t="s">
        <v>35</v>
      </c>
      <c r="NV32" s="74">
        <v>45</v>
      </c>
      <c r="NW32" s="74">
        <v>45</v>
      </c>
      <c r="NX32" s="74">
        <v>0</v>
      </c>
      <c r="NY32" s="74">
        <v>0</v>
      </c>
      <c r="NZ32" s="75">
        <f t="shared" si="51"/>
        <v>1</v>
      </c>
      <c r="OA32" s="75">
        <f t="shared" si="52"/>
        <v>0</v>
      </c>
      <c r="OC32" s="74" t="s">
        <v>35</v>
      </c>
      <c r="OD32" s="74">
        <v>45</v>
      </c>
      <c r="OE32" s="74">
        <v>45</v>
      </c>
      <c r="OF32" s="74">
        <v>0</v>
      </c>
      <c r="OG32" s="74">
        <v>0</v>
      </c>
      <c r="OH32" s="75">
        <f t="shared" si="53"/>
        <v>1</v>
      </c>
      <c r="OI32" s="75">
        <f t="shared" si="54"/>
        <v>0</v>
      </c>
      <c r="OK32" s="74" t="s">
        <v>35</v>
      </c>
      <c r="OL32" s="74">
        <v>45</v>
      </c>
      <c r="OM32" s="73">
        <v>45</v>
      </c>
      <c r="ON32" s="74">
        <v>0</v>
      </c>
      <c r="OO32" s="74">
        <v>0</v>
      </c>
      <c r="OP32" s="75">
        <f t="shared" si="55"/>
        <v>1</v>
      </c>
      <c r="OQ32" s="75">
        <f t="shared" si="56"/>
        <v>0</v>
      </c>
      <c r="OS32" s="74" t="s">
        <v>35</v>
      </c>
      <c r="OT32" s="74">
        <v>45</v>
      </c>
      <c r="OU32" s="74">
        <v>45</v>
      </c>
      <c r="OV32" s="74">
        <v>0</v>
      </c>
      <c r="OW32" s="74">
        <v>0</v>
      </c>
      <c r="OX32" s="75">
        <f t="shared" si="57"/>
        <v>1</v>
      </c>
      <c r="OY32" s="75">
        <f t="shared" si="58"/>
        <v>0</v>
      </c>
      <c r="PA32" s="74" t="s">
        <v>35</v>
      </c>
      <c r="PB32" s="74">
        <v>45</v>
      </c>
      <c r="PC32" s="74">
        <v>45</v>
      </c>
      <c r="PD32" s="74">
        <v>0</v>
      </c>
      <c r="PE32" s="74">
        <v>0</v>
      </c>
      <c r="PF32" s="75">
        <f t="shared" si="59"/>
        <v>1</v>
      </c>
      <c r="PG32" s="75">
        <f t="shared" si="60"/>
        <v>0</v>
      </c>
      <c r="PI32" s="74" t="s">
        <v>35</v>
      </c>
      <c r="PJ32" s="74">
        <v>45</v>
      </c>
      <c r="PK32" s="74">
        <v>45</v>
      </c>
      <c r="PL32" s="74">
        <v>0</v>
      </c>
      <c r="PM32" s="74">
        <v>0</v>
      </c>
      <c r="PN32" s="75">
        <f t="shared" si="61"/>
        <v>1</v>
      </c>
      <c r="PO32" s="75">
        <f t="shared" si="62"/>
        <v>0</v>
      </c>
      <c r="PQ32" s="74" t="s">
        <v>35</v>
      </c>
      <c r="PR32" s="74">
        <v>45</v>
      </c>
      <c r="PS32" s="74">
        <v>45</v>
      </c>
      <c r="PT32" s="74">
        <v>0</v>
      </c>
      <c r="PU32" s="74">
        <v>0</v>
      </c>
      <c r="PV32" s="75">
        <f t="shared" si="63"/>
        <v>1</v>
      </c>
      <c r="PW32" s="75">
        <f t="shared" si="64"/>
        <v>0</v>
      </c>
      <c r="PY32" s="74" t="s">
        <v>35</v>
      </c>
      <c r="PZ32" s="74">
        <v>45</v>
      </c>
      <c r="QA32" s="74">
        <v>45</v>
      </c>
      <c r="QB32" s="74">
        <v>0</v>
      </c>
      <c r="QC32" s="74">
        <v>0</v>
      </c>
      <c r="QD32" s="75">
        <f t="shared" si="65"/>
        <v>1</v>
      </c>
      <c r="QE32" s="75">
        <f t="shared" si="66"/>
        <v>0</v>
      </c>
      <c r="QG32" s="74" t="s">
        <v>35</v>
      </c>
      <c r="QH32" s="74">
        <v>45</v>
      </c>
      <c r="QI32" s="74">
        <v>45</v>
      </c>
      <c r="QJ32" s="74">
        <v>0</v>
      </c>
      <c r="QK32" s="74">
        <v>0</v>
      </c>
      <c r="QL32" s="75">
        <f t="shared" si="67"/>
        <v>1</v>
      </c>
      <c r="QM32" s="75">
        <f t="shared" si="68"/>
        <v>0</v>
      </c>
      <c r="QO32" s="74" t="s">
        <v>35</v>
      </c>
      <c r="QP32" s="74">
        <v>45</v>
      </c>
      <c r="QQ32" s="74">
        <v>45</v>
      </c>
      <c r="QR32" s="74">
        <v>0</v>
      </c>
      <c r="QS32" s="74">
        <v>0</v>
      </c>
      <c r="QT32" s="75">
        <f t="shared" si="69"/>
        <v>1</v>
      </c>
      <c r="QU32" s="75">
        <f t="shared" si="70"/>
        <v>0</v>
      </c>
      <c r="QW32" s="74" t="s">
        <v>35</v>
      </c>
      <c r="QX32" s="74">
        <v>45</v>
      </c>
      <c r="QY32" s="74">
        <v>45</v>
      </c>
      <c r="QZ32" s="74">
        <v>0</v>
      </c>
      <c r="RA32" s="74">
        <v>0</v>
      </c>
      <c r="RB32" s="75">
        <f t="shared" si="71"/>
        <v>1</v>
      </c>
      <c r="RC32" s="75">
        <f t="shared" si="72"/>
        <v>0</v>
      </c>
      <c r="RE32" s="74" t="s">
        <v>35</v>
      </c>
      <c r="RF32" s="74">
        <v>45</v>
      </c>
      <c r="RG32" s="74">
        <v>45</v>
      </c>
      <c r="RH32" s="74">
        <v>0</v>
      </c>
      <c r="RI32" s="74">
        <v>0</v>
      </c>
      <c r="RJ32" s="75">
        <f t="shared" si="73"/>
        <v>1</v>
      </c>
      <c r="RK32" s="75">
        <f t="shared" si="74"/>
        <v>0</v>
      </c>
      <c r="RM32" s="74" t="s">
        <v>35</v>
      </c>
      <c r="RN32" s="74">
        <v>45</v>
      </c>
      <c r="RO32" s="74">
        <v>45</v>
      </c>
      <c r="RP32" s="74">
        <v>0</v>
      </c>
      <c r="RQ32" s="74">
        <v>0</v>
      </c>
      <c r="RR32" s="75">
        <f t="shared" si="75"/>
        <v>1</v>
      </c>
      <c r="RS32" s="75">
        <f t="shared" si="76"/>
        <v>0</v>
      </c>
      <c r="RU32" s="74" t="s">
        <v>35</v>
      </c>
      <c r="RV32" s="74">
        <v>45</v>
      </c>
      <c r="RW32" s="74">
        <v>45</v>
      </c>
      <c r="RX32" s="74">
        <v>0</v>
      </c>
      <c r="RY32" s="74">
        <v>0</v>
      </c>
      <c r="RZ32" s="75">
        <f t="shared" si="77"/>
        <v>1</v>
      </c>
      <c r="SA32" s="75">
        <f t="shared" si="78"/>
        <v>0</v>
      </c>
      <c r="SC32" s="74" t="s">
        <v>35</v>
      </c>
      <c r="SD32" s="74">
        <v>45</v>
      </c>
      <c r="SE32" s="74">
        <v>45</v>
      </c>
      <c r="SF32" s="74">
        <v>0</v>
      </c>
      <c r="SG32" s="74">
        <v>0</v>
      </c>
      <c r="SH32" s="75">
        <f t="shared" si="79"/>
        <v>1</v>
      </c>
      <c r="SI32" s="75">
        <f t="shared" si="80"/>
        <v>0</v>
      </c>
      <c r="SK32" s="74" t="s">
        <v>35</v>
      </c>
      <c r="SL32" s="74">
        <v>45</v>
      </c>
      <c r="SM32" s="74">
        <v>45</v>
      </c>
      <c r="SN32" s="74">
        <v>0</v>
      </c>
      <c r="SO32" s="74">
        <v>0</v>
      </c>
      <c r="SP32" s="75">
        <f t="shared" si="81"/>
        <v>1</v>
      </c>
      <c r="SQ32" s="75" t="str">
        <f t="shared" si="82"/>
        <v>OK</v>
      </c>
      <c r="SS32" s="74" t="s">
        <v>35</v>
      </c>
      <c r="ST32" s="74">
        <v>45</v>
      </c>
      <c r="SU32" s="74">
        <v>45</v>
      </c>
      <c r="SV32" s="74">
        <v>0</v>
      </c>
      <c r="SW32" s="74">
        <v>0</v>
      </c>
      <c r="SX32" s="75">
        <f t="shared" si="83"/>
        <v>1</v>
      </c>
      <c r="SY32" s="75" t="str">
        <f t="shared" si="84"/>
        <v>OK</v>
      </c>
      <c r="TA32" s="74" t="s">
        <v>35</v>
      </c>
      <c r="TB32" s="74">
        <v>45</v>
      </c>
      <c r="TC32" s="74">
        <v>45</v>
      </c>
      <c r="TD32" s="74">
        <v>0</v>
      </c>
      <c r="TE32" s="74">
        <v>0</v>
      </c>
      <c r="TF32" s="75">
        <v>1</v>
      </c>
      <c r="TG32" s="75" t="str">
        <f t="shared" si="85"/>
        <v>OK</v>
      </c>
      <c r="TI32" s="74" t="s">
        <v>35</v>
      </c>
      <c r="TJ32" s="74">
        <v>45</v>
      </c>
      <c r="TK32" s="74">
        <v>45</v>
      </c>
      <c r="TL32" s="74">
        <v>0</v>
      </c>
      <c r="TM32" s="74">
        <v>0</v>
      </c>
      <c r="TN32" s="75">
        <f t="shared" si="86"/>
        <v>1</v>
      </c>
      <c r="TO32" s="75" t="str">
        <f t="shared" si="87"/>
        <v>OK</v>
      </c>
    </row>
    <row r="33" spans="1:535" ht="15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G33" s="4"/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4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4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4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4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4">
        <f t="shared" si="4"/>
        <v>0</v>
      </c>
      <c r="AV33" s="2" t="s">
        <v>36</v>
      </c>
      <c r="AW33" s="2">
        <v>12</v>
      </c>
      <c r="AX33" s="2">
        <v>3</v>
      </c>
      <c r="AY33" s="2">
        <v>9</v>
      </c>
      <c r="AZ33" s="2">
        <v>0</v>
      </c>
      <c r="BA33" s="4">
        <v>0.25</v>
      </c>
      <c r="BB33" s="4">
        <f t="shared" si="5"/>
        <v>0</v>
      </c>
      <c r="BD33" s="2" t="s">
        <v>36</v>
      </c>
      <c r="BE33" s="2">
        <v>12</v>
      </c>
      <c r="BF33" s="2">
        <v>3</v>
      </c>
      <c r="BG33" s="2">
        <v>9</v>
      </c>
      <c r="BH33" s="2">
        <v>0</v>
      </c>
      <c r="BI33" s="4">
        <v>0.25</v>
      </c>
      <c r="BJ33" s="4">
        <f t="shared" si="6"/>
        <v>0</v>
      </c>
      <c r="BL33" s="2" t="s">
        <v>36</v>
      </c>
      <c r="BM33" s="2">
        <v>12</v>
      </c>
      <c r="BN33" s="2">
        <v>3</v>
      </c>
      <c r="BO33" s="2">
        <v>9</v>
      </c>
      <c r="BP33" s="2">
        <v>0</v>
      </c>
      <c r="BQ33" s="4">
        <v>0.25</v>
      </c>
      <c r="BR33" s="4">
        <f t="shared" si="7"/>
        <v>0</v>
      </c>
      <c r="BT33" s="2" t="s">
        <v>36</v>
      </c>
      <c r="BU33" s="2">
        <v>12</v>
      </c>
      <c r="BV33" s="2">
        <v>3</v>
      </c>
      <c r="BW33" s="2">
        <v>9</v>
      </c>
      <c r="BX33" s="2">
        <v>0</v>
      </c>
      <c r="BY33" s="4">
        <v>0.25</v>
      </c>
      <c r="BZ33" s="4">
        <f t="shared" si="8"/>
        <v>0</v>
      </c>
      <c r="CB33" s="2" t="s">
        <v>36</v>
      </c>
      <c r="CC33" s="2">
        <v>12</v>
      </c>
      <c r="CD33" s="2">
        <v>3</v>
      </c>
      <c r="CE33" s="2">
        <v>9</v>
      </c>
      <c r="CF33" s="2">
        <v>0</v>
      </c>
      <c r="CG33" s="4">
        <v>0.25</v>
      </c>
      <c r="CH33" s="4">
        <f t="shared" si="9"/>
        <v>0</v>
      </c>
      <c r="CJ33" s="2" t="s">
        <v>36</v>
      </c>
      <c r="CK33" s="2">
        <v>12</v>
      </c>
      <c r="CL33" s="2">
        <v>3</v>
      </c>
      <c r="CM33" s="2">
        <v>9</v>
      </c>
      <c r="CN33" s="2">
        <v>0</v>
      </c>
      <c r="CO33" s="4">
        <v>0.25</v>
      </c>
      <c r="CP33" s="4">
        <f t="shared" si="10"/>
        <v>0</v>
      </c>
      <c r="CR33" s="2" t="s">
        <v>36</v>
      </c>
      <c r="CS33" s="2">
        <v>4</v>
      </c>
      <c r="CT33" s="2">
        <v>2</v>
      </c>
      <c r="CU33" s="2">
        <v>2</v>
      </c>
      <c r="CV33" s="2">
        <v>0</v>
      </c>
      <c r="CW33" s="4">
        <v>0.5</v>
      </c>
      <c r="CX33" s="4">
        <f t="shared" si="11"/>
        <v>0.25</v>
      </c>
      <c r="CZ33" s="2" t="s">
        <v>36</v>
      </c>
      <c r="DA33" s="2">
        <v>4</v>
      </c>
      <c r="DB33" s="2">
        <v>2</v>
      </c>
      <c r="DC33" s="2">
        <v>2</v>
      </c>
      <c r="DD33" s="2">
        <v>0</v>
      </c>
      <c r="DE33" s="4">
        <v>0.5</v>
      </c>
      <c r="DF33" s="8">
        <f t="shared" si="12"/>
        <v>0</v>
      </c>
      <c r="DH33" s="2" t="s">
        <v>36</v>
      </c>
      <c r="DI33" s="2">
        <v>4</v>
      </c>
      <c r="DJ33" s="2">
        <v>2</v>
      </c>
      <c r="DK33" s="2">
        <v>2</v>
      </c>
      <c r="DL33" s="2">
        <v>0</v>
      </c>
      <c r="DM33" s="4">
        <v>0.5</v>
      </c>
      <c r="DN33" s="4">
        <f t="shared" si="13"/>
        <v>0</v>
      </c>
      <c r="DP33" s="2" t="s">
        <v>36</v>
      </c>
      <c r="DQ33" s="2">
        <v>4</v>
      </c>
      <c r="DR33" s="2">
        <v>2</v>
      </c>
      <c r="DS33" s="2">
        <v>2</v>
      </c>
      <c r="DT33" s="2">
        <v>0</v>
      </c>
      <c r="DU33" s="4">
        <v>0.5</v>
      </c>
      <c r="DV33" s="4">
        <f t="shared" si="14"/>
        <v>0</v>
      </c>
      <c r="DX33" s="2" t="s">
        <v>36</v>
      </c>
      <c r="DY33" s="2">
        <v>4</v>
      </c>
      <c r="DZ33" s="2">
        <v>2</v>
      </c>
      <c r="EA33" s="2">
        <v>2</v>
      </c>
      <c r="EB33" s="2">
        <v>0</v>
      </c>
      <c r="EC33" s="4">
        <v>0.5</v>
      </c>
      <c r="ED33" s="8">
        <f>EC33-'ZTE Geek V975'!DM33</f>
        <v>0</v>
      </c>
      <c r="EF33" s="2" t="s">
        <v>36</v>
      </c>
      <c r="EG33" s="2">
        <v>4</v>
      </c>
      <c r="EH33" s="2">
        <v>2</v>
      </c>
      <c r="EI33" s="2">
        <v>2</v>
      </c>
      <c r="EJ33" s="2">
        <v>0</v>
      </c>
      <c r="EK33" s="4">
        <v>0.5</v>
      </c>
      <c r="EL33" s="4">
        <f t="shared" si="15"/>
        <v>0</v>
      </c>
      <c r="EN33" s="2" t="s">
        <v>36</v>
      </c>
      <c r="EO33" s="2">
        <v>4</v>
      </c>
      <c r="EP33" s="2">
        <v>2</v>
      </c>
      <c r="EQ33" s="2">
        <v>2</v>
      </c>
      <c r="ER33" s="2">
        <v>0</v>
      </c>
      <c r="ES33" s="4">
        <v>0.5</v>
      </c>
      <c r="ET33" s="4">
        <f t="shared" si="16"/>
        <v>0</v>
      </c>
      <c r="EV33" s="2" t="s">
        <v>36</v>
      </c>
      <c r="EW33" s="2">
        <v>4</v>
      </c>
      <c r="EX33" s="2">
        <v>2</v>
      </c>
      <c r="EY33" s="2">
        <v>2</v>
      </c>
      <c r="EZ33" s="2">
        <v>0</v>
      </c>
      <c r="FA33" s="4">
        <v>0.5</v>
      </c>
      <c r="FB33" s="4">
        <f t="shared" si="17"/>
        <v>0</v>
      </c>
      <c r="FD33" s="2" t="s">
        <v>36</v>
      </c>
      <c r="FE33" s="2">
        <v>4</v>
      </c>
      <c r="FF33" s="2">
        <v>2</v>
      </c>
      <c r="FG33" s="2">
        <v>2</v>
      </c>
      <c r="FH33" s="2">
        <v>0</v>
      </c>
      <c r="FI33" s="4">
        <v>0.5</v>
      </c>
      <c r="FJ33" s="4">
        <f t="shared" si="18"/>
        <v>0</v>
      </c>
      <c r="FL33" s="2" t="s">
        <v>36</v>
      </c>
      <c r="FM33" s="2">
        <v>4</v>
      </c>
      <c r="FN33" s="2">
        <v>2</v>
      </c>
      <c r="FO33" s="2">
        <v>2</v>
      </c>
      <c r="FP33" s="2">
        <v>0</v>
      </c>
      <c r="FQ33" s="4">
        <v>0.5</v>
      </c>
      <c r="FR33" s="8">
        <f t="shared" si="19"/>
        <v>0</v>
      </c>
      <c r="FT33" s="2" t="s">
        <v>36</v>
      </c>
      <c r="FU33" s="2">
        <v>4</v>
      </c>
      <c r="FV33" s="2">
        <v>2</v>
      </c>
      <c r="FW33" s="2">
        <v>2</v>
      </c>
      <c r="FX33" s="2">
        <v>0</v>
      </c>
      <c r="FY33" s="4">
        <f t="shared" si="88"/>
        <v>0.5</v>
      </c>
      <c r="FZ33" s="4">
        <f t="shared" si="20"/>
        <v>0</v>
      </c>
      <c r="GB33" t="s">
        <v>36</v>
      </c>
      <c r="GC33">
        <v>4</v>
      </c>
      <c r="GD33">
        <v>2</v>
      </c>
      <c r="GE33">
        <v>2</v>
      </c>
      <c r="GF33">
        <v>0</v>
      </c>
      <c r="GG33" s="38">
        <f t="shared" si="89"/>
        <v>0.5</v>
      </c>
      <c r="GH33" s="4">
        <f t="shared" si="21"/>
        <v>0</v>
      </c>
      <c r="GJ33" s="2" t="s">
        <v>36</v>
      </c>
      <c r="GK33" s="2">
        <v>4</v>
      </c>
      <c r="GL33" s="2">
        <v>2</v>
      </c>
      <c r="GM33" s="2">
        <v>2</v>
      </c>
      <c r="GN33" s="2">
        <v>0</v>
      </c>
      <c r="GO33" s="4">
        <v>0.5</v>
      </c>
      <c r="GP33" s="4">
        <f t="shared" si="22"/>
        <v>0</v>
      </c>
      <c r="GR33" s="2" t="s">
        <v>36</v>
      </c>
      <c r="GS33" s="2">
        <v>4</v>
      </c>
      <c r="GT33" s="2">
        <v>2</v>
      </c>
      <c r="GU33" s="2">
        <v>2</v>
      </c>
      <c r="GV33" s="2">
        <v>0</v>
      </c>
      <c r="GW33" s="4">
        <v>0.5</v>
      </c>
      <c r="GX33" s="4">
        <f t="shared" si="23"/>
        <v>0</v>
      </c>
      <c r="GZ33" s="2" t="s">
        <v>36</v>
      </c>
      <c r="HA33" s="2">
        <v>4</v>
      </c>
      <c r="HB33" s="2">
        <v>2</v>
      </c>
      <c r="HC33" s="2">
        <v>2</v>
      </c>
      <c r="HD33" s="2">
        <v>0</v>
      </c>
      <c r="HE33" s="4">
        <v>0.5</v>
      </c>
      <c r="HF33" s="4">
        <f t="shared" si="24"/>
        <v>0</v>
      </c>
      <c r="HH33" s="2" t="s">
        <v>36</v>
      </c>
      <c r="HI33" s="2">
        <v>4</v>
      </c>
      <c r="HJ33" s="2">
        <v>2</v>
      </c>
      <c r="HK33" s="2">
        <v>2</v>
      </c>
      <c r="HL33" s="2">
        <v>0</v>
      </c>
      <c r="HM33" s="4">
        <v>0.5</v>
      </c>
      <c r="HN33" s="4">
        <f t="shared" si="25"/>
        <v>0</v>
      </c>
      <c r="HP33" s="2" t="s">
        <v>36</v>
      </c>
      <c r="HQ33" s="2">
        <v>4</v>
      </c>
      <c r="HR33" s="2">
        <v>2</v>
      </c>
      <c r="HS33" s="2">
        <v>2</v>
      </c>
      <c r="HT33" s="2">
        <v>0</v>
      </c>
      <c r="HU33" s="4">
        <v>0.5</v>
      </c>
      <c r="HV33" s="4">
        <f t="shared" si="26"/>
        <v>0</v>
      </c>
      <c r="HX33" s="2" t="s">
        <v>36</v>
      </c>
      <c r="HY33" s="2">
        <v>4</v>
      </c>
      <c r="HZ33" s="2">
        <v>2</v>
      </c>
      <c r="IA33" s="2">
        <v>2</v>
      </c>
      <c r="IB33" s="2">
        <v>0</v>
      </c>
      <c r="IC33" s="4">
        <v>0.5</v>
      </c>
      <c r="ID33" s="4">
        <f t="shared" si="27"/>
        <v>0</v>
      </c>
      <c r="IF33" s="2" t="s">
        <v>36</v>
      </c>
      <c r="IG33" s="2">
        <v>4</v>
      </c>
      <c r="IH33" s="2">
        <v>2</v>
      </c>
      <c r="II33" s="2">
        <v>2</v>
      </c>
      <c r="IJ33" s="2">
        <v>0</v>
      </c>
      <c r="IK33" s="4">
        <f t="shared" si="90"/>
        <v>0.5</v>
      </c>
      <c r="IL33" s="4">
        <f t="shared" si="28"/>
        <v>0</v>
      </c>
      <c r="IN33" s="55" t="s">
        <v>36</v>
      </c>
      <c r="IO33" s="55">
        <v>4</v>
      </c>
      <c r="IP33" s="55">
        <v>2</v>
      </c>
      <c r="IQ33" s="55">
        <v>2</v>
      </c>
      <c r="IR33" s="55">
        <v>0</v>
      </c>
      <c r="IS33" s="56">
        <v>0.5</v>
      </c>
      <c r="IT33" s="56">
        <v>0</v>
      </c>
      <c r="IU33" s="52"/>
      <c r="IV33" s="55" t="s">
        <v>36</v>
      </c>
      <c r="IW33" s="55">
        <v>4</v>
      </c>
      <c r="IX33" s="55">
        <v>2</v>
      </c>
      <c r="IY33" s="55">
        <v>2</v>
      </c>
      <c r="IZ33" s="55">
        <v>0</v>
      </c>
      <c r="JA33" s="56">
        <v>0.5</v>
      </c>
      <c r="JB33" s="56">
        <v>0</v>
      </c>
      <c r="JD33" s="73" t="s">
        <v>36</v>
      </c>
      <c r="JE33" s="73">
        <v>4</v>
      </c>
      <c r="JF33" s="73">
        <v>2</v>
      </c>
      <c r="JG33" s="73">
        <v>2</v>
      </c>
      <c r="JH33" s="73">
        <v>0</v>
      </c>
      <c r="JI33" s="77">
        <v>0.5</v>
      </c>
      <c r="JJ33" s="67">
        <f t="shared" si="29"/>
        <v>0</v>
      </c>
      <c r="JK33" s="66"/>
      <c r="JL33" s="73" t="s">
        <v>36</v>
      </c>
      <c r="JM33" s="73">
        <v>4</v>
      </c>
      <c r="JN33" s="73">
        <v>2</v>
      </c>
      <c r="JO33" s="73">
        <v>2</v>
      </c>
      <c r="JP33" s="73">
        <v>0</v>
      </c>
      <c r="JQ33" s="77">
        <f t="shared" si="91"/>
        <v>0.5</v>
      </c>
      <c r="JR33" s="67">
        <f t="shared" si="30"/>
        <v>0</v>
      </c>
      <c r="JS33" s="66"/>
      <c r="JT33" s="74" t="s">
        <v>36</v>
      </c>
      <c r="JU33" s="74">
        <v>4</v>
      </c>
      <c r="JV33" s="74">
        <v>2</v>
      </c>
      <c r="JW33" s="74">
        <v>2</v>
      </c>
      <c r="JX33" s="74">
        <v>0</v>
      </c>
      <c r="JY33" s="75">
        <f t="shared" si="92"/>
        <v>0.5</v>
      </c>
      <c r="JZ33" s="75">
        <f t="shared" si="31"/>
        <v>0</v>
      </c>
      <c r="KB33" s="73" t="s">
        <v>36</v>
      </c>
      <c r="KC33" s="73">
        <v>4</v>
      </c>
      <c r="KD33" s="73">
        <v>2</v>
      </c>
      <c r="KE33" s="73">
        <v>2</v>
      </c>
      <c r="KF33" s="73">
        <v>0</v>
      </c>
      <c r="KG33" s="77">
        <v>0.5</v>
      </c>
      <c r="KH33" s="75">
        <f t="shared" si="32"/>
        <v>0</v>
      </c>
      <c r="KI33" s="74"/>
      <c r="KJ33" s="73" t="s">
        <v>36</v>
      </c>
      <c r="KK33" s="73">
        <v>4</v>
      </c>
      <c r="KL33" s="73">
        <v>2</v>
      </c>
      <c r="KM33" s="73">
        <v>2</v>
      </c>
      <c r="KN33" s="73">
        <v>0</v>
      </c>
      <c r="KO33" s="77">
        <v>0.5</v>
      </c>
      <c r="KP33" s="75">
        <f t="shared" si="33"/>
        <v>0</v>
      </c>
      <c r="KQ33" s="74"/>
      <c r="KR33" s="73" t="s">
        <v>36</v>
      </c>
      <c r="KS33" s="73">
        <v>4</v>
      </c>
      <c r="KT33" s="73">
        <v>2</v>
      </c>
      <c r="KU33" s="73">
        <v>2</v>
      </c>
      <c r="KV33" s="73">
        <v>0</v>
      </c>
      <c r="KW33" s="77">
        <v>0.5</v>
      </c>
      <c r="KX33" s="75">
        <f t="shared" si="34"/>
        <v>0</v>
      </c>
      <c r="KY33" s="74"/>
      <c r="KZ33" s="73" t="s">
        <v>36</v>
      </c>
      <c r="LA33" s="73">
        <v>4</v>
      </c>
      <c r="LB33" s="73">
        <v>2</v>
      </c>
      <c r="LC33" s="73">
        <v>2</v>
      </c>
      <c r="LD33" s="73">
        <v>0</v>
      </c>
      <c r="LE33" s="77">
        <v>0.5</v>
      </c>
      <c r="LF33" s="75">
        <f t="shared" si="35"/>
        <v>0.5</v>
      </c>
      <c r="LG33" s="74"/>
      <c r="LH33" s="74"/>
      <c r="LI33" s="73" t="s">
        <v>36</v>
      </c>
      <c r="LJ33" s="73">
        <v>4</v>
      </c>
      <c r="LK33" s="73">
        <v>2</v>
      </c>
      <c r="LL33" s="73">
        <v>2</v>
      </c>
      <c r="LM33" s="73">
        <v>0</v>
      </c>
      <c r="LN33" s="77">
        <v>0.5</v>
      </c>
      <c r="LO33" s="75">
        <f t="shared" si="36"/>
        <v>0</v>
      </c>
      <c r="LP33" s="74"/>
      <c r="LQ33" s="74" t="s">
        <v>36</v>
      </c>
      <c r="LR33" s="74">
        <v>4</v>
      </c>
      <c r="LS33" s="74">
        <v>2</v>
      </c>
      <c r="LT33" s="74">
        <v>2</v>
      </c>
      <c r="LU33" s="74">
        <v>0</v>
      </c>
      <c r="LV33" s="75">
        <f t="shared" si="37"/>
        <v>0.5</v>
      </c>
      <c r="LW33" s="75">
        <f t="shared" si="38"/>
        <v>0</v>
      </c>
      <c r="LY33" s="74" t="s">
        <v>36</v>
      </c>
      <c r="LZ33" s="74">
        <v>4</v>
      </c>
      <c r="MA33" s="74">
        <v>2</v>
      </c>
      <c r="MB33" s="74">
        <v>2</v>
      </c>
      <c r="MC33" s="74">
        <v>0</v>
      </c>
      <c r="MD33" s="75">
        <f t="shared" si="39"/>
        <v>0.5</v>
      </c>
      <c r="ME33" s="75">
        <f t="shared" si="40"/>
        <v>0</v>
      </c>
      <c r="MG33" s="74" t="s">
        <v>36</v>
      </c>
      <c r="MH33" s="74">
        <v>4</v>
      </c>
      <c r="MI33" s="74">
        <v>2</v>
      </c>
      <c r="MJ33" s="74">
        <v>2</v>
      </c>
      <c r="MK33" s="74">
        <v>0</v>
      </c>
      <c r="ML33" s="75">
        <f t="shared" si="41"/>
        <v>0.5</v>
      </c>
      <c r="MM33" s="75">
        <f t="shared" si="42"/>
        <v>0</v>
      </c>
      <c r="MO33" s="74" t="s">
        <v>36</v>
      </c>
      <c r="MP33" s="74">
        <v>4</v>
      </c>
      <c r="MQ33" s="74">
        <v>2</v>
      </c>
      <c r="MR33" s="74">
        <v>2</v>
      </c>
      <c r="MS33" s="74">
        <v>0</v>
      </c>
      <c r="MT33" s="75">
        <f t="shared" si="43"/>
        <v>0.5</v>
      </c>
      <c r="MU33" s="75">
        <f t="shared" si="44"/>
        <v>0</v>
      </c>
      <c r="MW33" s="74" t="s">
        <v>36</v>
      </c>
      <c r="MX33" s="74">
        <v>4</v>
      </c>
      <c r="MY33" s="74">
        <v>2</v>
      </c>
      <c r="MZ33" s="74">
        <v>2</v>
      </c>
      <c r="NA33" s="74">
        <v>0</v>
      </c>
      <c r="NB33" s="75">
        <f t="shared" si="45"/>
        <v>0.5</v>
      </c>
      <c r="NC33" s="75">
        <f t="shared" si="46"/>
        <v>0</v>
      </c>
      <c r="ND33" s="74"/>
      <c r="NE33" s="74" t="s">
        <v>36</v>
      </c>
      <c r="NF33" s="74">
        <v>4</v>
      </c>
      <c r="NG33" s="74">
        <v>2</v>
      </c>
      <c r="NH33" s="74">
        <v>2</v>
      </c>
      <c r="NI33" s="74">
        <v>0</v>
      </c>
      <c r="NJ33" s="75">
        <f t="shared" si="47"/>
        <v>0.5</v>
      </c>
      <c r="NK33" s="75">
        <f t="shared" si="48"/>
        <v>0</v>
      </c>
      <c r="NM33" s="74" t="s">
        <v>36</v>
      </c>
      <c r="NN33" s="74">
        <v>4</v>
      </c>
      <c r="NO33" s="74">
        <v>2</v>
      </c>
      <c r="NP33" s="74">
        <v>2</v>
      </c>
      <c r="NQ33" s="74">
        <v>0</v>
      </c>
      <c r="NR33" s="75">
        <f t="shared" si="49"/>
        <v>0.5</v>
      </c>
      <c r="NS33" s="75">
        <f t="shared" si="50"/>
        <v>0</v>
      </c>
      <c r="NU33" s="74" t="s">
        <v>36</v>
      </c>
      <c r="NV33" s="74">
        <v>4</v>
      </c>
      <c r="NW33" s="74">
        <v>2</v>
      </c>
      <c r="NX33" s="74">
        <v>2</v>
      </c>
      <c r="NY33" s="74">
        <v>0</v>
      </c>
      <c r="NZ33" s="75">
        <f t="shared" si="51"/>
        <v>0.5</v>
      </c>
      <c r="OA33" s="75">
        <f t="shared" si="52"/>
        <v>0</v>
      </c>
      <c r="OC33" s="74" t="s">
        <v>36</v>
      </c>
      <c r="OD33" s="74">
        <v>4</v>
      </c>
      <c r="OE33" s="74">
        <v>2</v>
      </c>
      <c r="OF33" s="74">
        <v>2</v>
      </c>
      <c r="OG33" s="74">
        <v>0</v>
      </c>
      <c r="OH33" s="75">
        <f t="shared" si="53"/>
        <v>0.5</v>
      </c>
      <c r="OI33" s="75">
        <f t="shared" si="54"/>
        <v>0</v>
      </c>
      <c r="OK33" s="74" t="s">
        <v>36</v>
      </c>
      <c r="OL33" s="74">
        <v>4</v>
      </c>
      <c r="OM33" s="73">
        <v>2</v>
      </c>
      <c r="ON33" s="74">
        <v>2</v>
      </c>
      <c r="OO33" s="74">
        <v>0</v>
      </c>
      <c r="OP33" s="75">
        <f t="shared" si="55"/>
        <v>0.5</v>
      </c>
      <c r="OQ33" s="75">
        <f t="shared" si="56"/>
        <v>0</v>
      </c>
      <c r="OS33" s="74" t="s">
        <v>36</v>
      </c>
      <c r="OT33" s="74">
        <v>4</v>
      </c>
      <c r="OU33" s="74">
        <v>2</v>
      </c>
      <c r="OV33" s="74">
        <v>2</v>
      </c>
      <c r="OW33" s="74">
        <v>0</v>
      </c>
      <c r="OX33" s="75">
        <f t="shared" si="57"/>
        <v>0.5</v>
      </c>
      <c r="OY33" s="75">
        <f t="shared" si="58"/>
        <v>0</v>
      </c>
      <c r="PA33" s="74" t="s">
        <v>36</v>
      </c>
      <c r="PB33" s="74">
        <v>4</v>
      </c>
      <c r="PC33" s="74">
        <v>2</v>
      </c>
      <c r="PD33" s="74">
        <v>2</v>
      </c>
      <c r="PE33" s="74">
        <v>0</v>
      </c>
      <c r="PF33" s="75">
        <f t="shared" si="59"/>
        <v>0.5</v>
      </c>
      <c r="PG33" s="75">
        <f t="shared" si="60"/>
        <v>0</v>
      </c>
      <c r="PI33" s="74" t="s">
        <v>36</v>
      </c>
      <c r="PJ33" s="74">
        <v>4</v>
      </c>
      <c r="PK33" s="74">
        <v>2</v>
      </c>
      <c r="PL33" s="74">
        <v>2</v>
      </c>
      <c r="PM33" s="74">
        <v>0</v>
      </c>
      <c r="PN33" s="75">
        <f t="shared" si="61"/>
        <v>0.5</v>
      </c>
      <c r="PO33" s="75">
        <f t="shared" si="62"/>
        <v>0</v>
      </c>
      <c r="PQ33" s="74" t="s">
        <v>36</v>
      </c>
      <c r="PR33" s="74">
        <v>4</v>
      </c>
      <c r="PS33" s="74">
        <v>2</v>
      </c>
      <c r="PT33" s="74">
        <v>2</v>
      </c>
      <c r="PU33" s="74">
        <v>0</v>
      </c>
      <c r="PV33" s="75">
        <f t="shared" si="63"/>
        <v>0.5</v>
      </c>
      <c r="PW33" s="75">
        <f t="shared" si="64"/>
        <v>0</v>
      </c>
      <c r="PY33" s="74" t="s">
        <v>36</v>
      </c>
      <c r="PZ33" s="74">
        <v>4</v>
      </c>
      <c r="QA33" s="74">
        <v>2</v>
      </c>
      <c r="QB33" s="74">
        <v>2</v>
      </c>
      <c r="QC33" s="74">
        <v>0</v>
      </c>
      <c r="QD33" s="75">
        <f t="shared" si="65"/>
        <v>0.5</v>
      </c>
      <c r="QE33" s="75">
        <f t="shared" si="66"/>
        <v>0</v>
      </c>
      <c r="QG33" s="74" t="s">
        <v>36</v>
      </c>
      <c r="QH33" s="74">
        <v>4</v>
      </c>
      <c r="QI33" s="74">
        <v>2</v>
      </c>
      <c r="QJ33" s="74">
        <v>2</v>
      </c>
      <c r="QK33" s="74">
        <v>0</v>
      </c>
      <c r="QL33" s="75">
        <f t="shared" si="67"/>
        <v>0.5</v>
      </c>
      <c r="QM33" s="75">
        <f t="shared" si="68"/>
        <v>0</v>
      </c>
      <c r="QO33" s="74" t="s">
        <v>36</v>
      </c>
      <c r="QP33" s="74">
        <v>4</v>
      </c>
      <c r="QQ33" s="74">
        <v>2</v>
      </c>
      <c r="QR33" s="74">
        <v>2</v>
      </c>
      <c r="QS33" s="74">
        <v>0</v>
      </c>
      <c r="QT33" s="75">
        <f t="shared" si="69"/>
        <v>0.5</v>
      </c>
      <c r="QU33" s="75">
        <f t="shared" si="70"/>
        <v>0</v>
      </c>
      <c r="QW33" s="74" t="s">
        <v>36</v>
      </c>
      <c r="QX33" s="74">
        <v>4</v>
      </c>
      <c r="QY33" s="74">
        <v>2</v>
      </c>
      <c r="QZ33" s="74">
        <v>2</v>
      </c>
      <c r="RA33" s="74">
        <v>0</v>
      </c>
      <c r="RB33" s="75">
        <f t="shared" si="71"/>
        <v>0.5</v>
      </c>
      <c r="RC33" s="75">
        <f t="shared" si="72"/>
        <v>0</v>
      </c>
      <c r="RE33" s="74" t="s">
        <v>36</v>
      </c>
      <c r="RF33" s="74">
        <v>4</v>
      </c>
      <c r="RG33" s="74">
        <v>2</v>
      </c>
      <c r="RH33" s="74">
        <v>2</v>
      </c>
      <c r="RI33" s="74">
        <v>0</v>
      </c>
      <c r="RJ33" s="75">
        <f t="shared" si="73"/>
        <v>0.5</v>
      </c>
      <c r="RK33" s="75">
        <f t="shared" si="74"/>
        <v>0</v>
      </c>
      <c r="RM33" s="74" t="s">
        <v>36</v>
      </c>
      <c r="RN33" s="74">
        <v>4</v>
      </c>
      <c r="RO33" s="74">
        <v>2</v>
      </c>
      <c r="RP33" s="74">
        <v>2</v>
      </c>
      <c r="RQ33" s="74">
        <v>0</v>
      </c>
      <c r="RR33" s="75">
        <f t="shared" si="75"/>
        <v>0.5</v>
      </c>
      <c r="RS33" s="75">
        <f t="shared" si="76"/>
        <v>0</v>
      </c>
      <c r="RU33" s="74" t="s">
        <v>36</v>
      </c>
      <c r="RV33" s="74">
        <v>4</v>
      </c>
      <c r="RW33" s="74">
        <v>2</v>
      </c>
      <c r="RX33" s="74">
        <v>2</v>
      </c>
      <c r="RY33" s="74">
        <v>0</v>
      </c>
      <c r="RZ33" s="75">
        <f t="shared" si="77"/>
        <v>0.5</v>
      </c>
      <c r="SA33" s="75">
        <f t="shared" si="78"/>
        <v>0</v>
      </c>
      <c r="SC33" s="74" t="s">
        <v>36</v>
      </c>
      <c r="SD33" s="74">
        <v>4</v>
      </c>
      <c r="SE33" s="74">
        <v>2</v>
      </c>
      <c r="SF33" s="74">
        <v>2</v>
      </c>
      <c r="SG33" s="74">
        <v>0</v>
      </c>
      <c r="SH33" s="75">
        <f t="shared" si="79"/>
        <v>0.5</v>
      </c>
      <c r="SI33" s="75">
        <f t="shared" si="80"/>
        <v>0</v>
      </c>
      <c r="SK33" s="74" t="s">
        <v>36</v>
      </c>
      <c r="SL33" s="74">
        <v>4</v>
      </c>
      <c r="SM33" s="74">
        <v>2</v>
      </c>
      <c r="SN33" s="74">
        <v>2</v>
      </c>
      <c r="SO33" s="74">
        <v>0</v>
      </c>
      <c r="SP33" s="75">
        <f t="shared" si="81"/>
        <v>0.5</v>
      </c>
      <c r="SQ33" s="75" t="str">
        <f t="shared" si="82"/>
        <v>OK</v>
      </c>
      <c r="SS33" s="74" t="s">
        <v>36</v>
      </c>
      <c r="ST33" s="74">
        <v>4</v>
      </c>
      <c r="SU33" s="74">
        <v>2</v>
      </c>
      <c r="SV33" s="74">
        <v>2</v>
      </c>
      <c r="SW33" s="74">
        <v>0</v>
      </c>
      <c r="SX33" s="75">
        <f t="shared" si="83"/>
        <v>0.5</v>
      </c>
      <c r="SY33" s="75" t="str">
        <f t="shared" si="84"/>
        <v>OK</v>
      </c>
      <c r="TA33" s="74" t="s">
        <v>36</v>
      </c>
      <c r="TB33" s="74">
        <v>4</v>
      </c>
      <c r="TC33" s="74">
        <v>2</v>
      </c>
      <c r="TD33" s="74">
        <v>2</v>
      </c>
      <c r="TE33" s="74">
        <v>0</v>
      </c>
      <c r="TF33" s="75">
        <v>0.5</v>
      </c>
      <c r="TG33" s="75" t="str">
        <f t="shared" si="85"/>
        <v>OK</v>
      </c>
      <c r="TI33" s="74" t="s">
        <v>36</v>
      </c>
      <c r="TJ33" s="74">
        <v>4</v>
      </c>
      <c r="TK33" s="74">
        <v>2</v>
      </c>
      <c r="TL33" s="74">
        <v>2</v>
      </c>
      <c r="TM33" s="74">
        <v>0</v>
      </c>
      <c r="TN33" s="75">
        <f t="shared" si="86"/>
        <v>0.5</v>
      </c>
      <c r="TO33" s="75" t="str">
        <f t="shared" si="87"/>
        <v>OK</v>
      </c>
    </row>
    <row r="34" spans="1:535" ht="15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G34" s="4"/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4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4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4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4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4">
        <f t="shared" si="4"/>
        <v>0</v>
      </c>
      <c r="AV34" s="2" t="s">
        <v>37</v>
      </c>
      <c r="AW34" s="2">
        <v>15</v>
      </c>
      <c r="AX34" s="2">
        <v>15</v>
      </c>
      <c r="AY34" s="2">
        <v>0</v>
      </c>
      <c r="AZ34" s="2">
        <v>0</v>
      </c>
      <c r="BA34" s="4">
        <v>1</v>
      </c>
      <c r="BB34" s="4">
        <f t="shared" si="5"/>
        <v>0</v>
      </c>
      <c r="BD34" s="2" t="s">
        <v>37</v>
      </c>
      <c r="BE34" s="2">
        <v>15</v>
      </c>
      <c r="BF34" s="2">
        <v>15</v>
      </c>
      <c r="BG34" s="2">
        <v>0</v>
      </c>
      <c r="BH34" s="2">
        <v>0</v>
      </c>
      <c r="BI34" s="4">
        <v>1</v>
      </c>
      <c r="BJ34" s="4">
        <f t="shared" si="6"/>
        <v>0</v>
      </c>
      <c r="BL34" s="2" t="s">
        <v>37</v>
      </c>
      <c r="BM34" s="2">
        <v>15</v>
      </c>
      <c r="BN34" s="2">
        <v>15</v>
      </c>
      <c r="BO34" s="2">
        <v>0</v>
      </c>
      <c r="BP34" s="2">
        <v>0</v>
      </c>
      <c r="BQ34" s="4">
        <v>1</v>
      </c>
      <c r="BR34" s="4">
        <f t="shared" si="7"/>
        <v>0</v>
      </c>
      <c r="BT34" s="2" t="s">
        <v>37</v>
      </c>
      <c r="BU34" s="2">
        <v>15</v>
      </c>
      <c r="BV34" s="2">
        <v>15</v>
      </c>
      <c r="BW34" s="2">
        <v>0</v>
      </c>
      <c r="BX34" s="2">
        <v>0</v>
      </c>
      <c r="BY34" s="4">
        <v>1</v>
      </c>
      <c r="BZ34" s="4">
        <f t="shared" si="8"/>
        <v>0</v>
      </c>
      <c r="CB34" s="2" t="s">
        <v>37</v>
      </c>
      <c r="CC34" s="2">
        <v>15</v>
      </c>
      <c r="CD34" s="2">
        <v>15</v>
      </c>
      <c r="CE34" s="2">
        <v>0</v>
      </c>
      <c r="CF34" s="2">
        <v>0</v>
      </c>
      <c r="CG34" s="4">
        <v>1</v>
      </c>
      <c r="CH34" s="4">
        <f t="shared" si="9"/>
        <v>0</v>
      </c>
      <c r="CJ34" s="2" t="s">
        <v>37</v>
      </c>
      <c r="CK34" s="2">
        <v>15</v>
      </c>
      <c r="CL34" s="2">
        <v>15</v>
      </c>
      <c r="CM34" s="2">
        <v>0</v>
      </c>
      <c r="CN34" s="2">
        <v>0</v>
      </c>
      <c r="CO34" s="4">
        <v>1</v>
      </c>
      <c r="CP34" s="4">
        <f t="shared" si="10"/>
        <v>0</v>
      </c>
      <c r="CR34" s="2" t="s">
        <v>37</v>
      </c>
      <c r="CS34" s="2">
        <v>15</v>
      </c>
      <c r="CT34" s="2">
        <v>15</v>
      </c>
      <c r="CU34" s="2">
        <v>0</v>
      </c>
      <c r="CV34" s="2">
        <v>0</v>
      </c>
      <c r="CW34" s="4">
        <v>1</v>
      </c>
      <c r="CX34" s="4">
        <f t="shared" si="11"/>
        <v>0</v>
      </c>
      <c r="CZ34" s="2" t="s">
        <v>37</v>
      </c>
      <c r="DA34" s="2">
        <v>15</v>
      </c>
      <c r="DB34" s="2">
        <v>15</v>
      </c>
      <c r="DC34" s="2">
        <v>0</v>
      </c>
      <c r="DD34" s="2">
        <v>0</v>
      </c>
      <c r="DE34" s="4">
        <v>1</v>
      </c>
      <c r="DF34" s="8">
        <f t="shared" si="12"/>
        <v>0</v>
      </c>
      <c r="DH34" s="2" t="s">
        <v>37</v>
      </c>
      <c r="DI34" s="2">
        <v>15</v>
      </c>
      <c r="DJ34" s="2">
        <v>15</v>
      </c>
      <c r="DK34" s="2">
        <v>0</v>
      </c>
      <c r="DL34" s="2">
        <v>0</v>
      </c>
      <c r="DM34" s="4">
        <v>1</v>
      </c>
      <c r="DN34" s="4">
        <f t="shared" si="13"/>
        <v>0</v>
      </c>
      <c r="DP34" s="2" t="s">
        <v>37</v>
      </c>
      <c r="DQ34" s="2">
        <v>15</v>
      </c>
      <c r="DR34" s="2">
        <v>15</v>
      </c>
      <c r="DS34" s="2">
        <v>0</v>
      </c>
      <c r="DT34" s="2">
        <v>0</v>
      </c>
      <c r="DU34" s="4">
        <v>1</v>
      </c>
      <c r="DV34" s="4">
        <f t="shared" si="14"/>
        <v>0</v>
      </c>
      <c r="DX34" s="2" t="s">
        <v>37</v>
      </c>
      <c r="DY34" s="2">
        <v>15</v>
      </c>
      <c r="DZ34" s="2">
        <v>15</v>
      </c>
      <c r="EA34" s="2">
        <v>0</v>
      </c>
      <c r="EB34" s="2">
        <v>0</v>
      </c>
      <c r="EC34" s="4">
        <v>1</v>
      </c>
      <c r="ED34" s="8">
        <f>EC34-'ZTE Geek V975'!DM34</f>
        <v>0</v>
      </c>
      <c r="EF34" s="2" t="s">
        <v>37</v>
      </c>
      <c r="EG34" s="2">
        <v>15</v>
      </c>
      <c r="EH34" s="2">
        <v>15</v>
      </c>
      <c r="EI34" s="2">
        <v>0</v>
      </c>
      <c r="EJ34" s="2">
        <v>0</v>
      </c>
      <c r="EK34" s="4">
        <v>1</v>
      </c>
      <c r="EL34" s="4">
        <f t="shared" si="15"/>
        <v>0</v>
      </c>
      <c r="EN34" s="2" t="s">
        <v>37</v>
      </c>
      <c r="EO34" s="2">
        <v>15</v>
      </c>
      <c r="EP34" s="2">
        <v>15</v>
      </c>
      <c r="EQ34" s="2">
        <v>0</v>
      </c>
      <c r="ER34" s="2">
        <v>0</v>
      </c>
      <c r="ES34" s="4">
        <v>1</v>
      </c>
      <c r="ET34" s="4">
        <f t="shared" si="16"/>
        <v>0</v>
      </c>
      <c r="EV34" s="2" t="s">
        <v>37</v>
      </c>
      <c r="EW34" s="2">
        <v>15</v>
      </c>
      <c r="EX34" s="2">
        <v>15</v>
      </c>
      <c r="EY34" s="2">
        <v>0</v>
      </c>
      <c r="EZ34" s="2">
        <v>0</v>
      </c>
      <c r="FA34" s="4">
        <v>1</v>
      </c>
      <c r="FB34" s="4">
        <f t="shared" si="17"/>
        <v>0</v>
      </c>
      <c r="FD34" s="2" t="s">
        <v>37</v>
      </c>
      <c r="FE34" s="2">
        <v>15</v>
      </c>
      <c r="FF34" s="2">
        <v>15</v>
      </c>
      <c r="FG34" s="2">
        <v>0</v>
      </c>
      <c r="FH34" s="2">
        <v>0</v>
      </c>
      <c r="FI34" s="4">
        <v>1</v>
      </c>
      <c r="FJ34" s="4">
        <f t="shared" si="18"/>
        <v>0</v>
      </c>
      <c r="FL34" s="2" t="s">
        <v>37</v>
      </c>
      <c r="FM34" s="2">
        <v>15</v>
      </c>
      <c r="FN34" s="2">
        <v>15</v>
      </c>
      <c r="FO34" s="2">
        <v>0</v>
      </c>
      <c r="FP34" s="2">
        <v>0</v>
      </c>
      <c r="FQ34" s="4">
        <v>1</v>
      </c>
      <c r="FR34" s="8">
        <f t="shared" si="19"/>
        <v>0</v>
      </c>
      <c r="FT34" s="2" t="s">
        <v>37</v>
      </c>
      <c r="FU34" s="2">
        <v>15</v>
      </c>
      <c r="FV34" s="2">
        <v>15</v>
      </c>
      <c r="FW34" s="2">
        <v>0</v>
      </c>
      <c r="FX34" s="2">
        <v>0</v>
      </c>
      <c r="FY34" s="4">
        <f t="shared" si="88"/>
        <v>1</v>
      </c>
      <c r="FZ34" s="4">
        <f t="shared" si="20"/>
        <v>0</v>
      </c>
      <c r="GB34" t="s">
        <v>37</v>
      </c>
      <c r="GC34">
        <v>15</v>
      </c>
      <c r="GD34">
        <v>15</v>
      </c>
      <c r="GE34">
        <v>0</v>
      </c>
      <c r="GF34">
        <v>0</v>
      </c>
      <c r="GG34" s="38">
        <f t="shared" si="89"/>
        <v>1</v>
      </c>
      <c r="GH34" s="4">
        <f t="shared" si="21"/>
        <v>0</v>
      </c>
      <c r="GJ34" s="2" t="s">
        <v>37</v>
      </c>
      <c r="GK34" s="2">
        <v>15</v>
      </c>
      <c r="GL34" s="2">
        <v>15</v>
      </c>
      <c r="GM34" s="2">
        <v>0</v>
      </c>
      <c r="GN34" s="2">
        <v>0</v>
      </c>
      <c r="GO34" s="4">
        <v>1</v>
      </c>
      <c r="GP34" s="4">
        <f t="shared" si="22"/>
        <v>0</v>
      </c>
      <c r="GR34" s="2" t="s">
        <v>37</v>
      </c>
      <c r="GS34" s="2">
        <v>15</v>
      </c>
      <c r="GT34" s="2">
        <v>15</v>
      </c>
      <c r="GU34" s="2">
        <v>0</v>
      </c>
      <c r="GV34" s="2">
        <v>0</v>
      </c>
      <c r="GW34" s="4">
        <v>1</v>
      </c>
      <c r="GX34" s="4">
        <f t="shared" si="23"/>
        <v>0</v>
      </c>
      <c r="GZ34" s="2" t="s">
        <v>37</v>
      </c>
      <c r="HA34" s="2">
        <v>15</v>
      </c>
      <c r="HB34" s="2">
        <v>15</v>
      </c>
      <c r="HC34" s="2">
        <v>0</v>
      </c>
      <c r="HD34" s="2">
        <v>0</v>
      </c>
      <c r="HE34" s="4">
        <v>1</v>
      </c>
      <c r="HF34" s="4">
        <f t="shared" si="24"/>
        <v>0</v>
      </c>
      <c r="HH34" s="2" t="s">
        <v>37</v>
      </c>
      <c r="HI34" s="2">
        <v>15</v>
      </c>
      <c r="HJ34" s="2">
        <v>15</v>
      </c>
      <c r="HK34" s="2">
        <v>0</v>
      </c>
      <c r="HL34" s="2">
        <v>0</v>
      </c>
      <c r="HM34" s="4">
        <v>1</v>
      </c>
      <c r="HN34" s="4">
        <f t="shared" si="25"/>
        <v>0</v>
      </c>
      <c r="HP34" s="2" t="s">
        <v>37</v>
      </c>
      <c r="HQ34" s="2">
        <v>15</v>
      </c>
      <c r="HR34" s="2">
        <v>15</v>
      </c>
      <c r="HS34" s="2">
        <v>0</v>
      </c>
      <c r="HT34" s="2">
        <v>0</v>
      </c>
      <c r="HU34" s="4">
        <v>1</v>
      </c>
      <c r="HV34" s="4">
        <f t="shared" si="26"/>
        <v>0</v>
      </c>
      <c r="HX34" s="2" t="s">
        <v>37</v>
      </c>
      <c r="HY34" s="2">
        <v>15</v>
      </c>
      <c r="HZ34" s="2">
        <v>15</v>
      </c>
      <c r="IA34" s="2">
        <v>0</v>
      </c>
      <c r="IB34" s="2">
        <v>0</v>
      </c>
      <c r="IC34" s="4">
        <v>1</v>
      </c>
      <c r="ID34" s="4">
        <f t="shared" si="27"/>
        <v>0</v>
      </c>
      <c r="IF34" s="2" t="s">
        <v>37</v>
      </c>
      <c r="IG34" s="2">
        <v>15</v>
      </c>
      <c r="IH34" s="2">
        <v>15</v>
      </c>
      <c r="II34" s="2">
        <v>0</v>
      </c>
      <c r="IJ34" s="2">
        <v>0</v>
      </c>
      <c r="IK34" s="4">
        <f t="shared" si="90"/>
        <v>1</v>
      </c>
      <c r="IL34" s="4">
        <f t="shared" si="28"/>
        <v>0</v>
      </c>
      <c r="IN34" s="55" t="s">
        <v>37</v>
      </c>
      <c r="IO34" s="55">
        <v>15</v>
      </c>
      <c r="IP34" s="55">
        <v>15</v>
      </c>
      <c r="IQ34" s="55">
        <v>0</v>
      </c>
      <c r="IR34" s="55">
        <v>0</v>
      </c>
      <c r="IS34" s="56">
        <v>1</v>
      </c>
      <c r="IT34" s="56">
        <v>0</v>
      </c>
      <c r="IU34" s="52"/>
      <c r="IV34" s="55" t="s">
        <v>37</v>
      </c>
      <c r="IW34" s="55">
        <v>15</v>
      </c>
      <c r="IX34" s="55">
        <v>15</v>
      </c>
      <c r="IY34" s="55">
        <v>0</v>
      </c>
      <c r="IZ34" s="55">
        <v>0</v>
      </c>
      <c r="JA34" s="56">
        <v>1</v>
      </c>
      <c r="JB34" s="56">
        <v>0</v>
      </c>
      <c r="JD34" s="73" t="s">
        <v>37</v>
      </c>
      <c r="JE34" s="73">
        <v>15</v>
      </c>
      <c r="JF34" s="73">
        <v>15</v>
      </c>
      <c r="JG34" s="73">
        <v>0</v>
      </c>
      <c r="JH34" s="73">
        <v>0</v>
      </c>
      <c r="JI34" s="77">
        <v>1</v>
      </c>
      <c r="JJ34" s="67">
        <f t="shared" si="29"/>
        <v>0</v>
      </c>
      <c r="JK34" s="66"/>
      <c r="JL34" s="73" t="s">
        <v>37</v>
      </c>
      <c r="JM34" s="73">
        <v>15</v>
      </c>
      <c r="JN34" s="73">
        <v>15</v>
      </c>
      <c r="JO34" s="73">
        <v>0</v>
      </c>
      <c r="JP34" s="73">
        <v>0</v>
      </c>
      <c r="JQ34" s="77">
        <f t="shared" si="91"/>
        <v>1</v>
      </c>
      <c r="JR34" s="67">
        <f t="shared" si="30"/>
        <v>0</v>
      </c>
      <c r="JS34" s="66"/>
      <c r="JT34" s="74" t="s">
        <v>37</v>
      </c>
      <c r="JU34" s="74">
        <v>15</v>
      </c>
      <c r="JV34" s="74">
        <v>15</v>
      </c>
      <c r="JW34" s="74">
        <v>0</v>
      </c>
      <c r="JX34" s="74">
        <v>0</v>
      </c>
      <c r="JY34" s="75">
        <f t="shared" si="92"/>
        <v>1</v>
      </c>
      <c r="JZ34" s="75">
        <f t="shared" si="31"/>
        <v>0</v>
      </c>
      <c r="KB34" s="73" t="s">
        <v>37</v>
      </c>
      <c r="KC34" s="73">
        <v>15</v>
      </c>
      <c r="KD34" s="73">
        <v>15</v>
      </c>
      <c r="KE34" s="73">
        <v>0</v>
      </c>
      <c r="KF34" s="73">
        <v>0</v>
      </c>
      <c r="KG34" s="77">
        <v>1</v>
      </c>
      <c r="KH34" s="75">
        <f t="shared" si="32"/>
        <v>0</v>
      </c>
      <c r="KI34" s="74"/>
      <c r="KJ34" s="73" t="s">
        <v>37</v>
      </c>
      <c r="KK34" s="73">
        <v>15</v>
      </c>
      <c r="KL34" s="73">
        <v>15</v>
      </c>
      <c r="KM34" s="73">
        <v>0</v>
      </c>
      <c r="KN34" s="73">
        <v>0</v>
      </c>
      <c r="KO34" s="77">
        <v>1</v>
      </c>
      <c r="KP34" s="75">
        <f t="shared" si="33"/>
        <v>0</v>
      </c>
      <c r="KQ34" s="74"/>
      <c r="KR34" s="73" t="s">
        <v>37</v>
      </c>
      <c r="KS34" s="73">
        <v>15</v>
      </c>
      <c r="KT34" s="73">
        <v>15</v>
      </c>
      <c r="KU34" s="73">
        <v>0</v>
      </c>
      <c r="KV34" s="73">
        <v>0</v>
      </c>
      <c r="KW34" s="77">
        <v>1</v>
      </c>
      <c r="KX34" s="75">
        <f t="shared" si="34"/>
        <v>0</v>
      </c>
      <c r="KY34" s="74"/>
      <c r="KZ34" s="73" t="s">
        <v>37</v>
      </c>
      <c r="LA34" s="73">
        <v>15</v>
      </c>
      <c r="LB34" s="73">
        <v>15</v>
      </c>
      <c r="LC34" s="73">
        <v>0</v>
      </c>
      <c r="LD34" s="73">
        <v>0</v>
      </c>
      <c r="LE34" s="77">
        <v>1</v>
      </c>
      <c r="LF34" s="75">
        <f t="shared" si="35"/>
        <v>1</v>
      </c>
      <c r="LG34" s="74"/>
      <c r="LH34" s="74"/>
      <c r="LI34" s="73" t="s">
        <v>37</v>
      </c>
      <c r="LJ34" s="73">
        <v>15</v>
      </c>
      <c r="LK34" s="73">
        <v>15</v>
      </c>
      <c r="LL34" s="73">
        <v>0</v>
      </c>
      <c r="LM34" s="73">
        <v>0</v>
      </c>
      <c r="LN34" s="77">
        <v>1</v>
      </c>
      <c r="LO34" s="75">
        <f t="shared" si="36"/>
        <v>0</v>
      </c>
      <c r="LP34" s="74"/>
      <c r="LQ34" s="74" t="s">
        <v>37</v>
      </c>
      <c r="LR34" s="74">
        <v>15</v>
      </c>
      <c r="LS34" s="74">
        <v>15</v>
      </c>
      <c r="LT34" s="74">
        <v>0</v>
      </c>
      <c r="LU34" s="74">
        <v>0</v>
      </c>
      <c r="LV34" s="75">
        <f t="shared" si="37"/>
        <v>1</v>
      </c>
      <c r="LW34" s="75">
        <f t="shared" si="38"/>
        <v>0</v>
      </c>
      <c r="LY34" s="74" t="s">
        <v>37</v>
      </c>
      <c r="LZ34" s="74">
        <v>15</v>
      </c>
      <c r="MA34" s="74">
        <v>15</v>
      </c>
      <c r="MB34" s="74">
        <v>0</v>
      </c>
      <c r="MC34" s="74">
        <v>0</v>
      </c>
      <c r="MD34" s="75">
        <f t="shared" si="39"/>
        <v>1</v>
      </c>
      <c r="ME34" s="75">
        <f t="shared" si="40"/>
        <v>0</v>
      </c>
      <c r="MG34" s="74" t="s">
        <v>37</v>
      </c>
      <c r="MH34" s="74">
        <v>15</v>
      </c>
      <c r="MI34" s="74">
        <v>15</v>
      </c>
      <c r="MJ34" s="74">
        <v>0</v>
      </c>
      <c r="MK34" s="74">
        <v>0</v>
      </c>
      <c r="ML34" s="75">
        <f t="shared" si="41"/>
        <v>1</v>
      </c>
      <c r="MM34" s="75">
        <f t="shared" si="42"/>
        <v>0</v>
      </c>
      <c r="MO34" s="74" t="s">
        <v>37</v>
      </c>
      <c r="MP34" s="74">
        <v>15</v>
      </c>
      <c r="MQ34" s="74">
        <v>15</v>
      </c>
      <c r="MR34" s="74">
        <v>0</v>
      </c>
      <c r="MS34" s="74">
        <v>0</v>
      </c>
      <c r="MT34" s="75">
        <f t="shared" si="43"/>
        <v>1</v>
      </c>
      <c r="MU34" s="75">
        <f t="shared" si="44"/>
        <v>0</v>
      </c>
      <c r="MW34" s="74" t="s">
        <v>37</v>
      </c>
      <c r="MX34" s="74">
        <v>15</v>
      </c>
      <c r="MY34" s="74">
        <v>15</v>
      </c>
      <c r="MZ34" s="74">
        <v>0</v>
      </c>
      <c r="NA34" s="74">
        <v>0</v>
      </c>
      <c r="NB34" s="75">
        <f t="shared" si="45"/>
        <v>1</v>
      </c>
      <c r="NC34" s="75">
        <f t="shared" si="46"/>
        <v>0</v>
      </c>
      <c r="ND34" s="74"/>
      <c r="NE34" s="74" t="s">
        <v>37</v>
      </c>
      <c r="NF34" s="74">
        <v>15</v>
      </c>
      <c r="NG34" s="74">
        <v>15</v>
      </c>
      <c r="NH34" s="74">
        <v>0</v>
      </c>
      <c r="NI34" s="74">
        <v>0</v>
      </c>
      <c r="NJ34" s="75">
        <f t="shared" si="47"/>
        <v>1</v>
      </c>
      <c r="NK34" s="75">
        <f t="shared" si="48"/>
        <v>0</v>
      </c>
      <c r="NM34" s="74" t="s">
        <v>37</v>
      </c>
      <c r="NN34" s="74">
        <v>15</v>
      </c>
      <c r="NO34" s="74">
        <v>15</v>
      </c>
      <c r="NP34" s="74">
        <v>0</v>
      </c>
      <c r="NQ34" s="74">
        <v>0</v>
      </c>
      <c r="NR34" s="75">
        <f t="shared" si="49"/>
        <v>1</v>
      </c>
      <c r="NS34" s="75">
        <f t="shared" si="50"/>
        <v>0</v>
      </c>
      <c r="NU34" s="74" t="s">
        <v>37</v>
      </c>
      <c r="NV34" s="74">
        <v>15</v>
      </c>
      <c r="NW34" s="74">
        <v>15</v>
      </c>
      <c r="NX34" s="74">
        <v>0</v>
      </c>
      <c r="NY34" s="74">
        <v>0</v>
      </c>
      <c r="NZ34" s="75">
        <f t="shared" si="51"/>
        <v>1</v>
      </c>
      <c r="OA34" s="75">
        <f t="shared" si="52"/>
        <v>0</v>
      </c>
      <c r="OC34" s="74" t="s">
        <v>37</v>
      </c>
      <c r="OD34" s="74">
        <v>15</v>
      </c>
      <c r="OE34" s="74">
        <v>15</v>
      </c>
      <c r="OF34" s="74">
        <v>0</v>
      </c>
      <c r="OG34" s="74">
        <v>0</v>
      </c>
      <c r="OH34" s="75">
        <f t="shared" si="53"/>
        <v>1</v>
      </c>
      <c r="OI34" s="75">
        <f t="shared" si="54"/>
        <v>0</v>
      </c>
      <c r="OK34" s="74" t="s">
        <v>37</v>
      </c>
      <c r="OL34" s="74">
        <v>15</v>
      </c>
      <c r="OM34" s="73">
        <v>15</v>
      </c>
      <c r="ON34" s="74">
        <v>0</v>
      </c>
      <c r="OO34" s="74">
        <v>0</v>
      </c>
      <c r="OP34" s="75">
        <f t="shared" si="55"/>
        <v>1</v>
      </c>
      <c r="OQ34" s="75">
        <f t="shared" si="56"/>
        <v>0</v>
      </c>
      <c r="OS34" s="74" t="s">
        <v>37</v>
      </c>
      <c r="OT34" s="74">
        <v>15</v>
      </c>
      <c r="OU34" s="74">
        <v>15</v>
      </c>
      <c r="OV34" s="74">
        <v>0</v>
      </c>
      <c r="OW34" s="74">
        <v>0</v>
      </c>
      <c r="OX34" s="75">
        <f t="shared" si="57"/>
        <v>1</v>
      </c>
      <c r="OY34" s="75">
        <f t="shared" si="58"/>
        <v>0</v>
      </c>
      <c r="PA34" s="74" t="s">
        <v>37</v>
      </c>
      <c r="PB34" s="74">
        <v>15</v>
      </c>
      <c r="PC34" s="74">
        <v>15</v>
      </c>
      <c r="PD34" s="74">
        <v>0</v>
      </c>
      <c r="PE34" s="74">
        <v>0</v>
      </c>
      <c r="PF34" s="75">
        <f t="shared" si="59"/>
        <v>1</v>
      </c>
      <c r="PG34" s="75">
        <f t="shared" si="60"/>
        <v>0</v>
      </c>
      <c r="PI34" s="74" t="s">
        <v>37</v>
      </c>
      <c r="PJ34" s="74">
        <v>15</v>
      </c>
      <c r="PK34" s="74">
        <v>15</v>
      </c>
      <c r="PL34" s="74">
        <v>0</v>
      </c>
      <c r="PM34" s="74">
        <v>0</v>
      </c>
      <c r="PN34" s="75">
        <f t="shared" si="61"/>
        <v>1</v>
      </c>
      <c r="PO34" s="75">
        <f t="shared" si="62"/>
        <v>0</v>
      </c>
      <c r="PQ34" s="74" t="s">
        <v>37</v>
      </c>
      <c r="PR34" s="74">
        <v>15</v>
      </c>
      <c r="PS34" s="74">
        <v>15</v>
      </c>
      <c r="PT34" s="74">
        <v>0</v>
      </c>
      <c r="PU34" s="74">
        <v>0</v>
      </c>
      <c r="PV34" s="75">
        <f t="shared" si="63"/>
        <v>1</v>
      </c>
      <c r="PW34" s="75">
        <f t="shared" si="64"/>
        <v>0</v>
      </c>
      <c r="PY34" s="74" t="s">
        <v>37</v>
      </c>
      <c r="PZ34" s="74">
        <v>15</v>
      </c>
      <c r="QA34" s="74">
        <v>15</v>
      </c>
      <c r="QB34" s="74">
        <v>0</v>
      </c>
      <c r="QC34" s="74">
        <v>0</v>
      </c>
      <c r="QD34" s="75">
        <f t="shared" si="65"/>
        <v>1</v>
      </c>
      <c r="QE34" s="75">
        <f t="shared" si="66"/>
        <v>0</v>
      </c>
      <c r="QG34" s="74" t="s">
        <v>37</v>
      </c>
      <c r="QH34" s="74">
        <v>15</v>
      </c>
      <c r="QI34" s="74">
        <v>15</v>
      </c>
      <c r="QJ34" s="74">
        <v>0</v>
      </c>
      <c r="QK34" s="74">
        <v>0</v>
      </c>
      <c r="QL34" s="75">
        <f t="shared" si="67"/>
        <v>1</v>
      </c>
      <c r="QM34" s="75">
        <f t="shared" si="68"/>
        <v>0</v>
      </c>
      <c r="QO34" s="74" t="s">
        <v>37</v>
      </c>
      <c r="QP34" s="74">
        <v>15</v>
      </c>
      <c r="QQ34" s="74">
        <v>15</v>
      </c>
      <c r="QR34" s="74">
        <v>0</v>
      </c>
      <c r="QS34" s="74">
        <v>0</v>
      </c>
      <c r="QT34" s="75">
        <f t="shared" si="69"/>
        <v>1</v>
      </c>
      <c r="QU34" s="75">
        <f t="shared" si="70"/>
        <v>0</v>
      </c>
      <c r="QW34" s="74" t="s">
        <v>37</v>
      </c>
      <c r="QX34" s="74">
        <v>15</v>
      </c>
      <c r="QY34" s="74">
        <v>15</v>
      </c>
      <c r="QZ34" s="74">
        <v>0</v>
      </c>
      <c r="RA34" s="74">
        <v>0</v>
      </c>
      <c r="RB34" s="75">
        <f t="shared" si="71"/>
        <v>1</v>
      </c>
      <c r="RC34" s="75">
        <f t="shared" si="72"/>
        <v>0</v>
      </c>
      <c r="RE34" s="74" t="s">
        <v>37</v>
      </c>
      <c r="RF34" s="74">
        <v>15</v>
      </c>
      <c r="RG34" s="74">
        <v>15</v>
      </c>
      <c r="RH34" s="74">
        <v>0</v>
      </c>
      <c r="RI34" s="74">
        <v>0</v>
      </c>
      <c r="RJ34" s="75">
        <f t="shared" si="73"/>
        <v>1</v>
      </c>
      <c r="RK34" s="75">
        <f t="shared" si="74"/>
        <v>0</v>
      </c>
      <c r="RM34" s="74" t="s">
        <v>37</v>
      </c>
      <c r="RN34" s="74">
        <v>15</v>
      </c>
      <c r="RO34" s="74">
        <v>15</v>
      </c>
      <c r="RP34" s="74">
        <v>0</v>
      </c>
      <c r="RQ34" s="74">
        <v>0</v>
      </c>
      <c r="RR34" s="75">
        <f t="shared" si="75"/>
        <v>1</v>
      </c>
      <c r="RS34" s="75">
        <f t="shared" si="76"/>
        <v>0</v>
      </c>
      <c r="RU34" s="74" t="s">
        <v>37</v>
      </c>
      <c r="RV34" s="74">
        <v>15</v>
      </c>
      <c r="RW34" s="74">
        <v>15</v>
      </c>
      <c r="RX34" s="74">
        <v>0</v>
      </c>
      <c r="RY34" s="74">
        <v>0</v>
      </c>
      <c r="RZ34" s="75">
        <f t="shared" si="77"/>
        <v>1</v>
      </c>
      <c r="SA34" s="75">
        <f t="shared" si="78"/>
        <v>0</v>
      </c>
      <c r="SC34" s="74" t="s">
        <v>37</v>
      </c>
      <c r="SD34" s="74">
        <v>15</v>
      </c>
      <c r="SE34" s="74">
        <v>15</v>
      </c>
      <c r="SF34" s="74">
        <v>0</v>
      </c>
      <c r="SG34" s="74">
        <v>0</v>
      </c>
      <c r="SH34" s="75">
        <f t="shared" si="79"/>
        <v>1</v>
      </c>
      <c r="SI34" s="75">
        <f t="shared" si="80"/>
        <v>0</v>
      </c>
      <c r="SK34" s="74" t="s">
        <v>37</v>
      </c>
      <c r="SL34" s="74">
        <v>15</v>
      </c>
      <c r="SM34" s="74">
        <v>15</v>
      </c>
      <c r="SN34" s="74">
        <v>0</v>
      </c>
      <c r="SO34" s="74">
        <v>0</v>
      </c>
      <c r="SP34" s="75">
        <f t="shared" si="81"/>
        <v>1</v>
      </c>
      <c r="SQ34" s="75" t="str">
        <f t="shared" si="82"/>
        <v>OK</v>
      </c>
      <c r="SS34" s="74" t="s">
        <v>37</v>
      </c>
      <c r="ST34" s="74">
        <v>15</v>
      </c>
      <c r="SU34" s="74">
        <v>15</v>
      </c>
      <c r="SV34" s="74">
        <v>0</v>
      </c>
      <c r="SW34" s="74">
        <v>0</v>
      </c>
      <c r="SX34" s="75">
        <f t="shared" si="83"/>
        <v>1</v>
      </c>
      <c r="SY34" s="75" t="str">
        <f t="shared" si="84"/>
        <v>OK</v>
      </c>
      <c r="TA34" s="74" t="s">
        <v>37</v>
      </c>
      <c r="TB34" s="74">
        <v>15</v>
      </c>
      <c r="TC34" s="74">
        <v>15</v>
      </c>
      <c r="TD34" s="74">
        <v>0</v>
      </c>
      <c r="TE34" s="74">
        <v>0</v>
      </c>
      <c r="TF34" s="75">
        <v>1</v>
      </c>
      <c r="TG34" s="75" t="str">
        <f t="shared" si="85"/>
        <v>OK</v>
      </c>
      <c r="TI34" s="74" t="s">
        <v>37</v>
      </c>
      <c r="TJ34" s="74">
        <v>15</v>
      </c>
      <c r="TK34" s="74">
        <v>15</v>
      </c>
      <c r="TL34" s="74">
        <v>0</v>
      </c>
      <c r="TM34" s="74">
        <v>0</v>
      </c>
      <c r="TN34" s="75">
        <f t="shared" si="86"/>
        <v>1</v>
      </c>
      <c r="TO34" s="75" t="str">
        <f t="shared" si="87"/>
        <v>OK</v>
      </c>
    </row>
    <row r="35" spans="1:535" ht="15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G35" s="4"/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4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4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4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4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4">
        <f t="shared" si="4"/>
        <v>0</v>
      </c>
      <c r="AV35" s="2" t="s">
        <v>38</v>
      </c>
      <c r="AW35" s="2">
        <v>18</v>
      </c>
      <c r="AX35" s="2">
        <v>18</v>
      </c>
      <c r="AY35" s="2">
        <v>0</v>
      </c>
      <c r="AZ35" s="2">
        <v>0</v>
      </c>
      <c r="BA35" s="4">
        <v>1</v>
      </c>
      <c r="BB35" s="4">
        <f t="shared" si="5"/>
        <v>0</v>
      </c>
      <c r="BD35" s="2" t="s">
        <v>38</v>
      </c>
      <c r="BE35" s="2">
        <v>18</v>
      </c>
      <c r="BF35" s="2">
        <v>18</v>
      </c>
      <c r="BG35" s="2">
        <v>0</v>
      </c>
      <c r="BH35" s="2">
        <v>0</v>
      </c>
      <c r="BI35" s="4">
        <v>1</v>
      </c>
      <c r="BJ35" s="4">
        <f t="shared" si="6"/>
        <v>0</v>
      </c>
      <c r="BL35" s="2" t="s">
        <v>38</v>
      </c>
      <c r="BM35" s="2">
        <v>18</v>
      </c>
      <c r="BN35" s="2">
        <v>18</v>
      </c>
      <c r="BO35" s="2">
        <v>0</v>
      </c>
      <c r="BP35" s="2">
        <v>0</v>
      </c>
      <c r="BQ35" s="4">
        <v>1</v>
      </c>
      <c r="BR35" s="4">
        <f t="shared" si="7"/>
        <v>0</v>
      </c>
      <c r="BT35" s="2" t="s">
        <v>38</v>
      </c>
      <c r="BU35" s="2">
        <v>18</v>
      </c>
      <c r="BV35" s="2">
        <v>18</v>
      </c>
      <c r="BW35" s="2">
        <v>0</v>
      </c>
      <c r="BX35" s="2">
        <v>0</v>
      </c>
      <c r="BY35" s="4">
        <v>1</v>
      </c>
      <c r="BZ35" s="4">
        <f t="shared" si="8"/>
        <v>0</v>
      </c>
      <c r="CB35" s="2" t="s">
        <v>38</v>
      </c>
      <c r="CC35" s="2">
        <v>18</v>
      </c>
      <c r="CD35" s="2">
        <v>18</v>
      </c>
      <c r="CE35" s="2">
        <v>0</v>
      </c>
      <c r="CF35" s="2">
        <v>0</v>
      </c>
      <c r="CG35" s="4">
        <v>1</v>
      </c>
      <c r="CH35" s="4">
        <f t="shared" si="9"/>
        <v>0</v>
      </c>
      <c r="CJ35" s="2" t="s">
        <v>38</v>
      </c>
      <c r="CK35" s="2">
        <v>18</v>
      </c>
      <c r="CL35" s="2">
        <v>18</v>
      </c>
      <c r="CM35" s="2">
        <v>0</v>
      </c>
      <c r="CN35" s="2">
        <v>0</v>
      </c>
      <c r="CO35" s="4">
        <v>1</v>
      </c>
      <c r="CP35" s="4">
        <f t="shared" si="10"/>
        <v>0</v>
      </c>
      <c r="CR35" s="2" t="s">
        <v>38</v>
      </c>
      <c r="CS35" s="2">
        <v>18</v>
      </c>
      <c r="CT35" s="2">
        <v>18</v>
      </c>
      <c r="CU35" s="2">
        <v>0</v>
      </c>
      <c r="CV35" s="2">
        <v>0</v>
      </c>
      <c r="CW35" s="4">
        <v>1</v>
      </c>
      <c r="CX35" s="4">
        <f t="shared" si="11"/>
        <v>0</v>
      </c>
      <c r="CZ35" s="2" t="s">
        <v>38</v>
      </c>
      <c r="DA35" s="2">
        <v>18</v>
      </c>
      <c r="DB35" s="2">
        <v>18</v>
      </c>
      <c r="DC35" s="2">
        <v>0</v>
      </c>
      <c r="DD35" s="2">
        <v>0</v>
      </c>
      <c r="DE35" s="4">
        <v>1</v>
      </c>
      <c r="DF35" s="8">
        <f t="shared" si="12"/>
        <v>0</v>
      </c>
      <c r="DH35" s="2" t="s">
        <v>38</v>
      </c>
      <c r="DI35" s="2">
        <v>18</v>
      </c>
      <c r="DJ35" s="2">
        <v>18</v>
      </c>
      <c r="DK35" s="2">
        <v>0</v>
      </c>
      <c r="DL35" s="2">
        <v>0</v>
      </c>
      <c r="DM35" s="4">
        <v>1</v>
      </c>
      <c r="DN35" s="4">
        <f t="shared" si="13"/>
        <v>0</v>
      </c>
      <c r="DP35" s="2" t="s">
        <v>38</v>
      </c>
      <c r="DQ35" s="2">
        <v>18</v>
      </c>
      <c r="DR35" s="2">
        <v>18</v>
      </c>
      <c r="DS35" s="2">
        <v>0</v>
      </c>
      <c r="DT35" s="2">
        <v>0</v>
      </c>
      <c r="DU35" s="4">
        <v>1</v>
      </c>
      <c r="DV35" s="4">
        <f t="shared" si="14"/>
        <v>0</v>
      </c>
      <c r="DX35" s="2" t="s">
        <v>38</v>
      </c>
      <c r="DY35" s="2">
        <v>18</v>
      </c>
      <c r="DZ35" s="2">
        <v>18</v>
      </c>
      <c r="EA35" s="2">
        <v>0</v>
      </c>
      <c r="EB35" s="2">
        <v>0</v>
      </c>
      <c r="EC35" s="4">
        <v>1</v>
      </c>
      <c r="ED35" s="8">
        <f>EC35-'ZTE Geek V975'!DM35</f>
        <v>0</v>
      </c>
      <c r="EF35" s="2" t="s">
        <v>38</v>
      </c>
      <c r="EG35" s="2">
        <v>18</v>
      </c>
      <c r="EH35" s="2">
        <v>18</v>
      </c>
      <c r="EI35" s="2">
        <v>0</v>
      </c>
      <c r="EJ35" s="2">
        <v>0</v>
      </c>
      <c r="EK35" s="4">
        <v>1</v>
      </c>
      <c r="EL35" s="4">
        <f t="shared" si="15"/>
        <v>0</v>
      </c>
      <c r="EN35" s="2" t="s">
        <v>38</v>
      </c>
      <c r="EO35" s="2">
        <v>18</v>
      </c>
      <c r="EP35" s="2">
        <v>18</v>
      </c>
      <c r="EQ35" s="2">
        <v>0</v>
      </c>
      <c r="ER35" s="2">
        <v>0</v>
      </c>
      <c r="ES35" s="4">
        <v>1</v>
      </c>
      <c r="ET35" s="4">
        <f t="shared" si="16"/>
        <v>0</v>
      </c>
      <c r="EV35" s="2" t="s">
        <v>38</v>
      </c>
      <c r="EW35" s="2">
        <v>18</v>
      </c>
      <c r="EX35" s="2">
        <v>18</v>
      </c>
      <c r="EY35" s="2">
        <v>0</v>
      </c>
      <c r="EZ35" s="2">
        <v>0</v>
      </c>
      <c r="FA35" s="4">
        <v>1</v>
      </c>
      <c r="FB35" s="4">
        <f t="shared" si="17"/>
        <v>0</v>
      </c>
      <c r="FD35" s="2" t="s">
        <v>38</v>
      </c>
      <c r="FE35" s="2">
        <v>18</v>
      </c>
      <c r="FF35" s="2">
        <v>18</v>
      </c>
      <c r="FG35" s="2">
        <v>0</v>
      </c>
      <c r="FH35" s="2">
        <v>0</v>
      </c>
      <c r="FI35" s="4">
        <v>1</v>
      </c>
      <c r="FJ35" s="4">
        <f t="shared" si="18"/>
        <v>0</v>
      </c>
      <c r="FL35" s="2" t="s">
        <v>38</v>
      </c>
      <c r="FM35" s="2">
        <v>18</v>
      </c>
      <c r="FN35" s="2">
        <v>18</v>
      </c>
      <c r="FO35" s="2">
        <v>0</v>
      </c>
      <c r="FP35" s="2">
        <v>0</v>
      </c>
      <c r="FQ35" s="4">
        <v>1</v>
      </c>
      <c r="FR35" s="8">
        <f t="shared" si="19"/>
        <v>0</v>
      </c>
      <c r="FT35" s="2" t="s">
        <v>38</v>
      </c>
      <c r="FU35" s="2">
        <v>18</v>
      </c>
      <c r="FV35" s="2">
        <v>18</v>
      </c>
      <c r="FW35" s="2">
        <v>0</v>
      </c>
      <c r="FX35" s="2">
        <v>0</v>
      </c>
      <c r="FY35" s="4">
        <f t="shared" si="88"/>
        <v>1</v>
      </c>
      <c r="FZ35" s="4">
        <f t="shared" si="20"/>
        <v>0</v>
      </c>
      <c r="GB35" t="s">
        <v>38</v>
      </c>
      <c r="GC35">
        <v>18</v>
      </c>
      <c r="GD35">
        <v>18</v>
      </c>
      <c r="GE35">
        <v>0</v>
      </c>
      <c r="GF35">
        <v>0</v>
      </c>
      <c r="GG35" s="38">
        <f t="shared" si="89"/>
        <v>1</v>
      </c>
      <c r="GH35" s="4">
        <f t="shared" si="21"/>
        <v>0</v>
      </c>
      <c r="GJ35" s="2" t="s">
        <v>38</v>
      </c>
      <c r="GK35" s="2">
        <v>18</v>
      </c>
      <c r="GL35" s="2">
        <v>18</v>
      </c>
      <c r="GM35" s="2">
        <v>0</v>
      </c>
      <c r="GN35" s="2">
        <v>0</v>
      </c>
      <c r="GO35" s="4">
        <v>1</v>
      </c>
      <c r="GP35" s="4">
        <f t="shared" si="22"/>
        <v>0</v>
      </c>
      <c r="GR35" s="2" t="s">
        <v>38</v>
      </c>
      <c r="GS35" s="2">
        <v>18</v>
      </c>
      <c r="GT35" s="2">
        <v>18</v>
      </c>
      <c r="GU35" s="2">
        <v>0</v>
      </c>
      <c r="GV35" s="2">
        <v>0</v>
      </c>
      <c r="GW35" s="4">
        <v>1</v>
      </c>
      <c r="GX35" s="4">
        <f t="shared" si="23"/>
        <v>0</v>
      </c>
      <c r="GZ35" s="2" t="s">
        <v>38</v>
      </c>
      <c r="HA35" s="2">
        <v>18</v>
      </c>
      <c r="HB35" s="2">
        <v>18</v>
      </c>
      <c r="HC35" s="2">
        <v>0</v>
      </c>
      <c r="HD35" s="2">
        <v>0</v>
      </c>
      <c r="HE35" s="4">
        <v>1</v>
      </c>
      <c r="HF35" s="4">
        <f t="shared" si="24"/>
        <v>0</v>
      </c>
      <c r="HH35" s="2" t="s">
        <v>38</v>
      </c>
      <c r="HI35" s="2">
        <v>18</v>
      </c>
      <c r="HJ35" s="2">
        <v>18</v>
      </c>
      <c r="HK35" s="2">
        <v>0</v>
      </c>
      <c r="HL35" s="2">
        <v>0</v>
      </c>
      <c r="HM35" s="4">
        <v>1</v>
      </c>
      <c r="HN35" s="4">
        <f t="shared" si="25"/>
        <v>0</v>
      </c>
      <c r="HP35" s="2" t="s">
        <v>38</v>
      </c>
      <c r="HQ35" s="2">
        <v>18</v>
      </c>
      <c r="HR35" s="2">
        <v>18</v>
      </c>
      <c r="HS35" s="2">
        <v>0</v>
      </c>
      <c r="HT35" s="2">
        <v>0</v>
      </c>
      <c r="HU35" s="4">
        <v>1</v>
      </c>
      <c r="HV35" s="4">
        <f t="shared" si="26"/>
        <v>0</v>
      </c>
      <c r="HX35" s="2" t="s">
        <v>38</v>
      </c>
      <c r="HY35" s="2">
        <v>18</v>
      </c>
      <c r="HZ35" s="2">
        <v>18</v>
      </c>
      <c r="IA35" s="2">
        <v>0</v>
      </c>
      <c r="IB35" s="2">
        <v>0</v>
      </c>
      <c r="IC35" s="4">
        <v>1</v>
      </c>
      <c r="ID35" s="4">
        <f t="shared" si="27"/>
        <v>0</v>
      </c>
      <c r="IF35" s="2" t="s">
        <v>38</v>
      </c>
      <c r="IG35" s="2">
        <v>18</v>
      </c>
      <c r="IH35" s="2">
        <v>18</v>
      </c>
      <c r="II35" s="2">
        <v>0</v>
      </c>
      <c r="IJ35" s="2">
        <v>0</v>
      </c>
      <c r="IK35" s="4">
        <f t="shared" si="90"/>
        <v>1</v>
      </c>
      <c r="IL35" s="4">
        <f t="shared" si="28"/>
        <v>0</v>
      </c>
      <c r="IN35" s="55" t="s">
        <v>38</v>
      </c>
      <c r="IO35" s="55">
        <v>18</v>
      </c>
      <c r="IP35" s="55">
        <v>18</v>
      </c>
      <c r="IQ35" s="55">
        <v>0</v>
      </c>
      <c r="IR35" s="55">
        <v>0</v>
      </c>
      <c r="IS35" s="56">
        <v>1</v>
      </c>
      <c r="IT35" s="56">
        <v>0</v>
      </c>
      <c r="IU35" s="52"/>
      <c r="IV35" s="55" t="s">
        <v>38</v>
      </c>
      <c r="IW35" s="55">
        <v>18</v>
      </c>
      <c r="IX35" s="55">
        <v>18</v>
      </c>
      <c r="IY35" s="55">
        <v>0</v>
      </c>
      <c r="IZ35" s="55">
        <v>0</v>
      </c>
      <c r="JA35" s="56">
        <v>1</v>
      </c>
      <c r="JB35" s="56">
        <v>0</v>
      </c>
      <c r="JD35" s="73" t="s">
        <v>38</v>
      </c>
      <c r="JE35" s="73">
        <v>18</v>
      </c>
      <c r="JF35" s="73">
        <v>18</v>
      </c>
      <c r="JG35" s="73">
        <v>0</v>
      </c>
      <c r="JH35" s="73">
        <v>0</v>
      </c>
      <c r="JI35" s="77">
        <v>1</v>
      </c>
      <c r="JJ35" s="67">
        <f t="shared" si="29"/>
        <v>0</v>
      </c>
      <c r="JK35" s="66"/>
      <c r="JL35" s="73" t="s">
        <v>38</v>
      </c>
      <c r="JM35" s="73">
        <v>18</v>
      </c>
      <c r="JN35" s="73">
        <v>18</v>
      </c>
      <c r="JO35" s="73">
        <v>0</v>
      </c>
      <c r="JP35" s="73">
        <v>0</v>
      </c>
      <c r="JQ35" s="77">
        <f t="shared" si="91"/>
        <v>1</v>
      </c>
      <c r="JR35" s="67">
        <f t="shared" si="30"/>
        <v>0</v>
      </c>
      <c r="JS35" s="66"/>
      <c r="JT35" s="74" t="s">
        <v>38</v>
      </c>
      <c r="JU35" s="74">
        <v>18</v>
      </c>
      <c r="JV35" s="74">
        <v>18</v>
      </c>
      <c r="JW35" s="74">
        <v>0</v>
      </c>
      <c r="JX35" s="74">
        <v>0</v>
      </c>
      <c r="JY35" s="75">
        <f t="shared" si="92"/>
        <v>1</v>
      </c>
      <c r="JZ35" s="75">
        <f t="shared" si="31"/>
        <v>0</v>
      </c>
      <c r="KB35" s="73" t="s">
        <v>38</v>
      </c>
      <c r="KC35" s="73">
        <v>18</v>
      </c>
      <c r="KD35" s="73">
        <v>18</v>
      </c>
      <c r="KE35" s="73">
        <v>0</v>
      </c>
      <c r="KF35" s="73">
        <v>0</v>
      </c>
      <c r="KG35" s="77">
        <v>1</v>
      </c>
      <c r="KH35" s="75">
        <f t="shared" si="32"/>
        <v>0</v>
      </c>
      <c r="KI35" s="74"/>
      <c r="KJ35" s="73" t="s">
        <v>38</v>
      </c>
      <c r="KK35" s="73">
        <v>18</v>
      </c>
      <c r="KL35" s="73">
        <v>18</v>
      </c>
      <c r="KM35" s="73">
        <v>0</v>
      </c>
      <c r="KN35" s="73">
        <v>0</v>
      </c>
      <c r="KO35" s="77">
        <v>1</v>
      </c>
      <c r="KP35" s="75">
        <f t="shared" si="33"/>
        <v>0</v>
      </c>
      <c r="KQ35" s="74"/>
      <c r="KR35" s="73" t="s">
        <v>38</v>
      </c>
      <c r="KS35" s="73">
        <v>18</v>
      </c>
      <c r="KT35" s="73">
        <v>18</v>
      </c>
      <c r="KU35" s="73">
        <v>0</v>
      </c>
      <c r="KV35" s="73">
        <v>0</v>
      </c>
      <c r="KW35" s="77">
        <v>1</v>
      </c>
      <c r="KX35" s="75">
        <f t="shared" si="34"/>
        <v>0</v>
      </c>
      <c r="KY35" s="74"/>
      <c r="KZ35" s="73" t="s">
        <v>38</v>
      </c>
      <c r="LA35" s="73">
        <v>18</v>
      </c>
      <c r="LB35" s="73">
        <v>18</v>
      </c>
      <c r="LC35" s="73">
        <v>0</v>
      </c>
      <c r="LD35" s="73">
        <v>0</v>
      </c>
      <c r="LE35" s="77">
        <v>1</v>
      </c>
      <c r="LF35" s="75">
        <f t="shared" si="35"/>
        <v>1</v>
      </c>
      <c r="LG35" s="74"/>
      <c r="LH35" s="74"/>
      <c r="LI35" s="73" t="s">
        <v>38</v>
      </c>
      <c r="LJ35" s="73">
        <v>18</v>
      </c>
      <c r="LK35" s="73">
        <v>18</v>
      </c>
      <c r="LL35" s="73">
        <v>0</v>
      </c>
      <c r="LM35" s="73">
        <v>0</v>
      </c>
      <c r="LN35" s="77">
        <v>1</v>
      </c>
      <c r="LO35" s="75">
        <f t="shared" si="36"/>
        <v>0</v>
      </c>
      <c r="LP35" s="74"/>
      <c r="LQ35" s="74" t="s">
        <v>38</v>
      </c>
      <c r="LR35" s="74">
        <v>18</v>
      </c>
      <c r="LS35" s="74">
        <v>18</v>
      </c>
      <c r="LT35" s="74">
        <v>0</v>
      </c>
      <c r="LU35" s="74">
        <v>0</v>
      </c>
      <c r="LV35" s="75">
        <f t="shared" si="37"/>
        <v>1</v>
      </c>
      <c r="LW35" s="75">
        <f t="shared" si="38"/>
        <v>0</v>
      </c>
      <c r="LY35" s="74" t="s">
        <v>38</v>
      </c>
      <c r="LZ35" s="74">
        <v>18</v>
      </c>
      <c r="MA35" s="74">
        <v>18</v>
      </c>
      <c r="MB35" s="74">
        <v>0</v>
      </c>
      <c r="MC35" s="74">
        <v>0</v>
      </c>
      <c r="MD35" s="75">
        <f t="shared" si="39"/>
        <v>1</v>
      </c>
      <c r="ME35" s="75">
        <f t="shared" si="40"/>
        <v>0</v>
      </c>
      <c r="MG35" s="74" t="s">
        <v>38</v>
      </c>
      <c r="MH35" s="74">
        <v>18</v>
      </c>
      <c r="MI35" s="74">
        <v>18</v>
      </c>
      <c r="MJ35" s="74">
        <v>0</v>
      </c>
      <c r="MK35" s="74">
        <v>0</v>
      </c>
      <c r="ML35" s="75">
        <f t="shared" si="41"/>
        <v>1</v>
      </c>
      <c r="MM35" s="75">
        <f t="shared" si="42"/>
        <v>0</v>
      </c>
      <c r="MO35" s="74" t="s">
        <v>38</v>
      </c>
      <c r="MP35" s="74">
        <v>18</v>
      </c>
      <c r="MQ35" s="74">
        <v>18</v>
      </c>
      <c r="MR35" s="74">
        <v>0</v>
      </c>
      <c r="MS35" s="74">
        <v>0</v>
      </c>
      <c r="MT35" s="75">
        <f t="shared" si="43"/>
        <v>1</v>
      </c>
      <c r="MU35" s="75">
        <f t="shared" si="44"/>
        <v>0</v>
      </c>
      <c r="MW35" s="74" t="s">
        <v>38</v>
      </c>
      <c r="MX35" s="74">
        <v>18</v>
      </c>
      <c r="MY35" s="74">
        <v>18</v>
      </c>
      <c r="MZ35" s="74">
        <v>0</v>
      </c>
      <c r="NA35" s="74">
        <v>0</v>
      </c>
      <c r="NB35" s="75">
        <f t="shared" si="45"/>
        <v>1</v>
      </c>
      <c r="NC35" s="75">
        <f t="shared" si="46"/>
        <v>0</v>
      </c>
      <c r="ND35" s="74"/>
      <c r="NE35" s="74" t="s">
        <v>38</v>
      </c>
      <c r="NF35" s="74">
        <v>18</v>
      </c>
      <c r="NG35" s="74">
        <v>18</v>
      </c>
      <c r="NH35" s="74">
        <v>0</v>
      </c>
      <c r="NI35" s="74">
        <v>0</v>
      </c>
      <c r="NJ35" s="75">
        <f t="shared" si="47"/>
        <v>1</v>
      </c>
      <c r="NK35" s="75">
        <f t="shared" si="48"/>
        <v>0</v>
      </c>
      <c r="NM35" s="74" t="s">
        <v>38</v>
      </c>
      <c r="NN35" s="74">
        <v>18</v>
      </c>
      <c r="NO35" s="74">
        <v>18</v>
      </c>
      <c r="NP35" s="74">
        <v>0</v>
      </c>
      <c r="NQ35" s="74">
        <v>0</v>
      </c>
      <c r="NR35" s="75">
        <f t="shared" si="49"/>
        <v>1</v>
      </c>
      <c r="NS35" s="75">
        <f t="shared" si="50"/>
        <v>0</v>
      </c>
      <c r="NU35" s="74" t="s">
        <v>38</v>
      </c>
      <c r="NV35" s="74">
        <v>18</v>
      </c>
      <c r="NW35" s="74">
        <v>18</v>
      </c>
      <c r="NX35" s="74">
        <v>0</v>
      </c>
      <c r="NY35" s="74">
        <v>0</v>
      </c>
      <c r="NZ35" s="75">
        <f t="shared" si="51"/>
        <v>1</v>
      </c>
      <c r="OA35" s="75">
        <f t="shared" si="52"/>
        <v>0</v>
      </c>
      <c r="OC35" s="74" t="s">
        <v>38</v>
      </c>
      <c r="OD35" s="74">
        <v>18</v>
      </c>
      <c r="OE35" s="74">
        <v>18</v>
      </c>
      <c r="OF35" s="74">
        <v>0</v>
      </c>
      <c r="OG35" s="74">
        <v>0</v>
      </c>
      <c r="OH35" s="75">
        <f t="shared" si="53"/>
        <v>1</v>
      </c>
      <c r="OI35" s="75">
        <f t="shared" si="54"/>
        <v>0</v>
      </c>
      <c r="OK35" s="74" t="s">
        <v>38</v>
      </c>
      <c r="OL35" s="74">
        <v>18</v>
      </c>
      <c r="OM35" s="73">
        <v>18</v>
      </c>
      <c r="ON35" s="74">
        <v>0</v>
      </c>
      <c r="OO35" s="74">
        <v>0</v>
      </c>
      <c r="OP35" s="75">
        <f t="shared" si="55"/>
        <v>1</v>
      </c>
      <c r="OQ35" s="75">
        <f t="shared" si="56"/>
        <v>0</v>
      </c>
      <c r="OS35" s="74" t="s">
        <v>38</v>
      </c>
      <c r="OT35" s="74">
        <v>18</v>
      </c>
      <c r="OU35" s="74">
        <v>18</v>
      </c>
      <c r="OV35" s="74">
        <v>0</v>
      </c>
      <c r="OW35" s="74">
        <v>0</v>
      </c>
      <c r="OX35" s="75">
        <f t="shared" si="57"/>
        <v>1</v>
      </c>
      <c r="OY35" s="75">
        <f t="shared" si="58"/>
        <v>0</v>
      </c>
      <c r="PA35" s="74" t="s">
        <v>38</v>
      </c>
      <c r="PB35" s="74">
        <v>18</v>
      </c>
      <c r="PC35" s="74">
        <v>18</v>
      </c>
      <c r="PD35" s="74">
        <v>0</v>
      </c>
      <c r="PE35" s="74">
        <v>0</v>
      </c>
      <c r="PF35" s="75">
        <f t="shared" si="59"/>
        <v>1</v>
      </c>
      <c r="PG35" s="75">
        <f t="shared" si="60"/>
        <v>0</v>
      </c>
      <c r="PI35" s="74" t="s">
        <v>38</v>
      </c>
      <c r="PJ35" s="74">
        <v>18</v>
      </c>
      <c r="PK35" s="74">
        <v>18</v>
      </c>
      <c r="PL35" s="74">
        <v>0</v>
      </c>
      <c r="PM35" s="74">
        <v>0</v>
      </c>
      <c r="PN35" s="75">
        <f t="shared" si="61"/>
        <v>1</v>
      </c>
      <c r="PO35" s="75">
        <f t="shared" si="62"/>
        <v>0</v>
      </c>
      <c r="PQ35" s="74" t="s">
        <v>38</v>
      </c>
      <c r="PR35" s="74">
        <v>18</v>
      </c>
      <c r="PS35" s="74">
        <v>18</v>
      </c>
      <c r="PT35" s="74">
        <v>0</v>
      </c>
      <c r="PU35" s="74">
        <v>0</v>
      </c>
      <c r="PV35" s="75">
        <f t="shared" si="63"/>
        <v>1</v>
      </c>
      <c r="PW35" s="75">
        <f t="shared" si="64"/>
        <v>0</v>
      </c>
      <c r="PY35" s="74" t="s">
        <v>38</v>
      </c>
      <c r="PZ35" s="74">
        <v>18</v>
      </c>
      <c r="QA35" s="74">
        <v>18</v>
      </c>
      <c r="QB35" s="74">
        <v>0</v>
      </c>
      <c r="QC35" s="74">
        <v>0</v>
      </c>
      <c r="QD35" s="75">
        <f t="shared" si="65"/>
        <v>1</v>
      </c>
      <c r="QE35" s="75">
        <f t="shared" si="66"/>
        <v>0</v>
      </c>
      <c r="QG35" s="74" t="s">
        <v>38</v>
      </c>
      <c r="QH35" s="74">
        <v>18</v>
      </c>
      <c r="QI35" s="74">
        <v>18</v>
      </c>
      <c r="QJ35" s="74">
        <v>0</v>
      </c>
      <c r="QK35" s="74">
        <v>0</v>
      </c>
      <c r="QL35" s="75">
        <f t="shared" si="67"/>
        <v>1</v>
      </c>
      <c r="QM35" s="75">
        <f t="shared" si="68"/>
        <v>0</v>
      </c>
      <c r="QO35" s="74" t="s">
        <v>38</v>
      </c>
      <c r="QP35" s="74">
        <v>18</v>
      </c>
      <c r="QQ35" s="74">
        <v>18</v>
      </c>
      <c r="QR35" s="74">
        <v>0</v>
      </c>
      <c r="QS35" s="74">
        <v>0</v>
      </c>
      <c r="QT35" s="75">
        <f t="shared" si="69"/>
        <v>1</v>
      </c>
      <c r="QU35" s="75">
        <f t="shared" si="70"/>
        <v>0</v>
      </c>
      <c r="QW35" s="74" t="s">
        <v>38</v>
      </c>
      <c r="QX35" s="74">
        <v>18</v>
      </c>
      <c r="QY35" s="74">
        <v>18</v>
      </c>
      <c r="QZ35" s="74">
        <v>0</v>
      </c>
      <c r="RA35" s="74">
        <v>0</v>
      </c>
      <c r="RB35" s="75">
        <f t="shared" si="71"/>
        <v>1</v>
      </c>
      <c r="RC35" s="75">
        <f t="shared" si="72"/>
        <v>0</v>
      </c>
      <c r="RE35" s="74" t="s">
        <v>38</v>
      </c>
      <c r="RF35" s="74">
        <v>18</v>
      </c>
      <c r="RG35" s="74">
        <v>18</v>
      </c>
      <c r="RH35" s="74">
        <v>0</v>
      </c>
      <c r="RI35" s="74">
        <v>0</v>
      </c>
      <c r="RJ35" s="75">
        <f t="shared" si="73"/>
        <v>1</v>
      </c>
      <c r="RK35" s="75">
        <f t="shared" si="74"/>
        <v>0</v>
      </c>
      <c r="RM35" s="74" t="s">
        <v>38</v>
      </c>
      <c r="RN35" s="74">
        <v>18</v>
      </c>
      <c r="RO35" s="74">
        <v>18</v>
      </c>
      <c r="RP35" s="74">
        <v>0</v>
      </c>
      <c r="RQ35" s="74">
        <v>0</v>
      </c>
      <c r="RR35" s="75">
        <f t="shared" si="75"/>
        <v>1</v>
      </c>
      <c r="RS35" s="75">
        <f t="shared" si="76"/>
        <v>0</v>
      </c>
      <c r="RU35" s="74" t="s">
        <v>38</v>
      </c>
      <c r="RV35" s="74">
        <v>18</v>
      </c>
      <c r="RW35" s="74">
        <v>18</v>
      </c>
      <c r="RX35" s="74">
        <v>0</v>
      </c>
      <c r="RY35" s="74">
        <v>0</v>
      </c>
      <c r="RZ35" s="75">
        <f t="shared" si="77"/>
        <v>1</v>
      </c>
      <c r="SA35" s="75">
        <f t="shared" si="78"/>
        <v>0</v>
      </c>
      <c r="SC35" s="74" t="s">
        <v>38</v>
      </c>
      <c r="SD35" s="74">
        <v>18</v>
      </c>
      <c r="SE35" s="74">
        <v>18</v>
      </c>
      <c r="SF35" s="74">
        <v>0</v>
      </c>
      <c r="SG35" s="74">
        <v>0</v>
      </c>
      <c r="SH35" s="75">
        <f t="shared" si="79"/>
        <v>1</v>
      </c>
      <c r="SI35" s="75">
        <f t="shared" si="80"/>
        <v>0</v>
      </c>
      <c r="SK35" s="74" t="s">
        <v>38</v>
      </c>
      <c r="SL35" s="74">
        <v>18</v>
      </c>
      <c r="SM35" s="74">
        <v>18</v>
      </c>
      <c r="SN35" s="74">
        <v>0</v>
      </c>
      <c r="SO35" s="74">
        <v>0</v>
      </c>
      <c r="SP35" s="75">
        <f t="shared" si="81"/>
        <v>1</v>
      </c>
      <c r="SQ35" s="75" t="str">
        <f t="shared" si="82"/>
        <v>OK</v>
      </c>
      <c r="SS35" s="74" t="s">
        <v>38</v>
      </c>
      <c r="ST35" s="74">
        <v>18</v>
      </c>
      <c r="SU35" s="74">
        <v>18</v>
      </c>
      <c r="SV35" s="74">
        <v>0</v>
      </c>
      <c r="SW35" s="74">
        <v>0</v>
      </c>
      <c r="SX35" s="75">
        <f t="shared" si="83"/>
        <v>1</v>
      </c>
      <c r="SY35" s="75" t="str">
        <f t="shared" si="84"/>
        <v>OK</v>
      </c>
      <c r="TA35" s="74" t="s">
        <v>38</v>
      </c>
      <c r="TB35" s="74">
        <v>18</v>
      </c>
      <c r="TC35" s="74">
        <v>18</v>
      </c>
      <c r="TD35" s="74">
        <v>0</v>
      </c>
      <c r="TE35" s="74">
        <v>0</v>
      </c>
      <c r="TF35" s="75">
        <v>1</v>
      </c>
      <c r="TG35" s="75" t="str">
        <f t="shared" si="85"/>
        <v>OK</v>
      </c>
      <c r="TI35" s="74" t="s">
        <v>38</v>
      </c>
      <c r="TJ35" s="74">
        <v>18</v>
      </c>
      <c r="TK35" s="74">
        <v>18</v>
      </c>
      <c r="TL35" s="74">
        <v>0</v>
      </c>
      <c r="TM35" s="74">
        <v>0</v>
      </c>
      <c r="TN35" s="75">
        <f t="shared" si="86"/>
        <v>1</v>
      </c>
      <c r="TO35" s="75" t="str">
        <f t="shared" si="87"/>
        <v>OK</v>
      </c>
    </row>
    <row r="36" spans="1:535" ht="15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G36" s="4"/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4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4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4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4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4">
        <f t="shared" si="4"/>
        <v>0</v>
      </c>
      <c r="AV36" s="2" t="s">
        <v>39</v>
      </c>
      <c r="AW36" s="2">
        <v>45</v>
      </c>
      <c r="AX36" s="2">
        <v>40</v>
      </c>
      <c r="AY36" s="2">
        <v>5</v>
      </c>
      <c r="AZ36" s="2">
        <v>0</v>
      </c>
      <c r="BA36" s="4">
        <v>0.89</v>
      </c>
      <c r="BB36" s="4">
        <f t="shared" si="5"/>
        <v>0</v>
      </c>
      <c r="BD36" s="2" t="s">
        <v>39</v>
      </c>
      <c r="BE36" s="2">
        <v>45</v>
      </c>
      <c r="BF36" s="2">
        <v>40</v>
      </c>
      <c r="BG36" s="2">
        <v>5</v>
      </c>
      <c r="BH36" s="2">
        <v>0</v>
      </c>
      <c r="BI36" s="4">
        <v>0.89</v>
      </c>
      <c r="BJ36" s="4">
        <f t="shared" si="6"/>
        <v>0</v>
      </c>
      <c r="BL36" s="2" t="s">
        <v>39</v>
      </c>
      <c r="BM36" s="2">
        <v>45</v>
      </c>
      <c r="BN36" s="2">
        <v>40</v>
      </c>
      <c r="BO36" s="2">
        <v>5</v>
      </c>
      <c r="BP36" s="2">
        <v>0</v>
      </c>
      <c r="BQ36" s="4">
        <v>0.89</v>
      </c>
      <c r="BR36" s="4">
        <f t="shared" si="7"/>
        <v>0</v>
      </c>
      <c r="BT36" s="2" t="s">
        <v>39</v>
      </c>
      <c r="BU36" s="2">
        <v>45</v>
      </c>
      <c r="BV36" s="2">
        <v>40</v>
      </c>
      <c r="BW36" s="2">
        <v>5</v>
      </c>
      <c r="BX36" s="2">
        <v>0</v>
      </c>
      <c r="BY36" s="4">
        <v>0.89</v>
      </c>
      <c r="BZ36" s="4">
        <f t="shared" si="8"/>
        <v>0</v>
      </c>
      <c r="CB36" s="2" t="s">
        <v>39</v>
      </c>
      <c r="CC36" s="2">
        <v>45</v>
      </c>
      <c r="CD36" s="2">
        <v>40</v>
      </c>
      <c r="CE36" s="2">
        <v>5</v>
      </c>
      <c r="CF36" s="2">
        <v>0</v>
      </c>
      <c r="CG36" s="4">
        <v>0.89</v>
      </c>
      <c r="CH36" s="4">
        <f t="shared" si="9"/>
        <v>0</v>
      </c>
      <c r="CJ36" s="2" t="s">
        <v>39</v>
      </c>
      <c r="CK36" s="2">
        <v>45</v>
      </c>
      <c r="CL36" s="2">
        <v>40</v>
      </c>
      <c r="CM36" s="2">
        <v>5</v>
      </c>
      <c r="CN36" s="2">
        <v>0</v>
      </c>
      <c r="CO36" s="4">
        <v>0.89</v>
      </c>
      <c r="CP36" s="4">
        <f t="shared" si="10"/>
        <v>0</v>
      </c>
      <c r="CR36" s="2" t="s">
        <v>39</v>
      </c>
      <c r="CS36" s="2">
        <v>45</v>
      </c>
      <c r="CT36" s="2">
        <v>40</v>
      </c>
      <c r="CU36" s="2">
        <v>5</v>
      </c>
      <c r="CV36" s="2">
        <v>0</v>
      </c>
      <c r="CW36" s="4">
        <v>0.89</v>
      </c>
      <c r="CX36" s="4">
        <f t="shared" si="11"/>
        <v>0</v>
      </c>
      <c r="CZ36" s="2" t="s">
        <v>39</v>
      </c>
      <c r="DA36" s="2">
        <v>45</v>
      </c>
      <c r="DB36" s="2">
        <v>40</v>
      </c>
      <c r="DC36" s="2">
        <v>5</v>
      </c>
      <c r="DD36" s="2">
        <v>0</v>
      </c>
      <c r="DE36" s="4">
        <v>0.89</v>
      </c>
      <c r="DF36" s="8">
        <f t="shared" si="12"/>
        <v>0</v>
      </c>
      <c r="DH36" s="2" t="s">
        <v>39</v>
      </c>
      <c r="DI36" s="2">
        <v>45</v>
      </c>
      <c r="DJ36" s="2">
        <v>40</v>
      </c>
      <c r="DK36" s="2">
        <v>5</v>
      </c>
      <c r="DL36" s="2">
        <v>0</v>
      </c>
      <c r="DM36" s="4">
        <v>0.89</v>
      </c>
      <c r="DN36" s="4">
        <f t="shared" si="13"/>
        <v>0</v>
      </c>
      <c r="DP36" s="2" t="s">
        <v>39</v>
      </c>
      <c r="DQ36" s="2">
        <v>45</v>
      </c>
      <c r="DR36" s="2">
        <v>40</v>
      </c>
      <c r="DS36" s="2">
        <v>5</v>
      </c>
      <c r="DT36" s="2">
        <v>0</v>
      </c>
      <c r="DU36" s="4">
        <v>0.89</v>
      </c>
      <c r="DV36" s="4">
        <f t="shared" si="14"/>
        <v>0</v>
      </c>
      <c r="DX36" s="2" t="s">
        <v>39</v>
      </c>
      <c r="DY36" s="2">
        <v>45</v>
      </c>
      <c r="DZ36" s="2">
        <v>40</v>
      </c>
      <c r="EA36" s="2">
        <v>5</v>
      </c>
      <c r="EB36" s="2">
        <v>0</v>
      </c>
      <c r="EC36" s="4">
        <v>0.89</v>
      </c>
      <c r="ED36" s="8">
        <f>EC36-'ZTE Geek V975'!DM36</f>
        <v>0</v>
      </c>
      <c r="EL36" s="4"/>
      <c r="EN36" s="2" t="s">
        <v>39</v>
      </c>
      <c r="ET36" s="4">
        <f>ES80-EK36</f>
        <v>0</v>
      </c>
      <c r="EU36" s="2" t="s">
        <v>89</v>
      </c>
      <c r="FB36" s="4">
        <f>FA80-ES36</f>
        <v>0</v>
      </c>
      <c r="FJ36" s="4">
        <f t="shared" si="18"/>
        <v>0</v>
      </c>
      <c r="FL36" s="2" t="s">
        <v>39</v>
      </c>
      <c r="FM36" s="2">
        <v>59</v>
      </c>
      <c r="FN36" s="2">
        <v>59</v>
      </c>
      <c r="FO36" s="2">
        <v>0</v>
      </c>
      <c r="FP36" s="2">
        <v>0</v>
      </c>
      <c r="FQ36" s="4">
        <v>1</v>
      </c>
      <c r="FR36" s="8">
        <f t="shared" si="19"/>
        <v>1</v>
      </c>
      <c r="FT36" s="2" t="s">
        <v>39</v>
      </c>
      <c r="FU36" s="2">
        <v>59</v>
      </c>
      <c r="FV36" s="2">
        <v>59</v>
      </c>
      <c r="FW36" s="2">
        <v>0</v>
      </c>
      <c r="FX36" s="2">
        <v>0</v>
      </c>
      <c r="FY36" s="4">
        <f t="shared" si="88"/>
        <v>1</v>
      </c>
      <c r="FZ36" s="4">
        <f t="shared" si="20"/>
        <v>0</v>
      </c>
      <c r="GB36" t="s">
        <v>39</v>
      </c>
      <c r="GC36">
        <v>59</v>
      </c>
      <c r="GD36">
        <v>59</v>
      </c>
      <c r="GE36">
        <v>0</v>
      </c>
      <c r="GF36">
        <v>0</v>
      </c>
      <c r="GG36" s="38">
        <f t="shared" si="89"/>
        <v>1</v>
      </c>
      <c r="GH36" s="4">
        <f t="shared" si="21"/>
        <v>0</v>
      </c>
      <c r="GJ36" s="2" t="s">
        <v>39</v>
      </c>
      <c r="GK36" s="2">
        <v>59</v>
      </c>
      <c r="GL36" s="2">
        <v>59</v>
      </c>
      <c r="GM36" s="2">
        <v>0</v>
      </c>
      <c r="GN36" s="2">
        <v>0</v>
      </c>
      <c r="GO36" s="4">
        <v>1</v>
      </c>
      <c r="GP36" s="4">
        <f t="shared" si="22"/>
        <v>0</v>
      </c>
      <c r="GR36" s="2" t="s">
        <v>39</v>
      </c>
      <c r="GS36" s="2">
        <v>59</v>
      </c>
      <c r="GT36" s="2">
        <v>59</v>
      </c>
      <c r="GU36" s="2">
        <v>0</v>
      </c>
      <c r="GV36" s="2">
        <v>0</v>
      </c>
      <c r="GW36" s="4">
        <v>1</v>
      </c>
      <c r="GX36" s="4">
        <f t="shared" si="23"/>
        <v>0</v>
      </c>
      <c r="GZ36" s="2" t="s">
        <v>39</v>
      </c>
      <c r="HA36" s="2">
        <v>59</v>
      </c>
      <c r="HB36" s="2">
        <v>59</v>
      </c>
      <c r="HC36" s="2">
        <v>0</v>
      </c>
      <c r="HD36" s="2">
        <v>0</v>
      </c>
      <c r="HE36" s="4">
        <v>1</v>
      </c>
      <c r="HF36" s="4">
        <f t="shared" si="24"/>
        <v>0</v>
      </c>
      <c r="HH36" s="2" t="s">
        <v>39</v>
      </c>
      <c r="HI36" s="2">
        <v>59</v>
      </c>
      <c r="HJ36" s="2">
        <v>59</v>
      </c>
      <c r="HK36" s="2">
        <v>0</v>
      </c>
      <c r="HL36" s="2">
        <v>0</v>
      </c>
      <c r="HM36" s="4">
        <v>1</v>
      </c>
      <c r="HN36" s="4">
        <f t="shared" si="25"/>
        <v>0</v>
      </c>
      <c r="HP36" s="2" t="s">
        <v>39</v>
      </c>
      <c r="HQ36" s="2">
        <v>59</v>
      </c>
      <c r="HR36" s="2">
        <v>59</v>
      </c>
      <c r="HS36" s="2">
        <v>0</v>
      </c>
      <c r="HT36" s="2">
        <v>0</v>
      </c>
      <c r="HU36" s="4">
        <v>1</v>
      </c>
      <c r="HV36" s="4">
        <f t="shared" si="26"/>
        <v>0</v>
      </c>
      <c r="HX36" s="2" t="s">
        <v>39</v>
      </c>
      <c r="HY36" s="2">
        <v>59</v>
      </c>
      <c r="HZ36" s="2">
        <v>59</v>
      </c>
      <c r="IA36" s="2">
        <v>0</v>
      </c>
      <c r="IB36" s="2">
        <v>0</v>
      </c>
      <c r="IC36" s="4">
        <v>1</v>
      </c>
      <c r="ID36" s="4">
        <f t="shared" si="27"/>
        <v>0</v>
      </c>
      <c r="IF36" s="2" t="s">
        <v>39</v>
      </c>
      <c r="IG36" s="2">
        <v>59</v>
      </c>
      <c r="IH36" s="2">
        <v>59</v>
      </c>
      <c r="II36" s="2">
        <v>0</v>
      </c>
      <c r="IJ36" s="2">
        <v>0</v>
      </c>
      <c r="IK36" s="4">
        <f t="shared" si="90"/>
        <v>1</v>
      </c>
      <c r="IL36" s="4">
        <f t="shared" si="28"/>
        <v>0</v>
      </c>
      <c r="IN36" s="55" t="s">
        <v>39</v>
      </c>
      <c r="IO36" s="55">
        <v>59</v>
      </c>
      <c r="IP36" s="55">
        <v>59</v>
      </c>
      <c r="IQ36" s="55">
        <v>0</v>
      </c>
      <c r="IR36" s="55">
        <v>0</v>
      </c>
      <c r="IS36" s="56">
        <v>1</v>
      </c>
      <c r="IT36" s="56">
        <v>0</v>
      </c>
      <c r="IU36" s="52"/>
      <c r="IV36" s="55" t="s">
        <v>39</v>
      </c>
      <c r="IW36" s="55">
        <v>59</v>
      </c>
      <c r="IX36" s="55">
        <v>59</v>
      </c>
      <c r="IY36" s="55">
        <v>0</v>
      </c>
      <c r="IZ36" s="55">
        <v>0</v>
      </c>
      <c r="JA36" s="56">
        <v>1</v>
      </c>
      <c r="JB36" s="56">
        <v>0</v>
      </c>
      <c r="JD36" s="73" t="s">
        <v>39</v>
      </c>
      <c r="JE36" s="73">
        <v>59</v>
      </c>
      <c r="JF36" s="73">
        <v>59</v>
      </c>
      <c r="JG36" s="73">
        <v>0</v>
      </c>
      <c r="JH36" s="73">
        <v>0</v>
      </c>
      <c r="JI36" s="77">
        <v>1</v>
      </c>
      <c r="JJ36" s="67">
        <f t="shared" si="29"/>
        <v>0</v>
      </c>
      <c r="JK36" s="66"/>
      <c r="JL36" s="73" t="s">
        <v>39</v>
      </c>
      <c r="JM36" s="73">
        <v>59</v>
      </c>
      <c r="JN36" s="73">
        <v>59</v>
      </c>
      <c r="JO36" s="73">
        <v>0</v>
      </c>
      <c r="JP36" s="73">
        <v>0</v>
      </c>
      <c r="JQ36" s="77">
        <f t="shared" si="91"/>
        <v>1</v>
      </c>
      <c r="JR36" s="67">
        <f t="shared" si="30"/>
        <v>0</v>
      </c>
      <c r="JS36" s="66"/>
      <c r="JT36" s="74" t="s">
        <v>39</v>
      </c>
      <c r="JU36" s="74">
        <v>59</v>
      </c>
      <c r="JV36" s="74">
        <v>59</v>
      </c>
      <c r="JW36" s="74">
        <v>0</v>
      </c>
      <c r="JX36" s="74">
        <v>0</v>
      </c>
      <c r="JY36" s="75">
        <f t="shared" si="92"/>
        <v>1</v>
      </c>
      <c r="JZ36" s="75">
        <f t="shared" si="31"/>
        <v>0</v>
      </c>
      <c r="KB36" s="73" t="s">
        <v>39</v>
      </c>
      <c r="KC36" s="73">
        <v>59</v>
      </c>
      <c r="KD36" s="73">
        <v>59</v>
      </c>
      <c r="KE36" s="73">
        <v>0</v>
      </c>
      <c r="KF36" s="73">
        <v>0</v>
      </c>
      <c r="KG36" s="77">
        <v>1</v>
      </c>
      <c r="KH36" s="75">
        <f t="shared" si="32"/>
        <v>0</v>
      </c>
      <c r="KI36" s="74"/>
      <c r="KJ36" s="73" t="s">
        <v>39</v>
      </c>
      <c r="KK36" s="73">
        <v>59</v>
      </c>
      <c r="KL36" s="73">
        <v>59</v>
      </c>
      <c r="KM36" s="73">
        <v>0</v>
      </c>
      <c r="KN36" s="73">
        <v>0</v>
      </c>
      <c r="KO36" s="77">
        <v>1</v>
      </c>
      <c r="KP36" s="75">
        <f t="shared" si="33"/>
        <v>0</v>
      </c>
      <c r="KQ36" s="74"/>
      <c r="KR36" s="73" t="s">
        <v>39</v>
      </c>
      <c r="KS36" s="73">
        <v>59</v>
      </c>
      <c r="KT36" s="73">
        <v>59</v>
      </c>
      <c r="KU36" s="73">
        <v>0</v>
      </c>
      <c r="KV36" s="73">
        <v>0</v>
      </c>
      <c r="KW36" s="77">
        <v>1</v>
      </c>
      <c r="KX36" s="75">
        <f t="shared" si="34"/>
        <v>0</v>
      </c>
      <c r="KY36" s="74"/>
      <c r="KZ36" s="73" t="s">
        <v>39</v>
      </c>
      <c r="LA36" s="73">
        <v>59</v>
      </c>
      <c r="LB36" s="73">
        <v>59</v>
      </c>
      <c r="LC36" s="73">
        <v>0</v>
      </c>
      <c r="LD36" s="73">
        <v>0</v>
      </c>
      <c r="LE36" s="77">
        <v>1</v>
      </c>
      <c r="LF36" s="75">
        <f t="shared" si="35"/>
        <v>1</v>
      </c>
      <c r="LG36" s="74"/>
      <c r="LH36" s="74"/>
      <c r="LI36" s="73" t="s">
        <v>39</v>
      </c>
      <c r="LJ36" s="73">
        <v>59</v>
      </c>
      <c r="LK36" s="73">
        <v>59</v>
      </c>
      <c r="LL36" s="73">
        <v>0</v>
      </c>
      <c r="LM36" s="73">
        <v>0</v>
      </c>
      <c r="LN36" s="77">
        <v>1</v>
      </c>
      <c r="LO36" s="75">
        <f t="shared" si="36"/>
        <v>0</v>
      </c>
      <c r="LP36" s="74"/>
      <c r="LQ36" s="74" t="s">
        <v>39</v>
      </c>
      <c r="LR36" s="74">
        <v>59</v>
      </c>
      <c r="LS36" s="74">
        <v>59</v>
      </c>
      <c r="LT36" s="74">
        <v>0</v>
      </c>
      <c r="LU36" s="74">
        <v>0</v>
      </c>
      <c r="LV36" s="75">
        <f t="shared" si="37"/>
        <v>1</v>
      </c>
      <c r="LW36" s="75">
        <f t="shared" si="38"/>
        <v>0</v>
      </c>
      <c r="LY36" s="74" t="s">
        <v>39</v>
      </c>
      <c r="LZ36" s="74">
        <v>59</v>
      </c>
      <c r="MA36" s="74">
        <v>59</v>
      </c>
      <c r="MB36" s="74">
        <v>0</v>
      </c>
      <c r="MC36" s="74">
        <v>0</v>
      </c>
      <c r="MD36" s="75">
        <f t="shared" si="39"/>
        <v>1</v>
      </c>
      <c r="ME36" s="75">
        <f t="shared" si="40"/>
        <v>0</v>
      </c>
      <c r="MG36" s="74" t="s">
        <v>39</v>
      </c>
      <c r="MH36" s="74">
        <v>59</v>
      </c>
      <c r="MI36" s="74">
        <v>59</v>
      </c>
      <c r="MJ36" s="74">
        <v>0</v>
      </c>
      <c r="MK36" s="74">
        <v>0</v>
      </c>
      <c r="ML36" s="75">
        <f t="shared" si="41"/>
        <v>1</v>
      </c>
      <c r="MM36" s="75">
        <f t="shared" si="42"/>
        <v>0</v>
      </c>
      <c r="MO36" s="74" t="s">
        <v>39</v>
      </c>
      <c r="MP36" s="74">
        <v>59</v>
      </c>
      <c r="MQ36" s="74">
        <v>59</v>
      </c>
      <c r="MR36" s="74">
        <v>0</v>
      </c>
      <c r="MS36" s="74">
        <v>0</v>
      </c>
      <c r="MT36" s="75">
        <f t="shared" si="43"/>
        <v>1</v>
      </c>
      <c r="MU36" s="75">
        <f t="shared" si="44"/>
        <v>0</v>
      </c>
      <c r="MW36" s="74" t="s">
        <v>39</v>
      </c>
      <c r="MX36" s="74">
        <v>59</v>
      </c>
      <c r="MY36" s="74">
        <v>59</v>
      </c>
      <c r="MZ36" s="74">
        <v>0</v>
      </c>
      <c r="NA36" s="74">
        <v>0</v>
      </c>
      <c r="NB36" s="75">
        <f t="shared" si="45"/>
        <v>1</v>
      </c>
      <c r="NC36" s="75">
        <f t="shared" si="46"/>
        <v>0</v>
      </c>
      <c r="ND36" s="74"/>
      <c r="NE36" s="74" t="s">
        <v>39</v>
      </c>
      <c r="NF36" s="74">
        <v>59</v>
      </c>
      <c r="NG36" s="74">
        <v>59</v>
      </c>
      <c r="NH36" s="74">
        <v>0</v>
      </c>
      <c r="NI36" s="74">
        <v>0</v>
      </c>
      <c r="NJ36" s="75">
        <f t="shared" si="47"/>
        <v>1</v>
      </c>
      <c r="NK36" s="75">
        <f t="shared" si="48"/>
        <v>0</v>
      </c>
      <c r="NM36" s="74" t="s">
        <v>39</v>
      </c>
      <c r="NN36" s="74">
        <v>59</v>
      </c>
      <c r="NO36" s="74">
        <v>59</v>
      </c>
      <c r="NP36" s="74">
        <v>0</v>
      </c>
      <c r="NQ36" s="74">
        <v>0</v>
      </c>
      <c r="NR36" s="75">
        <f t="shared" si="49"/>
        <v>1</v>
      </c>
      <c r="NS36" s="75">
        <f t="shared" si="50"/>
        <v>0</v>
      </c>
      <c r="NU36" s="74" t="s">
        <v>39</v>
      </c>
      <c r="NV36" s="74">
        <v>59</v>
      </c>
      <c r="NW36" s="74">
        <v>59</v>
      </c>
      <c r="NX36" s="74">
        <v>0</v>
      </c>
      <c r="NY36" s="74">
        <v>0</v>
      </c>
      <c r="NZ36" s="75">
        <f t="shared" si="51"/>
        <v>1</v>
      </c>
      <c r="OA36" s="75">
        <f t="shared" si="52"/>
        <v>0</v>
      </c>
      <c r="OC36" s="74" t="s">
        <v>39</v>
      </c>
      <c r="OD36" s="74">
        <v>59</v>
      </c>
      <c r="OE36" s="74">
        <v>59</v>
      </c>
      <c r="OF36" s="74">
        <v>0</v>
      </c>
      <c r="OG36" s="74">
        <v>0</v>
      </c>
      <c r="OH36" s="75">
        <f t="shared" si="53"/>
        <v>1</v>
      </c>
      <c r="OI36" s="75">
        <f t="shared" si="54"/>
        <v>0</v>
      </c>
      <c r="OK36" s="74" t="s">
        <v>39</v>
      </c>
      <c r="OL36" s="74">
        <v>59</v>
      </c>
      <c r="OM36" s="73">
        <v>59</v>
      </c>
      <c r="ON36" s="74">
        <v>0</v>
      </c>
      <c r="OO36" s="74">
        <v>0</v>
      </c>
      <c r="OP36" s="75">
        <f t="shared" si="55"/>
        <v>1</v>
      </c>
      <c r="OQ36" s="75">
        <f t="shared" si="56"/>
        <v>0</v>
      </c>
      <c r="OS36" s="74" t="s">
        <v>39</v>
      </c>
      <c r="OT36" s="74">
        <v>59</v>
      </c>
      <c r="OU36" s="74">
        <v>59</v>
      </c>
      <c r="OV36" s="74">
        <v>0</v>
      </c>
      <c r="OW36" s="74">
        <v>0</v>
      </c>
      <c r="OX36" s="75">
        <f t="shared" si="57"/>
        <v>1</v>
      </c>
      <c r="OY36" s="75">
        <f t="shared" si="58"/>
        <v>0</v>
      </c>
      <c r="PA36" s="74" t="s">
        <v>39</v>
      </c>
      <c r="PB36" s="74">
        <v>59</v>
      </c>
      <c r="PC36" s="74">
        <v>59</v>
      </c>
      <c r="PD36" s="74">
        <v>0</v>
      </c>
      <c r="PE36" s="74">
        <v>0</v>
      </c>
      <c r="PF36" s="75">
        <f t="shared" si="59"/>
        <v>1</v>
      </c>
      <c r="PG36" s="75">
        <f t="shared" si="60"/>
        <v>0</v>
      </c>
      <c r="PI36" s="74" t="s">
        <v>39</v>
      </c>
      <c r="PJ36" s="74">
        <v>59</v>
      </c>
      <c r="PK36" s="74">
        <v>59</v>
      </c>
      <c r="PL36" s="74">
        <v>0</v>
      </c>
      <c r="PM36" s="74">
        <v>0</v>
      </c>
      <c r="PN36" s="75">
        <f t="shared" si="61"/>
        <v>1</v>
      </c>
      <c r="PO36" s="75">
        <f t="shared" si="62"/>
        <v>0</v>
      </c>
      <c r="PQ36" s="74" t="s">
        <v>39</v>
      </c>
      <c r="PR36" s="74">
        <v>59</v>
      </c>
      <c r="PS36" s="74">
        <v>59</v>
      </c>
      <c r="PT36" s="74">
        <v>0</v>
      </c>
      <c r="PU36" s="74">
        <v>0</v>
      </c>
      <c r="PV36" s="75">
        <f t="shared" si="63"/>
        <v>1</v>
      </c>
      <c r="PW36" s="75">
        <f t="shared" si="64"/>
        <v>0</v>
      </c>
      <c r="PY36" s="74" t="s">
        <v>39</v>
      </c>
      <c r="PZ36" s="74">
        <v>59</v>
      </c>
      <c r="QA36" s="74">
        <v>59</v>
      </c>
      <c r="QB36" s="74">
        <v>0</v>
      </c>
      <c r="QC36" s="74">
        <v>0</v>
      </c>
      <c r="QD36" s="75">
        <f t="shared" si="65"/>
        <v>1</v>
      </c>
      <c r="QE36" s="75">
        <f t="shared" si="66"/>
        <v>0</v>
      </c>
      <c r="QG36" s="74" t="s">
        <v>39</v>
      </c>
      <c r="QH36" s="74">
        <v>59</v>
      </c>
      <c r="QI36" s="74">
        <v>59</v>
      </c>
      <c r="QJ36" s="74">
        <v>0</v>
      </c>
      <c r="QK36" s="74">
        <v>0</v>
      </c>
      <c r="QL36" s="75">
        <f t="shared" si="67"/>
        <v>1</v>
      </c>
      <c r="QM36" s="75">
        <f t="shared" si="68"/>
        <v>0</v>
      </c>
      <c r="QO36" s="74" t="s">
        <v>39</v>
      </c>
      <c r="QP36" s="74">
        <v>59</v>
      </c>
      <c r="QQ36" s="74">
        <v>59</v>
      </c>
      <c r="QR36" s="74">
        <v>0</v>
      </c>
      <c r="QS36" s="74">
        <v>0</v>
      </c>
      <c r="QT36" s="75">
        <f t="shared" si="69"/>
        <v>1</v>
      </c>
      <c r="QU36" s="75">
        <f t="shared" si="70"/>
        <v>0</v>
      </c>
      <c r="QW36" s="74" t="s">
        <v>39</v>
      </c>
      <c r="QX36" s="74">
        <v>59</v>
      </c>
      <c r="QY36" s="74">
        <v>59</v>
      </c>
      <c r="QZ36" s="74">
        <v>0</v>
      </c>
      <c r="RA36" s="74">
        <v>0</v>
      </c>
      <c r="RB36" s="75">
        <f t="shared" si="71"/>
        <v>1</v>
      </c>
      <c r="RC36" s="75">
        <f t="shared" si="72"/>
        <v>0</v>
      </c>
      <c r="RE36" s="74" t="s">
        <v>39</v>
      </c>
      <c r="RF36" s="74">
        <v>59</v>
      </c>
      <c r="RG36" s="74">
        <v>59</v>
      </c>
      <c r="RH36" s="74">
        <v>0</v>
      </c>
      <c r="RI36" s="74">
        <v>0</v>
      </c>
      <c r="RJ36" s="75">
        <f t="shared" si="73"/>
        <v>1</v>
      </c>
      <c r="RK36" s="75">
        <f t="shared" si="74"/>
        <v>0</v>
      </c>
      <c r="RM36" s="74" t="s">
        <v>39</v>
      </c>
      <c r="RN36" s="74">
        <v>59</v>
      </c>
      <c r="RO36" s="74">
        <v>59</v>
      </c>
      <c r="RP36" s="74">
        <v>0</v>
      </c>
      <c r="RQ36" s="74">
        <v>0</v>
      </c>
      <c r="RR36" s="75">
        <f t="shared" si="75"/>
        <v>1</v>
      </c>
      <c r="RS36" s="75">
        <f t="shared" si="76"/>
        <v>0</v>
      </c>
      <c r="RU36" s="74" t="s">
        <v>39</v>
      </c>
      <c r="RV36" s="74">
        <v>58</v>
      </c>
      <c r="RW36" s="74">
        <v>58</v>
      </c>
      <c r="RX36" s="74">
        <v>0</v>
      </c>
      <c r="RY36" s="74">
        <v>0</v>
      </c>
      <c r="RZ36" s="75">
        <f t="shared" si="77"/>
        <v>1</v>
      </c>
      <c r="SA36" s="75">
        <f t="shared" si="78"/>
        <v>0</v>
      </c>
      <c r="SC36" s="74" t="s">
        <v>39</v>
      </c>
      <c r="SD36" s="74">
        <v>58</v>
      </c>
      <c r="SE36" s="74">
        <v>58</v>
      </c>
      <c r="SF36" s="74">
        <v>0</v>
      </c>
      <c r="SG36" s="74">
        <v>0</v>
      </c>
      <c r="SH36" s="75">
        <f t="shared" si="79"/>
        <v>1</v>
      </c>
      <c r="SI36" s="75">
        <f t="shared" si="80"/>
        <v>0</v>
      </c>
      <c r="SK36" s="74" t="s">
        <v>39</v>
      </c>
      <c r="SL36" s="74">
        <v>58</v>
      </c>
      <c r="SM36" s="74">
        <v>58</v>
      </c>
      <c r="SN36" s="74">
        <v>0</v>
      </c>
      <c r="SO36" s="74">
        <v>0</v>
      </c>
      <c r="SP36" s="75">
        <f t="shared" si="81"/>
        <v>1</v>
      </c>
      <c r="SQ36" s="75" t="str">
        <f t="shared" si="82"/>
        <v>OK</v>
      </c>
      <c r="SS36" s="74" t="s">
        <v>39</v>
      </c>
      <c r="ST36" s="74">
        <v>58</v>
      </c>
      <c r="SU36" s="74">
        <v>58</v>
      </c>
      <c r="SV36" s="74">
        <v>0</v>
      </c>
      <c r="SW36" s="74">
        <v>0</v>
      </c>
      <c r="SX36" s="75">
        <f t="shared" si="83"/>
        <v>1</v>
      </c>
      <c r="SY36" s="75" t="str">
        <f t="shared" si="84"/>
        <v>OK</v>
      </c>
      <c r="TA36" s="74" t="s">
        <v>39</v>
      </c>
      <c r="TB36" s="74">
        <v>58</v>
      </c>
      <c r="TC36" s="74">
        <v>58</v>
      </c>
      <c r="TD36" s="74">
        <v>0</v>
      </c>
      <c r="TE36" s="74">
        <v>0</v>
      </c>
      <c r="TF36" s="75">
        <v>1</v>
      </c>
      <c r="TG36" s="75" t="str">
        <f t="shared" si="85"/>
        <v>OK</v>
      </c>
      <c r="TI36" s="74" t="s">
        <v>39</v>
      </c>
      <c r="TJ36" s="74">
        <v>58</v>
      </c>
      <c r="TK36" s="74">
        <v>58</v>
      </c>
      <c r="TL36" s="74">
        <v>0</v>
      </c>
      <c r="TM36" s="74">
        <v>0</v>
      </c>
      <c r="TN36" s="75">
        <f t="shared" si="86"/>
        <v>1</v>
      </c>
      <c r="TO36" s="75" t="str">
        <f t="shared" si="87"/>
        <v>OK</v>
      </c>
    </row>
    <row r="37" spans="1:535" ht="15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G37" s="4"/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4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4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4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4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4">
        <f t="shared" si="4"/>
        <v>0</v>
      </c>
      <c r="AV37" s="2" t="s">
        <v>40</v>
      </c>
      <c r="AW37" s="2">
        <v>14</v>
      </c>
      <c r="AX37" s="2">
        <v>10</v>
      </c>
      <c r="AY37" s="2">
        <v>3</v>
      </c>
      <c r="AZ37" s="2">
        <v>1</v>
      </c>
      <c r="BA37" s="4">
        <v>0.71</v>
      </c>
      <c r="BB37" s="4">
        <f t="shared" si="5"/>
        <v>0</v>
      </c>
      <c r="BD37" s="2" t="s">
        <v>40</v>
      </c>
      <c r="BE37" s="2">
        <v>14</v>
      </c>
      <c r="BF37" s="2">
        <v>10</v>
      </c>
      <c r="BG37" s="2">
        <v>3</v>
      </c>
      <c r="BH37" s="2">
        <v>1</v>
      </c>
      <c r="BI37" s="4">
        <v>0.71</v>
      </c>
      <c r="BJ37" s="4">
        <f t="shared" si="6"/>
        <v>0</v>
      </c>
      <c r="BL37" s="2" t="s">
        <v>40</v>
      </c>
      <c r="BM37" s="2">
        <v>14</v>
      </c>
      <c r="BN37" s="2">
        <v>10</v>
      </c>
      <c r="BO37" s="2">
        <v>3</v>
      </c>
      <c r="BP37" s="2">
        <v>1</v>
      </c>
      <c r="BQ37" s="4">
        <v>0.71</v>
      </c>
      <c r="BR37" s="4">
        <f t="shared" si="7"/>
        <v>0</v>
      </c>
      <c r="BT37" s="2" t="s">
        <v>40</v>
      </c>
      <c r="BU37" s="2">
        <v>14</v>
      </c>
      <c r="BV37" s="2">
        <v>10</v>
      </c>
      <c r="BW37" s="2">
        <v>3</v>
      </c>
      <c r="BX37" s="2">
        <v>1</v>
      </c>
      <c r="BY37" s="4">
        <v>0.71</v>
      </c>
      <c r="BZ37" s="4">
        <f t="shared" si="8"/>
        <v>0</v>
      </c>
      <c r="CB37" s="2" t="s">
        <v>40</v>
      </c>
      <c r="CC37" s="2">
        <v>14</v>
      </c>
      <c r="CD37" s="2">
        <v>10</v>
      </c>
      <c r="CE37" s="2">
        <v>3</v>
      </c>
      <c r="CF37" s="2">
        <v>1</v>
      </c>
      <c r="CG37" s="4">
        <v>0.71</v>
      </c>
      <c r="CH37" s="4">
        <f t="shared" si="9"/>
        <v>0</v>
      </c>
      <c r="CJ37" s="2" t="s">
        <v>40</v>
      </c>
      <c r="CK37" s="2">
        <v>14</v>
      </c>
      <c r="CL37" s="2">
        <v>10</v>
      </c>
      <c r="CM37" s="2">
        <v>3</v>
      </c>
      <c r="CN37" s="2">
        <v>1</v>
      </c>
      <c r="CO37" s="4">
        <v>0.71</v>
      </c>
      <c r="CP37" s="4">
        <f t="shared" si="10"/>
        <v>0</v>
      </c>
      <c r="CR37" s="2" t="s">
        <v>40</v>
      </c>
      <c r="CS37" s="2">
        <v>14</v>
      </c>
      <c r="CT37" s="2">
        <v>10</v>
      </c>
      <c r="CU37" s="2">
        <v>3</v>
      </c>
      <c r="CV37" s="2">
        <v>1</v>
      </c>
      <c r="CW37" s="4">
        <v>0.71</v>
      </c>
      <c r="CX37" s="4">
        <f t="shared" si="11"/>
        <v>0</v>
      </c>
      <c r="CZ37" s="2" t="s">
        <v>40</v>
      </c>
      <c r="DA37" s="2">
        <v>14</v>
      </c>
      <c r="DB37" s="2">
        <v>10</v>
      </c>
      <c r="DC37" s="2">
        <v>3</v>
      </c>
      <c r="DD37" s="2">
        <v>1</v>
      </c>
      <c r="DE37" s="4">
        <v>0.71</v>
      </c>
      <c r="DF37" s="8">
        <f t="shared" si="12"/>
        <v>0</v>
      </c>
      <c r="DH37" s="2" t="s">
        <v>40</v>
      </c>
      <c r="DI37" s="2">
        <v>14</v>
      </c>
      <c r="DJ37" s="2">
        <v>10</v>
      </c>
      <c r="DK37" s="2">
        <v>3</v>
      </c>
      <c r="DL37" s="2">
        <v>1</v>
      </c>
      <c r="DM37" s="4">
        <v>0.71</v>
      </c>
      <c r="DN37" s="4">
        <f t="shared" si="13"/>
        <v>0</v>
      </c>
      <c r="DP37" s="2" t="s">
        <v>40</v>
      </c>
      <c r="DQ37" s="2">
        <v>14</v>
      </c>
      <c r="DR37" s="2">
        <v>10</v>
      </c>
      <c r="DS37" s="2">
        <v>3</v>
      </c>
      <c r="DT37" s="2">
        <v>1</v>
      </c>
      <c r="DU37" s="4">
        <v>0.71</v>
      </c>
      <c r="DV37" s="4">
        <f t="shared" si="14"/>
        <v>0</v>
      </c>
      <c r="DX37" s="2" t="s">
        <v>40</v>
      </c>
      <c r="DY37" s="2">
        <v>14</v>
      </c>
      <c r="DZ37" s="2">
        <v>10</v>
      </c>
      <c r="EA37" s="2">
        <v>3</v>
      </c>
      <c r="EB37" s="2">
        <v>1</v>
      </c>
      <c r="EC37" s="4">
        <v>0.71</v>
      </c>
      <c r="ED37" s="8">
        <f>EC37-'ZTE Geek V975'!DM37</f>
        <v>0</v>
      </c>
      <c r="EF37" s="2" t="s">
        <v>40</v>
      </c>
      <c r="EG37" s="2">
        <v>14</v>
      </c>
      <c r="EH37" s="2">
        <v>10</v>
      </c>
      <c r="EI37" s="2">
        <v>3</v>
      </c>
      <c r="EJ37" s="2">
        <v>1</v>
      </c>
      <c r="EK37" s="4">
        <v>0.71</v>
      </c>
      <c r="EL37" s="4">
        <f t="shared" si="15"/>
        <v>0</v>
      </c>
      <c r="EN37" s="2" t="s">
        <v>40</v>
      </c>
      <c r="EO37" s="2">
        <v>14</v>
      </c>
      <c r="EP37" s="2">
        <v>10</v>
      </c>
      <c r="EQ37" s="2">
        <v>3</v>
      </c>
      <c r="ER37" s="2">
        <v>1</v>
      </c>
      <c r="ES37" s="4">
        <v>0.71</v>
      </c>
      <c r="ET37" s="4">
        <f t="shared" si="16"/>
        <v>0</v>
      </c>
      <c r="EV37" s="2" t="s">
        <v>40</v>
      </c>
      <c r="EW37" s="2">
        <v>14</v>
      </c>
      <c r="EX37" s="2">
        <v>10</v>
      </c>
      <c r="EY37" s="2">
        <v>3</v>
      </c>
      <c r="EZ37" s="2">
        <v>1</v>
      </c>
      <c r="FA37" s="4">
        <v>0.71</v>
      </c>
      <c r="FB37" s="4">
        <f t="shared" si="17"/>
        <v>0</v>
      </c>
      <c r="FD37" s="2" t="s">
        <v>40</v>
      </c>
      <c r="FE37" s="2">
        <v>14</v>
      </c>
      <c r="FF37" s="2">
        <v>10</v>
      </c>
      <c r="FG37" s="2">
        <v>3</v>
      </c>
      <c r="FH37" s="2">
        <v>1</v>
      </c>
      <c r="FI37" s="4">
        <v>0.71</v>
      </c>
      <c r="FJ37" s="4">
        <f t="shared" si="18"/>
        <v>0</v>
      </c>
      <c r="FL37" s="2" t="s">
        <v>40</v>
      </c>
      <c r="FM37" s="2">
        <v>14</v>
      </c>
      <c r="FN37" s="2">
        <v>12</v>
      </c>
      <c r="FO37" s="2">
        <v>0</v>
      </c>
      <c r="FP37" s="2">
        <v>2</v>
      </c>
      <c r="FQ37" s="4">
        <v>0.86</v>
      </c>
      <c r="FR37" s="8">
        <f t="shared" si="19"/>
        <v>0.15000000000000002</v>
      </c>
      <c r="FT37" s="2" t="s">
        <v>40</v>
      </c>
      <c r="FU37" s="2">
        <v>14</v>
      </c>
      <c r="FV37" s="2">
        <v>12</v>
      </c>
      <c r="FW37" s="2">
        <v>0</v>
      </c>
      <c r="FX37" s="2">
        <v>2</v>
      </c>
      <c r="FY37" s="4">
        <f t="shared" si="88"/>
        <v>0.8571428571428571</v>
      </c>
      <c r="FZ37" s="4">
        <f t="shared" si="20"/>
        <v>-2.8571428571428914E-3</v>
      </c>
      <c r="GB37" t="s">
        <v>40</v>
      </c>
      <c r="GC37">
        <v>14</v>
      </c>
      <c r="GD37">
        <v>12</v>
      </c>
      <c r="GE37">
        <v>0</v>
      </c>
      <c r="GF37">
        <v>2</v>
      </c>
      <c r="GG37" s="38">
        <f t="shared" si="89"/>
        <v>0.8571428571428571</v>
      </c>
      <c r="GH37" s="4">
        <f t="shared" si="21"/>
        <v>0</v>
      </c>
      <c r="GJ37" s="2" t="s">
        <v>40</v>
      </c>
      <c r="GK37" s="2">
        <v>14</v>
      </c>
      <c r="GL37" s="2">
        <v>12</v>
      </c>
      <c r="GM37" s="2">
        <v>0</v>
      </c>
      <c r="GN37" s="2">
        <v>2</v>
      </c>
      <c r="GO37" s="4">
        <v>0.86</v>
      </c>
      <c r="GP37" s="4">
        <f t="shared" si="22"/>
        <v>2.8571428571428914E-3</v>
      </c>
      <c r="GR37" s="2" t="s">
        <v>40</v>
      </c>
      <c r="GS37" s="2">
        <v>14</v>
      </c>
      <c r="GT37" s="2">
        <v>12</v>
      </c>
      <c r="GU37" s="2">
        <v>0</v>
      </c>
      <c r="GV37" s="2">
        <v>2</v>
      </c>
      <c r="GW37" s="4">
        <v>0.86</v>
      </c>
      <c r="GX37" s="4">
        <f t="shared" si="23"/>
        <v>0</v>
      </c>
      <c r="GZ37" s="2" t="s">
        <v>40</v>
      </c>
      <c r="HA37" s="2">
        <v>14</v>
      </c>
      <c r="HB37" s="2">
        <v>12</v>
      </c>
      <c r="HC37" s="2">
        <v>0</v>
      </c>
      <c r="HD37" s="2">
        <v>2</v>
      </c>
      <c r="HE37" s="4">
        <v>0.86</v>
      </c>
      <c r="HF37" s="4">
        <f t="shared" si="24"/>
        <v>0</v>
      </c>
      <c r="HH37" s="2" t="s">
        <v>40</v>
      </c>
      <c r="HI37" s="2">
        <v>14</v>
      </c>
      <c r="HJ37" s="2">
        <v>12</v>
      </c>
      <c r="HK37" s="2">
        <v>0</v>
      </c>
      <c r="HL37" s="2">
        <v>2</v>
      </c>
      <c r="HM37" s="4">
        <v>0.86</v>
      </c>
      <c r="HN37" s="4">
        <f t="shared" si="25"/>
        <v>0</v>
      </c>
      <c r="HP37" s="2" t="s">
        <v>40</v>
      </c>
      <c r="HQ37" s="2">
        <v>14</v>
      </c>
      <c r="HR37" s="2">
        <v>12</v>
      </c>
      <c r="HS37" s="2">
        <v>0</v>
      </c>
      <c r="HT37" s="2">
        <v>2</v>
      </c>
      <c r="HU37" s="4">
        <v>0.86</v>
      </c>
      <c r="HV37" s="4">
        <f t="shared" si="26"/>
        <v>0</v>
      </c>
      <c r="HX37" s="2" t="s">
        <v>40</v>
      </c>
      <c r="HY37" s="2">
        <v>14</v>
      </c>
      <c r="HZ37" s="2">
        <v>12</v>
      </c>
      <c r="IA37" s="2">
        <v>0</v>
      </c>
      <c r="IB37" s="2">
        <v>2</v>
      </c>
      <c r="IC37" s="4">
        <v>0.86</v>
      </c>
      <c r="ID37" s="4">
        <f t="shared" si="27"/>
        <v>0</v>
      </c>
      <c r="IF37" s="2" t="s">
        <v>40</v>
      </c>
      <c r="IG37" s="2">
        <v>14</v>
      </c>
      <c r="IH37" s="2">
        <v>12</v>
      </c>
      <c r="II37" s="2">
        <v>0</v>
      </c>
      <c r="IJ37" s="2">
        <v>2</v>
      </c>
      <c r="IK37" s="4">
        <f t="shared" si="90"/>
        <v>0.8571428571428571</v>
      </c>
      <c r="IL37" s="4">
        <f t="shared" si="28"/>
        <v>-2.8571428571428914E-3</v>
      </c>
      <c r="IN37" s="55" t="s">
        <v>40</v>
      </c>
      <c r="IO37" s="55">
        <v>14</v>
      </c>
      <c r="IP37" s="55">
        <v>12</v>
      </c>
      <c r="IQ37" s="55">
        <v>0</v>
      </c>
      <c r="IR37" s="55">
        <v>2</v>
      </c>
      <c r="IS37" s="56">
        <v>0.86</v>
      </c>
      <c r="IT37" s="56">
        <v>0</v>
      </c>
      <c r="IU37" s="52"/>
      <c r="IV37" s="55" t="s">
        <v>40</v>
      </c>
      <c r="IW37" s="55">
        <v>14</v>
      </c>
      <c r="IX37" s="55">
        <v>12</v>
      </c>
      <c r="IY37" s="55">
        <v>0</v>
      </c>
      <c r="IZ37" s="55">
        <v>2</v>
      </c>
      <c r="JA37" s="56">
        <v>0.86</v>
      </c>
      <c r="JB37" s="56">
        <v>0</v>
      </c>
      <c r="JD37" s="73" t="s">
        <v>40</v>
      </c>
      <c r="JE37" s="73">
        <v>14</v>
      </c>
      <c r="JF37" s="73">
        <v>12</v>
      </c>
      <c r="JG37" s="73">
        <v>0</v>
      </c>
      <c r="JH37" s="73">
        <v>2</v>
      </c>
      <c r="JI37" s="77">
        <v>0.86</v>
      </c>
      <c r="JJ37" s="67">
        <f t="shared" si="29"/>
        <v>0</v>
      </c>
      <c r="JK37" s="66"/>
      <c r="JL37" s="73" t="s">
        <v>40</v>
      </c>
      <c r="JM37" s="73">
        <v>14</v>
      </c>
      <c r="JN37" s="73">
        <v>12</v>
      </c>
      <c r="JO37" s="73">
        <v>0</v>
      </c>
      <c r="JP37" s="73">
        <v>2</v>
      </c>
      <c r="JQ37" s="77">
        <f t="shared" si="91"/>
        <v>0.8571428571428571</v>
      </c>
      <c r="JR37" s="67">
        <f t="shared" si="30"/>
        <v>-2.8571428571428914E-3</v>
      </c>
      <c r="JS37" s="66"/>
      <c r="JT37" s="74" t="s">
        <v>40</v>
      </c>
      <c r="JU37" s="74">
        <v>14</v>
      </c>
      <c r="JV37" s="74">
        <v>12</v>
      </c>
      <c r="JW37" s="74">
        <v>0</v>
      </c>
      <c r="JX37" s="74">
        <v>2</v>
      </c>
      <c r="JY37" s="75">
        <f t="shared" si="92"/>
        <v>0.8571428571428571</v>
      </c>
      <c r="JZ37" s="75">
        <f t="shared" si="31"/>
        <v>0</v>
      </c>
      <c r="KB37" s="73" t="s">
        <v>40</v>
      </c>
      <c r="KC37" s="73">
        <v>14</v>
      </c>
      <c r="KD37" s="73">
        <v>12</v>
      </c>
      <c r="KE37" s="73">
        <v>0</v>
      </c>
      <c r="KF37" s="73">
        <v>2</v>
      </c>
      <c r="KG37" s="77">
        <v>0.86</v>
      </c>
      <c r="KH37" s="75">
        <f t="shared" si="32"/>
        <v>2.8571428571428914E-3</v>
      </c>
      <c r="KI37" s="74"/>
      <c r="KJ37" s="73" t="s">
        <v>40</v>
      </c>
      <c r="KK37" s="73">
        <v>14</v>
      </c>
      <c r="KL37" s="73">
        <v>12</v>
      </c>
      <c r="KM37" s="73">
        <v>0</v>
      </c>
      <c r="KN37" s="73">
        <v>2</v>
      </c>
      <c r="KO37" s="77">
        <v>0.86</v>
      </c>
      <c r="KP37" s="75">
        <f t="shared" si="33"/>
        <v>0</v>
      </c>
      <c r="KQ37" s="74"/>
      <c r="KR37" s="73" t="s">
        <v>40</v>
      </c>
      <c r="KS37" s="73">
        <v>14</v>
      </c>
      <c r="KT37" s="73">
        <v>12</v>
      </c>
      <c r="KU37" s="73">
        <v>0</v>
      </c>
      <c r="KV37" s="73">
        <v>2</v>
      </c>
      <c r="KW37" s="77">
        <v>0.86</v>
      </c>
      <c r="KX37" s="75">
        <f t="shared" si="34"/>
        <v>0</v>
      </c>
      <c r="KY37" s="74"/>
      <c r="KZ37" s="73" t="s">
        <v>40</v>
      </c>
      <c r="LA37" s="73">
        <v>14</v>
      </c>
      <c r="LB37" s="73">
        <v>12</v>
      </c>
      <c r="LC37" s="73">
        <v>0</v>
      </c>
      <c r="LD37" s="73">
        <v>2</v>
      </c>
      <c r="LE37" s="77">
        <v>0.86</v>
      </c>
      <c r="LF37" s="75">
        <f t="shared" si="35"/>
        <v>-1.1400000000000001</v>
      </c>
      <c r="LG37" s="74"/>
      <c r="LH37" s="74"/>
      <c r="LI37" s="73" t="s">
        <v>40</v>
      </c>
      <c r="LJ37" s="73">
        <v>14</v>
      </c>
      <c r="LK37" s="73">
        <v>12</v>
      </c>
      <c r="LL37" s="73">
        <v>0</v>
      </c>
      <c r="LM37" s="73">
        <v>2</v>
      </c>
      <c r="LN37" s="77">
        <v>0.86</v>
      </c>
      <c r="LO37" s="75">
        <f t="shared" si="36"/>
        <v>0</v>
      </c>
      <c r="LP37" s="74"/>
      <c r="LQ37" s="74" t="s">
        <v>40</v>
      </c>
      <c r="LR37" s="74">
        <v>14</v>
      </c>
      <c r="LS37" s="74">
        <v>12</v>
      </c>
      <c r="LT37" s="74">
        <v>0</v>
      </c>
      <c r="LU37" s="74">
        <v>2</v>
      </c>
      <c r="LV37" s="75">
        <f t="shared" si="37"/>
        <v>0.8571428571428571</v>
      </c>
      <c r="LW37" s="75">
        <f t="shared" si="38"/>
        <v>-2.8571428571428914E-3</v>
      </c>
      <c r="LY37" s="74" t="s">
        <v>40</v>
      </c>
      <c r="LZ37" s="74">
        <v>14</v>
      </c>
      <c r="MA37" s="74">
        <v>12</v>
      </c>
      <c r="MB37" s="74">
        <v>0</v>
      </c>
      <c r="MC37" s="74">
        <v>2</v>
      </c>
      <c r="MD37" s="75">
        <f t="shared" si="39"/>
        <v>0.8571428571428571</v>
      </c>
      <c r="ME37" s="75">
        <f t="shared" si="40"/>
        <v>0</v>
      </c>
      <c r="MG37" s="74" t="s">
        <v>40</v>
      </c>
      <c r="MH37" s="74">
        <v>14</v>
      </c>
      <c r="MI37" s="74">
        <v>12</v>
      </c>
      <c r="MJ37" s="74">
        <v>0</v>
      </c>
      <c r="MK37" s="74">
        <v>2</v>
      </c>
      <c r="ML37" s="75">
        <f t="shared" si="41"/>
        <v>0.8571428571428571</v>
      </c>
      <c r="MM37" s="75">
        <f t="shared" si="42"/>
        <v>0</v>
      </c>
      <c r="MO37" s="74" t="s">
        <v>40</v>
      </c>
      <c r="MP37" s="74">
        <v>14</v>
      </c>
      <c r="MQ37" s="74">
        <v>12</v>
      </c>
      <c r="MR37" s="74">
        <v>0</v>
      </c>
      <c r="MS37" s="74">
        <v>2</v>
      </c>
      <c r="MT37" s="75">
        <f t="shared" si="43"/>
        <v>0.8571428571428571</v>
      </c>
      <c r="MU37" s="75">
        <f t="shared" si="44"/>
        <v>0</v>
      </c>
      <c r="MW37" s="74" t="s">
        <v>40</v>
      </c>
      <c r="MX37" s="74">
        <v>14</v>
      </c>
      <c r="MY37" s="74">
        <v>12</v>
      </c>
      <c r="MZ37" s="74">
        <v>0</v>
      </c>
      <c r="NA37" s="74">
        <v>2</v>
      </c>
      <c r="NB37" s="75">
        <f t="shared" si="45"/>
        <v>0.8571428571428571</v>
      </c>
      <c r="NC37" s="75">
        <f t="shared" si="46"/>
        <v>0</v>
      </c>
      <c r="ND37" s="74"/>
      <c r="NE37" s="74" t="s">
        <v>40</v>
      </c>
      <c r="NF37" s="74">
        <v>14</v>
      </c>
      <c r="NG37" s="74">
        <v>12</v>
      </c>
      <c r="NH37" s="74">
        <v>0</v>
      </c>
      <c r="NI37" s="74">
        <v>2</v>
      </c>
      <c r="NJ37" s="75">
        <f t="shared" si="47"/>
        <v>0.8571428571428571</v>
      </c>
      <c r="NK37" s="75">
        <f t="shared" si="48"/>
        <v>0</v>
      </c>
      <c r="NM37" s="74" t="s">
        <v>40</v>
      </c>
      <c r="NN37" s="74">
        <v>14</v>
      </c>
      <c r="NO37" s="74">
        <v>12</v>
      </c>
      <c r="NP37" s="74">
        <v>0</v>
      </c>
      <c r="NQ37" s="74">
        <v>2</v>
      </c>
      <c r="NR37" s="75">
        <f t="shared" si="49"/>
        <v>0.8571428571428571</v>
      </c>
      <c r="NS37" s="75">
        <f t="shared" si="50"/>
        <v>0</v>
      </c>
      <c r="NU37" s="74" t="s">
        <v>40</v>
      </c>
      <c r="NV37" s="74">
        <v>14</v>
      </c>
      <c r="NW37" s="74">
        <v>12</v>
      </c>
      <c r="NX37" s="74">
        <v>0</v>
      </c>
      <c r="NY37" s="74">
        <v>2</v>
      </c>
      <c r="NZ37" s="75">
        <f t="shared" si="51"/>
        <v>0.8571428571428571</v>
      </c>
      <c r="OA37" s="75">
        <f t="shared" si="52"/>
        <v>0</v>
      </c>
      <c r="OC37" s="74" t="s">
        <v>40</v>
      </c>
      <c r="OD37" s="74">
        <v>14</v>
      </c>
      <c r="OE37" s="74">
        <v>12</v>
      </c>
      <c r="OF37" s="74">
        <v>0</v>
      </c>
      <c r="OG37" s="74">
        <v>2</v>
      </c>
      <c r="OH37" s="75">
        <f t="shared" si="53"/>
        <v>0.8571428571428571</v>
      </c>
      <c r="OI37" s="75">
        <f t="shared" si="54"/>
        <v>0</v>
      </c>
      <c r="OK37" s="74" t="s">
        <v>40</v>
      </c>
      <c r="OL37" s="74">
        <v>14</v>
      </c>
      <c r="OM37" s="73">
        <v>12</v>
      </c>
      <c r="ON37" s="74">
        <v>0</v>
      </c>
      <c r="OO37" s="74">
        <v>2</v>
      </c>
      <c r="OP37" s="75">
        <f t="shared" si="55"/>
        <v>0.8571428571428571</v>
      </c>
      <c r="OQ37" s="75">
        <f t="shared" si="56"/>
        <v>0</v>
      </c>
      <c r="OS37" s="74" t="s">
        <v>40</v>
      </c>
      <c r="OT37" s="74">
        <v>14</v>
      </c>
      <c r="OU37" s="74">
        <v>12</v>
      </c>
      <c r="OV37" s="74">
        <v>0</v>
      </c>
      <c r="OW37" s="74">
        <v>2</v>
      </c>
      <c r="OX37" s="75">
        <f t="shared" si="57"/>
        <v>0.8571428571428571</v>
      </c>
      <c r="OY37" s="75">
        <f t="shared" si="58"/>
        <v>0</v>
      </c>
      <c r="PA37" s="74" t="s">
        <v>40</v>
      </c>
      <c r="PB37" s="74">
        <v>14</v>
      </c>
      <c r="PC37" s="74">
        <v>12</v>
      </c>
      <c r="PD37" s="74">
        <v>0</v>
      </c>
      <c r="PE37" s="74">
        <v>2</v>
      </c>
      <c r="PF37" s="75">
        <f t="shared" si="59"/>
        <v>0.8571428571428571</v>
      </c>
      <c r="PG37" s="75">
        <f t="shared" si="60"/>
        <v>0</v>
      </c>
      <c r="PI37" s="74" t="s">
        <v>40</v>
      </c>
      <c r="PJ37" s="74">
        <v>14</v>
      </c>
      <c r="PK37" s="74">
        <v>12</v>
      </c>
      <c r="PL37" s="74">
        <v>0</v>
      </c>
      <c r="PM37" s="74">
        <v>2</v>
      </c>
      <c r="PN37" s="75">
        <f t="shared" si="61"/>
        <v>0.8571428571428571</v>
      </c>
      <c r="PO37" s="75">
        <f t="shared" si="62"/>
        <v>0</v>
      </c>
      <c r="PQ37" s="74" t="s">
        <v>40</v>
      </c>
      <c r="PR37" s="74">
        <v>14</v>
      </c>
      <c r="PS37" s="74">
        <v>12</v>
      </c>
      <c r="PT37" s="74">
        <v>0</v>
      </c>
      <c r="PU37" s="74">
        <v>2</v>
      </c>
      <c r="PV37" s="75">
        <f t="shared" si="63"/>
        <v>0.8571428571428571</v>
      </c>
      <c r="PW37" s="75">
        <f t="shared" si="64"/>
        <v>0</v>
      </c>
      <c r="PY37" s="74" t="s">
        <v>40</v>
      </c>
      <c r="PZ37" s="74">
        <v>14</v>
      </c>
      <c r="QA37" s="74">
        <v>12</v>
      </c>
      <c r="QB37" s="74">
        <v>0</v>
      </c>
      <c r="QC37" s="74">
        <v>2</v>
      </c>
      <c r="QD37" s="75">
        <f t="shared" si="65"/>
        <v>0.8571428571428571</v>
      </c>
      <c r="QE37" s="75">
        <f t="shared" si="66"/>
        <v>0</v>
      </c>
      <c r="QG37" s="74" t="s">
        <v>40</v>
      </c>
      <c r="QH37" s="74">
        <v>14</v>
      </c>
      <c r="QI37" s="74">
        <v>12</v>
      </c>
      <c r="QJ37" s="74">
        <v>0</v>
      </c>
      <c r="QK37" s="74">
        <v>2</v>
      </c>
      <c r="QL37" s="75">
        <f t="shared" si="67"/>
        <v>0.8571428571428571</v>
      </c>
      <c r="QM37" s="75">
        <f t="shared" si="68"/>
        <v>0</v>
      </c>
      <c r="QO37" s="74" t="s">
        <v>40</v>
      </c>
      <c r="QP37" s="74">
        <v>14</v>
      </c>
      <c r="QQ37" s="74">
        <v>12</v>
      </c>
      <c r="QR37" s="74">
        <v>0</v>
      </c>
      <c r="QS37" s="74">
        <v>2</v>
      </c>
      <c r="QT37" s="75">
        <f t="shared" si="69"/>
        <v>0.8571428571428571</v>
      </c>
      <c r="QU37" s="75">
        <f t="shared" si="70"/>
        <v>0</v>
      </c>
      <c r="QW37" s="74" t="s">
        <v>40</v>
      </c>
      <c r="QX37" s="74">
        <v>14</v>
      </c>
      <c r="QY37" s="74">
        <v>12</v>
      </c>
      <c r="QZ37" s="74">
        <v>0</v>
      </c>
      <c r="RA37" s="74">
        <v>2</v>
      </c>
      <c r="RB37" s="75">
        <f t="shared" si="71"/>
        <v>0.8571428571428571</v>
      </c>
      <c r="RC37" s="75">
        <f t="shared" si="72"/>
        <v>0</v>
      </c>
      <c r="RE37" s="74" t="s">
        <v>40</v>
      </c>
      <c r="RF37" s="74">
        <v>14</v>
      </c>
      <c r="RG37" s="74">
        <v>12</v>
      </c>
      <c r="RH37" s="74">
        <v>0</v>
      </c>
      <c r="RI37" s="74">
        <v>2</v>
      </c>
      <c r="RJ37" s="75">
        <f t="shared" si="73"/>
        <v>0.8571428571428571</v>
      </c>
      <c r="RK37" s="75">
        <f t="shared" si="74"/>
        <v>0</v>
      </c>
      <c r="RM37" s="74" t="s">
        <v>40</v>
      </c>
      <c r="RN37" s="74">
        <v>14</v>
      </c>
      <c r="RO37" s="74">
        <v>12</v>
      </c>
      <c r="RP37" s="74">
        <v>0</v>
      </c>
      <c r="RQ37" s="74">
        <v>2</v>
      </c>
      <c r="RR37" s="75">
        <f t="shared" si="75"/>
        <v>0.8571428571428571</v>
      </c>
      <c r="RS37" s="75">
        <f t="shared" si="76"/>
        <v>0</v>
      </c>
      <c r="RU37" s="74" t="s">
        <v>40</v>
      </c>
      <c r="RV37" s="74">
        <v>14</v>
      </c>
      <c r="RW37" s="74">
        <v>12</v>
      </c>
      <c r="RX37" s="74">
        <v>0</v>
      </c>
      <c r="RY37" s="74">
        <v>2</v>
      </c>
      <c r="RZ37" s="75">
        <f t="shared" si="77"/>
        <v>0.8571428571428571</v>
      </c>
      <c r="SA37" s="75">
        <f t="shared" si="78"/>
        <v>0</v>
      </c>
      <c r="SC37" s="74" t="s">
        <v>40</v>
      </c>
      <c r="SD37" s="74">
        <v>14</v>
      </c>
      <c r="SE37" s="74">
        <v>12</v>
      </c>
      <c r="SF37" s="74">
        <v>0</v>
      </c>
      <c r="SG37" s="74">
        <v>2</v>
      </c>
      <c r="SH37" s="75">
        <f t="shared" si="79"/>
        <v>0.8571428571428571</v>
      </c>
      <c r="SI37" s="75">
        <f t="shared" si="80"/>
        <v>0</v>
      </c>
      <c r="SK37" s="74" t="s">
        <v>40</v>
      </c>
      <c r="SL37" s="74">
        <v>14</v>
      </c>
      <c r="SM37" s="74">
        <v>12</v>
      </c>
      <c r="SN37" s="74">
        <v>0</v>
      </c>
      <c r="SO37" s="74">
        <v>2</v>
      </c>
      <c r="SP37" s="75">
        <f t="shared" si="81"/>
        <v>0.8571428571428571</v>
      </c>
      <c r="SQ37" s="75" t="str">
        <f t="shared" si="82"/>
        <v>OK</v>
      </c>
      <c r="SS37" s="74" t="s">
        <v>40</v>
      </c>
      <c r="ST37" s="74">
        <v>14</v>
      </c>
      <c r="SU37" s="74">
        <v>12</v>
      </c>
      <c r="SV37" s="74">
        <v>0</v>
      </c>
      <c r="SW37" s="74">
        <v>2</v>
      </c>
      <c r="SX37" s="75">
        <f t="shared" si="83"/>
        <v>0.8571428571428571</v>
      </c>
      <c r="SY37" s="75" t="str">
        <f t="shared" si="84"/>
        <v>OK</v>
      </c>
      <c r="TA37" s="74" t="s">
        <v>40</v>
      </c>
      <c r="TB37" s="74">
        <v>14</v>
      </c>
      <c r="TC37" s="74">
        <v>12</v>
      </c>
      <c r="TD37" s="74">
        <v>0</v>
      </c>
      <c r="TE37" s="74">
        <v>2</v>
      </c>
      <c r="TF37" s="75">
        <v>0.86</v>
      </c>
      <c r="TG37" s="75" t="str">
        <f t="shared" si="85"/>
        <v>OK</v>
      </c>
      <c r="TI37" s="74" t="s">
        <v>40</v>
      </c>
      <c r="TJ37" s="74">
        <v>14</v>
      </c>
      <c r="TK37" s="74">
        <v>12</v>
      </c>
      <c r="TL37" s="74">
        <v>0</v>
      </c>
      <c r="TM37" s="74">
        <v>2</v>
      </c>
      <c r="TN37" s="75">
        <f t="shared" si="86"/>
        <v>0.8571428571428571</v>
      </c>
      <c r="TO37" s="75" t="str">
        <f t="shared" si="87"/>
        <v>OK</v>
      </c>
    </row>
    <row r="38" spans="1:535" ht="15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G38" s="4"/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4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4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4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4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4">
        <f t="shared" si="4"/>
        <v>0</v>
      </c>
      <c r="AV38" s="2" t="s">
        <v>41</v>
      </c>
      <c r="AW38" s="2">
        <v>36</v>
      </c>
      <c r="AX38" s="2">
        <v>36</v>
      </c>
      <c r="AY38" s="2">
        <v>0</v>
      </c>
      <c r="AZ38" s="2">
        <v>0</v>
      </c>
      <c r="BA38" s="4">
        <v>1</v>
      </c>
      <c r="BB38" s="4">
        <f t="shared" si="5"/>
        <v>0</v>
      </c>
      <c r="BD38" s="2" t="s">
        <v>41</v>
      </c>
      <c r="BE38" s="2">
        <v>36</v>
      </c>
      <c r="BF38" s="2">
        <v>36</v>
      </c>
      <c r="BG38" s="2">
        <v>0</v>
      </c>
      <c r="BH38" s="2">
        <v>0</v>
      </c>
      <c r="BI38" s="4">
        <v>1</v>
      </c>
      <c r="BJ38" s="4">
        <f t="shared" si="6"/>
        <v>0</v>
      </c>
      <c r="BL38" s="2" t="s">
        <v>41</v>
      </c>
      <c r="BM38" s="2">
        <v>36</v>
      </c>
      <c r="BN38" s="2">
        <v>36</v>
      </c>
      <c r="BO38" s="2">
        <v>0</v>
      </c>
      <c r="BP38" s="2">
        <v>0</v>
      </c>
      <c r="BQ38" s="4">
        <v>1</v>
      </c>
      <c r="BR38" s="4">
        <f t="shared" si="7"/>
        <v>0</v>
      </c>
      <c r="BT38" s="2" t="s">
        <v>41</v>
      </c>
      <c r="BU38" s="2">
        <v>36</v>
      </c>
      <c r="BV38" s="2">
        <v>36</v>
      </c>
      <c r="BW38" s="2">
        <v>0</v>
      </c>
      <c r="BX38" s="2">
        <v>0</v>
      </c>
      <c r="BY38" s="4">
        <v>1</v>
      </c>
      <c r="BZ38" s="4">
        <f t="shared" si="8"/>
        <v>0</v>
      </c>
      <c r="CB38" s="2" t="s">
        <v>41</v>
      </c>
      <c r="CC38" s="2">
        <v>36</v>
      </c>
      <c r="CD38" s="2">
        <v>36</v>
      </c>
      <c r="CE38" s="2">
        <v>0</v>
      </c>
      <c r="CF38" s="2">
        <v>0</v>
      </c>
      <c r="CG38" s="4">
        <v>1</v>
      </c>
      <c r="CH38" s="4">
        <f t="shared" si="9"/>
        <v>0</v>
      </c>
      <c r="CJ38" s="2" t="s">
        <v>41</v>
      </c>
      <c r="CK38" s="2">
        <v>36</v>
      </c>
      <c r="CL38" s="2">
        <v>36</v>
      </c>
      <c r="CM38" s="2">
        <v>0</v>
      </c>
      <c r="CN38" s="2">
        <v>0</v>
      </c>
      <c r="CO38" s="4">
        <v>1</v>
      </c>
      <c r="CP38" s="4">
        <f t="shared" si="10"/>
        <v>0</v>
      </c>
      <c r="CR38" s="2" t="s">
        <v>41</v>
      </c>
      <c r="CS38" s="2">
        <v>36</v>
      </c>
      <c r="CT38" s="2">
        <v>36</v>
      </c>
      <c r="CU38" s="2">
        <v>0</v>
      </c>
      <c r="CV38" s="2">
        <v>0</v>
      </c>
      <c r="CW38" s="4">
        <v>1</v>
      </c>
      <c r="CX38" s="4">
        <f t="shared" si="11"/>
        <v>0</v>
      </c>
      <c r="CZ38" s="2" t="s">
        <v>41</v>
      </c>
      <c r="DA38" s="2">
        <v>36</v>
      </c>
      <c r="DB38" s="2">
        <v>36</v>
      </c>
      <c r="DC38" s="2">
        <v>0</v>
      </c>
      <c r="DD38" s="2">
        <v>0</v>
      </c>
      <c r="DE38" s="4">
        <v>1</v>
      </c>
      <c r="DF38" s="8">
        <f t="shared" si="12"/>
        <v>0</v>
      </c>
      <c r="DH38" s="2" t="s">
        <v>41</v>
      </c>
      <c r="DI38" s="2">
        <v>36</v>
      </c>
      <c r="DJ38" s="2">
        <v>36</v>
      </c>
      <c r="DK38" s="2">
        <v>0</v>
      </c>
      <c r="DL38" s="2">
        <v>0</v>
      </c>
      <c r="DM38" s="4">
        <v>1</v>
      </c>
      <c r="DN38" s="4">
        <f t="shared" si="13"/>
        <v>0</v>
      </c>
      <c r="DP38" s="2" t="s">
        <v>41</v>
      </c>
      <c r="DQ38" s="2">
        <v>36</v>
      </c>
      <c r="DR38" s="2">
        <v>36</v>
      </c>
      <c r="DS38" s="2">
        <v>0</v>
      </c>
      <c r="DT38" s="2">
        <v>0</v>
      </c>
      <c r="DU38" s="4">
        <v>1</v>
      </c>
      <c r="DV38" s="4">
        <f t="shared" si="14"/>
        <v>0</v>
      </c>
      <c r="DX38" s="2" t="s">
        <v>41</v>
      </c>
      <c r="DY38" s="2">
        <v>36</v>
      </c>
      <c r="DZ38" s="2">
        <v>36</v>
      </c>
      <c r="EA38" s="2">
        <v>0</v>
      </c>
      <c r="EB38" s="2">
        <v>0</v>
      </c>
      <c r="EC38" s="4">
        <v>1</v>
      </c>
      <c r="ED38" s="8">
        <f>EC38-'ZTE Geek V975'!DM38</f>
        <v>0</v>
      </c>
      <c r="EF38" s="2" t="s">
        <v>41</v>
      </c>
      <c r="EG38" s="2">
        <v>36</v>
      </c>
      <c r="EH38" s="2">
        <v>36</v>
      </c>
      <c r="EI38" s="2">
        <v>0</v>
      </c>
      <c r="EJ38" s="2">
        <v>0</v>
      </c>
      <c r="EK38" s="4">
        <v>1</v>
      </c>
      <c r="EL38" s="4">
        <f t="shared" si="15"/>
        <v>0</v>
      </c>
      <c r="EN38" s="2" t="s">
        <v>41</v>
      </c>
      <c r="EO38" s="2">
        <v>36</v>
      </c>
      <c r="EP38" s="2">
        <v>36</v>
      </c>
      <c r="EQ38" s="2">
        <v>0</v>
      </c>
      <c r="ER38" s="2">
        <v>0</v>
      </c>
      <c r="ES38" s="4">
        <v>1</v>
      </c>
      <c r="ET38" s="4">
        <f t="shared" si="16"/>
        <v>0</v>
      </c>
      <c r="EV38" s="2" t="s">
        <v>41</v>
      </c>
      <c r="EW38" s="2">
        <v>36</v>
      </c>
      <c r="EX38" s="2">
        <v>36</v>
      </c>
      <c r="EY38" s="2">
        <v>0</v>
      </c>
      <c r="EZ38" s="2">
        <v>0</v>
      </c>
      <c r="FA38" s="4">
        <v>1</v>
      </c>
      <c r="FB38" s="4">
        <f t="shared" si="17"/>
        <v>0</v>
      </c>
      <c r="FD38" s="2" t="s">
        <v>41</v>
      </c>
      <c r="FE38" s="2">
        <v>36</v>
      </c>
      <c r="FF38" s="2">
        <v>36</v>
      </c>
      <c r="FG38" s="2">
        <v>0</v>
      </c>
      <c r="FH38" s="2">
        <v>0</v>
      </c>
      <c r="FI38" s="4">
        <v>1</v>
      </c>
      <c r="FJ38" s="4">
        <f t="shared" si="18"/>
        <v>0</v>
      </c>
      <c r="FL38" s="2" t="s">
        <v>41</v>
      </c>
      <c r="FM38" s="2">
        <v>72</v>
      </c>
      <c r="FN38" s="2">
        <v>72</v>
      </c>
      <c r="FO38" s="2">
        <v>0</v>
      </c>
      <c r="FP38" s="2">
        <v>0</v>
      </c>
      <c r="FQ38" s="4">
        <v>1</v>
      </c>
      <c r="FR38" s="8">
        <f t="shared" si="19"/>
        <v>0</v>
      </c>
      <c r="FT38" s="2" t="s">
        <v>41</v>
      </c>
      <c r="FU38" s="2">
        <v>72</v>
      </c>
      <c r="FV38" s="2">
        <v>72</v>
      </c>
      <c r="FW38" s="2">
        <v>0</v>
      </c>
      <c r="FX38" s="2">
        <v>0</v>
      </c>
      <c r="FY38" s="4">
        <f t="shared" si="88"/>
        <v>1</v>
      </c>
      <c r="FZ38" s="4">
        <f t="shared" si="20"/>
        <v>0</v>
      </c>
      <c r="GB38" t="s">
        <v>41</v>
      </c>
      <c r="GC38">
        <v>72</v>
      </c>
      <c r="GD38">
        <v>72</v>
      </c>
      <c r="GE38">
        <v>0</v>
      </c>
      <c r="GF38">
        <v>0</v>
      </c>
      <c r="GG38" s="38">
        <f t="shared" si="89"/>
        <v>1</v>
      </c>
      <c r="GH38" s="4">
        <f t="shared" si="21"/>
        <v>0</v>
      </c>
      <c r="GJ38" s="2" t="s">
        <v>41</v>
      </c>
      <c r="GK38" s="2">
        <v>72</v>
      </c>
      <c r="GL38" s="2">
        <v>72</v>
      </c>
      <c r="GM38" s="2">
        <v>0</v>
      </c>
      <c r="GN38" s="2">
        <v>0</v>
      </c>
      <c r="GO38" s="4">
        <v>1</v>
      </c>
      <c r="GP38" s="4">
        <f t="shared" si="22"/>
        <v>0</v>
      </c>
      <c r="GR38" s="2" t="s">
        <v>41</v>
      </c>
      <c r="GS38" s="2">
        <v>72</v>
      </c>
      <c r="GT38" s="2">
        <v>72</v>
      </c>
      <c r="GU38" s="2">
        <v>0</v>
      </c>
      <c r="GV38" s="2">
        <v>0</v>
      </c>
      <c r="GW38" s="4">
        <v>1</v>
      </c>
      <c r="GX38" s="4">
        <f t="shared" si="23"/>
        <v>0</v>
      </c>
      <c r="GZ38" s="2" t="s">
        <v>41</v>
      </c>
      <c r="HA38" s="2">
        <v>72</v>
      </c>
      <c r="HB38" s="2">
        <v>72</v>
      </c>
      <c r="HC38" s="2">
        <v>0</v>
      </c>
      <c r="HD38" s="2">
        <v>0</v>
      </c>
      <c r="HE38" s="4">
        <v>1</v>
      </c>
      <c r="HF38" s="4">
        <f t="shared" si="24"/>
        <v>0</v>
      </c>
      <c r="HH38" s="2" t="s">
        <v>41</v>
      </c>
      <c r="HI38" s="2">
        <v>72</v>
      </c>
      <c r="HJ38" s="2">
        <v>72</v>
      </c>
      <c r="HK38" s="2">
        <v>0</v>
      </c>
      <c r="HL38" s="2">
        <v>0</v>
      </c>
      <c r="HM38" s="4">
        <v>1</v>
      </c>
      <c r="HN38" s="4">
        <f t="shared" si="25"/>
        <v>0</v>
      </c>
      <c r="HP38" s="2" t="s">
        <v>41</v>
      </c>
      <c r="HQ38" s="2">
        <v>72</v>
      </c>
      <c r="HR38" s="2">
        <v>72</v>
      </c>
      <c r="HS38" s="2">
        <v>0</v>
      </c>
      <c r="HT38" s="2">
        <v>0</v>
      </c>
      <c r="HU38" s="4">
        <v>1</v>
      </c>
      <c r="HV38" s="4">
        <f t="shared" si="26"/>
        <v>0</v>
      </c>
      <c r="HX38" s="2" t="s">
        <v>41</v>
      </c>
      <c r="HY38" s="2">
        <v>72</v>
      </c>
      <c r="HZ38" s="2">
        <v>72</v>
      </c>
      <c r="IA38" s="2">
        <v>0</v>
      </c>
      <c r="IB38" s="2">
        <v>0</v>
      </c>
      <c r="IC38" s="4">
        <v>1</v>
      </c>
      <c r="ID38" s="4">
        <f t="shared" si="27"/>
        <v>0</v>
      </c>
      <c r="IF38" s="2" t="s">
        <v>41</v>
      </c>
      <c r="IG38" s="2">
        <v>72</v>
      </c>
      <c r="IH38" s="2">
        <v>72</v>
      </c>
      <c r="II38" s="2">
        <v>0</v>
      </c>
      <c r="IJ38" s="2">
        <v>0</v>
      </c>
      <c r="IK38" s="4">
        <f t="shared" si="90"/>
        <v>1</v>
      </c>
      <c r="IL38" s="4">
        <f t="shared" si="28"/>
        <v>0</v>
      </c>
      <c r="IN38" s="55" t="s">
        <v>41</v>
      </c>
      <c r="IO38" s="55">
        <v>72</v>
      </c>
      <c r="IP38" s="55">
        <v>72</v>
      </c>
      <c r="IQ38" s="55">
        <v>0</v>
      </c>
      <c r="IR38" s="55">
        <v>0</v>
      </c>
      <c r="IS38" s="56">
        <v>1</v>
      </c>
      <c r="IT38" s="56">
        <v>0</v>
      </c>
      <c r="IU38" s="52"/>
      <c r="IV38" s="55" t="s">
        <v>41</v>
      </c>
      <c r="IW38" s="55">
        <v>72</v>
      </c>
      <c r="IX38" s="55">
        <v>72</v>
      </c>
      <c r="IY38" s="55">
        <v>0</v>
      </c>
      <c r="IZ38" s="55">
        <v>0</v>
      </c>
      <c r="JA38" s="56">
        <v>1</v>
      </c>
      <c r="JB38" s="56">
        <v>0</v>
      </c>
      <c r="JD38" s="73" t="s">
        <v>41</v>
      </c>
      <c r="JE38" s="73">
        <v>72</v>
      </c>
      <c r="JF38" s="73">
        <v>72</v>
      </c>
      <c r="JG38" s="73">
        <v>0</v>
      </c>
      <c r="JH38" s="73">
        <v>0</v>
      </c>
      <c r="JI38" s="77">
        <v>1</v>
      </c>
      <c r="JJ38" s="67">
        <f t="shared" si="29"/>
        <v>0</v>
      </c>
      <c r="JK38" s="66"/>
      <c r="JL38" s="73" t="s">
        <v>41</v>
      </c>
      <c r="JM38" s="73">
        <v>72</v>
      </c>
      <c r="JN38" s="73">
        <v>72</v>
      </c>
      <c r="JO38" s="73">
        <v>0</v>
      </c>
      <c r="JP38" s="73">
        <v>0</v>
      </c>
      <c r="JQ38" s="77">
        <f t="shared" si="91"/>
        <v>1</v>
      </c>
      <c r="JR38" s="67">
        <f t="shared" si="30"/>
        <v>0</v>
      </c>
      <c r="JS38" s="66"/>
      <c r="JT38" s="74" t="s">
        <v>41</v>
      </c>
      <c r="JU38" s="74">
        <v>72</v>
      </c>
      <c r="JV38" s="74">
        <v>72</v>
      </c>
      <c r="JW38" s="74">
        <v>0</v>
      </c>
      <c r="JX38" s="74">
        <v>0</v>
      </c>
      <c r="JY38" s="75">
        <f t="shared" si="92"/>
        <v>1</v>
      </c>
      <c r="JZ38" s="75">
        <f t="shared" si="31"/>
        <v>0</v>
      </c>
      <c r="KB38" s="73" t="s">
        <v>41</v>
      </c>
      <c r="KC38" s="73">
        <v>72</v>
      </c>
      <c r="KD38" s="73">
        <v>72</v>
      </c>
      <c r="KE38" s="73">
        <v>0</v>
      </c>
      <c r="KF38" s="73">
        <v>0</v>
      </c>
      <c r="KG38" s="77">
        <v>1</v>
      </c>
      <c r="KH38" s="75">
        <f t="shared" si="32"/>
        <v>0</v>
      </c>
      <c r="KI38" s="74"/>
      <c r="KJ38" s="73" t="s">
        <v>41</v>
      </c>
      <c r="KK38" s="73">
        <v>72</v>
      </c>
      <c r="KL38" s="73">
        <v>72</v>
      </c>
      <c r="KM38" s="73">
        <v>0</v>
      </c>
      <c r="KN38" s="73">
        <v>0</v>
      </c>
      <c r="KO38" s="77">
        <v>1</v>
      </c>
      <c r="KP38" s="75">
        <f t="shared" si="33"/>
        <v>0</v>
      </c>
      <c r="KQ38" s="74"/>
      <c r="KR38" s="73" t="s">
        <v>41</v>
      </c>
      <c r="KS38" s="73">
        <v>72</v>
      </c>
      <c r="KT38" s="73">
        <v>72</v>
      </c>
      <c r="KU38" s="73">
        <v>0</v>
      </c>
      <c r="KV38" s="73">
        <v>0</v>
      </c>
      <c r="KW38" s="77">
        <v>1</v>
      </c>
      <c r="KX38" s="75">
        <f t="shared" si="34"/>
        <v>0</v>
      </c>
      <c r="KY38" s="74"/>
      <c r="KZ38" s="73" t="s">
        <v>41</v>
      </c>
      <c r="LA38" s="73">
        <v>72</v>
      </c>
      <c r="LB38" s="73">
        <v>72</v>
      </c>
      <c r="LC38" s="73">
        <v>0</v>
      </c>
      <c r="LD38" s="73">
        <v>0</v>
      </c>
      <c r="LE38" s="77">
        <v>1</v>
      </c>
      <c r="LF38" s="75">
        <f t="shared" si="35"/>
        <v>1</v>
      </c>
      <c r="LG38" s="74"/>
      <c r="LH38" s="74"/>
      <c r="LI38" s="73" t="s">
        <v>41</v>
      </c>
      <c r="LJ38" s="73">
        <v>72</v>
      </c>
      <c r="LK38" s="73">
        <v>72</v>
      </c>
      <c r="LL38" s="73">
        <v>0</v>
      </c>
      <c r="LM38" s="73">
        <v>0</v>
      </c>
      <c r="LN38" s="77">
        <v>1</v>
      </c>
      <c r="LO38" s="75">
        <f t="shared" si="36"/>
        <v>0</v>
      </c>
      <c r="LP38" s="74"/>
      <c r="LQ38" s="74" t="s">
        <v>41</v>
      </c>
      <c r="LR38" s="74">
        <v>72</v>
      </c>
      <c r="LS38" s="74">
        <v>72</v>
      </c>
      <c r="LT38" s="74">
        <v>0</v>
      </c>
      <c r="LU38" s="74">
        <v>0</v>
      </c>
      <c r="LV38" s="75">
        <f t="shared" si="37"/>
        <v>1</v>
      </c>
      <c r="LW38" s="75">
        <f t="shared" si="38"/>
        <v>0</v>
      </c>
      <c r="LY38" s="74" t="s">
        <v>41</v>
      </c>
      <c r="LZ38" s="74">
        <v>72</v>
      </c>
      <c r="MA38" s="74">
        <v>72</v>
      </c>
      <c r="MB38" s="74">
        <v>0</v>
      </c>
      <c r="MC38" s="74">
        <v>0</v>
      </c>
      <c r="MD38" s="75">
        <f t="shared" si="39"/>
        <v>1</v>
      </c>
      <c r="ME38" s="75">
        <f t="shared" si="40"/>
        <v>0</v>
      </c>
      <c r="MG38" s="74" t="s">
        <v>41</v>
      </c>
      <c r="MH38" s="74">
        <v>72</v>
      </c>
      <c r="MI38" s="74">
        <v>72</v>
      </c>
      <c r="MJ38" s="74">
        <v>0</v>
      </c>
      <c r="MK38" s="74">
        <v>0</v>
      </c>
      <c r="ML38" s="75">
        <f t="shared" si="41"/>
        <v>1</v>
      </c>
      <c r="MM38" s="75">
        <f t="shared" si="42"/>
        <v>0</v>
      </c>
      <c r="MO38" s="74" t="s">
        <v>41</v>
      </c>
      <c r="MP38" s="74">
        <v>72</v>
      </c>
      <c r="MQ38" s="74">
        <v>72</v>
      </c>
      <c r="MR38" s="74">
        <v>0</v>
      </c>
      <c r="MS38" s="74">
        <v>0</v>
      </c>
      <c r="MT38" s="75">
        <f t="shared" si="43"/>
        <v>1</v>
      </c>
      <c r="MU38" s="75">
        <f t="shared" si="44"/>
        <v>0</v>
      </c>
      <c r="MW38" s="74" t="s">
        <v>41</v>
      </c>
      <c r="MX38" s="74">
        <v>72</v>
      </c>
      <c r="MY38" s="74">
        <v>72</v>
      </c>
      <c r="MZ38" s="74">
        <v>0</v>
      </c>
      <c r="NA38" s="74">
        <v>0</v>
      </c>
      <c r="NB38" s="75">
        <f t="shared" si="45"/>
        <v>1</v>
      </c>
      <c r="NC38" s="75">
        <f t="shared" si="46"/>
        <v>0</v>
      </c>
      <c r="ND38" s="74"/>
      <c r="NE38" s="74" t="s">
        <v>41</v>
      </c>
      <c r="NF38" s="74">
        <v>72</v>
      </c>
      <c r="NG38" s="74">
        <v>72</v>
      </c>
      <c r="NH38" s="74">
        <v>0</v>
      </c>
      <c r="NI38" s="74">
        <v>0</v>
      </c>
      <c r="NJ38" s="75">
        <f t="shared" si="47"/>
        <v>1</v>
      </c>
      <c r="NK38" s="75">
        <f t="shared" si="48"/>
        <v>0</v>
      </c>
      <c r="NM38" s="74" t="s">
        <v>41</v>
      </c>
      <c r="NN38" s="74">
        <v>72</v>
      </c>
      <c r="NO38" s="74">
        <v>72</v>
      </c>
      <c r="NP38" s="74">
        <v>0</v>
      </c>
      <c r="NQ38" s="74">
        <v>0</v>
      </c>
      <c r="NR38" s="75">
        <f t="shared" si="49"/>
        <v>1</v>
      </c>
      <c r="NS38" s="75">
        <f t="shared" si="50"/>
        <v>0</v>
      </c>
      <c r="NU38" s="74" t="s">
        <v>41</v>
      </c>
      <c r="NV38" s="74">
        <v>72</v>
      </c>
      <c r="NW38" s="74">
        <v>72</v>
      </c>
      <c r="NX38" s="74">
        <v>0</v>
      </c>
      <c r="NY38" s="74">
        <v>0</v>
      </c>
      <c r="NZ38" s="75">
        <f t="shared" si="51"/>
        <v>1</v>
      </c>
      <c r="OA38" s="75">
        <f t="shared" si="52"/>
        <v>0</v>
      </c>
      <c r="OC38" s="74" t="s">
        <v>41</v>
      </c>
      <c r="OD38" s="74">
        <v>72</v>
      </c>
      <c r="OE38" s="74">
        <v>72</v>
      </c>
      <c r="OF38" s="74">
        <v>0</v>
      </c>
      <c r="OG38" s="74">
        <v>0</v>
      </c>
      <c r="OH38" s="75">
        <f t="shared" si="53"/>
        <v>1</v>
      </c>
      <c r="OI38" s="75">
        <f t="shared" si="54"/>
        <v>0</v>
      </c>
      <c r="OK38" s="74" t="s">
        <v>41</v>
      </c>
      <c r="OL38" s="74">
        <v>72</v>
      </c>
      <c r="OM38" s="73">
        <v>72</v>
      </c>
      <c r="ON38" s="74">
        <v>0</v>
      </c>
      <c r="OO38" s="74">
        <v>0</v>
      </c>
      <c r="OP38" s="75">
        <f t="shared" si="55"/>
        <v>1</v>
      </c>
      <c r="OQ38" s="75">
        <f t="shared" si="56"/>
        <v>0</v>
      </c>
      <c r="OS38" s="74" t="s">
        <v>41</v>
      </c>
      <c r="OT38" s="74">
        <v>72</v>
      </c>
      <c r="OU38" s="74">
        <v>72</v>
      </c>
      <c r="OV38" s="74">
        <v>0</v>
      </c>
      <c r="OW38" s="74">
        <v>0</v>
      </c>
      <c r="OX38" s="75">
        <f t="shared" si="57"/>
        <v>1</v>
      </c>
      <c r="OY38" s="75">
        <f t="shared" si="58"/>
        <v>0</v>
      </c>
      <c r="PA38" s="74" t="s">
        <v>41</v>
      </c>
      <c r="PB38" s="74">
        <v>72</v>
      </c>
      <c r="PC38" s="74">
        <v>72</v>
      </c>
      <c r="PD38" s="74">
        <v>0</v>
      </c>
      <c r="PE38" s="74">
        <v>0</v>
      </c>
      <c r="PF38" s="75">
        <f t="shared" si="59"/>
        <v>1</v>
      </c>
      <c r="PG38" s="75">
        <f t="shared" si="60"/>
        <v>0</v>
      </c>
      <c r="PI38" s="74" t="s">
        <v>41</v>
      </c>
      <c r="PJ38" s="74">
        <v>72</v>
      </c>
      <c r="PK38" s="74">
        <v>72</v>
      </c>
      <c r="PL38" s="74">
        <v>0</v>
      </c>
      <c r="PM38" s="74">
        <v>0</v>
      </c>
      <c r="PN38" s="75">
        <f t="shared" si="61"/>
        <v>1</v>
      </c>
      <c r="PO38" s="75">
        <f t="shared" si="62"/>
        <v>0</v>
      </c>
      <c r="PQ38" s="74" t="s">
        <v>41</v>
      </c>
      <c r="PR38" s="74">
        <v>72</v>
      </c>
      <c r="PS38" s="74">
        <v>72</v>
      </c>
      <c r="PT38" s="74">
        <v>0</v>
      </c>
      <c r="PU38" s="74">
        <v>0</v>
      </c>
      <c r="PV38" s="75">
        <f t="shared" si="63"/>
        <v>1</v>
      </c>
      <c r="PW38" s="75">
        <f t="shared" si="64"/>
        <v>0</v>
      </c>
      <c r="PY38" s="74" t="s">
        <v>41</v>
      </c>
      <c r="PZ38" s="74">
        <v>72</v>
      </c>
      <c r="QA38" s="74">
        <v>72</v>
      </c>
      <c r="QB38" s="74">
        <v>0</v>
      </c>
      <c r="QC38" s="74">
        <v>0</v>
      </c>
      <c r="QD38" s="75">
        <f t="shared" si="65"/>
        <v>1</v>
      </c>
      <c r="QE38" s="75">
        <f t="shared" si="66"/>
        <v>0</v>
      </c>
      <c r="QG38" s="74" t="s">
        <v>41</v>
      </c>
      <c r="QH38" s="74">
        <v>72</v>
      </c>
      <c r="QI38" s="74">
        <v>72</v>
      </c>
      <c r="QJ38" s="74">
        <v>0</v>
      </c>
      <c r="QK38" s="74">
        <v>0</v>
      </c>
      <c r="QL38" s="75">
        <f t="shared" si="67"/>
        <v>1</v>
      </c>
      <c r="QM38" s="75">
        <f t="shared" si="68"/>
        <v>0</v>
      </c>
      <c r="QO38" s="74" t="s">
        <v>41</v>
      </c>
      <c r="QP38" s="74">
        <v>72</v>
      </c>
      <c r="QQ38" s="74">
        <v>72</v>
      </c>
      <c r="QR38" s="74">
        <v>0</v>
      </c>
      <c r="QS38" s="74">
        <v>0</v>
      </c>
      <c r="QT38" s="75">
        <f t="shared" si="69"/>
        <v>1</v>
      </c>
      <c r="QU38" s="75">
        <f t="shared" si="70"/>
        <v>0</v>
      </c>
      <c r="QW38" s="74" t="s">
        <v>41</v>
      </c>
      <c r="QX38" s="74">
        <v>72</v>
      </c>
      <c r="QY38" s="74">
        <v>72</v>
      </c>
      <c r="QZ38" s="74">
        <v>0</v>
      </c>
      <c r="RA38" s="74">
        <v>0</v>
      </c>
      <c r="RB38" s="75">
        <f t="shared" si="71"/>
        <v>1</v>
      </c>
      <c r="RC38" s="75">
        <f t="shared" si="72"/>
        <v>0</v>
      </c>
      <c r="RE38" s="74" t="s">
        <v>41</v>
      </c>
      <c r="RF38" s="74">
        <v>72</v>
      </c>
      <c r="RG38" s="74">
        <v>72</v>
      </c>
      <c r="RH38" s="74">
        <v>0</v>
      </c>
      <c r="RI38" s="74">
        <v>0</v>
      </c>
      <c r="RJ38" s="75">
        <f t="shared" si="73"/>
        <v>1</v>
      </c>
      <c r="RK38" s="75">
        <f t="shared" si="74"/>
        <v>0</v>
      </c>
      <c r="RM38" s="74" t="s">
        <v>41</v>
      </c>
      <c r="RN38" s="74">
        <v>72</v>
      </c>
      <c r="RO38" s="74">
        <v>72</v>
      </c>
      <c r="RP38" s="74">
        <v>0</v>
      </c>
      <c r="RQ38" s="74">
        <v>0</v>
      </c>
      <c r="RR38" s="75">
        <f t="shared" si="75"/>
        <v>1</v>
      </c>
      <c r="RS38" s="75">
        <f t="shared" si="76"/>
        <v>0</v>
      </c>
      <c r="RU38" s="74" t="s">
        <v>41</v>
      </c>
      <c r="RV38" s="74">
        <v>72</v>
      </c>
      <c r="RW38" s="74">
        <v>72</v>
      </c>
      <c r="RX38" s="74">
        <v>0</v>
      </c>
      <c r="RY38" s="74">
        <v>0</v>
      </c>
      <c r="RZ38" s="75">
        <f t="shared" si="77"/>
        <v>1</v>
      </c>
      <c r="SA38" s="75">
        <f t="shared" si="78"/>
        <v>0</v>
      </c>
      <c r="SC38" s="74" t="s">
        <v>41</v>
      </c>
      <c r="SD38" s="74">
        <v>72</v>
      </c>
      <c r="SE38" s="74">
        <v>72</v>
      </c>
      <c r="SF38" s="74">
        <v>0</v>
      </c>
      <c r="SG38" s="74">
        <v>0</v>
      </c>
      <c r="SH38" s="75">
        <f t="shared" si="79"/>
        <v>1</v>
      </c>
      <c r="SI38" s="75">
        <f t="shared" si="80"/>
        <v>0</v>
      </c>
      <c r="SK38" s="74" t="s">
        <v>41</v>
      </c>
      <c r="SL38" s="74">
        <v>72</v>
      </c>
      <c r="SM38" s="74">
        <v>72</v>
      </c>
      <c r="SN38" s="74">
        <v>0</v>
      </c>
      <c r="SO38" s="74">
        <v>0</v>
      </c>
      <c r="SP38" s="75">
        <f t="shared" si="81"/>
        <v>1</v>
      </c>
      <c r="SQ38" s="75" t="str">
        <f t="shared" si="82"/>
        <v>OK</v>
      </c>
      <c r="SS38" s="74" t="s">
        <v>41</v>
      </c>
      <c r="ST38" s="74">
        <v>72</v>
      </c>
      <c r="SU38" s="74">
        <v>72</v>
      </c>
      <c r="SV38" s="74">
        <v>0</v>
      </c>
      <c r="SW38" s="74">
        <v>0</v>
      </c>
      <c r="SX38" s="75">
        <f t="shared" si="83"/>
        <v>1</v>
      </c>
      <c r="SY38" s="75" t="str">
        <f t="shared" si="84"/>
        <v>OK</v>
      </c>
      <c r="TA38" s="74" t="s">
        <v>41</v>
      </c>
      <c r="TB38" s="74">
        <v>72</v>
      </c>
      <c r="TC38" s="74">
        <v>72</v>
      </c>
      <c r="TD38" s="74">
        <v>0</v>
      </c>
      <c r="TE38" s="74">
        <v>0</v>
      </c>
      <c r="TF38" s="75">
        <v>1</v>
      </c>
      <c r="TG38" s="75" t="str">
        <f t="shared" si="85"/>
        <v>OK</v>
      </c>
      <c r="TI38" s="74" t="s">
        <v>41</v>
      </c>
      <c r="TJ38" s="74">
        <v>72</v>
      </c>
      <c r="TK38" s="74">
        <v>72</v>
      </c>
      <c r="TL38" s="74">
        <v>0</v>
      </c>
      <c r="TM38" s="74">
        <v>0</v>
      </c>
      <c r="TN38" s="75">
        <f t="shared" si="86"/>
        <v>1</v>
      </c>
      <c r="TO38" s="75" t="str">
        <f t="shared" si="87"/>
        <v>OK</v>
      </c>
    </row>
    <row r="39" spans="1:535" ht="15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G39" s="4"/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4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4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4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4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4">
        <f t="shared" si="4"/>
        <v>0</v>
      </c>
      <c r="AV39" s="2" t="s">
        <v>42</v>
      </c>
      <c r="AW39" s="2">
        <v>74</v>
      </c>
      <c r="AX39" s="2">
        <v>24</v>
      </c>
      <c r="AY39" s="2">
        <v>50</v>
      </c>
      <c r="AZ39" s="2">
        <v>0</v>
      </c>
      <c r="BA39" s="4">
        <v>0.32</v>
      </c>
      <c r="BB39" s="4">
        <f t="shared" si="5"/>
        <v>0</v>
      </c>
      <c r="BD39" s="2" t="s">
        <v>42</v>
      </c>
      <c r="BE39" s="2">
        <v>74</v>
      </c>
      <c r="BF39" s="2">
        <v>24</v>
      </c>
      <c r="BG39" s="2">
        <v>50</v>
      </c>
      <c r="BH39" s="2">
        <v>0</v>
      </c>
      <c r="BI39" s="4">
        <v>0.32</v>
      </c>
      <c r="BJ39" s="4">
        <f t="shared" si="6"/>
        <v>0</v>
      </c>
      <c r="BL39" s="2" t="s">
        <v>42</v>
      </c>
      <c r="BM39" s="2">
        <v>74</v>
      </c>
      <c r="BN39" s="2">
        <v>24</v>
      </c>
      <c r="BO39" s="2">
        <v>50</v>
      </c>
      <c r="BP39" s="2">
        <v>0</v>
      </c>
      <c r="BQ39" s="4">
        <v>0.32</v>
      </c>
      <c r="BR39" s="4">
        <f t="shared" si="7"/>
        <v>0</v>
      </c>
      <c r="BT39" s="2" t="s">
        <v>42</v>
      </c>
      <c r="BU39" s="2">
        <v>74</v>
      </c>
      <c r="BV39" s="2">
        <v>24</v>
      </c>
      <c r="BW39" s="2">
        <v>50</v>
      </c>
      <c r="BX39" s="2">
        <v>0</v>
      </c>
      <c r="BY39" s="4">
        <v>0.32</v>
      </c>
      <c r="BZ39" s="4">
        <f t="shared" si="8"/>
        <v>0</v>
      </c>
      <c r="CB39" s="2" t="s">
        <v>42</v>
      </c>
      <c r="CC39" s="2">
        <v>74</v>
      </c>
      <c r="CD39" s="2">
        <v>24</v>
      </c>
      <c r="CE39" s="2">
        <v>50</v>
      </c>
      <c r="CF39" s="2">
        <v>0</v>
      </c>
      <c r="CG39" s="4">
        <v>0.32</v>
      </c>
      <c r="CH39" s="4">
        <f t="shared" si="9"/>
        <v>0</v>
      </c>
      <c r="CJ39" s="2" t="s">
        <v>42</v>
      </c>
      <c r="CK39" s="2">
        <v>74</v>
      </c>
      <c r="CL39" s="2">
        <v>24</v>
      </c>
      <c r="CM39" s="2">
        <v>50</v>
      </c>
      <c r="CN39" s="2">
        <v>0</v>
      </c>
      <c r="CO39" s="4">
        <v>0.32</v>
      </c>
      <c r="CP39" s="4">
        <f t="shared" si="10"/>
        <v>0</v>
      </c>
      <c r="CR39" s="2" t="s">
        <v>42</v>
      </c>
      <c r="CS39" s="2">
        <v>74</v>
      </c>
      <c r="CT39" s="2">
        <v>24</v>
      </c>
      <c r="CU39" s="2">
        <v>50</v>
      </c>
      <c r="CV39" s="2">
        <v>0</v>
      </c>
      <c r="CW39" s="4">
        <v>0.32</v>
      </c>
      <c r="CX39" s="4">
        <f t="shared" si="11"/>
        <v>0</v>
      </c>
      <c r="CZ39" s="2" t="s">
        <v>42</v>
      </c>
      <c r="DA39" s="2">
        <v>74</v>
      </c>
      <c r="DB39" s="2">
        <v>24</v>
      </c>
      <c r="DC39" s="2">
        <v>50</v>
      </c>
      <c r="DD39" s="2">
        <v>0</v>
      </c>
      <c r="DE39" s="4">
        <v>0.32</v>
      </c>
      <c r="DF39" s="8">
        <f t="shared" si="12"/>
        <v>0</v>
      </c>
      <c r="DH39" s="2" t="s">
        <v>42</v>
      </c>
      <c r="DI39" s="2">
        <v>74</v>
      </c>
      <c r="DJ39" s="2">
        <v>24</v>
      </c>
      <c r="DK39" s="2">
        <v>50</v>
      </c>
      <c r="DL39" s="2">
        <v>0</v>
      </c>
      <c r="DM39" s="4">
        <v>0.32</v>
      </c>
      <c r="DN39" s="4">
        <f t="shared" si="13"/>
        <v>0</v>
      </c>
      <c r="DP39" s="2" t="s">
        <v>42</v>
      </c>
      <c r="DQ39" s="2">
        <v>74</v>
      </c>
      <c r="DR39" s="2">
        <v>24</v>
      </c>
      <c r="DS39" s="2">
        <v>50</v>
      </c>
      <c r="DT39" s="2">
        <v>0</v>
      </c>
      <c r="DU39" s="4">
        <v>0.32</v>
      </c>
      <c r="DV39" s="4">
        <f t="shared" si="14"/>
        <v>0</v>
      </c>
      <c r="DX39" s="2" t="s">
        <v>42</v>
      </c>
      <c r="DY39" s="2">
        <v>74</v>
      </c>
      <c r="DZ39" s="2">
        <v>24</v>
      </c>
      <c r="EA39" s="2">
        <v>50</v>
      </c>
      <c r="EB39" s="2">
        <v>0</v>
      </c>
      <c r="EC39" s="4">
        <v>0.32</v>
      </c>
      <c r="ED39" s="8">
        <f>EC39-'ZTE Geek V975'!DM39</f>
        <v>0</v>
      </c>
      <c r="EF39" s="2" t="s">
        <v>42</v>
      </c>
      <c r="EG39" s="2">
        <v>85</v>
      </c>
      <c r="EH39" s="2">
        <v>35</v>
      </c>
      <c r="EI39" s="2">
        <v>50</v>
      </c>
      <c r="EJ39" s="2">
        <v>0</v>
      </c>
      <c r="EK39" s="4">
        <v>0.41</v>
      </c>
      <c r="EL39" s="4">
        <f t="shared" si="15"/>
        <v>8.9999999999999969E-2</v>
      </c>
      <c r="EN39" s="2" t="s">
        <v>42</v>
      </c>
      <c r="EO39" s="2">
        <v>85</v>
      </c>
      <c r="EP39" s="2">
        <v>35</v>
      </c>
      <c r="EQ39" s="2">
        <v>50</v>
      </c>
      <c r="ER39" s="2">
        <v>0</v>
      </c>
      <c r="ES39" s="4">
        <v>0.41</v>
      </c>
      <c r="ET39" s="4">
        <f t="shared" si="16"/>
        <v>0</v>
      </c>
      <c r="EV39" s="2" t="s">
        <v>42</v>
      </c>
      <c r="EW39" s="2">
        <v>85</v>
      </c>
      <c r="EX39" s="2">
        <v>35</v>
      </c>
      <c r="EY39" s="2">
        <v>50</v>
      </c>
      <c r="EZ39" s="2">
        <v>0</v>
      </c>
      <c r="FA39" s="4">
        <v>0.41</v>
      </c>
      <c r="FB39" s="4">
        <f t="shared" si="17"/>
        <v>0</v>
      </c>
      <c r="FD39" s="2" t="s">
        <v>42</v>
      </c>
      <c r="FE39" s="2">
        <v>85</v>
      </c>
      <c r="FF39" s="2">
        <v>35</v>
      </c>
      <c r="FG39" s="2">
        <v>50</v>
      </c>
      <c r="FH39" s="2">
        <v>0</v>
      </c>
      <c r="FI39" s="4">
        <v>0.41</v>
      </c>
      <c r="FJ39" s="4">
        <f t="shared" si="18"/>
        <v>0</v>
      </c>
      <c r="FL39" s="2" t="s">
        <v>42</v>
      </c>
      <c r="FM39" s="2">
        <v>85</v>
      </c>
      <c r="FN39" s="2">
        <v>35</v>
      </c>
      <c r="FO39" s="2">
        <v>50</v>
      </c>
      <c r="FP39" s="2">
        <v>0</v>
      </c>
      <c r="FQ39" s="4">
        <v>0.41</v>
      </c>
      <c r="FR39" s="8">
        <f t="shared" si="19"/>
        <v>0</v>
      </c>
      <c r="FT39" s="2" t="s">
        <v>42</v>
      </c>
      <c r="FU39" s="2">
        <v>85</v>
      </c>
      <c r="FV39" s="2">
        <v>35</v>
      </c>
      <c r="FW39" s="2">
        <v>50</v>
      </c>
      <c r="FX39" s="2">
        <v>0</v>
      </c>
      <c r="FY39" s="4">
        <f t="shared" si="88"/>
        <v>0.41176470588235292</v>
      </c>
      <c r="FZ39" s="4">
        <f t="shared" si="20"/>
        <v>1.764705882352946E-3</v>
      </c>
      <c r="GB39" t="s">
        <v>42</v>
      </c>
      <c r="GC39">
        <v>85</v>
      </c>
      <c r="GD39">
        <v>35</v>
      </c>
      <c r="GE39">
        <v>50</v>
      </c>
      <c r="GF39">
        <v>0</v>
      </c>
      <c r="GG39" s="38">
        <f t="shared" si="89"/>
        <v>0.41176470588235292</v>
      </c>
      <c r="GH39" s="4">
        <f t="shared" si="21"/>
        <v>0</v>
      </c>
      <c r="GJ39" s="2" t="s">
        <v>42</v>
      </c>
      <c r="GK39" s="2">
        <v>85</v>
      </c>
      <c r="GL39" s="2">
        <v>35</v>
      </c>
      <c r="GM39" s="2">
        <v>50</v>
      </c>
      <c r="GN39" s="2">
        <v>0</v>
      </c>
      <c r="GO39" s="4">
        <v>0.41</v>
      </c>
      <c r="GP39" s="4">
        <f t="shared" si="22"/>
        <v>-1.764705882352946E-3</v>
      </c>
      <c r="GR39" s="2" t="s">
        <v>42</v>
      </c>
      <c r="GS39" s="2">
        <v>85</v>
      </c>
      <c r="GT39" s="2">
        <v>35</v>
      </c>
      <c r="GU39" s="2">
        <v>50</v>
      </c>
      <c r="GV39" s="2">
        <v>0</v>
      </c>
      <c r="GW39" s="4">
        <v>0.41</v>
      </c>
      <c r="GX39" s="4">
        <f t="shared" si="23"/>
        <v>0</v>
      </c>
      <c r="GZ39" s="2" t="s">
        <v>42</v>
      </c>
      <c r="HA39" s="2">
        <v>85</v>
      </c>
      <c r="HB39" s="2">
        <v>35</v>
      </c>
      <c r="HC39" s="2">
        <v>50</v>
      </c>
      <c r="HD39" s="2">
        <v>0</v>
      </c>
      <c r="HE39" s="4">
        <v>0.41</v>
      </c>
      <c r="HF39" s="4">
        <f t="shared" si="24"/>
        <v>0</v>
      </c>
      <c r="HH39" s="2" t="s">
        <v>42</v>
      </c>
      <c r="HI39" s="2">
        <v>85</v>
      </c>
      <c r="HJ39" s="2">
        <v>35</v>
      </c>
      <c r="HK39" s="2">
        <v>50</v>
      </c>
      <c r="HL39" s="2">
        <v>0</v>
      </c>
      <c r="HM39" s="4">
        <v>0.41</v>
      </c>
      <c r="HN39" s="4">
        <f t="shared" si="25"/>
        <v>0</v>
      </c>
      <c r="HP39" s="2" t="s">
        <v>42</v>
      </c>
      <c r="HQ39" s="2">
        <v>85</v>
      </c>
      <c r="HR39" s="2">
        <v>35</v>
      </c>
      <c r="HS39" s="2">
        <v>50</v>
      </c>
      <c r="HT39" s="2">
        <v>0</v>
      </c>
      <c r="HU39" s="4">
        <v>0.41</v>
      </c>
      <c r="HV39" s="4">
        <f t="shared" si="26"/>
        <v>0</v>
      </c>
      <c r="HX39" s="2" t="s">
        <v>42</v>
      </c>
      <c r="HY39" s="2">
        <v>85</v>
      </c>
      <c r="HZ39" s="2">
        <v>35</v>
      </c>
      <c r="IA39" s="2">
        <v>50</v>
      </c>
      <c r="IB39" s="2">
        <v>0</v>
      </c>
      <c r="IC39" s="4">
        <v>0.41</v>
      </c>
      <c r="ID39" s="4">
        <f t="shared" si="27"/>
        <v>0</v>
      </c>
      <c r="IF39" s="2" t="s">
        <v>42</v>
      </c>
      <c r="IG39" s="2">
        <v>85</v>
      </c>
      <c r="IH39" s="2">
        <v>35</v>
      </c>
      <c r="II39" s="2">
        <v>50</v>
      </c>
      <c r="IJ39" s="2">
        <v>0</v>
      </c>
      <c r="IK39" s="4">
        <f t="shared" si="90"/>
        <v>0.41176470588235292</v>
      </c>
      <c r="IL39" s="4">
        <f t="shared" si="28"/>
        <v>1.764705882352946E-3</v>
      </c>
      <c r="IN39" s="55" t="s">
        <v>42</v>
      </c>
      <c r="IO39" s="55">
        <v>85</v>
      </c>
      <c r="IP39" s="55">
        <v>35</v>
      </c>
      <c r="IQ39" s="55">
        <v>50</v>
      </c>
      <c r="IR39" s="55">
        <v>0</v>
      </c>
      <c r="IS39" s="56">
        <v>0.41</v>
      </c>
      <c r="IT39" s="56">
        <v>0</v>
      </c>
      <c r="IU39" s="52"/>
      <c r="IV39" s="55" t="s">
        <v>42</v>
      </c>
      <c r="IW39" s="55">
        <v>85</v>
      </c>
      <c r="IX39" s="55">
        <v>35</v>
      </c>
      <c r="IY39" s="55">
        <v>50</v>
      </c>
      <c r="IZ39" s="55">
        <v>0</v>
      </c>
      <c r="JA39" s="56">
        <v>0.41</v>
      </c>
      <c r="JB39" s="56">
        <v>0</v>
      </c>
      <c r="JD39" s="73" t="s">
        <v>42</v>
      </c>
      <c r="JE39" s="73">
        <v>85</v>
      </c>
      <c r="JF39" s="73">
        <v>35</v>
      </c>
      <c r="JG39" s="73">
        <v>50</v>
      </c>
      <c r="JH39" s="73">
        <v>0</v>
      </c>
      <c r="JI39" s="77">
        <v>0.41</v>
      </c>
      <c r="JJ39" s="67">
        <f t="shared" si="29"/>
        <v>0</v>
      </c>
      <c r="JK39" s="66"/>
      <c r="JL39" s="73" t="s">
        <v>42</v>
      </c>
      <c r="JM39" s="73">
        <v>85</v>
      </c>
      <c r="JN39" s="73">
        <v>35</v>
      </c>
      <c r="JO39" s="73">
        <v>50</v>
      </c>
      <c r="JP39" s="73">
        <v>0</v>
      </c>
      <c r="JQ39" s="77">
        <f t="shared" si="91"/>
        <v>0.41176470588235292</v>
      </c>
      <c r="JR39" s="67">
        <f t="shared" si="30"/>
        <v>1.764705882352946E-3</v>
      </c>
      <c r="JS39" s="66"/>
      <c r="JT39" s="74" t="s">
        <v>42</v>
      </c>
      <c r="JU39" s="74">
        <v>85</v>
      </c>
      <c r="JV39" s="74">
        <v>35</v>
      </c>
      <c r="JW39" s="74">
        <v>50</v>
      </c>
      <c r="JX39" s="74">
        <v>0</v>
      </c>
      <c r="JY39" s="75">
        <f t="shared" si="92"/>
        <v>0.41176470588235292</v>
      </c>
      <c r="JZ39" s="75">
        <f t="shared" si="31"/>
        <v>0</v>
      </c>
      <c r="KB39" s="73" t="s">
        <v>42</v>
      </c>
      <c r="KC39" s="73">
        <v>85</v>
      </c>
      <c r="KD39" s="73">
        <v>35</v>
      </c>
      <c r="KE39" s="73">
        <v>50</v>
      </c>
      <c r="KF39" s="73">
        <v>0</v>
      </c>
      <c r="KG39" s="77">
        <v>0.41</v>
      </c>
      <c r="KH39" s="75">
        <f t="shared" si="32"/>
        <v>-1.764705882352946E-3</v>
      </c>
      <c r="KI39" s="74"/>
      <c r="KJ39" s="73" t="s">
        <v>42</v>
      </c>
      <c r="KK39" s="73">
        <v>85</v>
      </c>
      <c r="KL39" s="73">
        <v>35</v>
      </c>
      <c r="KM39" s="73">
        <v>50</v>
      </c>
      <c r="KN39" s="73">
        <v>0</v>
      </c>
      <c r="KO39" s="77">
        <v>0.41</v>
      </c>
      <c r="KP39" s="75">
        <f t="shared" si="33"/>
        <v>0</v>
      </c>
      <c r="KQ39" s="74"/>
      <c r="KR39" s="73" t="s">
        <v>42</v>
      </c>
      <c r="KS39" s="73">
        <v>85</v>
      </c>
      <c r="KT39" s="73">
        <v>35</v>
      </c>
      <c r="KU39" s="73">
        <v>50</v>
      </c>
      <c r="KV39" s="73">
        <v>0</v>
      </c>
      <c r="KW39" s="77">
        <v>0.41</v>
      </c>
      <c r="KX39" s="75">
        <f t="shared" si="34"/>
        <v>0</v>
      </c>
      <c r="KY39" s="74"/>
      <c r="KZ39" s="73" t="s">
        <v>42</v>
      </c>
      <c r="LA39" s="73">
        <v>85</v>
      </c>
      <c r="LB39" s="73">
        <v>35</v>
      </c>
      <c r="LC39" s="73">
        <v>50</v>
      </c>
      <c r="LD39" s="73">
        <v>0</v>
      </c>
      <c r="LE39" s="77">
        <v>0.41</v>
      </c>
      <c r="LF39" s="75">
        <f t="shared" si="35"/>
        <v>0.41</v>
      </c>
      <c r="LG39" s="74"/>
      <c r="LH39" s="74"/>
      <c r="LI39" s="73" t="s">
        <v>42</v>
      </c>
      <c r="LJ39" s="73">
        <v>85</v>
      </c>
      <c r="LK39" s="73">
        <v>35</v>
      </c>
      <c r="LL39" s="73">
        <v>50</v>
      </c>
      <c r="LM39" s="73">
        <v>0</v>
      </c>
      <c r="LN39" s="77">
        <v>0.41</v>
      </c>
      <c r="LO39" s="75">
        <f t="shared" si="36"/>
        <v>0</v>
      </c>
      <c r="LP39" s="74"/>
      <c r="LQ39" s="74" t="s">
        <v>42</v>
      </c>
      <c r="LR39" s="74">
        <v>85</v>
      </c>
      <c r="LS39" s="74">
        <v>35</v>
      </c>
      <c r="LT39" s="74">
        <v>50</v>
      </c>
      <c r="LU39" s="74">
        <v>0</v>
      </c>
      <c r="LV39" s="75">
        <f t="shared" si="37"/>
        <v>0.41176470588235292</v>
      </c>
      <c r="LW39" s="75">
        <f t="shared" si="38"/>
        <v>1.764705882352946E-3</v>
      </c>
      <c r="LY39" s="74" t="s">
        <v>42</v>
      </c>
      <c r="LZ39" s="74">
        <v>85</v>
      </c>
      <c r="MA39" s="74">
        <v>35</v>
      </c>
      <c r="MB39" s="74">
        <v>50</v>
      </c>
      <c r="MC39" s="74">
        <v>0</v>
      </c>
      <c r="MD39" s="75">
        <f t="shared" si="39"/>
        <v>0.41176470588235292</v>
      </c>
      <c r="ME39" s="75">
        <f t="shared" si="40"/>
        <v>0</v>
      </c>
      <c r="MG39" s="74" t="s">
        <v>42</v>
      </c>
      <c r="MH39" s="74">
        <v>85</v>
      </c>
      <c r="MI39" s="74">
        <v>35</v>
      </c>
      <c r="MJ39" s="74">
        <v>50</v>
      </c>
      <c r="MK39" s="74">
        <v>0</v>
      </c>
      <c r="ML39" s="75">
        <f t="shared" si="41"/>
        <v>0.41176470588235292</v>
      </c>
      <c r="MM39" s="75">
        <f t="shared" si="42"/>
        <v>0</v>
      </c>
      <c r="MO39" s="74" t="s">
        <v>42</v>
      </c>
      <c r="MP39" s="74">
        <v>85</v>
      </c>
      <c r="MQ39" s="74">
        <v>35</v>
      </c>
      <c r="MR39" s="74">
        <v>50</v>
      </c>
      <c r="MS39" s="74">
        <v>0</v>
      </c>
      <c r="MT39" s="75">
        <f t="shared" si="43"/>
        <v>0.41176470588235292</v>
      </c>
      <c r="MU39" s="75">
        <f t="shared" si="44"/>
        <v>0</v>
      </c>
      <c r="MW39" s="74" t="s">
        <v>42</v>
      </c>
      <c r="MX39" s="74">
        <v>85</v>
      </c>
      <c r="MY39" s="74">
        <v>35</v>
      </c>
      <c r="MZ39" s="74">
        <v>50</v>
      </c>
      <c r="NA39" s="74">
        <v>0</v>
      </c>
      <c r="NB39" s="75">
        <f t="shared" si="45"/>
        <v>0.41176470588235292</v>
      </c>
      <c r="NC39" s="75">
        <f t="shared" si="46"/>
        <v>0</v>
      </c>
      <c r="ND39" s="74"/>
      <c r="NE39" s="74" t="s">
        <v>42</v>
      </c>
      <c r="NF39" s="74">
        <v>85</v>
      </c>
      <c r="NG39" s="74">
        <v>35</v>
      </c>
      <c r="NH39" s="74">
        <v>50</v>
      </c>
      <c r="NI39" s="74">
        <v>0</v>
      </c>
      <c r="NJ39" s="75">
        <f t="shared" si="47"/>
        <v>0.41176470588235292</v>
      </c>
      <c r="NK39" s="75">
        <f t="shared" si="48"/>
        <v>0</v>
      </c>
      <c r="NM39" s="74" t="s">
        <v>42</v>
      </c>
      <c r="NN39" s="74">
        <v>85</v>
      </c>
      <c r="NO39" s="74">
        <v>35</v>
      </c>
      <c r="NP39" s="74">
        <v>50</v>
      </c>
      <c r="NQ39" s="74">
        <v>0</v>
      </c>
      <c r="NR39" s="75">
        <f t="shared" si="49"/>
        <v>0.41176470588235292</v>
      </c>
      <c r="NS39" s="75">
        <f t="shared" si="50"/>
        <v>0</v>
      </c>
      <c r="NU39" s="74" t="s">
        <v>42</v>
      </c>
      <c r="NV39" s="74">
        <v>85</v>
      </c>
      <c r="NW39" s="74">
        <v>35</v>
      </c>
      <c r="NX39" s="74">
        <v>50</v>
      </c>
      <c r="NY39" s="74">
        <v>0</v>
      </c>
      <c r="NZ39" s="75">
        <f t="shared" si="51"/>
        <v>0.41176470588235292</v>
      </c>
      <c r="OA39" s="75">
        <f t="shared" si="52"/>
        <v>0</v>
      </c>
      <c r="OC39" s="74" t="s">
        <v>42</v>
      </c>
      <c r="OD39" s="74">
        <v>85</v>
      </c>
      <c r="OE39" s="74">
        <v>35</v>
      </c>
      <c r="OF39" s="74">
        <v>50</v>
      </c>
      <c r="OG39" s="74">
        <v>0</v>
      </c>
      <c r="OH39" s="75">
        <f t="shared" si="53"/>
        <v>0.41176470588235292</v>
      </c>
      <c r="OI39" s="75">
        <f t="shared" si="54"/>
        <v>0</v>
      </c>
      <c r="OK39" s="74" t="s">
        <v>42</v>
      </c>
      <c r="OL39" s="74">
        <v>85</v>
      </c>
      <c r="OM39" s="73">
        <v>35</v>
      </c>
      <c r="ON39" s="74">
        <v>50</v>
      </c>
      <c r="OO39" s="74">
        <v>0</v>
      </c>
      <c r="OP39" s="75">
        <f t="shared" si="55"/>
        <v>0.41176470588235292</v>
      </c>
      <c r="OQ39" s="75">
        <f t="shared" si="56"/>
        <v>0</v>
      </c>
      <c r="OS39" s="74" t="s">
        <v>42</v>
      </c>
      <c r="OT39" s="74">
        <v>85</v>
      </c>
      <c r="OU39" s="74">
        <v>35</v>
      </c>
      <c r="OV39" s="74">
        <v>50</v>
      </c>
      <c r="OW39" s="74">
        <v>0</v>
      </c>
      <c r="OX39" s="75">
        <f t="shared" si="57"/>
        <v>0.41176470588235292</v>
      </c>
      <c r="OY39" s="75">
        <f t="shared" si="58"/>
        <v>0</v>
      </c>
      <c r="PA39" s="74" t="s">
        <v>42</v>
      </c>
      <c r="PB39" s="74">
        <v>85</v>
      </c>
      <c r="PC39" s="74">
        <v>35</v>
      </c>
      <c r="PD39" s="74">
        <v>50</v>
      </c>
      <c r="PE39" s="74">
        <v>0</v>
      </c>
      <c r="PF39" s="75">
        <f t="shared" si="59"/>
        <v>0.41176470588235292</v>
      </c>
      <c r="PG39" s="75">
        <f t="shared" si="60"/>
        <v>0</v>
      </c>
      <c r="PI39" s="74" t="s">
        <v>42</v>
      </c>
      <c r="PJ39" s="74">
        <v>85</v>
      </c>
      <c r="PK39" s="74">
        <v>35</v>
      </c>
      <c r="PL39" s="74">
        <v>50</v>
      </c>
      <c r="PM39" s="74">
        <v>0</v>
      </c>
      <c r="PN39" s="75">
        <f t="shared" si="61"/>
        <v>0.41176470588235292</v>
      </c>
      <c r="PO39" s="75">
        <f t="shared" si="62"/>
        <v>0</v>
      </c>
      <c r="PQ39" s="74" t="s">
        <v>42</v>
      </c>
      <c r="PR39" s="74">
        <v>85</v>
      </c>
      <c r="PS39" s="74">
        <v>35</v>
      </c>
      <c r="PT39" s="74">
        <v>50</v>
      </c>
      <c r="PU39" s="74">
        <v>0</v>
      </c>
      <c r="PV39" s="75">
        <f t="shared" si="63"/>
        <v>0.41176470588235292</v>
      </c>
      <c r="PW39" s="75">
        <f t="shared" si="64"/>
        <v>0</v>
      </c>
      <c r="PY39" s="74" t="s">
        <v>42</v>
      </c>
      <c r="PZ39" s="74">
        <v>85</v>
      </c>
      <c r="QA39" s="74">
        <v>35</v>
      </c>
      <c r="QB39" s="74">
        <v>50</v>
      </c>
      <c r="QC39" s="74">
        <v>0</v>
      </c>
      <c r="QD39" s="75">
        <f t="shared" si="65"/>
        <v>0.41176470588235292</v>
      </c>
      <c r="QE39" s="75">
        <f t="shared" si="66"/>
        <v>0</v>
      </c>
      <c r="QG39" s="74" t="s">
        <v>42</v>
      </c>
      <c r="QH39" s="74">
        <v>85</v>
      </c>
      <c r="QI39" s="74">
        <v>35</v>
      </c>
      <c r="QJ39" s="74">
        <v>50</v>
      </c>
      <c r="QK39" s="74">
        <v>0</v>
      </c>
      <c r="QL39" s="75">
        <f t="shared" si="67"/>
        <v>0.41176470588235292</v>
      </c>
      <c r="QM39" s="75">
        <f t="shared" si="68"/>
        <v>0</v>
      </c>
      <c r="QO39" s="74" t="s">
        <v>42</v>
      </c>
      <c r="QP39" s="74">
        <v>85</v>
      </c>
      <c r="QQ39" s="74">
        <v>35</v>
      </c>
      <c r="QR39" s="74">
        <v>50</v>
      </c>
      <c r="QS39" s="74">
        <v>0</v>
      </c>
      <c r="QT39" s="75">
        <f t="shared" si="69"/>
        <v>0.41176470588235292</v>
      </c>
      <c r="QU39" s="75">
        <f t="shared" si="70"/>
        <v>0</v>
      </c>
      <c r="QW39" s="74" t="s">
        <v>42</v>
      </c>
      <c r="QX39" s="74">
        <v>85</v>
      </c>
      <c r="QY39" s="74">
        <v>35</v>
      </c>
      <c r="QZ39" s="74">
        <v>50</v>
      </c>
      <c r="RA39" s="74">
        <v>0</v>
      </c>
      <c r="RB39" s="75">
        <f t="shared" si="71"/>
        <v>0.41176470588235292</v>
      </c>
      <c r="RC39" s="75">
        <f t="shared" si="72"/>
        <v>0</v>
      </c>
      <c r="RE39" s="74" t="s">
        <v>42</v>
      </c>
      <c r="RF39" s="74">
        <v>85</v>
      </c>
      <c r="RG39" s="74">
        <v>35</v>
      </c>
      <c r="RH39" s="74">
        <v>50</v>
      </c>
      <c r="RI39" s="74">
        <v>0</v>
      </c>
      <c r="RJ39" s="75">
        <f t="shared" si="73"/>
        <v>0.41176470588235292</v>
      </c>
      <c r="RK39" s="75">
        <f t="shared" si="74"/>
        <v>0</v>
      </c>
      <c r="RM39" s="74" t="s">
        <v>42</v>
      </c>
      <c r="RN39" s="74">
        <v>85</v>
      </c>
      <c r="RO39" s="74">
        <v>35</v>
      </c>
      <c r="RP39" s="74">
        <v>50</v>
      </c>
      <c r="RQ39" s="74">
        <v>0</v>
      </c>
      <c r="RR39" s="75">
        <f t="shared" si="75"/>
        <v>0.41176470588235292</v>
      </c>
      <c r="RS39" s="75">
        <f t="shared" si="76"/>
        <v>0</v>
      </c>
      <c r="RU39" s="74" t="s">
        <v>42</v>
      </c>
      <c r="RV39" s="74">
        <v>85</v>
      </c>
      <c r="RW39" s="74">
        <v>35</v>
      </c>
      <c r="RX39" s="74">
        <v>50</v>
      </c>
      <c r="RY39" s="74">
        <v>0</v>
      </c>
      <c r="RZ39" s="75">
        <f t="shared" si="77"/>
        <v>0.41176470588235292</v>
      </c>
      <c r="SA39" s="75">
        <f t="shared" si="78"/>
        <v>0</v>
      </c>
      <c r="SC39" s="74" t="s">
        <v>42</v>
      </c>
      <c r="SD39" s="74">
        <v>85</v>
      </c>
      <c r="SE39" s="74">
        <v>35</v>
      </c>
      <c r="SF39" s="74">
        <v>50</v>
      </c>
      <c r="SG39" s="74">
        <v>0</v>
      </c>
      <c r="SH39" s="75">
        <f t="shared" si="79"/>
        <v>0.41176470588235292</v>
      </c>
      <c r="SI39" s="75">
        <f t="shared" si="80"/>
        <v>0</v>
      </c>
      <c r="SK39" s="74" t="s">
        <v>42</v>
      </c>
      <c r="SL39" s="74">
        <v>85</v>
      </c>
      <c r="SM39" s="74">
        <v>35</v>
      </c>
      <c r="SN39" s="74">
        <v>50</v>
      </c>
      <c r="SO39" s="74">
        <v>0</v>
      </c>
      <c r="SP39" s="75">
        <f t="shared" si="81"/>
        <v>0.41176470588235292</v>
      </c>
      <c r="SQ39" s="75" t="str">
        <f t="shared" si="82"/>
        <v>OK</v>
      </c>
      <c r="SS39" s="74" t="s">
        <v>42</v>
      </c>
      <c r="ST39" s="74">
        <v>85</v>
      </c>
      <c r="SU39" s="74">
        <v>35</v>
      </c>
      <c r="SV39" s="74">
        <v>50</v>
      </c>
      <c r="SW39" s="74">
        <v>0</v>
      </c>
      <c r="SX39" s="75">
        <f t="shared" si="83"/>
        <v>0.41176470588235292</v>
      </c>
      <c r="SY39" s="75" t="str">
        <f t="shared" si="84"/>
        <v>OK</v>
      </c>
      <c r="TA39" s="74" t="s">
        <v>42</v>
      </c>
      <c r="TB39" s="74">
        <v>85</v>
      </c>
      <c r="TC39" s="74">
        <v>35</v>
      </c>
      <c r="TD39" s="74">
        <v>50</v>
      </c>
      <c r="TE39" s="74">
        <v>0</v>
      </c>
      <c r="TF39" s="75">
        <v>0.41</v>
      </c>
      <c r="TG39" s="75" t="str">
        <f t="shared" si="85"/>
        <v>OK</v>
      </c>
      <c r="TI39" s="74" t="s">
        <v>42</v>
      </c>
      <c r="TJ39" s="74">
        <v>85</v>
      </c>
      <c r="TK39" s="74">
        <v>35</v>
      </c>
      <c r="TL39" s="74">
        <v>50</v>
      </c>
      <c r="TM39" s="74">
        <v>0</v>
      </c>
      <c r="TN39" s="75">
        <f t="shared" si="86"/>
        <v>0.41176470588235292</v>
      </c>
      <c r="TO39" s="75" t="str">
        <f t="shared" si="87"/>
        <v>OK</v>
      </c>
    </row>
    <row r="40" spans="1:535" ht="15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G40" s="4"/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4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4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4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4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4">
        <f t="shared" si="4"/>
        <v>0</v>
      </c>
      <c r="AV40" s="2" t="s">
        <v>43</v>
      </c>
      <c r="AW40" s="2">
        <v>110</v>
      </c>
      <c r="AX40" s="2">
        <v>110</v>
      </c>
      <c r="AY40" s="2">
        <v>0</v>
      </c>
      <c r="AZ40" s="2">
        <v>0</v>
      </c>
      <c r="BA40" s="4">
        <v>1</v>
      </c>
      <c r="BB40" s="4">
        <f t="shared" si="5"/>
        <v>0</v>
      </c>
      <c r="BD40" s="2" t="s">
        <v>43</v>
      </c>
      <c r="BE40" s="2">
        <v>110</v>
      </c>
      <c r="BF40" s="2">
        <v>110</v>
      </c>
      <c r="BG40" s="2">
        <v>0</v>
      </c>
      <c r="BH40" s="2">
        <v>0</v>
      </c>
      <c r="BI40" s="4">
        <v>1</v>
      </c>
      <c r="BJ40" s="4">
        <f t="shared" si="6"/>
        <v>0</v>
      </c>
      <c r="BL40" s="2" t="s">
        <v>43</v>
      </c>
      <c r="BM40" s="2">
        <v>110</v>
      </c>
      <c r="BN40" s="2">
        <v>110</v>
      </c>
      <c r="BO40" s="2">
        <v>0</v>
      </c>
      <c r="BP40" s="2">
        <v>0</v>
      </c>
      <c r="BQ40" s="4">
        <v>1</v>
      </c>
      <c r="BR40" s="4">
        <f t="shared" si="7"/>
        <v>0</v>
      </c>
      <c r="BT40" s="2" t="s">
        <v>43</v>
      </c>
      <c r="BU40" s="2">
        <v>110</v>
      </c>
      <c r="BV40" s="2">
        <v>110</v>
      </c>
      <c r="BW40" s="2">
        <v>0</v>
      </c>
      <c r="BX40" s="2">
        <v>0</v>
      </c>
      <c r="BY40" s="4">
        <v>1</v>
      </c>
      <c r="BZ40" s="4">
        <f t="shared" si="8"/>
        <v>0</v>
      </c>
      <c r="CB40" s="2" t="s">
        <v>43</v>
      </c>
      <c r="CC40" s="2">
        <v>110</v>
      </c>
      <c r="CD40" s="2">
        <v>110</v>
      </c>
      <c r="CE40" s="2">
        <v>0</v>
      </c>
      <c r="CF40" s="2">
        <v>0</v>
      </c>
      <c r="CG40" s="4">
        <v>1</v>
      </c>
      <c r="CH40" s="4">
        <f t="shared" si="9"/>
        <v>0</v>
      </c>
      <c r="CJ40" s="2" t="s">
        <v>43</v>
      </c>
      <c r="CK40" s="2">
        <v>110</v>
      </c>
      <c r="CL40" s="2">
        <v>110</v>
      </c>
      <c r="CM40" s="2">
        <v>0</v>
      </c>
      <c r="CN40" s="2">
        <v>0</v>
      </c>
      <c r="CO40" s="4">
        <v>1</v>
      </c>
      <c r="CP40" s="4">
        <f t="shared" si="10"/>
        <v>0</v>
      </c>
      <c r="CR40" s="2" t="s">
        <v>43</v>
      </c>
      <c r="CS40" s="2">
        <v>110</v>
      </c>
      <c r="CT40" s="2">
        <v>110</v>
      </c>
      <c r="CU40" s="2">
        <v>0</v>
      </c>
      <c r="CV40" s="2">
        <v>0</v>
      </c>
      <c r="CW40" s="4">
        <v>1</v>
      </c>
      <c r="CX40" s="4">
        <f t="shared" si="11"/>
        <v>0</v>
      </c>
      <c r="CZ40" s="2" t="s">
        <v>43</v>
      </c>
      <c r="DA40" s="2">
        <v>110</v>
      </c>
      <c r="DB40" s="2">
        <v>110</v>
      </c>
      <c r="DC40" s="2">
        <v>0</v>
      </c>
      <c r="DD40" s="2">
        <v>0</v>
      </c>
      <c r="DE40" s="4">
        <v>1</v>
      </c>
      <c r="DF40" s="8">
        <f t="shared" si="12"/>
        <v>0</v>
      </c>
      <c r="DH40" s="2" t="s">
        <v>43</v>
      </c>
      <c r="DI40" s="2">
        <v>110</v>
      </c>
      <c r="DJ40" s="2">
        <v>110</v>
      </c>
      <c r="DK40" s="2">
        <v>0</v>
      </c>
      <c r="DL40" s="2">
        <v>0</v>
      </c>
      <c r="DM40" s="4">
        <v>1</v>
      </c>
      <c r="DN40" s="4">
        <f t="shared" si="13"/>
        <v>0</v>
      </c>
      <c r="DP40" s="2" t="s">
        <v>43</v>
      </c>
      <c r="DQ40" s="2">
        <v>110</v>
      </c>
      <c r="DR40" s="2">
        <v>110</v>
      </c>
      <c r="DS40" s="2">
        <v>0</v>
      </c>
      <c r="DT40" s="2">
        <v>0</v>
      </c>
      <c r="DU40" s="4">
        <v>1</v>
      </c>
      <c r="DV40" s="4">
        <f t="shared" si="14"/>
        <v>0</v>
      </c>
      <c r="DX40" s="2" t="s">
        <v>43</v>
      </c>
      <c r="DY40" s="2">
        <v>110</v>
      </c>
      <c r="DZ40" s="2">
        <v>110</v>
      </c>
      <c r="EA40" s="2">
        <v>0</v>
      </c>
      <c r="EB40" s="2">
        <v>0</v>
      </c>
      <c r="EC40" s="4">
        <v>1</v>
      </c>
      <c r="ED40" s="8">
        <f>EC40-'ZTE Geek V975'!DM40</f>
        <v>0</v>
      </c>
      <c r="EF40" s="2" t="s">
        <v>43</v>
      </c>
      <c r="EG40" s="2">
        <v>152</v>
      </c>
      <c r="EH40" s="2">
        <v>110</v>
      </c>
      <c r="EI40" s="2">
        <v>0</v>
      </c>
      <c r="EJ40" s="6">
        <v>42</v>
      </c>
      <c r="EK40" s="4">
        <v>0.72</v>
      </c>
      <c r="EL40" s="4">
        <f t="shared" si="15"/>
        <v>-0.28000000000000003</v>
      </c>
      <c r="EN40" s="2" t="s">
        <v>43</v>
      </c>
      <c r="EO40" s="2">
        <v>152</v>
      </c>
      <c r="EP40" s="2">
        <v>151</v>
      </c>
      <c r="EQ40" s="2">
        <v>1</v>
      </c>
      <c r="ER40" s="2">
        <v>0</v>
      </c>
      <c r="ES40" s="4">
        <v>0.99</v>
      </c>
      <c r="ET40" s="4">
        <f t="shared" si="16"/>
        <v>0.27</v>
      </c>
      <c r="EV40" s="2" t="s">
        <v>43</v>
      </c>
      <c r="EW40" s="2">
        <v>152</v>
      </c>
      <c r="EX40" s="2">
        <v>151</v>
      </c>
      <c r="EY40" s="2">
        <v>1</v>
      </c>
      <c r="EZ40" s="2">
        <v>0</v>
      </c>
      <c r="FA40" s="4">
        <v>0.99</v>
      </c>
      <c r="FB40" s="4">
        <f t="shared" si="17"/>
        <v>0</v>
      </c>
      <c r="FD40" s="2" t="s">
        <v>43</v>
      </c>
      <c r="FE40" s="2">
        <v>152</v>
      </c>
      <c r="FF40" s="2">
        <v>151</v>
      </c>
      <c r="FG40" s="2">
        <v>1</v>
      </c>
      <c r="FH40" s="2">
        <v>0</v>
      </c>
      <c r="FI40" s="4">
        <v>0.99</v>
      </c>
      <c r="FJ40" s="4">
        <f t="shared" si="18"/>
        <v>0</v>
      </c>
      <c r="FL40" s="2" t="s">
        <v>43</v>
      </c>
      <c r="FM40" s="2">
        <v>152</v>
      </c>
      <c r="FN40" s="2">
        <v>151</v>
      </c>
      <c r="FO40" s="2">
        <v>1</v>
      </c>
      <c r="FP40" s="2">
        <v>0</v>
      </c>
      <c r="FQ40" s="4">
        <v>0.99</v>
      </c>
      <c r="FR40" s="8">
        <f t="shared" si="19"/>
        <v>0</v>
      </c>
      <c r="FT40" s="2" t="s">
        <v>43</v>
      </c>
      <c r="FU40" s="2">
        <v>152</v>
      </c>
      <c r="FV40" s="2">
        <v>151</v>
      </c>
      <c r="FW40" s="2">
        <v>1</v>
      </c>
      <c r="FX40" s="2">
        <v>0</v>
      </c>
      <c r="FY40" s="4">
        <f t="shared" si="88"/>
        <v>0.99342105263157898</v>
      </c>
      <c r="FZ40" s="4">
        <f t="shared" si="20"/>
        <v>3.4210526315789913E-3</v>
      </c>
      <c r="GB40" t="s">
        <v>43</v>
      </c>
      <c r="GC40">
        <v>152</v>
      </c>
      <c r="GD40">
        <v>151</v>
      </c>
      <c r="GE40">
        <v>1</v>
      </c>
      <c r="GF40">
        <v>0</v>
      </c>
      <c r="GG40" s="38">
        <f t="shared" si="89"/>
        <v>0.99342105263157898</v>
      </c>
      <c r="GH40" s="4">
        <f t="shared" si="21"/>
        <v>0</v>
      </c>
      <c r="GJ40" s="2" t="s">
        <v>43</v>
      </c>
      <c r="GK40" s="2">
        <v>152</v>
      </c>
      <c r="GL40" s="2">
        <v>151</v>
      </c>
      <c r="GM40" s="2">
        <v>1</v>
      </c>
      <c r="GN40" s="2">
        <v>0</v>
      </c>
      <c r="GO40" s="4">
        <v>0.99</v>
      </c>
      <c r="GP40" s="4">
        <f t="shared" si="22"/>
        <v>-3.4210526315789913E-3</v>
      </c>
      <c r="GR40" s="2" t="s">
        <v>43</v>
      </c>
      <c r="GS40" s="2">
        <v>152</v>
      </c>
      <c r="GT40" s="2">
        <v>151</v>
      </c>
      <c r="GU40" s="2">
        <v>1</v>
      </c>
      <c r="GV40" s="2">
        <v>0</v>
      </c>
      <c r="GW40" s="4">
        <v>0.99</v>
      </c>
      <c r="GX40" s="4">
        <f t="shared" si="23"/>
        <v>0</v>
      </c>
      <c r="GZ40" s="2" t="s">
        <v>43</v>
      </c>
      <c r="HA40" s="2">
        <v>152</v>
      </c>
      <c r="HB40" s="2">
        <v>151</v>
      </c>
      <c r="HC40" s="2">
        <v>1</v>
      </c>
      <c r="HD40" s="2">
        <v>0</v>
      </c>
      <c r="HE40" s="4">
        <v>0.99</v>
      </c>
      <c r="HF40" s="4">
        <f t="shared" si="24"/>
        <v>0</v>
      </c>
      <c r="HH40" s="2" t="s">
        <v>43</v>
      </c>
      <c r="HI40" s="2">
        <v>152</v>
      </c>
      <c r="HJ40" s="2">
        <v>151</v>
      </c>
      <c r="HK40" s="2">
        <v>1</v>
      </c>
      <c r="HL40" s="2">
        <v>0</v>
      </c>
      <c r="HM40" s="4">
        <v>0.99</v>
      </c>
      <c r="HN40" s="4">
        <f t="shared" si="25"/>
        <v>0</v>
      </c>
      <c r="HP40" s="2" t="s">
        <v>43</v>
      </c>
      <c r="HQ40" s="2">
        <v>152</v>
      </c>
      <c r="HR40" s="2">
        <v>151</v>
      </c>
      <c r="HS40" s="2">
        <v>1</v>
      </c>
      <c r="HT40" s="2">
        <v>0</v>
      </c>
      <c r="HU40" s="4">
        <v>0.99</v>
      </c>
      <c r="HV40" s="4">
        <f t="shared" si="26"/>
        <v>0</v>
      </c>
      <c r="HX40" s="2" t="s">
        <v>43</v>
      </c>
      <c r="HY40" s="2">
        <v>152</v>
      </c>
      <c r="HZ40" s="2">
        <v>151</v>
      </c>
      <c r="IA40" s="2">
        <v>1</v>
      </c>
      <c r="IB40" s="2">
        <v>0</v>
      </c>
      <c r="IC40" s="4">
        <v>0.99</v>
      </c>
      <c r="ID40" s="4">
        <f t="shared" si="27"/>
        <v>0</v>
      </c>
      <c r="IF40" s="2" t="s">
        <v>43</v>
      </c>
      <c r="IG40" s="2">
        <v>152</v>
      </c>
      <c r="IH40" s="2">
        <v>151</v>
      </c>
      <c r="II40" s="2">
        <v>1</v>
      </c>
      <c r="IJ40" s="2">
        <v>0</v>
      </c>
      <c r="IK40" s="4">
        <f t="shared" si="90"/>
        <v>0.99342105263157898</v>
      </c>
      <c r="IL40" s="4">
        <f t="shared" si="28"/>
        <v>3.4210526315789913E-3</v>
      </c>
      <c r="IN40" s="55" t="s">
        <v>43</v>
      </c>
      <c r="IO40" s="55">
        <v>152</v>
      </c>
      <c r="IP40" s="55">
        <v>151</v>
      </c>
      <c r="IQ40" s="55">
        <v>1</v>
      </c>
      <c r="IR40" s="55">
        <v>0</v>
      </c>
      <c r="IS40" s="56">
        <v>0.99</v>
      </c>
      <c r="IT40" s="56">
        <v>0</v>
      </c>
      <c r="IU40" s="52"/>
      <c r="IV40" s="55" t="s">
        <v>43</v>
      </c>
      <c r="IW40" s="55">
        <v>152</v>
      </c>
      <c r="IX40" s="55">
        <v>151</v>
      </c>
      <c r="IY40" s="55">
        <v>1</v>
      </c>
      <c r="IZ40" s="55">
        <v>0</v>
      </c>
      <c r="JA40" s="56">
        <v>0.99</v>
      </c>
      <c r="JB40" s="56">
        <v>0</v>
      </c>
      <c r="JD40" s="73" t="s">
        <v>43</v>
      </c>
      <c r="JE40" s="73">
        <v>152</v>
      </c>
      <c r="JF40" s="73">
        <v>151</v>
      </c>
      <c r="JG40" s="73">
        <v>1</v>
      </c>
      <c r="JH40" s="73">
        <v>0</v>
      </c>
      <c r="JI40" s="77">
        <v>0.99</v>
      </c>
      <c r="JJ40" s="67">
        <f t="shared" si="29"/>
        <v>0</v>
      </c>
      <c r="JK40" s="66"/>
      <c r="JL40" s="73" t="s">
        <v>43</v>
      </c>
      <c r="JM40" s="73">
        <v>152</v>
      </c>
      <c r="JN40" s="73">
        <v>151</v>
      </c>
      <c r="JO40" s="73">
        <v>1</v>
      </c>
      <c r="JP40" s="73">
        <v>0</v>
      </c>
      <c r="JQ40" s="77">
        <f t="shared" si="91"/>
        <v>0.99342105263157898</v>
      </c>
      <c r="JR40" s="67">
        <f t="shared" si="30"/>
        <v>3.4210526315789913E-3</v>
      </c>
      <c r="JS40" s="66"/>
      <c r="JT40" s="74" t="s">
        <v>43</v>
      </c>
      <c r="JU40" s="74">
        <v>152</v>
      </c>
      <c r="JV40" s="74">
        <v>151</v>
      </c>
      <c r="JW40" s="74">
        <v>1</v>
      </c>
      <c r="JX40" s="74">
        <v>0</v>
      </c>
      <c r="JY40" s="75">
        <f t="shared" si="92"/>
        <v>0.99342105263157898</v>
      </c>
      <c r="JZ40" s="75">
        <f t="shared" si="31"/>
        <v>0</v>
      </c>
      <c r="KB40" s="73" t="s">
        <v>43</v>
      </c>
      <c r="KC40" s="73">
        <v>152</v>
      </c>
      <c r="KD40" s="73">
        <v>151</v>
      </c>
      <c r="KE40" s="73">
        <v>1</v>
      </c>
      <c r="KF40" s="73">
        <v>0</v>
      </c>
      <c r="KG40" s="77">
        <v>0.99</v>
      </c>
      <c r="KH40" s="75">
        <f t="shared" si="32"/>
        <v>-3.4210526315789913E-3</v>
      </c>
      <c r="KI40" s="74"/>
      <c r="KJ40" s="73" t="s">
        <v>43</v>
      </c>
      <c r="KK40" s="73">
        <v>152</v>
      </c>
      <c r="KL40" s="73">
        <v>151</v>
      </c>
      <c r="KM40" s="73">
        <v>1</v>
      </c>
      <c r="KN40" s="73">
        <v>0</v>
      </c>
      <c r="KO40" s="77">
        <v>0.99</v>
      </c>
      <c r="KP40" s="75">
        <f t="shared" si="33"/>
        <v>0</v>
      </c>
      <c r="KQ40" s="74"/>
      <c r="KR40" s="73" t="s">
        <v>43</v>
      </c>
      <c r="KS40" s="73">
        <v>153</v>
      </c>
      <c r="KT40" s="73">
        <v>152</v>
      </c>
      <c r="KU40" s="73">
        <v>1</v>
      </c>
      <c r="KV40" s="73">
        <v>0</v>
      </c>
      <c r="KW40" s="77">
        <v>0.99</v>
      </c>
      <c r="KX40" s="75">
        <f t="shared" si="34"/>
        <v>0</v>
      </c>
      <c r="KY40" s="74"/>
      <c r="KZ40" s="73" t="s">
        <v>43</v>
      </c>
      <c r="LA40" s="73">
        <v>153</v>
      </c>
      <c r="LB40" s="73">
        <v>152</v>
      </c>
      <c r="LC40" s="73">
        <v>1</v>
      </c>
      <c r="LD40" s="73">
        <v>0</v>
      </c>
      <c r="LE40" s="77">
        <v>0.99</v>
      </c>
      <c r="LF40" s="75">
        <f t="shared" si="35"/>
        <v>0.99</v>
      </c>
      <c r="LG40" s="74"/>
      <c r="LH40" s="74"/>
      <c r="LI40" s="73" t="s">
        <v>43</v>
      </c>
      <c r="LJ40" s="73">
        <v>153</v>
      </c>
      <c r="LK40" s="73">
        <v>152</v>
      </c>
      <c r="LL40" s="73">
        <v>1</v>
      </c>
      <c r="LM40" s="73">
        <v>0</v>
      </c>
      <c r="LN40" s="77">
        <v>0.99</v>
      </c>
      <c r="LO40" s="75">
        <f t="shared" si="36"/>
        <v>0</v>
      </c>
      <c r="LP40" s="74"/>
      <c r="LQ40" s="74" t="s">
        <v>43</v>
      </c>
      <c r="LR40" s="74">
        <v>153</v>
      </c>
      <c r="LS40" s="74">
        <v>152</v>
      </c>
      <c r="LT40" s="74">
        <v>1</v>
      </c>
      <c r="LU40" s="74">
        <v>0</v>
      </c>
      <c r="LV40" s="75">
        <f t="shared" si="37"/>
        <v>0.99346405228758172</v>
      </c>
      <c r="LW40" s="75">
        <f t="shared" si="38"/>
        <v>3.4640522875817314E-3</v>
      </c>
      <c r="LY40" s="74" t="s">
        <v>43</v>
      </c>
      <c r="LZ40" s="74">
        <v>153</v>
      </c>
      <c r="MA40" s="74">
        <v>152</v>
      </c>
      <c r="MB40" s="74">
        <v>1</v>
      </c>
      <c r="MC40" s="74">
        <v>0</v>
      </c>
      <c r="MD40" s="75">
        <f t="shared" si="39"/>
        <v>0.99346405228758172</v>
      </c>
      <c r="ME40" s="75">
        <f t="shared" si="40"/>
        <v>0</v>
      </c>
      <c r="MG40" s="74" t="s">
        <v>43</v>
      </c>
      <c r="MH40" s="74">
        <v>153</v>
      </c>
      <c r="MI40" s="74">
        <v>152</v>
      </c>
      <c r="MJ40" s="74">
        <v>1</v>
      </c>
      <c r="MK40" s="74">
        <v>0</v>
      </c>
      <c r="ML40" s="75">
        <f t="shared" si="41"/>
        <v>0.99346405228758172</v>
      </c>
      <c r="MM40" s="75">
        <f t="shared" si="42"/>
        <v>0</v>
      </c>
      <c r="MO40" s="74" t="s">
        <v>43</v>
      </c>
      <c r="MP40" s="74">
        <v>153</v>
      </c>
      <c r="MQ40" s="74">
        <v>152</v>
      </c>
      <c r="MR40" s="74">
        <v>1</v>
      </c>
      <c r="MS40" s="74">
        <v>0</v>
      </c>
      <c r="MT40" s="75">
        <f t="shared" si="43"/>
        <v>0.99346405228758172</v>
      </c>
      <c r="MU40" s="75">
        <f t="shared" si="44"/>
        <v>0</v>
      </c>
      <c r="MW40" s="74" t="s">
        <v>43</v>
      </c>
      <c r="MX40" s="74">
        <v>153</v>
      </c>
      <c r="MY40" s="74">
        <v>152</v>
      </c>
      <c r="MZ40" s="74">
        <v>1</v>
      </c>
      <c r="NA40" s="74">
        <v>0</v>
      </c>
      <c r="NB40" s="75">
        <f t="shared" si="45"/>
        <v>0.99346405228758172</v>
      </c>
      <c r="NC40" s="75">
        <f t="shared" si="46"/>
        <v>0</v>
      </c>
      <c r="ND40" s="74"/>
      <c r="NE40" s="74" t="s">
        <v>43</v>
      </c>
      <c r="NF40" s="74">
        <v>153</v>
      </c>
      <c r="NG40" s="74">
        <v>152</v>
      </c>
      <c r="NH40" s="74">
        <v>1</v>
      </c>
      <c r="NI40" s="74">
        <v>0</v>
      </c>
      <c r="NJ40" s="75">
        <f t="shared" si="47"/>
        <v>0.99346405228758172</v>
      </c>
      <c r="NK40" s="75">
        <f t="shared" si="48"/>
        <v>0</v>
      </c>
      <c r="NM40" s="74" t="s">
        <v>43</v>
      </c>
      <c r="NN40" s="74">
        <v>153</v>
      </c>
      <c r="NO40" s="74">
        <v>152</v>
      </c>
      <c r="NP40" s="74">
        <v>1</v>
      </c>
      <c r="NQ40" s="74">
        <v>0</v>
      </c>
      <c r="NR40" s="75">
        <f t="shared" si="49"/>
        <v>0.99346405228758172</v>
      </c>
      <c r="NS40" s="75">
        <f t="shared" si="50"/>
        <v>0</v>
      </c>
      <c r="NU40" s="74" t="s">
        <v>43</v>
      </c>
      <c r="NV40" s="74">
        <v>153</v>
      </c>
      <c r="NW40" s="74">
        <v>152</v>
      </c>
      <c r="NX40" s="74">
        <v>1</v>
      </c>
      <c r="NY40" s="74">
        <v>0</v>
      </c>
      <c r="NZ40" s="75">
        <f t="shared" si="51"/>
        <v>0.99346405228758172</v>
      </c>
      <c r="OA40" s="75">
        <f t="shared" si="52"/>
        <v>0</v>
      </c>
      <c r="OC40" s="74" t="s">
        <v>43</v>
      </c>
      <c r="OD40" s="74">
        <v>153</v>
      </c>
      <c r="OE40" s="74">
        <v>152</v>
      </c>
      <c r="OF40" s="74">
        <v>1</v>
      </c>
      <c r="OG40" s="74">
        <v>0</v>
      </c>
      <c r="OH40" s="75">
        <f t="shared" si="53"/>
        <v>0.99346405228758172</v>
      </c>
      <c r="OI40" s="75">
        <f t="shared" si="54"/>
        <v>0</v>
      </c>
      <c r="OK40" s="74" t="s">
        <v>43</v>
      </c>
      <c r="OL40" s="74">
        <v>153</v>
      </c>
      <c r="OM40" s="73">
        <v>152</v>
      </c>
      <c r="ON40" s="74">
        <v>1</v>
      </c>
      <c r="OO40" s="74">
        <v>0</v>
      </c>
      <c r="OP40" s="75">
        <f t="shared" si="55"/>
        <v>0.99346405228758172</v>
      </c>
      <c r="OQ40" s="75">
        <f t="shared" si="56"/>
        <v>0</v>
      </c>
      <c r="OS40" s="74" t="s">
        <v>43</v>
      </c>
      <c r="OT40" s="74">
        <v>153</v>
      </c>
      <c r="OU40" s="74">
        <v>152</v>
      </c>
      <c r="OV40" s="74">
        <v>1</v>
      </c>
      <c r="OW40" s="74">
        <v>0</v>
      </c>
      <c r="OX40" s="75">
        <f t="shared" si="57"/>
        <v>0.99346405228758172</v>
      </c>
      <c r="OY40" s="75">
        <f t="shared" si="58"/>
        <v>0</v>
      </c>
      <c r="PA40" s="74" t="s">
        <v>43</v>
      </c>
      <c r="PB40" s="74">
        <v>153</v>
      </c>
      <c r="PC40" s="74">
        <v>152</v>
      </c>
      <c r="PD40" s="74">
        <v>1</v>
      </c>
      <c r="PE40" s="74">
        <v>0</v>
      </c>
      <c r="PF40" s="75">
        <f t="shared" si="59"/>
        <v>0.99346405228758172</v>
      </c>
      <c r="PG40" s="75">
        <f t="shared" si="60"/>
        <v>0</v>
      </c>
      <c r="PI40" s="74" t="s">
        <v>43</v>
      </c>
      <c r="PJ40" s="74">
        <v>153</v>
      </c>
      <c r="PK40" s="74">
        <v>152</v>
      </c>
      <c r="PL40" s="74">
        <v>1</v>
      </c>
      <c r="PM40" s="74">
        <v>0</v>
      </c>
      <c r="PN40" s="75">
        <f t="shared" si="61"/>
        <v>0.99346405228758172</v>
      </c>
      <c r="PO40" s="75">
        <f t="shared" si="62"/>
        <v>0</v>
      </c>
      <c r="PQ40" s="74" t="s">
        <v>43</v>
      </c>
      <c r="PR40" s="74">
        <v>153</v>
      </c>
      <c r="PS40" s="74">
        <v>152</v>
      </c>
      <c r="PT40" s="74">
        <v>1</v>
      </c>
      <c r="PU40" s="74">
        <v>0</v>
      </c>
      <c r="PV40" s="75">
        <f t="shared" si="63"/>
        <v>0.99346405228758172</v>
      </c>
      <c r="PW40" s="75">
        <f t="shared" si="64"/>
        <v>0</v>
      </c>
      <c r="PY40" s="74" t="s">
        <v>43</v>
      </c>
      <c r="PZ40" s="74">
        <v>153</v>
      </c>
      <c r="QA40" s="74">
        <v>152</v>
      </c>
      <c r="QB40" s="74">
        <v>1</v>
      </c>
      <c r="QC40" s="74">
        <v>0</v>
      </c>
      <c r="QD40" s="75">
        <f t="shared" si="65"/>
        <v>0.99346405228758172</v>
      </c>
      <c r="QE40" s="75">
        <f t="shared" si="66"/>
        <v>0</v>
      </c>
      <c r="QG40" s="74" t="s">
        <v>43</v>
      </c>
      <c r="QH40" s="74">
        <v>153</v>
      </c>
      <c r="QI40" s="74">
        <v>152</v>
      </c>
      <c r="QJ40" s="74">
        <v>1</v>
      </c>
      <c r="QK40" s="74">
        <v>0</v>
      </c>
      <c r="QL40" s="75">
        <f t="shared" si="67"/>
        <v>0.99346405228758172</v>
      </c>
      <c r="QM40" s="75">
        <f t="shared" si="68"/>
        <v>0</v>
      </c>
      <c r="QO40" s="74" t="s">
        <v>43</v>
      </c>
      <c r="QP40" s="74">
        <v>153</v>
      </c>
      <c r="QQ40" s="74">
        <v>152</v>
      </c>
      <c r="QR40" s="74">
        <v>1</v>
      </c>
      <c r="QS40" s="74">
        <v>0</v>
      </c>
      <c r="QT40" s="75">
        <f t="shared" si="69"/>
        <v>0.99346405228758172</v>
      </c>
      <c r="QU40" s="75">
        <f t="shared" si="70"/>
        <v>0</v>
      </c>
      <c r="QW40" s="74" t="s">
        <v>43</v>
      </c>
      <c r="QX40" s="74">
        <v>153</v>
      </c>
      <c r="QY40" s="74">
        <v>152</v>
      </c>
      <c r="QZ40" s="74">
        <v>1</v>
      </c>
      <c r="RA40" s="74">
        <v>0</v>
      </c>
      <c r="RB40" s="75">
        <f t="shared" si="71"/>
        <v>0.99346405228758172</v>
      </c>
      <c r="RC40" s="75">
        <f t="shared" si="72"/>
        <v>0</v>
      </c>
      <c r="RE40" s="74" t="s">
        <v>43</v>
      </c>
      <c r="RF40" s="74">
        <v>153</v>
      </c>
      <c r="RG40" s="74">
        <v>152</v>
      </c>
      <c r="RH40" s="74">
        <v>1</v>
      </c>
      <c r="RI40" s="74">
        <v>0</v>
      </c>
      <c r="RJ40" s="75">
        <f t="shared" si="73"/>
        <v>0.99346405228758172</v>
      </c>
      <c r="RK40" s="75">
        <f t="shared" si="74"/>
        <v>0</v>
      </c>
      <c r="RM40" s="74" t="s">
        <v>43</v>
      </c>
      <c r="RN40" s="74">
        <v>153</v>
      </c>
      <c r="RO40" s="74">
        <v>152</v>
      </c>
      <c r="RP40" s="74">
        <v>1</v>
      </c>
      <c r="RQ40" s="74">
        <v>0</v>
      </c>
      <c r="RR40" s="75">
        <f t="shared" si="75"/>
        <v>0.99346405228758172</v>
      </c>
      <c r="RS40" s="75">
        <f t="shared" si="76"/>
        <v>0</v>
      </c>
      <c r="RU40" s="74" t="s">
        <v>43</v>
      </c>
      <c r="RV40" s="74">
        <v>153</v>
      </c>
      <c r="RW40" s="74">
        <v>152</v>
      </c>
      <c r="RX40" s="74">
        <v>1</v>
      </c>
      <c r="RY40" s="74">
        <v>0</v>
      </c>
      <c r="RZ40" s="75">
        <f t="shared" si="77"/>
        <v>0.99346405228758172</v>
      </c>
      <c r="SA40" s="75">
        <f t="shared" si="78"/>
        <v>0</v>
      </c>
      <c r="SC40" s="74" t="s">
        <v>43</v>
      </c>
      <c r="SD40" s="74">
        <v>153</v>
      </c>
      <c r="SE40" s="74">
        <v>152</v>
      </c>
      <c r="SF40" s="74">
        <v>1</v>
      </c>
      <c r="SG40" s="74">
        <v>0</v>
      </c>
      <c r="SH40" s="75">
        <f t="shared" si="79"/>
        <v>0.99346405228758172</v>
      </c>
      <c r="SI40" s="75">
        <f t="shared" si="80"/>
        <v>0</v>
      </c>
      <c r="SK40" s="74" t="s">
        <v>43</v>
      </c>
      <c r="SL40" s="74">
        <v>153</v>
      </c>
      <c r="SM40" s="74">
        <v>152</v>
      </c>
      <c r="SN40" s="74">
        <v>1</v>
      </c>
      <c r="SO40" s="74">
        <v>0</v>
      </c>
      <c r="SP40" s="75">
        <f t="shared" si="81"/>
        <v>0.99346405228758172</v>
      </c>
      <c r="SQ40" s="75" t="str">
        <f t="shared" si="82"/>
        <v>OK</v>
      </c>
      <c r="SS40" s="74" t="s">
        <v>43</v>
      </c>
      <c r="ST40" s="74">
        <v>153</v>
      </c>
      <c r="SU40" s="74">
        <v>152</v>
      </c>
      <c r="SV40" s="74">
        <v>1</v>
      </c>
      <c r="SW40" s="74">
        <v>0</v>
      </c>
      <c r="SX40" s="75">
        <f t="shared" si="83"/>
        <v>0.99346405228758172</v>
      </c>
      <c r="SY40" s="75" t="str">
        <f t="shared" si="84"/>
        <v>OK</v>
      </c>
      <c r="TA40" s="74" t="s">
        <v>43</v>
      </c>
      <c r="TB40" s="74">
        <v>153</v>
      </c>
      <c r="TC40" s="74">
        <v>152</v>
      </c>
      <c r="TD40" s="74">
        <v>1</v>
      </c>
      <c r="TE40" s="74">
        <v>0</v>
      </c>
      <c r="TF40" s="75">
        <v>0.99</v>
      </c>
      <c r="TG40" s="75" t="str">
        <f t="shared" si="85"/>
        <v>OK</v>
      </c>
      <c r="TI40" s="74" t="s">
        <v>43</v>
      </c>
      <c r="TJ40" s="74">
        <v>153</v>
      </c>
      <c r="TK40" s="74">
        <v>152</v>
      </c>
      <c r="TL40" s="74">
        <v>1</v>
      </c>
      <c r="TM40" s="74">
        <v>0</v>
      </c>
      <c r="TN40" s="75">
        <f t="shared" si="86"/>
        <v>0.99346405228758172</v>
      </c>
      <c r="TO40" s="75" t="str">
        <f t="shared" si="87"/>
        <v>OK</v>
      </c>
    </row>
    <row r="41" spans="1:535" ht="15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G41" s="4"/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4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4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4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4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4">
        <f t="shared" si="4"/>
        <v>0</v>
      </c>
      <c r="AV41" s="2" t="s">
        <v>44</v>
      </c>
      <c r="AW41" s="2">
        <v>56</v>
      </c>
      <c r="AX41" s="2">
        <v>44</v>
      </c>
      <c r="AY41" s="2">
        <v>11</v>
      </c>
      <c r="AZ41" s="2">
        <v>1</v>
      </c>
      <c r="BA41" s="4">
        <v>0.79</v>
      </c>
      <c r="BB41" s="4">
        <f t="shared" si="5"/>
        <v>0</v>
      </c>
      <c r="BD41" s="2" t="s">
        <v>44</v>
      </c>
      <c r="BE41" s="2">
        <v>56</v>
      </c>
      <c r="BF41" s="2">
        <v>44</v>
      </c>
      <c r="BG41" s="2">
        <v>11</v>
      </c>
      <c r="BH41" s="2">
        <v>1</v>
      </c>
      <c r="BI41" s="4">
        <v>0.79</v>
      </c>
      <c r="BJ41" s="4">
        <f t="shared" si="6"/>
        <v>0</v>
      </c>
      <c r="BL41" s="2" t="s">
        <v>44</v>
      </c>
      <c r="BM41" s="2">
        <v>56</v>
      </c>
      <c r="BN41" s="2">
        <v>44</v>
      </c>
      <c r="BO41" s="2">
        <v>11</v>
      </c>
      <c r="BP41" s="2">
        <v>1</v>
      </c>
      <c r="BQ41" s="4">
        <v>0.79</v>
      </c>
      <c r="BR41" s="4">
        <f t="shared" si="7"/>
        <v>0</v>
      </c>
      <c r="BT41" s="2" t="s">
        <v>44</v>
      </c>
      <c r="BU41" s="2">
        <v>56</v>
      </c>
      <c r="BV41" s="2">
        <v>44</v>
      </c>
      <c r="BW41" s="2">
        <v>11</v>
      </c>
      <c r="BX41" s="2">
        <v>1</v>
      </c>
      <c r="BY41" s="4">
        <v>0.79</v>
      </c>
      <c r="BZ41" s="4">
        <f t="shared" si="8"/>
        <v>0</v>
      </c>
      <c r="CB41" s="2" t="s">
        <v>44</v>
      </c>
      <c r="CC41" s="2">
        <v>56</v>
      </c>
      <c r="CD41" s="2">
        <v>44</v>
      </c>
      <c r="CE41" s="2">
        <v>11</v>
      </c>
      <c r="CF41" s="2">
        <v>1</v>
      </c>
      <c r="CG41" s="4">
        <v>0.79</v>
      </c>
      <c r="CH41" s="4">
        <f t="shared" si="9"/>
        <v>0</v>
      </c>
      <c r="CJ41" s="2" t="s">
        <v>44</v>
      </c>
      <c r="CK41" s="2">
        <v>56</v>
      </c>
      <c r="CL41" s="2">
        <v>44</v>
      </c>
      <c r="CM41" s="2">
        <v>11</v>
      </c>
      <c r="CN41" s="2">
        <v>1</v>
      </c>
      <c r="CO41" s="4">
        <v>0.79</v>
      </c>
      <c r="CP41" s="4">
        <f t="shared" si="10"/>
        <v>0</v>
      </c>
      <c r="CR41" s="2" t="s">
        <v>44</v>
      </c>
      <c r="CS41" s="2">
        <v>56</v>
      </c>
      <c r="CT41" s="2">
        <v>44</v>
      </c>
      <c r="CU41" s="2">
        <v>11</v>
      </c>
      <c r="CV41" s="2">
        <v>1</v>
      </c>
      <c r="CW41" s="4">
        <v>0.79</v>
      </c>
      <c r="CX41" s="4">
        <f t="shared" si="11"/>
        <v>0</v>
      </c>
      <c r="CZ41" s="2" t="s">
        <v>44</v>
      </c>
      <c r="DA41" s="2">
        <v>56</v>
      </c>
      <c r="DB41" s="2">
        <v>44</v>
      </c>
      <c r="DC41" s="2">
        <v>11</v>
      </c>
      <c r="DD41" s="2">
        <v>1</v>
      </c>
      <c r="DE41" s="4">
        <v>0.79</v>
      </c>
      <c r="DF41" s="8">
        <f t="shared" si="12"/>
        <v>0</v>
      </c>
      <c r="DH41" s="2" t="s">
        <v>44</v>
      </c>
      <c r="DI41" s="2">
        <v>56</v>
      </c>
      <c r="DJ41" s="2">
        <v>44</v>
      </c>
      <c r="DK41" s="2">
        <v>11</v>
      </c>
      <c r="DL41" s="2">
        <v>1</v>
      </c>
      <c r="DM41" s="4">
        <v>0.79</v>
      </c>
      <c r="DN41" s="4">
        <f t="shared" si="13"/>
        <v>0</v>
      </c>
      <c r="DP41" s="2" t="s">
        <v>44</v>
      </c>
      <c r="DQ41" s="2">
        <v>56</v>
      </c>
      <c r="DR41" s="2">
        <v>44</v>
      </c>
      <c r="DS41" s="2">
        <v>11</v>
      </c>
      <c r="DT41" s="2">
        <v>1</v>
      </c>
      <c r="DU41" s="4">
        <v>0.79</v>
      </c>
      <c r="DV41" s="4">
        <f t="shared" si="14"/>
        <v>0</v>
      </c>
      <c r="DX41" s="2" t="s">
        <v>44</v>
      </c>
      <c r="DY41" s="2">
        <v>56</v>
      </c>
      <c r="DZ41" s="2">
        <v>44</v>
      </c>
      <c r="EA41" s="2">
        <v>11</v>
      </c>
      <c r="EB41" s="2">
        <v>1</v>
      </c>
      <c r="EC41" s="4">
        <v>0.79</v>
      </c>
      <c r="ED41" s="8">
        <f>EC41-'ZTE Geek V975'!DM41</f>
        <v>0</v>
      </c>
      <c r="EL41" s="4"/>
      <c r="ET41" s="4">
        <f t="shared" si="16"/>
        <v>0</v>
      </c>
      <c r="FB41" s="4">
        <f>FA81-ES41</f>
        <v>0</v>
      </c>
      <c r="FJ41" s="4">
        <f t="shared" si="18"/>
        <v>0</v>
      </c>
      <c r="FL41" s="2" t="s">
        <v>44</v>
      </c>
      <c r="FM41" s="2">
        <v>67</v>
      </c>
      <c r="FN41" s="2">
        <v>55</v>
      </c>
      <c r="FO41" s="2">
        <v>11</v>
      </c>
      <c r="FP41" s="2">
        <v>1</v>
      </c>
      <c r="FQ41" s="4">
        <v>0.82</v>
      </c>
      <c r="FR41" s="8">
        <f t="shared" si="19"/>
        <v>0.82</v>
      </c>
      <c r="FT41" s="2" t="s">
        <v>44</v>
      </c>
      <c r="FU41" s="2">
        <v>67</v>
      </c>
      <c r="FV41" s="2">
        <v>55</v>
      </c>
      <c r="FW41" s="2">
        <v>11</v>
      </c>
      <c r="FX41" s="2">
        <v>1</v>
      </c>
      <c r="FY41" s="4">
        <f t="shared" si="88"/>
        <v>0.82089552238805974</v>
      </c>
      <c r="FZ41" s="4">
        <f t="shared" si="20"/>
        <v>8.9552238805978845E-4</v>
      </c>
      <c r="GB41" t="s">
        <v>44</v>
      </c>
      <c r="GC41">
        <v>67</v>
      </c>
      <c r="GD41">
        <v>55</v>
      </c>
      <c r="GE41">
        <v>11</v>
      </c>
      <c r="GF41">
        <v>1</v>
      </c>
      <c r="GG41" s="38">
        <f t="shared" si="89"/>
        <v>0.82089552238805974</v>
      </c>
      <c r="GH41" s="4">
        <f t="shared" si="21"/>
        <v>0</v>
      </c>
      <c r="GJ41" s="2" t="s">
        <v>44</v>
      </c>
      <c r="GK41" s="2">
        <v>67</v>
      </c>
      <c r="GL41" s="2">
        <v>55</v>
      </c>
      <c r="GM41" s="2">
        <v>11</v>
      </c>
      <c r="GN41" s="2">
        <v>1</v>
      </c>
      <c r="GO41" s="4">
        <v>0.82</v>
      </c>
      <c r="GP41" s="4">
        <f t="shared" si="22"/>
        <v>-8.9552238805978845E-4</v>
      </c>
      <c r="GR41" s="2" t="s">
        <v>44</v>
      </c>
      <c r="GS41" s="2">
        <v>67</v>
      </c>
      <c r="GT41" s="2">
        <v>55</v>
      </c>
      <c r="GU41" s="2">
        <v>11</v>
      </c>
      <c r="GV41" s="2">
        <v>1</v>
      </c>
      <c r="GW41" s="4">
        <v>0.82</v>
      </c>
      <c r="GX41" s="4">
        <f t="shared" si="23"/>
        <v>0</v>
      </c>
      <c r="GZ41" s="2" t="s">
        <v>44</v>
      </c>
      <c r="HA41" s="2">
        <v>67</v>
      </c>
      <c r="HB41" s="2">
        <v>55</v>
      </c>
      <c r="HC41" s="2">
        <v>11</v>
      </c>
      <c r="HD41" s="2">
        <v>1</v>
      </c>
      <c r="HE41" s="4">
        <v>0.82</v>
      </c>
      <c r="HF41" s="4">
        <f t="shared" si="24"/>
        <v>0</v>
      </c>
      <c r="HH41" s="2" t="s">
        <v>44</v>
      </c>
      <c r="HI41" s="2">
        <v>67</v>
      </c>
      <c r="HJ41" s="2">
        <v>55</v>
      </c>
      <c r="HK41" s="2">
        <v>11</v>
      </c>
      <c r="HL41" s="2">
        <v>1</v>
      </c>
      <c r="HM41" s="4">
        <v>0.82</v>
      </c>
      <c r="HN41" s="4">
        <f t="shared" si="25"/>
        <v>0</v>
      </c>
      <c r="HP41" s="2" t="s">
        <v>44</v>
      </c>
      <c r="HQ41" s="2">
        <v>67</v>
      </c>
      <c r="HR41" s="2">
        <v>55</v>
      </c>
      <c r="HS41" s="2">
        <v>11</v>
      </c>
      <c r="HT41" s="2">
        <v>1</v>
      </c>
      <c r="HU41" s="4">
        <v>0.82</v>
      </c>
      <c r="HV41" s="4">
        <f t="shared" si="26"/>
        <v>0</v>
      </c>
      <c r="HX41" s="2" t="s">
        <v>44</v>
      </c>
      <c r="HY41" s="2">
        <v>67</v>
      </c>
      <c r="HZ41" s="2">
        <v>55</v>
      </c>
      <c r="IA41" s="2">
        <v>11</v>
      </c>
      <c r="IB41" s="2">
        <v>1</v>
      </c>
      <c r="IC41" s="4">
        <v>0.82</v>
      </c>
      <c r="ID41" s="4">
        <f t="shared" si="27"/>
        <v>0</v>
      </c>
      <c r="IF41" s="2" t="s">
        <v>44</v>
      </c>
      <c r="IG41" s="2">
        <v>67</v>
      </c>
      <c r="IH41" s="2">
        <v>55</v>
      </c>
      <c r="II41" s="2">
        <v>11</v>
      </c>
      <c r="IJ41" s="2">
        <v>1</v>
      </c>
      <c r="IK41" s="4">
        <f t="shared" si="90"/>
        <v>0.82089552238805974</v>
      </c>
      <c r="IL41" s="4">
        <f t="shared" si="28"/>
        <v>8.9552238805978845E-4</v>
      </c>
      <c r="IN41" s="55" t="s">
        <v>44</v>
      </c>
      <c r="IO41" s="55">
        <v>67</v>
      </c>
      <c r="IP41" s="55">
        <v>55</v>
      </c>
      <c r="IQ41" s="55">
        <v>11</v>
      </c>
      <c r="IR41" s="55">
        <v>1</v>
      </c>
      <c r="IS41" s="56">
        <v>0.82</v>
      </c>
      <c r="IT41" s="56">
        <v>0</v>
      </c>
      <c r="IU41" s="52"/>
      <c r="IV41" s="55" t="s">
        <v>44</v>
      </c>
      <c r="IW41" s="55">
        <v>67</v>
      </c>
      <c r="IX41" s="55">
        <v>55</v>
      </c>
      <c r="IY41" s="55">
        <v>11</v>
      </c>
      <c r="IZ41" s="55">
        <v>1</v>
      </c>
      <c r="JA41" s="56">
        <v>0.82</v>
      </c>
      <c r="JB41" s="56">
        <v>0</v>
      </c>
      <c r="JD41" s="73" t="s">
        <v>44</v>
      </c>
      <c r="JE41" s="73">
        <v>67</v>
      </c>
      <c r="JF41" s="73">
        <v>55</v>
      </c>
      <c r="JG41" s="73">
        <v>11</v>
      </c>
      <c r="JH41" s="73">
        <v>1</v>
      </c>
      <c r="JI41" s="77">
        <v>0.82</v>
      </c>
      <c r="JJ41" s="67">
        <f t="shared" si="29"/>
        <v>0</v>
      </c>
      <c r="JK41" s="66"/>
      <c r="JL41" s="73" t="s">
        <v>44</v>
      </c>
      <c r="JM41" s="73">
        <v>67</v>
      </c>
      <c r="JN41" s="73">
        <v>55</v>
      </c>
      <c r="JO41" s="73">
        <v>11</v>
      </c>
      <c r="JP41" s="73">
        <v>1</v>
      </c>
      <c r="JQ41" s="77">
        <f t="shared" si="91"/>
        <v>0.82089552238805974</v>
      </c>
      <c r="JR41" s="67">
        <f t="shared" si="30"/>
        <v>8.9552238805978845E-4</v>
      </c>
      <c r="JS41" s="66"/>
      <c r="JT41" s="74" t="s">
        <v>44</v>
      </c>
      <c r="JU41" s="74">
        <v>67</v>
      </c>
      <c r="JV41" s="74">
        <v>55</v>
      </c>
      <c r="JW41" s="74">
        <v>11</v>
      </c>
      <c r="JX41" s="74">
        <v>1</v>
      </c>
      <c r="JY41" s="75">
        <f t="shared" si="92"/>
        <v>0.82089552238805974</v>
      </c>
      <c r="JZ41" s="75">
        <f t="shared" si="31"/>
        <v>0</v>
      </c>
      <c r="KB41" s="73" t="s">
        <v>44</v>
      </c>
      <c r="KC41" s="73">
        <v>67</v>
      </c>
      <c r="KD41" s="73">
        <v>55</v>
      </c>
      <c r="KE41" s="73">
        <v>11</v>
      </c>
      <c r="KF41" s="73">
        <v>1</v>
      </c>
      <c r="KG41" s="77">
        <v>0.82</v>
      </c>
      <c r="KH41" s="75">
        <f t="shared" si="32"/>
        <v>-8.9552238805978845E-4</v>
      </c>
      <c r="KI41" s="74"/>
      <c r="KJ41" s="73" t="s">
        <v>44</v>
      </c>
      <c r="KK41" s="73">
        <v>67</v>
      </c>
      <c r="KL41" s="73">
        <v>55</v>
      </c>
      <c r="KM41" s="73">
        <v>11</v>
      </c>
      <c r="KN41" s="73">
        <v>1</v>
      </c>
      <c r="KO41" s="77">
        <v>0.82</v>
      </c>
      <c r="KP41" s="75">
        <f t="shared" si="33"/>
        <v>0</v>
      </c>
      <c r="KQ41" s="74"/>
      <c r="KR41" s="73" t="s">
        <v>44</v>
      </c>
      <c r="KS41" s="73">
        <v>67</v>
      </c>
      <c r="KT41" s="73">
        <v>55</v>
      </c>
      <c r="KU41" s="73">
        <v>11</v>
      </c>
      <c r="KV41" s="73">
        <v>1</v>
      </c>
      <c r="KW41" s="77">
        <v>0.82</v>
      </c>
      <c r="KX41" s="75">
        <f t="shared" si="34"/>
        <v>0</v>
      </c>
      <c r="KY41" s="74"/>
      <c r="KZ41" s="73" t="s">
        <v>44</v>
      </c>
      <c r="LA41" s="73">
        <v>67</v>
      </c>
      <c r="LB41" s="73">
        <v>55</v>
      </c>
      <c r="LC41" s="73">
        <v>11</v>
      </c>
      <c r="LD41" s="73">
        <v>1</v>
      </c>
      <c r="LE41" s="77">
        <v>0.82</v>
      </c>
      <c r="LF41" s="75">
        <f t="shared" si="35"/>
        <v>-0.18000000000000005</v>
      </c>
      <c r="LG41" s="74"/>
      <c r="LH41" s="74"/>
      <c r="LI41" s="73" t="s">
        <v>44</v>
      </c>
      <c r="LJ41" s="73">
        <v>67</v>
      </c>
      <c r="LK41" s="73">
        <v>55</v>
      </c>
      <c r="LL41" s="73">
        <v>11</v>
      </c>
      <c r="LM41" s="73">
        <v>1</v>
      </c>
      <c r="LN41" s="77">
        <v>0.82</v>
      </c>
      <c r="LO41" s="75">
        <f t="shared" si="36"/>
        <v>0</v>
      </c>
      <c r="LP41" s="74"/>
      <c r="LQ41" s="74" t="s">
        <v>44</v>
      </c>
      <c r="LR41" s="74">
        <v>67</v>
      </c>
      <c r="LS41" s="74">
        <v>55</v>
      </c>
      <c r="LT41" s="74">
        <v>11</v>
      </c>
      <c r="LU41" s="74">
        <v>1</v>
      </c>
      <c r="LV41" s="75">
        <f t="shared" si="37"/>
        <v>0.82089552238805974</v>
      </c>
      <c r="LW41" s="75">
        <f t="shared" si="38"/>
        <v>8.9552238805978845E-4</v>
      </c>
      <c r="LY41" s="74" t="s">
        <v>44</v>
      </c>
      <c r="LZ41" s="74">
        <v>67</v>
      </c>
      <c r="MA41" s="74">
        <v>55</v>
      </c>
      <c r="MB41" s="74">
        <v>11</v>
      </c>
      <c r="MC41" s="74">
        <v>1</v>
      </c>
      <c r="MD41" s="75">
        <f t="shared" si="39"/>
        <v>0.82089552238805974</v>
      </c>
      <c r="ME41" s="75">
        <f t="shared" si="40"/>
        <v>0</v>
      </c>
      <c r="MG41" s="74" t="s">
        <v>44</v>
      </c>
      <c r="MH41" s="74">
        <v>67</v>
      </c>
      <c r="MI41" s="74">
        <v>55</v>
      </c>
      <c r="MJ41" s="74">
        <v>11</v>
      </c>
      <c r="MK41" s="74">
        <v>1</v>
      </c>
      <c r="ML41" s="75">
        <f t="shared" si="41"/>
        <v>0.82089552238805974</v>
      </c>
      <c r="MM41" s="75">
        <f t="shared" si="42"/>
        <v>0</v>
      </c>
      <c r="MO41" s="74" t="s">
        <v>44</v>
      </c>
      <c r="MP41" s="74">
        <v>67</v>
      </c>
      <c r="MQ41" s="74">
        <v>55</v>
      </c>
      <c r="MR41" s="74">
        <v>11</v>
      </c>
      <c r="MS41" s="74">
        <v>1</v>
      </c>
      <c r="MT41" s="75">
        <f t="shared" si="43"/>
        <v>0.82089552238805974</v>
      </c>
      <c r="MU41" s="75">
        <f t="shared" si="44"/>
        <v>0</v>
      </c>
      <c r="MW41" s="74" t="s">
        <v>44</v>
      </c>
      <c r="MX41" s="74">
        <v>67</v>
      </c>
      <c r="MY41" s="74">
        <v>55</v>
      </c>
      <c r="MZ41" s="74">
        <v>11</v>
      </c>
      <c r="NA41" s="74">
        <v>1</v>
      </c>
      <c r="NB41" s="75">
        <f t="shared" si="45"/>
        <v>0.82089552238805974</v>
      </c>
      <c r="NC41" s="75">
        <f t="shared" si="46"/>
        <v>0</v>
      </c>
      <c r="ND41" s="74"/>
      <c r="NE41" s="74" t="s">
        <v>44</v>
      </c>
      <c r="NF41" s="74">
        <v>67</v>
      </c>
      <c r="NG41" s="74">
        <v>55</v>
      </c>
      <c r="NH41" s="74">
        <v>11</v>
      </c>
      <c r="NI41" s="74">
        <v>1</v>
      </c>
      <c r="NJ41" s="75">
        <f t="shared" si="47"/>
        <v>0.82089552238805974</v>
      </c>
      <c r="NK41" s="75">
        <f t="shared" si="48"/>
        <v>0</v>
      </c>
      <c r="NM41" s="74" t="s">
        <v>44</v>
      </c>
      <c r="NN41" s="74">
        <v>67</v>
      </c>
      <c r="NO41" s="74">
        <v>55</v>
      </c>
      <c r="NP41" s="74">
        <v>11</v>
      </c>
      <c r="NQ41" s="74">
        <v>1</v>
      </c>
      <c r="NR41" s="75">
        <f t="shared" si="49"/>
        <v>0.82089552238805974</v>
      </c>
      <c r="NS41" s="75">
        <f t="shared" si="50"/>
        <v>0</v>
      </c>
      <c r="NU41" s="74" t="s">
        <v>44</v>
      </c>
      <c r="NV41" s="74">
        <v>67</v>
      </c>
      <c r="NW41" s="74">
        <v>55</v>
      </c>
      <c r="NX41" s="74">
        <v>11</v>
      </c>
      <c r="NY41" s="74">
        <v>1</v>
      </c>
      <c r="NZ41" s="75">
        <f t="shared" si="51"/>
        <v>0.82089552238805974</v>
      </c>
      <c r="OA41" s="75">
        <f t="shared" si="52"/>
        <v>0</v>
      </c>
      <c r="OC41" s="74" t="s">
        <v>44</v>
      </c>
      <c r="OD41" s="74">
        <v>67</v>
      </c>
      <c r="OE41" s="74">
        <v>55</v>
      </c>
      <c r="OF41" s="74">
        <v>11</v>
      </c>
      <c r="OG41" s="74">
        <v>1</v>
      </c>
      <c r="OH41" s="75">
        <f t="shared" si="53"/>
        <v>0.82089552238805974</v>
      </c>
      <c r="OI41" s="75">
        <f t="shared" si="54"/>
        <v>0</v>
      </c>
      <c r="OK41" s="74" t="s">
        <v>44</v>
      </c>
      <c r="OL41" s="74">
        <v>67</v>
      </c>
      <c r="OM41" s="73">
        <v>55</v>
      </c>
      <c r="ON41" s="74">
        <v>11</v>
      </c>
      <c r="OO41" s="74">
        <v>1</v>
      </c>
      <c r="OP41" s="75">
        <f t="shared" si="55"/>
        <v>0.82089552238805974</v>
      </c>
      <c r="OQ41" s="75">
        <f t="shared" si="56"/>
        <v>0</v>
      </c>
      <c r="OS41" s="74" t="s">
        <v>44</v>
      </c>
      <c r="OT41" s="74">
        <v>67</v>
      </c>
      <c r="OU41" s="74">
        <v>55</v>
      </c>
      <c r="OV41" s="74">
        <v>11</v>
      </c>
      <c r="OW41" s="74">
        <v>1</v>
      </c>
      <c r="OX41" s="75">
        <f t="shared" si="57"/>
        <v>0.82089552238805974</v>
      </c>
      <c r="OY41" s="75">
        <f t="shared" si="58"/>
        <v>0</v>
      </c>
      <c r="PA41" s="74" t="s">
        <v>44</v>
      </c>
      <c r="PB41" s="74">
        <v>67</v>
      </c>
      <c r="PC41" s="74">
        <v>55</v>
      </c>
      <c r="PD41" s="74">
        <v>11</v>
      </c>
      <c r="PE41" s="74">
        <v>1</v>
      </c>
      <c r="PF41" s="75">
        <f t="shared" si="59"/>
        <v>0.82089552238805974</v>
      </c>
      <c r="PG41" s="75">
        <f t="shared" si="60"/>
        <v>0</v>
      </c>
      <c r="PI41" s="74" t="s">
        <v>44</v>
      </c>
      <c r="PJ41" s="74">
        <v>67</v>
      </c>
      <c r="PK41" s="74">
        <v>55</v>
      </c>
      <c r="PL41" s="74">
        <v>11</v>
      </c>
      <c r="PM41" s="74">
        <v>1</v>
      </c>
      <c r="PN41" s="75">
        <f t="shared" si="61"/>
        <v>0.82089552238805974</v>
      </c>
      <c r="PO41" s="75">
        <f t="shared" si="62"/>
        <v>0</v>
      </c>
      <c r="PQ41" s="74" t="s">
        <v>44</v>
      </c>
      <c r="PR41" s="74">
        <v>67</v>
      </c>
      <c r="PS41" s="74">
        <v>55</v>
      </c>
      <c r="PT41" s="74">
        <v>11</v>
      </c>
      <c r="PU41" s="74">
        <v>1</v>
      </c>
      <c r="PV41" s="75">
        <f t="shared" si="63"/>
        <v>0.82089552238805974</v>
      </c>
      <c r="PW41" s="75">
        <f t="shared" si="64"/>
        <v>0</v>
      </c>
      <c r="PY41" s="74" t="s">
        <v>44</v>
      </c>
      <c r="PZ41" s="74">
        <v>67</v>
      </c>
      <c r="QA41" s="74">
        <v>55</v>
      </c>
      <c r="QB41" s="74">
        <v>11</v>
      </c>
      <c r="QC41" s="74">
        <v>1</v>
      </c>
      <c r="QD41" s="75">
        <f t="shared" si="65"/>
        <v>0.82089552238805974</v>
      </c>
      <c r="QE41" s="75">
        <f t="shared" si="66"/>
        <v>0</v>
      </c>
      <c r="QG41" s="74" t="s">
        <v>44</v>
      </c>
      <c r="QH41" s="74">
        <v>67</v>
      </c>
      <c r="QI41" s="74">
        <v>55</v>
      </c>
      <c r="QJ41" s="74">
        <v>11</v>
      </c>
      <c r="QK41" s="74">
        <v>1</v>
      </c>
      <c r="QL41" s="75">
        <f t="shared" si="67"/>
        <v>0.82089552238805974</v>
      </c>
      <c r="QM41" s="75">
        <f t="shared" si="68"/>
        <v>0</v>
      </c>
      <c r="QO41" s="74" t="s">
        <v>44</v>
      </c>
      <c r="QP41" s="74">
        <v>67</v>
      </c>
      <c r="QQ41" s="74">
        <v>55</v>
      </c>
      <c r="QR41" s="74">
        <v>11</v>
      </c>
      <c r="QS41" s="74">
        <v>1</v>
      </c>
      <c r="QT41" s="75">
        <f t="shared" si="69"/>
        <v>0.82089552238805974</v>
      </c>
      <c r="QU41" s="75">
        <f t="shared" si="70"/>
        <v>0</v>
      </c>
      <c r="QW41" s="74" t="s">
        <v>44</v>
      </c>
      <c r="QX41" s="74">
        <v>67</v>
      </c>
      <c r="QY41" s="74">
        <v>55</v>
      </c>
      <c r="QZ41" s="74">
        <v>11</v>
      </c>
      <c r="RA41" s="74">
        <v>1</v>
      </c>
      <c r="RB41" s="75">
        <f t="shared" si="71"/>
        <v>0.82089552238805974</v>
      </c>
      <c r="RC41" s="75">
        <f t="shared" si="72"/>
        <v>0</v>
      </c>
      <c r="RE41" s="74" t="s">
        <v>44</v>
      </c>
      <c r="RF41" s="74">
        <v>67</v>
      </c>
      <c r="RG41" s="74">
        <v>55</v>
      </c>
      <c r="RH41" s="74">
        <v>11</v>
      </c>
      <c r="RI41" s="74">
        <v>1</v>
      </c>
      <c r="RJ41" s="75">
        <f t="shared" si="73"/>
        <v>0.82089552238805974</v>
      </c>
      <c r="RK41" s="75">
        <f t="shared" si="74"/>
        <v>0</v>
      </c>
      <c r="RM41" s="74" t="s">
        <v>44</v>
      </c>
      <c r="RN41" s="74">
        <v>67</v>
      </c>
      <c r="RO41" s="74">
        <v>55</v>
      </c>
      <c r="RP41" s="74">
        <v>11</v>
      </c>
      <c r="RQ41" s="74">
        <v>1</v>
      </c>
      <c r="RR41" s="75">
        <f t="shared" si="75"/>
        <v>0.82089552238805974</v>
      </c>
      <c r="RS41" s="75">
        <f t="shared" si="76"/>
        <v>0</v>
      </c>
      <c r="RU41" s="74" t="s">
        <v>44</v>
      </c>
      <c r="RV41" s="74">
        <v>67</v>
      </c>
      <c r="RW41" s="74">
        <v>55</v>
      </c>
      <c r="RX41" s="74">
        <v>11</v>
      </c>
      <c r="RY41" s="74">
        <v>1</v>
      </c>
      <c r="RZ41" s="75">
        <f t="shared" si="77"/>
        <v>0.82089552238805974</v>
      </c>
      <c r="SA41" s="75">
        <f t="shared" si="78"/>
        <v>0</v>
      </c>
      <c r="SC41" s="74" t="s">
        <v>44</v>
      </c>
      <c r="SD41" s="74">
        <v>67</v>
      </c>
      <c r="SE41" s="74">
        <v>55</v>
      </c>
      <c r="SF41" s="74">
        <v>11</v>
      </c>
      <c r="SG41" s="74">
        <v>1</v>
      </c>
      <c r="SH41" s="75">
        <f t="shared" si="79"/>
        <v>0.82089552238805974</v>
      </c>
      <c r="SI41" s="75">
        <f t="shared" si="80"/>
        <v>0</v>
      </c>
      <c r="SK41" s="74" t="s">
        <v>44</v>
      </c>
      <c r="SL41" s="74">
        <v>67</v>
      </c>
      <c r="SM41" s="74">
        <v>55</v>
      </c>
      <c r="SN41" s="74">
        <v>11</v>
      </c>
      <c r="SO41" s="74">
        <v>1</v>
      </c>
      <c r="SP41" s="75">
        <f t="shared" si="81"/>
        <v>0.82089552238805974</v>
      </c>
      <c r="SQ41" s="75" t="str">
        <f t="shared" si="82"/>
        <v>OK</v>
      </c>
      <c r="SS41" s="74" t="s">
        <v>44</v>
      </c>
      <c r="ST41" s="74">
        <v>67</v>
      </c>
      <c r="SU41" s="74">
        <v>55</v>
      </c>
      <c r="SV41" s="74">
        <v>11</v>
      </c>
      <c r="SW41" s="74">
        <v>1</v>
      </c>
      <c r="SX41" s="75">
        <f t="shared" si="83"/>
        <v>0.82089552238805974</v>
      </c>
      <c r="SY41" s="75" t="str">
        <f t="shared" si="84"/>
        <v>OK</v>
      </c>
      <c r="TA41" s="74" t="s">
        <v>44</v>
      </c>
      <c r="TB41" s="74">
        <v>67</v>
      </c>
      <c r="TC41" s="74">
        <v>55</v>
      </c>
      <c r="TD41" s="74">
        <v>11</v>
      </c>
      <c r="TE41" s="74">
        <v>1</v>
      </c>
      <c r="TF41" s="75">
        <v>0.82</v>
      </c>
      <c r="TG41" s="75" t="str">
        <f t="shared" si="85"/>
        <v>OK</v>
      </c>
      <c r="TI41" s="74" t="s">
        <v>44</v>
      </c>
      <c r="TJ41" s="74">
        <v>67</v>
      </c>
      <c r="TK41" s="74">
        <v>55</v>
      </c>
      <c r="TL41" s="74">
        <v>11</v>
      </c>
      <c r="TM41" s="74">
        <v>1</v>
      </c>
      <c r="TN41" s="75">
        <f t="shared" si="86"/>
        <v>0.82089552238805974</v>
      </c>
      <c r="TO41" s="75" t="str">
        <f t="shared" si="87"/>
        <v>OK</v>
      </c>
    </row>
    <row r="42" spans="1:535" ht="15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G42" s="4"/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4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4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4">
        <f t="shared" si="2"/>
        <v>0</v>
      </c>
      <c r="AF42" s="21" t="s">
        <v>45</v>
      </c>
      <c r="AG42" s="2">
        <v>3</v>
      </c>
      <c r="AH42" s="2">
        <v>0</v>
      </c>
      <c r="AI42" s="2">
        <v>3</v>
      </c>
      <c r="AJ42" s="2">
        <v>0</v>
      </c>
      <c r="AK42" s="4">
        <v>0</v>
      </c>
      <c r="AL42" s="4">
        <f t="shared" si="3"/>
        <v>-1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4">
        <f t="shared" si="4"/>
        <v>0</v>
      </c>
      <c r="AV42" s="21" t="s">
        <v>45</v>
      </c>
      <c r="AW42" s="2">
        <v>3</v>
      </c>
      <c r="AX42" s="2">
        <v>0</v>
      </c>
      <c r="AY42" s="2">
        <v>3</v>
      </c>
      <c r="AZ42" s="2">
        <v>0</v>
      </c>
      <c r="BA42" s="4">
        <v>0</v>
      </c>
      <c r="BB42" s="4">
        <f t="shared" si="5"/>
        <v>0</v>
      </c>
      <c r="BD42" s="21" t="s">
        <v>45</v>
      </c>
      <c r="BE42" s="2">
        <v>3</v>
      </c>
      <c r="BF42" s="2">
        <v>0</v>
      </c>
      <c r="BG42" s="2">
        <v>3</v>
      </c>
      <c r="BH42" s="2">
        <v>0</v>
      </c>
      <c r="BI42" s="4">
        <v>0</v>
      </c>
      <c r="BJ42" s="4">
        <f t="shared" si="6"/>
        <v>0</v>
      </c>
      <c r="BL42" s="21" t="s">
        <v>45</v>
      </c>
      <c r="BM42" s="2">
        <v>3</v>
      </c>
      <c r="BN42" s="2">
        <v>0</v>
      </c>
      <c r="BO42" s="2">
        <v>3</v>
      </c>
      <c r="BP42" s="2">
        <v>0</v>
      </c>
      <c r="BQ42" s="4">
        <v>0</v>
      </c>
      <c r="BR42" s="4">
        <f t="shared" si="7"/>
        <v>0</v>
      </c>
      <c r="BT42" s="21" t="s">
        <v>45</v>
      </c>
      <c r="BU42" s="2">
        <v>3</v>
      </c>
      <c r="BV42" s="2">
        <v>0</v>
      </c>
      <c r="BW42" s="2">
        <v>3</v>
      </c>
      <c r="BX42" s="2">
        <v>0</v>
      </c>
      <c r="BY42" s="4">
        <v>0</v>
      </c>
      <c r="BZ42" s="4">
        <f t="shared" si="8"/>
        <v>0</v>
      </c>
      <c r="CB42" s="14" t="s">
        <v>45</v>
      </c>
      <c r="CC42" s="2">
        <v>3</v>
      </c>
      <c r="CD42" s="2">
        <v>3</v>
      </c>
      <c r="CE42" s="2">
        <v>0</v>
      </c>
      <c r="CF42" s="2">
        <v>0</v>
      </c>
      <c r="CG42" s="4">
        <v>1</v>
      </c>
      <c r="CH42" s="4">
        <f t="shared" si="9"/>
        <v>1</v>
      </c>
      <c r="CJ42" s="14" t="s">
        <v>45</v>
      </c>
      <c r="CK42" s="2">
        <v>3</v>
      </c>
      <c r="CL42" s="2">
        <v>3</v>
      </c>
      <c r="CM42" s="2">
        <v>0</v>
      </c>
      <c r="CN42" s="2">
        <v>0</v>
      </c>
      <c r="CO42" s="4">
        <v>1</v>
      </c>
      <c r="CP42" s="4">
        <f t="shared" si="10"/>
        <v>0</v>
      </c>
      <c r="CR42" s="14" t="s">
        <v>45</v>
      </c>
      <c r="CS42" s="2">
        <v>3</v>
      </c>
      <c r="CT42" s="2">
        <v>3</v>
      </c>
      <c r="CU42" s="2">
        <v>0</v>
      </c>
      <c r="CV42" s="2">
        <v>0</v>
      </c>
      <c r="CW42" s="4">
        <v>1</v>
      </c>
      <c r="CX42" s="4">
        <f t="shared" si="11"/>
        <v>0</v>
      </c>
      <c r="CZ42" s="14" t="s">
        <v>45</v>
      </c>
      <c r="DA42" s="2">
        <v>3</v>
      </c>
      <c r="DB42" s="2">
        <v>3</v>
      </c>
      <c r="DC42" s="2">
        <v>0</v>
      </c>
      <c r="DD42" s="2">
        <v>0</v>
      </c>
      <c r="DE42" s="4">
        <v>1</v>
      </c>
      <c r="DF42" s="8">
        <f t="shared" si="12"/>
        <v>0</v>
      </c>
      <c r="DH42" s="14" t="s">
        <v>45</v>
      </c>
      <c r="DI42" s="2">
        <v>3</v>
      </c>
      <c r="DJ42" s="2">
        <v>3</v>
      </c>
      <c r="DK42" s="2">
        <v>0</v>
      </c>
      <c r="DL42" s="2">
        <v>0</v>
      </c>
      <c r="DM42" s="4">
        <v>1</v>
      </c>
      <c r="DN42" s="4">
        <f t="shared" si="13"/>
        <v>0</v>
      </c>
      <c r="DP42" s="14" t="s">
        <v>45</v>
      </c>
      <c r="DQ42" s="2">
        <v>3</v>
      </c>
      <c r="DR42" s="2">
        <v>3</v>
      </c>
      <c r="DS42" s="2">
        <v>0</v>
      </c>
      <c r="DT42" s="2">
        <v>0</v>
      </c>
      <c r="DU42" s="4">
        <v>1</v>
      </c>
      <c r="DV42" s="4">
        <f t="shared" si="14"/>
        <v>0</v>
      </c>
      <c r="DX42" s="14" t="s">
        <v>45</v>
      </c>
      <c r="DY42" s="2">
        <v>3</v>
      </c>
      <c r="DZ42" s="2">
        <v>3</v>
      </c>
      <c r="EA42" s="2">
        <v>0</v>
      </c>
      <c r="EB42" s="2">
        <v>0</v>
      </c>
      <c r="EC42" s="4">
        <v>1</v>
      </c>
      <c r="ED42" s="8">
        <f>EC42-'ZTE Geek V975'!DM42</f>
        <v>0</v>
      </c>
      <c r="EF42" s="14" t="s">
        <v>45</v>
      </c>
      <c r="EG42" s="2">
        <v>3</v>
      </c>
      <c r="EH42" s="2">
        <v>3</v>
      </c>
      <c r="EI42" s="2">
        <v>0</v>
      </c>
      <c r="EJ42" s="2">
        <v>0</v>
      </c>
      <c r="EK42" s="4">
        <v>1</v>
      </c>
      <c r="EL42" s="4">
        <f t="shared" si="15"/>
        <v>0</v>
      </c>
      <c r="EN42" s="14" t="s">
        <v>45</v>
      </c>
      <c r="EO42" s="2">
        <v>3</v>
      </c>
      <c r="EP42" s="2">
        <v>3</v>
      </c>
      <c r="EQ42" s="2">
        <v>0</v>
      </c>
      <c r="ER42" s="2">
        <v>0</v>
      </c>
      <c r="ES42" s="4">
        <v>1</v>
      </c>
      <c r="ET42" s="4">
        <f t="shared" si="16"/>
        <v>0</v>
      </c>
      <c r="EV42" s="14" t="s">
        <v>45</v>
      </c>
      <c r="EW42" s="2">
        <v>3</v>
      </c>
      <c r="EX42" s="2">
        <v>3</v>
      </c>
      <c r="EY42" s="2">
        <v>0</v>
      </c>
      <c r="EZ42" s="2">
        <v>0</v>
      </c>
      <c r="FA42" s="4">
        <v>1</v>
      </c>
      <c r="FB42" s="4">
        <f t="shared" si="17"/>
        <v>0</v>
      </c>
      <c r="FD42" s="14" t="s">
        <v>45</v>
      </c>
      <c r="FE42" s="2">
        <v>3</v>
      </c>
      <c r="FF42" s="2">
        <v>3</v>
      </c>
      <c r="FG42" s="2">
        <v>0</v>
      </c>
      <c r="FH42" s="2">
        <v>0</v>
      </c>
      <c r="FI42" s="4">
        <v>1</v>
      </c>
      <c r="FJ42" s="4">
        <f t="shared" si="18"/>
        <v>0</v>
      </c>
      <c r="FL42" s="14" t="s">
        <v>45</v>
      </c>
      <c r="FM42" s="2">
        <v>3</v>
      </c>
      <c r="FN42" s="2">
        <v>3</v>
      </c>
      <c r="FO42" s="2">
        <v>0</v>
      </c>
      <c r="FP42" s="2">
        <v>0</v>
      </c>
      <c r="FQ42" s="4">
        <v>1</v>
      </c>
      <c r="FR42" s="8">
        <f t="shared" si="19"/>
        <v>0</v>
      </c>
      <c r="FT42" s="14" t="s">
        <v>45</v>
      </c>
      <c r="FU42" s="2">
        <v>3</v>
      </c>
      <c r="FV42" s="2">
        <v>3</v>
      </c>
      <c r="FW42" s="2">
        <v>0</v>
      </c>
      <c r="FX42" s="2">
        <v>0</v>
      </c>
      <c r="FY42" s="4">
        <v>1</v>
      </c>
      <c r="FZ42" s="4">
        <f t="shared" si="20"/>
        <v>0</v>
      </c>
      <c r="GB42" s="14" t="s">
        <v>45</v>
      </c>
      <c r="GC42" s="2">
        <v>3</v>
      </c>
      <c r="GD42" s="2">
        <v>3</v>
      </c>
      <c r="GE42" s="2">
        <v>0</v>
      </c>
      <c r="GF42" s="2">
        <v>0</v>
      </c>
      <c r="GG42" s="4">
        <v>1</v>
      </c>
      <c r="GH42" s="4">
        <f t="shared" si="21"/>
        <v>0</v>
      </c>
      <c r="GJ42" s="37" t="s">
        <v>45</v>
      </c>
      <c r="GK42" s="2">
        <v>3</v>
      </c>
      <c r="GL42" s="2">
        <v>3</v>
      </c>
      <c r="GM42" s="2">
        <v>0</v>
      </c>
      <c r="GN42" s="2">
        <v>0</v>
      </c>
      <c r="GO42" s="4">
        <v>1</v>
      </c>
      <c r="GP42" s="4">
        <f t="shared" si="22"/>
        <v>0</v>
      </c>
      <c r="GR42" s="37" t="s">
        <v>45</v>
      </c>
      <c r="GS42" s="2">
        <v>3</v>
      </c>
      <c r="GT42" s="2">
        <v>3</v>
      </c>
      <c r="GU42" s="2">
        <v>0</v>
      </c>
      <c r="GV42" s="2">
        <v>0</v>
      </c>
      <c r="GW42" s="4">
        <v>1</v>
      </c>
      <c r="GX42" s="4">
        <f t="shared" si="23"/>
        <v>0</v>
      </c>
      <c r="GZ42" s="37" t="s">
        <v>45</v>
      </c>
      <c r="HA42" s="2">
        <v>3</v>
      </c>
      <c r="HB42" s="2">
        <v>3</v>
      </c>
      <c r="HC42" s="2">
        <v>0</v>
      </c>
      <c r="HD42" s="2">
        <v>0</v>
      </c>
      <c r="HE42" s="4">
        <v>1</v>
      </c>
      <c r="HF42" s="4">
        <f t="shared" si="24"/>
        <v>0</v>
      </c>
      <c r="HH42" s="37" t="s">
        <v>45</v>
      </c>
      <c r="HI42" s="2">
        <v>3</v>
      </c>
      <c r="HJ42" s="2">
        <v>3</v>
      </c>
      <c r="HK42" s="2">
        <v>0</v>
      </c>
      <c r="HL42" s="2">
        <v>0</v>
      </c>
      <c r="HM42" s="4">
        <v>1</v>
      </c>
      <c r="HN42" s="4">
        <f t="shared" si="25"/>
        <v>0</v>
      </c>
      <c r="HP42" s="37" t="s">
        <v>45</v>
      </c>
      <c r="HQ42" s="2">
        <v>3</v>
      </c>
      <c r="HR42" s="2">
        <v>3</v>
      </c>
      <c r="HS42" s="2">
        <v>0</v>
      </c>
      <c r="HT42" s="2">
        <v>0</v>
      </c>
      <c r="HU42" s="4">
        <v>1</v>
      </c>
      <c r="HV42" s="4">
        <f t="shared" si="26"/>
        <v>0</v>
      </c>
      <c r="HX42" s="37" t="s">
        <v>45</v>
      </c>
      <c r="HY42" s="2">
        <v>3</v>
      </c>
      <c r="HZ42" s="2">
        <v>3</v>
      </c>
      <c r="IA42" s="2">
        <v>0</v>
      </c>
      <c r="IB42" s="2">
        <v>0</v>
      </c>
      <c r="IC42" s="4">
        <v>1</v>
      </c>
      <c r="ID42" s="4">
        <f t="shared" si="27"/>
        <v>0</v>
      </c>
      <c r="IF42" s="37" t="s">
        <v>45</v>
      </c>
      <c r="IG42" s="2">
        <v>3</v>
      </c>
      <c r="IH42" s="2">
        <v>3</v>
      </c>
      <c r="II42" s="2">
        <v>0</v>
      </c>
      <c r="IJ42" s="2">
        <v>0</v>
      </c>
      <c r="IK42" s="4">
        <v>1</v>
      </c>
      <c r="IL42" s="4">
        <f t="shared" si="28"/>
        <v>0</v>
      </c>
      <c r="IN42" s="57" t="s">
        <v>45</v>
      </c>
      <c r="IO42" s="55">
        <v>3</v>
      </c>
      <c r="IP42" s="55">
        <v>3</v>
      </c>
      <c r="IQ42" s="55">
        <v>0</v>
      </c>
      <c r="IR42" s="55">
        <v>0</v>
      </c>
      <c r="IS42" s="56">
        <v>1</v>
      </c>
      <c r="IT42" s="56">
        <v>0</v>
      </c>
      <c r="IU42" s="52"/>
      <c r="IV42" s="57" t="s">
        <v>45</v>
      </c>
      <c r="IW42" s="55">
        <v>3</v>
      </c>
      <c r="IX42" s="55">
        <v>3</v>
      </c>
      <c r="IY42" s="55">
        <v>0</v>
      </c>
      <c r="IZ42" s="55">
        <v>0</v>
      </c>
      <c r="JA42" s="56">
        <v>1</v>
      </c>
      <c r="JB42" s="56">
        <v>0</v>
      </c>
      <c r="JD42" s="78" t="s">
        <v>45</v>
      </c>
      <c r="JE42" s="74">
        <v>3</v>
      </c>
      <c r="JF42" s="74">
        <v>3</v>
      </c>
      <c r="JG42" s="74">
        <v>0</v>
      </c>
      <c r="JH42" s="74">
        <v>0</v>
      </c>
      <c r="JI42" s="75">
        <v>1</v>
      </c>
      <c r="JJ42" s="67">
        <f t="shared" si="29"/>
        <v>0</v>
      </c>
      <c r="JK42" s="66"/>
      <c r="JL42" s="78" t="s">
        <v>45</v>
      </c>
      <c r="JM42" s="74">
        <v>3</v>
      </c>
      <c r="JN42" s="74">
        <v>3</v>
      </c>
      <c r="JO42" s="74">
        <v>0</v>
      </c>
      <c r="JP42" s="74">
        <v>0</v>
      </c>
      <c r="JQ42" s="75">
        <v>1</v>
      </c>
      <c r="JR42" s="67">
        <f t="shared" si="30"/>
        <v>0</v>
      </c>
      <c r="JS42" s="66"/>
      <c r="JT42" s="78" t="s">
        <v>45</v>
      </c>
      <c r="JU42" s="74">
        <v>3</v>
      </c>
      <c r="JV42" s="74">
        <v>3</v>
      </c>
      <c r="JW42" s="74">
        <v>0</v>
      </c>
      <c r="JX42" s="74">
        <v>0</v>
      </c>
      <c r="JY42" s="75">
        <v>1</v>
      </c>
      <c r="JZ42" s="75">
        <f t="shared" si="31"/>
        <v>0</v>
      </c>
      <c r="KB42" s="78" t="s">
        <v>45</v>
      </c>
      <c r="KC42" s="74">
        <v>3</v>
      </c>
      <c r="KD42" s="74">
        <v>3</v>
      </c>
      <c r="KE42" s="74">
        <v>0</v>
      </c>
      <c r="KF42" s="74">
        <v>0</v>
      </c>
      <c r="KG42" s="75">
        <v>1</v>
      </c>
      <c r="KH42" s="75">
        <f t="shared" si="32"/>
        <v>0</v>
      </c>
      <c r="KI42" s="74"/>
      <c r="KJ42" s="78" t="s">
        <v>45</v>
      </c>
      <c r="KK42" s="74">
        <v>3</v>
      </c>
      <c r="KL42" s="74">
        <v>3</v>
      </c>
      <c r="KM42" s="74">
        <v>0</v>
      </c>
      <c r="KN42" s="74">
        <v>0</v>
      </c>
      <c r="KO42" s="75">
        <v>1</v>
      </c>
      <c r="KP42" s="75">
        <f t="shared" si="33"/>
        <v>0</v>
      </c>
      <c r="KQ42" s="74"/>
      <c r="KR42" s="78" t="s">
        <v>45</v>
      </c>
      <c r="KS42" s="74">
        <v>3</v>
      </c>
      <c r="KT42" s="74">
        <v>3</v>
      </c>
      <c r="KU42" s="74">
        <v>0</v>
      </c>
      <c r="KV42" s="74">
        <v>0</v>
      </c>
      <c r="KW42" s="75">
        <v>1</v>
      </c>
      <c r="KX42" s="75">
        <f t="shared" si="34"/>
        <v>0</v>
      </c>
      <c r="KY42" s="74"/>
      <c r="KZ42" s="78" t="s">
        <v>45</v>
      </c>
      <c r="LA42" s="74">
        <v>3</v>
      </c>
      <c r="LB42" s="74">
        <v>3</v>
      </c>
      <c r="LC42" s="74">
        <v>0</v>
      </c>
      <c r="LD42" s="74">
        <v>0</v>
      </c>
      <c r="LE42" s="75">
        <v>1</v>
      </c>
      <c r="LF42" s="75">
        <f t="shared" si="35"/>
        <v>1</v>
      </c>
      <c r="LG42" s="74"/>
      <c r="LH42" s="74"/>
      <c r="LI42" s="78" t="s">
        <v>45</v>
      </c>
      <c r="LJ42" s="74">
        <v>3</v>
      </c>
      <c r="LK42" s="74">
        <v>3</v>
      </c>
      <c r="LL42" s="74">
        <v>0</v>
      </c>
      <c r="LM42" s="74">
        <v>0</v>
      </c>
      <c r="LN42" s="75">
        <v>1</v>
      </c>
      <c r="LO42" s="75">
        <f t="shared" si="36"/>
        <v>0</v>
      </c>
      <c r="LP42" s="74"/>
      <c r="LQ42" s="78" t="s">
        <v>45</v>
      </c>
      <c r="LR42" s="74">
        <v>3</v>
      </c>
      <c r="LS42" s="74">
        <v>3</v>
      </c>
      <c r="LT42" s="74">
        <v>0</v>
      </c>
      <c r="LU42" s="74">
        <v>0</v>
      </c>
      <c r="LV42" s="75">
        <f t="shared" si="37"/>
        <v>1</v>
      </c>
      <c r="LW42" s="75">
        <f t="shared" si="38"/>
        <v>0</v>
      </c>
      <c r="LY42" s="78" t="s">
        <v>45</v>
      </c>
      <c r="LZ42" s="74">
        <v>3</v>
      </c>
      <c r="MA42" s="74">
        <v>3</v>
      </c>
      <c r="MB42" s="74">
        <v>0</v>
      </c>
      <c r="MC42" s="74">
        <v>0</v>
      </c>
      <c r="MD42" s="75">
        <f t="shared" si="39"/>
        <v>1</v>
      </c>
      <c r="ME42" s="75">
        <f t="shared" si="40"/>
        <v>0</v>
      </c>
      <c r="MG42" s="78" t="s">
        <v>45</v>
      </c>
      <c r="MH42" s="74">
        <v>3</v>
      </c>
      <c r="MI42" s="74">
        <v>3</v>
      </c>
      <c r="MJ42" s="74">
        <v>0</v>
      </c>
      <c r="MK42" s="74">
        <v>0</v>
      </c>
      <c r="ML42" s="75">
        <f t="shared" si="41"/>
        <v>1</v>
      </c>
      <c r="MM42" s="75">
        <f t="shared" si="42"/>
        <v>0</v>
      </c>
      <c r="MO42" s="78" t="s">
        <v>45</v>
      </c>
      <c r="MP42" s="74">
        <v>3</v>
      </c>
      <c r="MQ42" s="74">
        <v>3</v>
      </c>
      <c r="MR42" s="74">
        <v>0</v>
      </c>
      <c r="MS42" s="74">
        <v>0</v>
      </c>
      <c r="MT42" s="75">
        <f t="shared" si="43"/>
        <v>1</v>
      </c>
      <c r="MU42" s="75">
        <f t="shared" si="44"/>
        <v>0</v>
      </c>
      <c r="MW42" s="78" t="s">
        <v>45</v>
      </c>
      <c r="MX42" s="74">
        <v>3</v>
      </c>
      <c r="MY42" s="74">
        <v>3</v>
      </c>
      <c r="MZ42" s="74">
        <v>0</v>
      </c>
      <c r="NA42" s="74">
        <v>0</v>
      </c>
      <c r="NB42" s="75">
        <f t="shared" si="45"/>
        <v>1</v>
      </c>
      <c r="NC42" s="75">
        <f t="shared" si="46"/>
        <v>0</v>
      </c>
      <c r="ND42" s="74"/>
      <c r="NE42" s="78" t="s">
        <v>45</v>
      </c>
      <c r="NF42" s="74">
        <v>3</v>
      </c>
      <c r="NG42" s="74">
        <v>3</v>
      </c>
      <c r="NH42" s="74">
        <v>0</v>
      </c>
      <c r="NI42" s="74">
        <v>0</v>
      </c>
      <c r="NJ42" s="75">
        <f t="shared" si="47"/>
        <v>1</v>
      </c>
      <c r="NK42" s="75">
        <f t="shared" si="48"/>
        <v>0</v>
      </c>
      <c r="NM42" s="78" t="s">
        <v>45</v>
      </c>
      <c r="NN42" s="74">
        <v>3</v>
      </c>
      <c r="NO42" s="74">
        <v>3</v>
      </c>
      <c r="NP42" s="74">
        <v>0</v>
      </c>
      <c r="NQ42" s="74">
        <v>0</v>
      </c>
      <c r="NR42" s="75">
        <f t="shared" si="49"/>
        <v>1</v>
      </c>
      <c r="NS42" s="75">
        <f t="shared" si="50"/>
        <v>0</v>
      </c>
      <c r="NU42" s="78" t="s">
        <v>45</v>
      </c>
      <c r="NV42" s="74">
        <v>3</v>
      </c>
      <c r="NW42" s="74">
        <v>3</v>
      </c>
      <c r="NX42" s="74">
        <v>0</v>
      </c>
      <c r="NY42" s="74">
        <v>0</v>
      </c>
      <c r="NZ42" s="75">
        <f t="shared" si="51"/>
        <v>1</v>
      </c>
      <c r="OA42" s="75">
        <f t="shared" si="52"/>
        <v>0</v>
      </c>
      <c r="OC42" s="78" t="s">
        <v>45</v>
      </c>
      <c r="OD42" s="74">
        <v>3</v>
      </c>
      <c r="OE42" s="74">
        <v>3</v>
      </c>
      <c r="OF42" s="74">
        <v>0</v>
      </c>
      <c r="OG42" s="74">
        <v>0</v>
      </c>
      <c r="OH42" s="75">
        <f t="shared" si="53"/>
        <v>1</v>
      </c>
      <c r="OI42" s="75">
        <f t="shared" si="54"/>
        <v>0</v>
      </c>
      <c r="OK42" s="78" t="s">
        <v>45</v>
      </c>
      <c r="OL42" s="74">
        <v>3</v>
      </c>
      <c r="OM42" s="73">
        <v>3</v>
      </c>
      <c r="ON42" s="74">
        <v>0</v>
      </c>
      <c r="OO42" s="74">
        <v>0</v>
      </c>
      <c r="OP42" s="75">
        <f t="shared" si="55"/>
        <v>1</v>
      </c>
      <c r="OQ42" s="75">
        <f t="shared" si="56"/>
        <v>0</v>
      </c>
      <c r="OS42" s="78" t="s">
        <v>45</v>
      </c>
      <c r="OT42" s="74">
        <v>3</v>
      </c>
      <c r="OU42" s="74">
        <v>3</v>
      </c>
      <c r="OV42" s="74">
        <v>0</v>
      </c>
      <c r="OW42" s="74">
        <v>0</v>
      </c>
      <c r="OX42" s="75">
        <f t="shared" si="57"/>
        <v>1</v>
      </c>
      <c r="OY42" s="75">
        <f t="shared" si="58"/>
        <v>0</v>
      </c>
      <c r="PA42" s="78" t="s">
        <v>45</v>
      </c>
      <c r="PB42" s="74">
        <v>3</v>
      </c>
      <c r="PC42" s="74">
        <v>3</v>
      </c>
      <c r="PD42" s="74">
        <v>0</v>
      </c>
      <c r="PE42" s="74">
        <v>0</v>
      </c>
      <c r="PF42" s="75">
        <f t="shared" si="59"/>
        <v>1</v>
      </c>
      <c r="PG42" s="75">
        <f t="shared" si="60"/>
        <v>0</v>
      </c>
      <c r="PI42" s="78" t="s">
        <v>45</v>
      </c>
      <c r="PJ42" s="74">
        <v>3</v>
      </c>
      <c r="PK42" s="74">
        <v>3</v>
      </c>
      <c r="PL42" s="74">
        <v>0</v>
      </c>
      <c r="PM42" s="74">
        <v>0</v>
      </c>
      <c r="PN42" s="75">
        <f t="shared" si="61"/>
        <v>1</v>
      </c>
      <c r="PO42" s="75">
        <f t="shared" si="62"/>
        <v>0</v>
      </c>
      <c r="PQ42" s="78" t="s">
        <v>45</v>
      </c>
      <c r="PR42" s="74">
        <v>3</v>
      </c>
      <c r="PS42" s="74">
        <v>3</v>
      </c>
      <c r="PT42" s="74">
        <v>0</v>
      </c>
      <c r="PU42" s="74">
        <v>0</v>
      </c>
      <c r="PV42" s="75">
        <f t="shared" si="63"/>
        <v>1</v>
      </c>
      <c r="PW42" s="75">
        <f t="shared" si="64"/>
        <v>0</v>
      </c>
      <c r="PY42" s="78" t="s">
        <v>45</v>
      </c>
      <c r="PZ42" s="74">
        <v>3</v>
      </c>
      <c r="QA42" s="74">
        <v>3</v>
      </c>
      <c r="QB42" s="74">
        <v>0</v>
      </c>
      <c r="QC42" s="74">
        <v>0</v>
      </c>
      <c r="QD42" s="75">
        <f t="shared" si="65"/>
        <v>1</v>
      </c>
      <c r="QE42" s="75">
        <f t="shared" si="66"/>
        <v>0</v>
      </c>
      <c r="QG42" s="78" t="s">
        <v>45</v>
      </c>
      <c r="QH42" s="74">
        <v>3</v>
      </c>
      <c r="QI42" s="74">
        <v>3</v>
      </c>
      <c r="QJ42" s="74">
        <v>0</v>
      </c>
      <c r="QK42" s="74">
        <v>0</v>
      </c>
      <c r="QL42" s="75">
        <f t="shared" si="67"/>
        <v>1</v>
      </c>
      <c r="QM42" s="75">
        <f t="shared" si="68"/>
        <v>0</v>
      </c>
      <c r="QO42" s="78" t="s">
        <v>45</v>
      </c>
      <c r="QP42" s="74">
        <v>3</v>
      </c>
      <c r="QQ42" s="74">
        <v>3</v>
      </c>
      <c r="QR42" s="74">
        <v>0</v>
      </c>
      <c r="QS42" s="74">
        <v>0</v>
      </c>
      <c r="QT42" s="75">
        <f t="shared" si="69"/>
        <v>1</v>
      </c>
      <c r="QU42" s="75">
        <f t="shared" si="70"/>
        <v>0</v>
      </c>
      <c r="QW42" s="78" t="s">
        <v>45</v>
      </c>
      <c r="QX42" s="74">
        <v>3</v>
      </c>
      <c r="QY42" s="74">
        <v>3</v>
      </c>
      <c r="QZ42" s="74">
        <v>0</v>
      </c>
      <c r="RA42" s="74">
        <v>0</v>
      </c>
      <c r="RB42" s="75">
        <f t="shared" si="71"/>
        <v>1</v>
      </c>
      <c r="RC42" s="75">
        <f t="shared" si="72"/>
        <v>0</v>
      </c>
      <c r="RE42" s="78" t="s">
        <v>45</v>
      </c>
      <c r="RF42" s="74">
        <v>3</v>
      </c>
      <c r="RG42" s="74">
        <v>3</v>
      </c>
      <c r="RH42" s="74">
        <v>0</v>
      </c>
      <c r="RI42" s="74">
        <v>0</v>
      </c>
      <c r="RJ42" s="75">
        <f t="shared" si="73"/>
        <v>1</v>
      </c>
      <c r="RK42" s="75">
        <f t="shared" si="74"/>
        <v>0</v>
      </c>
      <c r="RM42" s="78" t="s">
        <v>45</v>
      </c>
      <c r="RN42" s="74">
        <v>3</v>
      </c>
      <c r="RO42" s="74">
        <v>3</v>
      </c>
      <c r="RP42" s="74">
        <v>0</v>
      </c>
      <c r="RQ42" s="74">
        <v>0</v>
      </c>
      <c r="RR42" s="75">
        <f t="shared" si="75"/>
        <v>1</v>
      </c>
      <c r="RS42" s="75">
        <f t="shared" si="76"/>
        <v>0</v>
      </c>
      <c r="RU42" s="78" t="s">
        <v>45</v>
      </c>
      <c r="RV42" s="74">
        <v>3</v>
      </c>
      <c r="RW42" s="74">
        <v>3</v>
      </c>
      <c r="RX42" s="74">
        <v>0</v>
      </c>
      <c r="RY42" s="74">
        <v>0</v>
      </c>
      <c r="RZ42" s="75">
        <f t="shared" si="77"/>
        <v>1</v>
      </c>
      <c r="SA42" s="75">
        <f t="shared" si="78"/>
        <v>0</v>
      </c>
      <c r="SC42" s="78" t="s">
        <v>45</v>
      </c>
      <c r="SD42" s="74">
        <v>3</v>
      </c>
      <c r="SE42" s="74">
        <v>3</v>
      </c>
      <c r="SF42" s="74">
        <v>0</v>
      </c>
      <c r="SG42" s="74">
        <v>0</v>
      </c>
      <c r="SH42" s="75">
        <f t="shared" si="79"/>
        <v>1</v>
      </c>
      <c r="SI42" s="75">
        <f t="shared" si="80"/>
        <v>0</v>
      </c>
      <c r="SK42" s="78" t="s">
        <v>45</v>
      </c>
      <c r="SL42" s="74">
        <f>9-6</f>
        <v>3</v>
      </c>
      <c r="SM42" s="74">
        <v>3</v>
      </c>
      <c r="SN42" s="74">
        <v>0</v>
      </c>
      <c r="SO42" s="74">
        <f>6-6</f>
        <v>0</v>
      </c>
      <c r="SP42" s="75">
        <f t="shared" si="81"/>
        <v>1</v>
      </c>
      <c r="SQ42" s="75" t="str">
        <f t="shared" si="82"/>
        <v>OK</v>
      </c>
      <c r="SS42" s="78" t="s">
        <v>45</v>
      </c>
      <c r="ST42" s="74">
        <f>9</f>
        <v>9</v>
      </c>
      <c r="SU42" s="74">
        <v>3</v>
      </c>
      <c r="SV42" s="74">
        <f>0+6</f>
        <v>6</v>
      </c>
      <c r="SW42" s="74">
        <f>6-6</f>
        <v>0</v>
      </c>
      <c r="SX42" s="75">
        <f t="shared" si="83"/>
        <v>0.33333333333333331</v>
      </c>
      <c r="SY42" s="75" t="str">
        <f t="shared" si="84"/>
        <v>Fail:-67%</v>
      </c>
      <c r="TA42" s="78" t="s">
        <v>45</v>
      </c>
      <c r="TB42" s="74">
        <v>3</v>
      </c>
      <c r="TC42" s="74">
        <v>3</v>
      </c>
      <c r="TD42" s="74">
        <v>0</v>
      </c>
      <c r="TE42" s="74">
        <v>0</v>
      </c>
      <c r="TF42" s="75">
        <v>1</v>
      </c>
      <c r="TG42" s="75" t="str">
        <f t="shared" si="85"/>
        <v>OK</v>
      </c>
      <c r="TI42" s="78" t="s">
        <v>45</v>
      </c>
      <c r="TJ42" s="74">
        <v>9</v>
      </c>
      <c r="TK42" s="74">
        <v>3</v>
      </c>
      <c r="TL42" s="74">
        <v>6</v>
      </c>
      <c r="TM42" s="74">
        <v>0</v>
      </c>
      <c r="TN42" s="75">
        <f t="shared" si="86"/>
        <v>0.33333333333333331</v>
      </c>
      <c r="TO42" s="50" t="str">
        <f t="shared" si="87"/>
        <v>OK</v>
      </c>
    </row>
    <row r="43" spans="1:535" ht="15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G43" s="4"/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4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4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4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4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4">
        <f t="shared" si="4"/>
        <v>0</v>
      </c>
      <c r="AV43" s="2" t="s">
        <v>46</v>
      </c>
      <c r="AW43" s="2">
        <v>23</v>
      </c>
      <c r="AX43" s="2">
        <v>22</v>
      </c>
      <c r="AY43" s="2">
        <v>1</v>
      </c>
      <c r="AZ43" s="2">
        <v>0</v>
      </c>
      <c r="BA43" s="4">
        <v>0.96</v>
      </c>
      <c r="BB43" s="4">
        <f t="shared" si="5"/>
        <v>0</v>
      </c>
      <c r="BD43" s="2" t="s">
        <v>46</v>
      </c>
      <c r="BE43" s="2">
        <v>23</v>
      </c>
      <c r="BF43" s="2">
        <v>22</v>
      </c>
      <c r="BG43" s="2">
        <v>1</v>
      </c>
      <c r="BH43" s="2">
        <v>0</v>
      </c>
      <c r="BI43" s="4">
        <v>0.96</v>
      </c>
      <c r="BJ43" s="4">
        <f t="shared" si="6"/>
        <v>0</v>
      </c>
      <c r="BL43" s="2" t="s">
        <v>46</v>
      </c>
      <c r="BM43" s="2">
        <v>23</v>
      </c>
      <c r="BN43" s="2">
        <v>22</v>
      </c>
      <c r="BO43" s="2">
        <v>1</v>
      </c>
      <c r="BP43" s="2">
        <v>0</v>
      </c>
      <c r="BQ43" s="4">
        <v>0.96</v>
      </c>
      <c r="BR43" s="4">
        <f t="shared" si="7"/>
        <v>0</v>
      </c>
      <c r="BT43" s="2" t="s">
        <v>46</v>
      </c>
      <c r="BU43" s="2">
        <v>23</v>
      </c>
      <c r="BV43" s="2">
        <v>22</v>
      </c>
      <c r="BW43" s="2">
        <v>1</v>
      </c>
      <c r="BX43" s="2">
        <v>0</v>
      </c>
      <c r="BY43" s="4">
        <v>0.96</v>
      </c>
      <c r="BZ43" s="4">
        <f t="shared" si="8"/>
        <v>0</v>
      </c>
      <c r="CB43" s="2" t="s">
        <v>46</v>
      </c>
      <c r="CC43" s="2">
        <v>23</v>
      </c>
      <c r="CD43" s="2">
        <v>22</v>
      </c>
      <c r="CE43" s="2">
        <v>1</v>
      </c>
      <c r="CF43" s="2">
        <v>0</v>
      </c>
      <c r="CG43" s="4">
        <v>0.96</v>
      </c>
      <c r="CH43" s="4">
        <f t="shared" si="9"/>
        <v>0</v>
      </c>
      <c r="CJ43" s="2" t="s">
        <v>46</v>
      </c>
      <c r="CK43" s="2">
        <v>23</v>
      </c>
      <c r="CL43" s="2">
        <v>22</v>
      </c>
      <c r="CM43" s="2">
        <v>1</v>
      </c>
      <c r="CN43" s="2">
        <v>0</v>
      </c>
      <c r="CO43" s="4">
        <v>0.96</v>
      </c>
      <c r="CP43" s="4">
        <f t="shared" si="10"/>
        <v>0</v>
      </c>
      <c r="CR43" s="2" t="s">
        <v>46</v>
      </c>
      <c r="CS43" s="2">
        <v>23</v>
      </c>
      <c r="CT43" s="2">
        <v>22</v>
      </c>
      <c r="CU43" s="2">
        <v>1</v>
      </c>
      <c r="CV43" s="2">
        <v>0</v>
      </c>
      <c r="CW43" s="4">
        <v>0.96</v>
      </c>
      <c r="CX43" s="4">
        <f t="shared" si="11"/>
        <v>0</v>
      </c>
      <c r="CZ43" s="2" t="s">
        <v>46</v>
      </c>
      <c r="DA43" s="2">
        <v>23</v>
      </c>
      <c r="DB43" s="2">
        <v>22</v>
      </c>
      <c r="DC43" s="2">
        <v>1</v>
      </c>
      <c r="DD43" s="2">
        <v>0</v>
      </c>
      <c r="DE43" s="4">
        <v>0.96</v>
      </c>
      <c r="DF43" s="8">
        <f t="shared" si="12"/>
        <v>0</v>
      </c>
      <c r="DH43" s="2" t="s">
        <v>46</v>
      </c>
      <c r="DI43" s="2">
        <v>23</v>
      </c>
      <c r="DJ43" s="2">
        <v>22</v>
      </c>
      <c r="DK43" s="2">
        <v>1</v>
      </c>
      <c r="DL43" s="2">
        <v>0</v>
      </c>
      <c r="DM43" s="4">
        <v>0.96</v>
      </c>
      <c r="DN43" s="4">
        <f t="shared" si="13"/>
        <v>0</v>
      </c>
      <c r="DP43" s="2" t="s">
        <v>46</v>
      </c>
      <c r="DQ43" s="2">
        <v>23</v>
      </c>
      <c r="DR43" s="2">
        <v>22</v>
      </c>
      <c r="DS43" s="2">
        <v>1</v>
      </c>
      <c r="DT43" s="2">
        <v>0</v>
      </c>
      <c r="DU43" s="4">
        <v>0.96</v>
      </c>
      <c r="DV43" s="4">
        <f t="shared" si="14"/>
        <v>0</v>
      </c>
      <c r="DX43" s="2" t="s">
        <v>46</v>
      </c>
      <c r="DY43" s="2">
        <v>23</v>
      </c>
      <c r="DZ43" s="2">
        <v>22</v>
      </c>
      <c r="EA43" s="2">
        <v>1</v>
      </c>
      <c r="EB43" s="2">
        <v>0</v>
      </c>
      <c r="EC43" s="4">
        <v>0.96</v>
      </c>
      <c r="ED43" s="8">
        <f>EC43-'ZTE Geek V975'!DM43</f>
        <v>0</v>
      </c>
      <c r="EF43" s="2" t="s">
        <v>46</v>
      </c>
      <c r="EG43" s="2">
        <v>23</v>
      </c>
      <c r="EH43" s="2">
        <v>22</v>
      </c>
      <c r="EI43" s="2">
        <v>1</v>
      </c>
      <c r="EJ43" s="2">
        <v>0</v>
      </c>
      <c r="EK43" s="4">
        <v>0.96</v>
      </c>
      <c r="EL43" s="4">
        <f t="shared" si="15"/>
        <v>0</v>
      </c>
      <c r="EN43" s="2" t="s">
        <v>46</v>
      </c>
      <c r="EO43" s="2">
        <v>23</v>
      </c>
      <c r="EP43" s="2">
        <v>22</v>
      </c>
      <c r="EQ43" s="2">
        <v>1</v>
      </c>
      <c r="ER43" s="2">
        <v>0</v>
      </c>
      <c r="ES43" s="4">
        <v>0.96</v>
      </c>
      <c r="ET43" s="4">
        <f t="shared" si="16"/>
        <v>0</v>
      </c>
      <c r="EV43" s="2" t="s">
        <v>46</v>
      </c>
      <c r="EW43" s="2">
        <v>23</v>
      </c>
      <c r="EX43" s="2">
        <v>22</v>
      </c>
      <c r="EY43" s="2">
        <v>1</v>
      </c>
      <c r="EZ43" s="2">
        <v>0</v>
      </c>
      <c r="FA43" s="4">
        <v>0.96</v>
      </c>
      <c r="FB43" s="4">
        <f t="shared" si="17"/>
        <v>0</v>
      </c>
      <c r="FD43" s="2" t="s">
        <v>46</v>
      </c>
      <c r="FE43" s="2">
        <v>23</v>
      </c>
      <c r="FF43" s="2">
        <v>22</v>
      </c>
      <c r="FG43" s="2">
        <v>1</v>
      </c>
      <c r="FH43" s="2">
        <v>0</v>
      </c>
      <c r="FI43" s="4">
        <v>0.96</v>
      </c>
      <c r="FJ43" s="4">
        <f t="shared" si="18"/>
        <v>0</v>
      </c>
      <c r="FL43" s="37" t="s">
        <v>46</v>
      </c>
      <c r="FM43" s="2">
        <v>27</v>
      </c>
      <c r="FN43" s="2">
        <v>26</v>
      </c>
      <c r="FO43" s="2">
        <v>1</v>
      </c>
      <c r="FP43" s="6">
        <v>0</v>
      </c>
      <c r="FQ43" s="4">
        <v>0.9</v>
      </c>
      <c r="FR43" s="8">
        <f t="shared" si="19"/>
        <v>-5.9999999999999942E-2</v>
      </c>
      <c r="FT43" s="37" t="s">
        <v>46</v>
      </c>
      <c r="FU43" s="2">
        <v>27</v>
      </c>
      <c r="FV43" s="2">
        <v>26</v>
      </c>
      <c r="FW43" s="2">
        <v>1</v>
      </c>
      <c r="FX43" s="2">
        <v>0</v>
      </c>
      <c r="FY43" s="4">
        <f t="shared" si="88"/>
        <v>0.96296296296296291</v>
      </c>
      <c r="FZ43" s="4">
        <f t="shared" si="20"/>
        <v>6.2962962962962887E-2</v>
      </c>
      <c r="GB43" s="39" t="s">
        <v>46</v>
      </c>
      <c r="GC43">
        <v>27</v>
      </c>
      <c r="GD43">
        <v>26</v>
      </c>
      <c r="GE43">
        <v>1</v>
      </c>
      <c r="GF43">
        <v>0</v>
      </c>
      <c r="GG43" s="38">
        <f t="shared" si="89"/>
        <v>0.96296296296296291</v>
      </c>
      <c r="GH43" s="4">
        <f t="shared" si="21"/>
        <v>0</v>
      </c>
      <c r="GJ43" s="37" t="s">
        <v>46</v>
      </c>
      <c r="GK43">
        <v>27</v>
      </c>
      <c r="GL43">
        <v>26</v>
      </c>
      <c r="GM43">
        <v>1</v>
      </c>
      <c r="GN43">
        <v>0</v>
      </c>
      <c r="GO43" s="38">
        <f>GL43/GK43</f>
        <v>0.96296296296296291</v>
      </c>
      <c r="GP43" s="4">
        <f t="shared" si="22"/>
        <v>0</v>
      </c>
      <c r="GR43" s="37" t="s">
        <v>46</v>
      </c>
      <c r="GS43">
        <v>27</v>
      </c>
      <c r="GT43">
        <v>26</v>
      </c>
      <c r="GU43">
        <v>1</v>
      </c>
      <c r="GV43">
        <v>0</v>
      </c>
      <c r="GW43" s="38">
        <f>GT43/GS43</f>
        <v>0.96296296296296291</v>
      </c>
      <c r="GX43" s="4">
        <f t="shared" si="23"/>
        <v>0</v>
      </c>
      <c r="GZ43" s="37" t="s">
        <v>46</v>
      </c>
      <c r="HA43">
        <v>27</v>
      </c>
      <c r="HB43">
        <v>26</v>
      </c>
      <c r="HC43">
        <v>1</v>
      </c>
      <c r="HD43">
        <v>0</v>
      </c>
      <c r="HE43" s="38">
        <f>HB43/HA43</f>
        <v>0.96296296296296291</v>
      </c>
      <c r="HF43" s="4">
        <f t="shared" si="24"/>
        <v>0</v>
      </c>
      <c r="HH43" s="37" t="s">
        <v>46</v>
      </c>
      <c r="HI43">
        <v>27</v>
      </c>
      <c r="HJ43">
        <v>26</v>
      </c>
      <c r="HK43">
        <v>1</v>
      </c>
      <c r="HL43">
        <v>0</v>
      </c>
      <c r="HM43" s="38">
        <f>HJ43/HI43</f>
        <v>0.96296296296296291</v>
      </c>
      <c r="HN43" s="4">
        <f t="shared" si="25"/>
        <v>0</v>
      </c>
      <c r="HP43" s="37" t="s">
        <v>46</v>
      </c>
      <c r="HQ43">
        <v>27</v>
      </c>
      <c r="HR43">
        <v>26</v>
      </c>
      <c r="HS43">
        <v>1</v>
      </c>
      <c r="HT43">
        <v>0</v>
      </c>
      <c r="HU43" s="38">
        <f>HR43/HQ43</f>
        <v>0.96296296296296291</v>
      </c>
      <c r="HV43" s="4">
        <f t="shared" si="26"/>
        <v>0</v>
      </c>
      <c r="HX43" s="37" t="s">
        <v>46</v>
      </c>
      <c r="HY43">
        <v>27</v>
      </c>
      <c r="HZ43">
        <v>26</v>
      </c>
      <c r="IA43">
        <v>1</v>
      </c>
      <c r="IB43">
        <v>0</v>
      </c>
      <c r="IC43" s="38">
        <f>HZ43/HY43</f>
        <v>0.96296296296296291</v>
      </c>
      <c r="ID43" s="4">
        <f t="shared" si="27"/>
        <v>0</v>
      </c>
      <c r="IF43" s="37" t="s">
        <v>46</v>
      </c>
      <c r="IG43">
        <v>27</v>
      </c>
      <c r="IH43">
        <v>26</v>
      </c>
      <c r="II43">
        <v>1</v>
      </c>
      <c r="IJ43">
        <v>0</v>
      </c>
      <c r="IK43" s="38">
        <f>IH43/IG43</f>
        <v>0.96296296296296291</v>
      </c>
      <c r="IL43" s="4">
        <f t="shared" si="28"/>
        <v>0</v>
      </c>
      <c r="IN43" s="57" t="s">
        <v>46</v>
      </c>
      <c r="IO43" s="55">
        <v>27</v>
      </c>
      <c r="IP43" s="55">
        <v>26</v>
      </c>
      <c r="IQ43" s="55">
        <v>1</v>
      </c>
      <c r="IR43" s="55">
        <v>0</v>
      </c>
      <c r="IS43" s="56">
        <v>0.96</v>
      </c>
      <c r="IT43" s="56">
        <v>-2.962962962962945E-3</v>
      </c>
      <c r="IU43" s="52"/>
      <c r="IV43" s="57" t="s">
        <v>46</v>
      </c>
      <c r="IW43" s="55">
        <v>27</v>
      </c>
      <c r="IX43" s="55">
        <v>26</v>
      </c>
      <c r="IY43" s="55">
        <v>1</v>
      </c>
      <c r="IZ43" s="55">
        <v>0</v>
      </c>
      <c r="JA43" s="56">
        <v>0.96296296296296291</v>
      </c>
      <c r="JB43" s="56">
        <v>2.962962962962945E-3</v>
      </c>
      <c r="JD43" s="78" t="s">
        <v>46</v>
      </c>
      <c r="JE43" s="73">
        <v>27</v>
      </c>
      <c r="JF43" s="73">
        <v>26</v>
      </c>
      <c r="JG43" s="73">
        <v>1</v>
      </c>
      <c r="JH43" s="73">
        <v>0</v>
      </c>
      <c r="JI43" s="77">
        <f>JF43/JE43</f>
        <v>0.96296296296296291</v>
      </c>
      <c r="JJ43" s="67">
        <f t="shared" si="29"/>
        <v>0</v>
      </c>
      <c r="JK43" s="66"/>
      <c r="JL43" s="78" t="s">
        <v>46</v>
      </c>
      <c r="JM43" s="73">
        <v>27</v>
      </c>
      <c r="JN43" s="73">
        <v>26</v>
      </c>
      <c r="JO43" s="73">
        <v>1</v>
      </c>
      <c r="JP43" s="73">
        <v>0</v>
      </c>
      <c r="JQ43" s="77">
        <f t="shared" si="91"/>
        <v>0.96296296296296291</v>
      </c>
      <c r="JR43" s="67">
        <f t="shared" si="30"/>
        <v>0</v>
      </c>
      <c r="JS43" s="66"/>
      <c r="JT43" s="78" t="s">
        <v>46</v>
      </c>
      <c r="JU43" s="73">
        <v>27</v>
      </c>
      <c r="JV43" s="73">
        <v>26</v>
      </c>
      <c r="JW43" s="73">
        <v>1</v>
      </c>
      <c r="JX43" s="73">
        <v>0</v>
      </c>
      <c r="JY43" s="77">
        <f>JV43/JU43</f>
        <v>0.96296296296296291</v>
      </c>
      <c r="JZ43" s="75">
        <f t="shared" si="31"/>
        <v>0</v>
      </c>
      <c r="KB43" s="78" t="s">
        <v>46</v>
      </c>
      <c r="KC43" s="74">
        <v>27</v>
      </c>
      <c r="KD43" s="74">
        <v>26</v>
      </c>
      <c r="KE43" s="74">
        <v>1</v>
      </c>
      <c r="KF43" s="74">
        <v>0</v>
      </c>
      <c r="KG43" s="75">
        <f>KD43/KC43</f>
        <v>0.96296296296296291</v>
      </c>
      <c r="KH43" s="75">
        <f t="shared" si="32"/>
        <v>0</v>
      </c>
      <c r="KI43" s="74"/>
      <c r="KJ43" s="78" t="s">
        <v>46</v>
      </c>
      <c r="KK43" s="74">
        <v>27</v>
      </c>
      <c r="KL43" s="74">
        <v>26</v>
      </c>
      <c r="KM43" s="74">
        <v>1</v>
      </c>
      <c r="KN43" s="74">
        <v>0</v>
      </c>
      <c r="KO43" s="75">
        <f>KL43/KK43</f>
        <v>0.96296296296296291</v>
      </c>
      <c r="KP43" s="75">
        <f t="shared" si="33"/>
        <v>0</v>
      </c>
      <c r="KQ43" s="74"/>
      <c r="KR43" s="78" t="s">
        <v>46</v>
      </c>
      <c r="KS43" s="74">
        <v>27</v>
      </c>
      <c r="KT43" s="74">
        <v>26</v>
      </c>
      <c r="KU43" s="74">
        <v>1</v>
      </c>
      <c r="KV43" s="74">
        <v>0</v>
      </c>
      <c r="KW43" s="75">
        <f>KT43/KS43</f>
        <v>0.96296296296296291</v>
      </c>
      <c r="KX43" s="75">
        <f t="shared" si="34"/>
        <v>0</v>
      </c>
      <c r="KY43" s="74"/>
      <c r="KZ43" s="78" t="s">
        <v>46</v>
      </c>
      <c r="LA43" s="74">
        <v>27</v>
      </c>
      <c r="LB43" s="74">
        <v>26</v>
      </c>
      <c r="LC43" s="74">
        <v>1</v>
      </c>
      <c r="LD43" s="74">
        <v>0</v>
      </c>
      <c r="LE43" s="75">
        <f>LB43/LA43</f>
        <v>0.96296296296296291</v>
      </c>
      <c r="LF43" s="75">
        <f t="shared" si="35"/>
        <v>0.96296296296296291</v>
      </c>
      <c r="LG43" s="74"/>
      <c r="LH43" s="74"/>
      <c r="LI43" s="78" t="s">
        <v>46</v>
      </c>
      <c r="LJ43" s="74">
        <v>27</v>
      </c>
      <c r="LK43" s="74">
        <v>26</v>
      </c>
      <c r="LL43" s="74">
        <v>1</v>
      </c>
      <c r="LM43" s="74">
        <v>0</v>
      </c>
      <c r="LN43" s="75">
        <f>LK43/LJ43</f>
        <v>0.96296296296296291</v>
      </c>
      <c r="LO43" s="75">
        <f t="shared" si="36"/>
        <v>0</v>
      </c>
      <c r="LP43" s="74"/>
      <c r="LQ43" s="78" t="s">
        <v>46</v>
      </c>
      <c r="LR43" s="74">
        <v>27</v>
      </c>
      <c r="LS43" s="74">
        <v>26</v>
      </c>
      <c r="LT43" s="74">
        <v>1</v>
      </c>
      <c r="LU43" s="74">
        <v>0</v>
      </c>
      <c r="LV43" s="75">
        <f t="shared" si="37"/>
        <v>0.96296296296296291</v>
      </c>
      <c r="LW43" s="75">
        <f t="shared" si="38"/>
        <v>0</v>
      </c>
      <c r="LY43" s="78" t="s">
        <v>46</v>
      </c>
      <c r="LZ43" s="74">
        <v>27</v>
      </c>
      <c r="MA43" s="74">
        <v>26</v>
      </c>
      <c r="MB43" s="74">
        <v>1</v>
      </c>
      <c r="MC43" s="74">
        <v>0</v>
      </c>
      <c r="MD43" s="75">
        <f t="shared" si="39"/>
        <v>0.96296296296296291</v>
      </c>
      <c r="ME43" s="75">
        <f t="shared" si="40"/>
        <v>0</v>
      </c>
      <c r="MG43" s="78" t="s">
        <v>46</v>
      </c>
      <c r="MH43" s="74">
        <v>27</v>
      </c>
      <c r="MI43" s="74">
        <v>26</v>
      </c>
      <c r="MJ43" s="74">
        <v>1</v>
      </c>
      <c r="MK43" s="74">
        <v>0</v>
      </c>
      <c r="ML43" s="75">
        <f t="shared" si="41"/>
        <v>0.96296296296296291</v>
      </c>
      <c r="MM43" s="75">
        <f t="shared" si="42"/>
        <v>0</v>
      </c>
      <c r="MO43" s="78" t="s">
        <v>46</v>
      </c>
      <c r="MP43" s="74">
        <v>27</v>
      </c>
      <c r="MQ43" s="74">
        <v>26</v>
      </c>
      <c r="MR43" s="74">
        <v>1</v>
      </c>
      <c r="MS43" s="74">
        <v>0</v>
      </c>
      <c r="MT43" s="75">
        <f t="shared" si="43"/>
        <v>0.96296296296296291</v>
      </c>
      <c r="MU43" s="75">
        <f t="shared" si="44"/>
        <v>0</v>
      </c>
      <c r="MW43" s="78" t="s">
        <v>46</v>
      </c>
      <c r="MX43" s="74">
        <v>27</v>
      </c>
      <c r="MY43" s="74">
        <v>26</v>
      </c>
      <c r="MZ43" s="74">
        <v>1</v>
      </c>
      <c r="NA43" s="74">
        <v>0</v>
      </c>
      <c r="NB43" s="75">
        <f t="shared" si="45"/>
        <v>0.96296296296296291</v>
      </c>
      <c r="NC43" s="75">
        <f t="shared" si="46"/>
        <v>0</v>
      </c>
      <c r="ND43" s="74"/>
      <c r="NE43" s="78" t="s">
        <v>46</v>
      </c>
      <c r="NF43" s="74">
        <v>27</v>
      </c>
      <c r="NG43" s="74">
        <v>26</v>
      </c>
      <c r="NH43" s="74">
        <v>1</v>
      </c>
      <c r="NI43" s="74">
        <v>0</v>
      </c>
      <c r="NJ43" s="75">
        <f t="shared" si="47"/>
        <v>0.96296296296296291</v>
      </c>
      <c r="NK43" s="75">
        <f t="shared" si="48"/>
        <v>0</v>
      </c>
      <c r="NM43" s="78" t="s">
        <v>46</v>
      </c>
      <c r="NN43" s="74">
        <v>27</v>
      </c>
      <c r="NO43" s="74">
        <v>26</v>
      </c>
      <c r="NP43" s="74">
        <v>1</v>
      </c>
      <c r="NQ43" s="74">
        <v>0</v>
      </c>
      <c r="NR43" s="75">
        <f t="shared" si="49"/>
        <v>0.96296296296296291</v>
      </c>
      <c r="NS43" s="75">
        <f t="shared" si="50"/>
        <v>0</v>
      </c>
      <c r="NU43" s="78" t="s">
        <v>46</v>
      </c>
      <c r="NV43" s="74">
        <v>27</v>
      </c>
      <c r="NW43" s="74">
        <v>26</v>
      </c>
      <c r="NX43" s="74">
        <v>1</v>
      </c>
      <c r="NY43" s="74">
        <v>0</v>
      </c>
      <c r="NZ43" s="75">
        <f t="shared" si="51"/>
        <v>0.96296296296296291</v>
      </c>
      <c r="OA43" s="75">
        <f t="shared" si="52"/>
        <v>0</v>
      </c>
      <c r="OC43" s="78" t="s">
        <v>46</v>
      </c>
      <c r="OD43" s="74">
        <v>27</v>
      </c>
      <c r="OE43" s="74">
        <v>26</v>
      </c>
      <c r="OF43" s="74">
        <v>1</v>
      </c>
      <c r="OG43" s="74">
        <v>0</v>
      </c>
      <c r="OH43" s="75">
        <f t="shared" si="53"/>
        <v>0.96296296296296291</v>
      </c>
      <c r="OI43" s="75">
        <f t="shared" si="54"/>
        <v>0</v>
      </c>
      <c r="OK43" s="78" t="s">
        <v>46</v>
      </c>
      <c r="OL43" s="74">
        <v>27</v>
      </c>
      <c r="OM43" s="73">
        <v>26</v>
      </c>
      <c r="ON43" s="74">
        <v>1</v>
      </c>
      <c r="OO43" s="74">
        <v>0</v>
      </c>
      <c r="OP43" s="75">
        <f t="shared" si="55"/>
        <v>0.96296296296296291</v>
      </c>
      <c r="OQ43" s="75">
        <f t="shared" si="56"/>
        <v>0</v>
      </c>
      <c r="OS43" s="78" t="s">
        <v>46</v>
      </c>
      <c r="OT43" s="74">
        <v>27</v>
      </c>
      <c r="OU43" s="74">
        <v>26</v>
      </c>
      <c r="OV43" s="74">
        <v>1</v>
      </c>
      <c r="OW43" s="74">
        <v>0</v>
      </c>
      <c r="OX43" s="75">
        <f t="shared" si="57"/>
        <v>0.96296296296296291</v>
      </c>
      <c r="OY43" s="75">
        <f t="shared" si="58"/>
        <v>0</v>
      </c>
      <c r="PA43" s="78" t="s">
        <v>46</v>
      </c>
      <c r="PB43" s="74">
        <v>27</v>
      </c>
      <c r="PC43" s="74">
        <v>26</v>
      </c>
      <c r="PD43" s="74">
        <v>1</v>
      </c>
      <c r="PE43" s="74">
        <v>0</v>
      </c>
      <c r="PF43" s="75">
        <f t="shared" si="59"/>
        <v>0.96296296296296291</v>
      </c>
      <c r="PG43" s="75">
        <f t="shared" si="60"/>
        <v>0</v>
      </c>
      <c r="PI43" s="78" t="s">
        <v>46</v>
      </c>
      <c r="PJ43" s="74">
        <v>27</v>
      </c>
      <c r="PK43" s="74">
        <v>26</v>
      </c>
      <c r="PL43" s="74">
        <v>1</v>
      </c>
      <c r="PM43" s="74">
        <v>0</v>
      </c>
      <c r="PN43" s="75">
        <f t="shared" si="61"/>
        <v>0.96296296296296291</v>
      </c>
      <c r="PO43" s="75">
        <f t="shared" si="62"/>
        <v>0</v>
      </c>
      <c r="PQ43" s="78" t="s">
        <v>46</v>
      </c>
      <c r="PR43" s="74">
        <v>27</v>
      </c>
      <c r="PS43" s="74">
        <v>26</v>
      </c>
      <c r="PT43" s="74">
        <v>1</v>
      </c>
      <c r="PU43" s="74">
        <v>0</v>
      </c>
      <c r="PV43" s="75">
        <f t="shared" si="63"/>
        <v>0.96296296296296291</v>
      </c>
      <c r="PW43" s="75">
        <f t="shared" si="64"/>
        <v>0</v>
      </c>
      <c r="PY43" s="78" t="s">
        <v>46</v>
      </c>
      <c r="PZ43" s="74">
        <v>27</v>
      </c>
      <c r="QA43" s="74">
        <v>26</v>
      </c>
      <c r="QB43" s="74">
        <v>1</v>
      </c>
      <c r="QC43" s="74">
        <v>0</v>
      </c>
      <c r="QD43" s="75">
        <f t="shared" si="65"/>
        <v>0.96296296296296291</v>
      </c>
      <c r="QE43" s="75">
        <f t="shared" si="66"/>
        <v>0</v>
      </c>
      <c r="QG43" s="78" t="s">
        <v>46</v>
      </c>
      <c r="QH43" s="74">
        <v>27</v>
      </c>
      <c r="QI43" s="74">
        <v>26</v>
      </c>
      <c r="QJ43" s="74">
        <v>1</v>
      </c>
      <c r="QK43" s="74">
        <v>0</v>
      </c>
      <c r="QL43" s="75">
        <f t="shared" si="67"/>
        <v>0.96296296296296291</v>
      </c>
      <c r="QM43" s="75">
        <f t="shared" si="68"/>
        <v>0</v>
      </c>
      <c r="QO43" s="78" t="s">
        <v>46</v>
      </c>
      <c r="QP43" s="74">
        <v>27</v>
      </c>
      <c r="QQ43" s="74">
        <v>26</v>
      </c>
      <c r="QR43" s="74">
        <v>1</v>
      </c>
      <c r="QS43" s="74">
        <v>0</v>
      </c>
      <c r="QT43" s="75">
        <f t="shared" si="69"/>
        <v>0.96296296296296291</v>
      </c>
      <c r="QU43" s="75">
        <f t="shared" si="70"/>
        <v>0</v>
      </c>
      <c r="QW43" s="78" t="s">
        <v>46</v>
      </c>
      <c r="QX43" s="74">
        <v>27</v>
      </c>
      <c r="QY43" s="74">
        <v>26</v>
      </c>
      <c r="QZ43" s="74">
        <v>1</v>
      </c>
      <c r="RA43" s="74">
        <v>0</v>
      </c>
      <c r="RB43" s="75">
        <f t="shared" si="71"/>
        <v>0.96296296296296291</v>
      </c>
      <c r="RC43" s="75">
        <f t="shared" si="72"/>
        <v>0</v>
      </c>
      <c r="RE43" s="78" t="s">
        <v>46</v>
      </c>
      <c r="RF43" s="74">
        <v>27</v>
      </c>
      <c r="RG43" s="74">
        <v>26</v>
      </c>
      <c r="RH43" s="74">
        <v>1</v>
      </c>
      <c r="RI43" s="74">
        <v>0</v>
      </c>
      <c r="RJ43" s="75">
        <f t="shared" si="73"/>
        <v>0.96296296296296291</v>
      </c>
      <c r="RK43" s="75">
        <f t="shared" si="74"/>
        <v>0</v>
      </c>
      <c r="RM43" s="78" t="s">
        <v>46</v>
      </c>
      <c r="RN43" s="74">
        <v>27</v>
      </c>
      <c r="RO43" s="74">
        <v>26</v>
      </c>
      <c r="RP43" s="74">
        <v>1</v>
      </c>
      <c r="RQ43" s="74">
        <v>0</v>
      </c>
      <c r="RR43" s="75">
        <f t="shared" si="75"/>
        <v>0.96296296296296291</v>
      </c>
      <c r="RS43" s="75">
        <f t="shared" si="76"/>
        <v>0</v>
      </c>
      <c r="RU43" s="78" t="s">
        <v>46</v>
      </c>
      <c r="RV43" s="74">
        <v>27</v>
      </c>
      <c r="RW43" s="74">
        <v>26</v>
      </c>
      <c r="RX43" s="74">
        <v>1</v>
      </c>
      <c r="RY43" s="74">
        <v>0</v>
      </c>
      <c r="RZ43" s="75">
        <f t="shared" si="77"/>
        <v>0.96296296296296291</v>
      </c>
      <c r="SA43" s="75">
        <f t="shared" si="78"/>
        <v>0</v>
      </c>
      <c r="SC43" s="78" t="s">
        <v>46</v>
      </c>
      <c r="SD43" s="74">
        <v>27</v>
      </c>
      <c r="SE43" s="74">
        <v>26</v>
      </c>
      <c r="SF43" s="74">
        <v>1</v>
      </c>
      <c r="SG43" s="74">
        <v>0</v>
      </c>
      <c r="SH43" s="75">
        <f t="shared" si="79"/>
        <v>0.96296296296296291</v>
      </c>
      <c r="SI43" s="75">
        <f t="shared" si="80"/>
        <v>0</v>
      </c>
      <c r="SK43" s="78" t="s">
        <v>46</v>
      </c>
      <c r="SL43" s="74">
        <f>32-5</f>
        <v>27</v>
      </c>
      <c r="SM43" s="74">
        <v>26</v>
      </c>
      <c r="SN43" s="74">
        <v>1</v>
      </c>
      <c r="SO43" s="74">
        <f>5-5</f>
        <v>0</v>
      </c>
      <c r="SP43" s="75">
        <f t="shared" si="81"/>
        <v>0.96296296296296291</v>
      </c>
      <c r="SQ43" s="75" t="str">
        <f t="shared" si="82"/>
        <v>OK</v>
      </c>
      <c r="SS43" s="78" t="s">
        <v>46</v>
      </c>
      <c r="ST43" s="74">
        <f>32</f>
        <v>32</v>
      </c>
      <c r="SU43" s="74">
        <f>26+5</f>
        <v>31</v>
      </c>
      <c r="SV43" s="74">
        <v>1</v>
      </c>
      <c r="SW43" s="74">
        <f>5-5</f>
        <v>0</v>
      </c>
      <c r="SX43" s="75">
        <f t="shared" si="83"/>
        <v>0.96875</v>
      </c>
      <c r="SY43" s="75" t="str">
        <f t="shared" si="84"/>
        <v>Fail:1%</v>
      </c>
      <c r="TA43" s="78" t="s">
        <v>46</v>
      </c>
      <c r="TB43" s="74">
        <v>27</v>
      </c>
      <c r="TC43" s="74">
        <v>26</v>
      </c>
      <c r="TD43" s="74">
        <v>1</v>
      </c>
      <c r="TE43" s="74">
        <v>0</v>
      </c>
      <c r="TF43" s="75">
        <v>0.96</v>
      </c>
      <c r="TG43" s="75" t="str">
        <f t="shared" si="85"/>
        <v>OK</v>
      </c>
      <c r="TI43" s="78" t="s">
        <v>46</v>
      </c>
      <c r="TJ43" s="74">
        <v>32</v>
      </c>
      <c r="TK43" s="74">
        <v>31</v>
      </c>
      <c r="TL43" s="74">
        <v>1</v>
      </c>
      <c r="TM43" s="74">
        <v>0</v>
      </c>
      <c r="TN43" s="75">
        <f t="shared" si="86"/>
        <v>0.96875</v>
      </c>
      <c r="TO43" s="50" t="str">
        <f t="shared" si="87"/>
        <v>OK</v>
      </c>
    </row>
    <row r="44" spans="1:535" ht="15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G44" s="4"/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4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4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4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4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4">
        <f t="shared" si="4"/>
        <v>0</v>
      </c>
      <c r="AV44" s="2" t="s">
        <v>47</v>
      </c>
      <c r="AW44" s="2">
        <v>12</v>
      </c>
      <c r="AX44" s="2">
        <v>12</v>
      </c>
      <c r="AY44" s="2">
        <v>0</v>
      </c>
      <c r="AZ44" s="2">
        <v>0</v>
      </c>
      <c r="BA44" s="4">
        <v>1</v>
      </c>
      <c r="BB44" s="4">
        <f t="shared" si="5"/>
        <v>0</v>
      </c>
      <c r="BD44" s="2" t="s">
        <v>47</v>
      </c>
      <c r="BE44" s="2">
        <v>12</v>
      </c>
      <c r="BF44" s="2">
        <v>12</v>
      </c>
      <c r="BG44" s="2">
        <v>0</v>
      </c>
      <c r="BH44" s="2">
        <v>0</v>
      </c>
      <c r="BI44" s="4">
        <v>1</v>
      </c>
      <c r="BJ44" s="4">
        <f t="shared" si="6"/>
        <v>0</v>
      </c>
      <c r="BL44" s="2" t="s">
        <v>47</v>
      </c>
      <c r="BM44" s="2">
        <v>12</v>
      </c>
      <c r="BN44" s="2">
        <v>12</v>
      </c>
      <c r="BO44" s="2">
        <v>0</v>
      </c>
      <c r="BP44" s="2">
        <v>0</v>
      </c>
      <c r="BQ44" s="4">
        <v>1</v>
      </c>
      <c r="BR44" s="4">
        <f t="shared" si="7"/>
        <v>0</v>
      </c>
      <c r="BT44" s="2" t="s">
        <v>47</v>
      </c>
      <c r="BU44" s="2">
        <v>12</v>
      </c>
      <c r="BV44" s="2">
        <v>12</v>
      </c>
      <c r="BW44" s="2">
        <v>0</v>
      </c>
      <c r="BX44" s="2">
        <v>0</v>
      </c>
      <c r="BY44" s="4">
        <v>1</v>
      </c>
      <c r="BZ44" s="4">
        <f t="shared" si="8"/>
        <v>0</v>
      </c>
      <c r="CB44" s="2" t="s">
        <v>47</v>
      </c>
      <c r="CC44" s="2">
        <v>12</v>
      </c>
      <c r="CD44" s="2">
        <v>12</v>
      </c>
      <c r="CE44" s="2">
        <v>0</v>
      </c>
      <c r="CF44" s="2">
        <v>0</v>
      </c>
      <c r="CG44" s="4">
        <v>1</v>
      </c>
      <c r="CH44" s="4">
        <f t="shared" si="9"/>
        <v>0</v>
      </c>
      <c r="CJ44" s="2" t="s">
        <v>47</v>
      </c>
      <c r="CK44" s="2">
        <v>12</v>
      </c>
      <c r="CL44" s="2">
        <v>12</v>
      </c>
      <c r="CM44" s="2">
        <v>0</v>
      </c>
      <c r="CN44" s="2">
        <v>0</v>
      </c>
      <c r="CO44" s="4">
        <v>1</v>
      </c>
      <c r="CP44" s="4">
        <f t="shared" si="10"/>
        <v>0</v>
      </c>
      <c r="CR44" s="2" t="s">
        <v>47</v>
      </c>
      <c r="CS44" s="2">
        <v>12</v>
      </c>
      <c r="CT44" s="2">
        <v>12</v>
      </c>
      <c r="CU44" s="2">
        <v>0</v>
      </c>
      <c r="CV44" s="2">
        <v>0</v>
      </c>
      <c r="CW44" s="4">
        <v>1</v>
      </c>
      <c r="CX44" s="4">
        <f t="shared" si="11"/>
        <v>0</v>
      </c>
      <c r="CZ44" s="2" t="s">
        <v>47</v>
      </c>
      <c r="DA44" s="2">
        <v>12</v>
      </c>
      <c r="DB44" s="2">
        <v>12</v>
      </c>
      <c r="DC44" s="2">
        <v>0</v>
      </c>
      <c r="DD44" s="2">
        <v>0</v>
      </c>
      <c r="DE44" s="4">
        <v>1</v>
      </c>
      <c r="DF44" s="8">
        <f t="shared" si="12"/>
        <v>0</v>
      </c>
      <c r="DH44" s="2" t="s">
        <v>47</v>
      </c>
      <c r="DI44" s="2">
        <v>12</v>
      </c>
      <c r="DJ44" s="2">
        <v>12</v>
      </c>
      <c r="DK44" s="2">
        <v>0</v>
      </c>
      <c r="DL44" s="2">
        <v>0</v>
      </c>
      <c r="DM44" s="4">
        <v>1</v>
      </c>
      <c r="DN44" s="4">
        <f t="shared" si="13"/>
        <v>0</v>
      </c>
      <c r="DP44" s="2" t="s">
        <v>47</v>
      </c>
      <c r="DQ44" s="2">
        <v>12</v>
      </c>
      <c r="DR44" s="2">
        <v>12</v>
      </c>
      <c r="DS44" s="2">
        <v>0</v>
      </c>
      <c r="DT44" s="2">
        <v>0</v>
      </c>
      <c r="DU44" s="4">
        <v>1</v>
      </c>
      <c r="DV44" s="4">
        <f t="shared" si="14"/>
        <v>0</v>
      </c>
      <c r="DX44" s="2" t="s">
        <v>47</v>
      </c>
      <c r="DY44" s="2">
        <v>12</v>
      </c>
      <c r="DZ44" s="2">
        <v>12</v>
      </c>
      <c r="EA44" s="2">
        <v>0</v>
      </c>
      <c r="EB44" s="2">
        <v>0</v>
      </c>
      <c r="EC44" s="4">
        <v>1</v>
      </c>
      <c r="ED44" s="8">
        <f>EC44-'ZTE Geek V975'!DM44</f>
        <v>0</v>
      </c>
      <c r="EF44" s="2" t="s">
        <v>47</v>
      </c>
      <c r="EG44" s="2">
        <v>16</v>
      </c>
      <c r="EH44" s="2">
        <v>16</v>
      </c>
      <c r="EI44" s="2">
        <v>0</v>
      </c>
      <c r="EJ44" s="2">
        <v>0</v>
      </c>
      <c r="EK44" s="4">
        <v>1</v>
      </c>
      <c r="EL44" s="4">
        <f t="shared" si="15"/>
        <v>0</v>
      </c>
      <c r="EN44" s="2" t="s">
        <v>47</v>
      </c>
      <c r="EO44" s="2">
        <v>16</v>
      </c>
      <c r="EP44" s="2">
        <v>16</v>
      </c>
      <c r="EQ44" s="2">
        <v>0</v>
      </c>
      <c r="ER44" s="2">
        <v>0</v>
      </c>
      <c r="ES44" s="4">
        <v>1</v>
      </c>
      <c r="ET44" s="4">
        <f t="shared" si="16"/>
        <v>0</v>
      </c>
      <c r="EV44" s="2" t="s">
        <v>47</v>
      </c>
      <c r="EW44" s="2">
        <v>16</v>
      </c>
      <c r="EX44" s="2">
        <v>16</v>
      </c>
      <c r="EY44" s="2">
        <v>0</v>
      </c>
      <c r="EZ44" s="2">
        <v>0</v>
      </c>
      <c r="FA44" s="4">
        <v>1</v>
      </c>
      <c r="FB44" s="4">
        <f t="shared" si="17"/>
        <v>0</v>
      </c>
      <c r="FD44" s="2" t="s">
        <v>47</v>
      </c>
      <c r="FE44" s="2">
        <v>16</v>
      </c>
      <c r="FF44" s="2">
        <v>16</v>
      </c>
      <c r="FG44" s="2">
        <v>0</v>
      </c>
      <c r="FH44" s="2">
        <v>0</v>
      </c>
      <c r="FI44" s="4">
        <v>1</v>
      </c>
      <c r="FJ44" s="4">
        <f t="shared" si="18"/>
        <v>0</v>
      </c>
      <c r="FL44" s="2" t="s">
        <v>47</v>
      </c>
      <c r="FM44" s="2">
        <v>16</v>
      </c>
      <c r="FN44" s="2">
        <v>16</v>
      </c>
      <c r="FO44" s="2">
        <v>0</v>
      </c>
      <c r="FP44" s="2">
        <v>0</v>
      </c>
      <c r="FQ44" s="4">
        <v>1</v>
      </c>
      <c r="FR44" s="8">
        <f t="shared" si="19"/>
        <v>0</v>
      </c>
      <c r="FT44" s="2" t="s">
        <v>47</v>
      </c>
      <c r="FU44" s="2">
        <v>16</v>
      </c>
      <c r="FV44" s="2">
        <v>16</v>
      </c>
      <c r="FW44" s="2">
        <v>0</v>
      </c>
      <c r="FX44" s="2">
        <v>0</v>
      </c>
      <c r="FY44" s="4">
        <f t="shared" si="88"/>
        <v>1</v>
      </c>
      <c r="FZ44" s="4">
        <f t="shared" si="20"/>
        <v>0</v>
      </c>
      <c r="GB44" t="s">
        <v>47</v>
      </c>
      <c r="GC44">
        <v>16</v>
      </c>
      <c r="GD44">
        <v>16</v>
      </c>
      <c r="GE44">
        <v>0</v>
      </c>
      <c r="GF44">
        <v>0</v>
      </c>
      <c r="GG44" s="38">
        <f t="shared" si="89"/>
        <v>1</v>
      </c>
      <c r="GH44" s="4">
        <f t="shared" si="21"/>
        <v>0</v>
      </c>
      <c r="GJ44" s="2" t="s">
        <v>47</v>
      </c>
      <c r="GK44" s="2">
        <v>16</v>
      </c>
      <c r="GL44" s="2">
        <v>16</v>
      </c>
      <c r="GM44" s="2">
        <v>0</v>
      </c>
      <c r="GN44" s="2">
        <v>0</v>
      </c>
      <c r="GO44" s="4">
        <v>1</v>
      </c>
      <c r="GP44" s="4">
        <f t="shared" si="22"/>
        <v>0</v>
      </c>
      <c r="GR44" s="2" t="s">
        <v>47</v>
      </c>
      <c r="GS44" s="2">
        <v>16</v>
      </c>
      <c r="GT44" s="2">
        <v>16</v>
      </c>
      <c r="GU44" s="2">
        <v>0</v>
      </c>
      <c r="GV44" s="2">
        <v>0</v>
      </c>
      <c r="GW44" s="4">
        <v>1</v>
      </c>
      <c r="GX44" s="4">
        <f t="shared" si="23"/>
        <v>0</v>
      </c>
      <c r="GZ44" s="2" t="s">
        <v>47</v>
      </c>
      <c r="HA44" s="2">
        <v>16</v>
      </c>
      <c r="HB44" s="2">
        <v>16</v>
      </c>
      <c r="HC44" s="2">
        <v>0</v>
      </c>
      <c r="HD44" s="2">
        <v>0</v>
      </c>
      <c r="HE44" s="4">
        <v>1</v>
      </c>
      <c r="HF44" s="4">
        <f t="shared" si="24"/>
        <v>0</v>
      </c>
      <c r="HH44" s="2" t="s">
        <v>47</v>
      </c>
      <c r="HI44" s="2">
        <v>16</v>
      </c>
      <c r="HJ44" s="2">
        <v>16</v>
      </c>
      <c r="HK44" s="2">
        <v>0</v>
      </c>
      <c r="HL44" s="2">
        <v>0</v>
      </c>
      <c r="HM44" s="4">
        <v>1</v>
      </c>
      <c r="HN44" s="4">
        <f t="shared" si="25"/>
        <v>0</v>
      </c>
      <c r="HP44" s="2" t="s">
        <v>47</v>
      </c>
      <c r="HQ44" s="2">
        <v>16</v>
      </c>
      <c r="HR44" s="2">
        <v>16</v>
      </c>
      <c r="HS44" s="2">
        <v>0</v>
      </c>
      <c r="HT44" s="2">
        <v>0</v>
      </c>
      <c r="HU44" s="4">
        <v>1</v>
      </c>
      <c r="HV44" s="4">
        <f t="shared" si="26"/>
        <v>0</v>
      </c>
      <c r="HX44" s="2" t="s">
        <v>47</v>
      </c>
      <c r="HY44" s="2">
        <v>16</v>
      </c>
      <c r="HZ44" s="2">
        <v>16</v>
      </c>
      <c r="IA44" s="2">
        <v>0</v>
      </c>
      <c r="IB44" s="2">
        <v>0</v>
      </c>
      <c r="IC44" s="4">
        <v>1</v>
      </c>
      <c r="ID44" s="4">
        <f t="shared" si="27"/>
        <v>0</v>
      </c>
      <c r="IF44" s="2" t="s">
        <v>47</v>
      </c>
      <c r="IG44" s="2">
        <v>16</v>
      </c>
      <c r="IH44" s="2">
        <v>16</v>
      </c>
      <c r="II44" s="2">
        <v>0</v>
      </c>
      <c r="IJ44" s="2">
        <v>0</v>
      </c>
      <c r="IK44" s="4">
        <f t="shared" si="90"/>
        <v>1</v>
      </c>
      <c r="IL44" s="4">
        <f t="shared" si="28"/>
        <v>0</v>
      </c>
      <c r="IN44" s="55" t="s">
        <v>47</v>
      </c>
      <c r="IO44" s="55">
        <v>16</v>
      </c>
      <c r="IP44" s="55">
        <v>16</v>
      </c>
      <c r="IQ44" s="55">
        <v>0</v>
      </c>
      <c r="IR44" s="55">
        <v>0</v>
      </c>
      <c r="IS44" s="56">
        <v>1</v>
      </c>
      <c r="IT44" s="56">
        <v>0</v>
      </c>
      <c r="IU44" s="52"/>
      <c r="IV44" s="55" t="s">
        <v>47</v>
      </c>
      <c r="IW44" s="55">
        <v>16</v>
      </c>
      <c r="IX44" s="55">
        <v>16</v>
      </c>
      <c r="IY44" s="55">
        <v>0</v>
      </c>
      <c r="IZ44" s="55">
        <v>0</v>
      </c>
      <c r="JA44" s="56">
        <v>1</v>
      </c>
      <c r="JB44" s="56">
        <v>0</v>
      </c>
      <c r="JD44" s="73" t="s">
        <v>47</v>
      </c>
      <c r="JE44" s="73">
        <v>16</v>
      </c>
      <c r="JF44" s="73">
        <v>16</v>
      </c>
      <c r="JG44" s="73">
        <v>0</v>
      </c>
      <c r="JH44" s="73">
        <v>0</v>
      </c>
      <c r="JI44" s="77">
        <v>1</v>
      </c>
      <c r="JJ44" s="67">
        <f t="shared" si="29"/>
        <v>0</v>
      </c>
      <c r="JK44" s="66"/>
      <c r="JL44" s="73" t="s">
        <v>47</v>
      </c>
      <c r="JM44" s="73">
        <v>16</v>
      </c>
      <c r="JN44" s="73">
        <v>16</v>
      </c>
      <c r="JO44" s="73">
        <v>0</v>
      </c>
      <c r="JP44" s="73">
        <v>0</v>
      </c>
      <c r="JQ44" s="77">
        <f t="shared" si="91"/>
        <v>1</v>
      </c>
      <c r="JR44" s="67">
        <f t="shared" si="30"/>
        <v>0</v>
      </c>
      <c r="JS44" s="66"/>
      <c r="JT44" s="74" t="s">
        <v>47</v>
      </c>
      <c r="JU44" s="74">
        <v>16</v>
      </c>
      <c r="JV44" s="74">
        <v>16</v>
      </c>
      <c r="JW44" s="74">
        <v>0</v>
      </c>
      <c r="JX44" s="74">
        <v>0</v>
      </c>
      <c r="JY44" s="75">
        <f t="shared" si="92"/>
        <v>1</v>
      </c>
      <c r="JZ44" s="75">
        <f t="shared" si="31"/>
        <v>0</v>
      </c>
      <c r="KB44" s="73" t="s">
        <v>47</v>
      </c>
      <c r="KC44" s="73">
        <v>16</v>
      </c>
      <c r="KD44" s="73">
        <v>16</v>
      </c>
      <c r="KE44" s="73">
        <v>0</v>
      </c>
      <c r="KF44" s="73">
        <v>0</v>
      </c>
      <c r="KG44" s="77">
        <v>1</v>
      </c>
      <c r="KH44" s="75">
        <f t="shared" si="32"/>
        <v>0</v>
      </c>
      <c r="KI44" s="74"/>
      <c r="KJ44" s="73" t="s">
        <v>47</v>
      </c>
      <c r="KK44" s="73">
        <v>16</v>
      </c>
      <c r="KL44" s="73">
        <v>16</v>
      </c>
      <c r="KM44" s="73">
        <v>0</v>
      </c>
      <c r="KN44" s="73">
        <v>0</v>
      </c>
      <c r="KO44" s="77">
        <v>1</v>
      </c>
      <c r="KP44" s="75">
        <f t="shared" si="33"/>
        <v>0</v>
      </c>
      <c r="KQ44" s="74"/>
      <c r="KR44" s="73" t="s">
        <v>47</v>
      </c>
      <c r="KS44" s="73">
        <v>16</v>
      </c>
      <c r="KT44" s="73">
        <v>16</v>
      </c>
      <c r="KU44" s="73">
        <v>0</v>
      </c>
      <c r="KV44" s="73">
        <v>0</v>
      </c>
      <c r="KW44" s="77">
        <v>1</v>
      </c>
      <c r="KX44" s="75">
        <f t="shared" si="34"/>
        <v>0</v>
      </c>
      <c r="KY44" s="74"/>
      <c r="KZ44" s="73" t="s">
        <v>47</v>
      </c>
      <c r="LA44" s="73">
        <v>16</v>
      </c>
      <c r="LB44" s="73">
        <v>16</v>
      </c>
      <c r="LC44" s="73">
        <v>0</v>
      </c>
      <c r="LD44" s="73">
        <v>0</v>
      </c>
      <c r="LE44" s="77">
        <v>1</v>
      </c>
      <c r="LF44" s="75">
        <f t="shared" si="35"/>
        <v>1</v>
      </c>
      <c r="LG44" s="74"/>
      <c r="LH44" s="74"/>
      <c r="LI44" s="73" t="s">
        <v>47</v>
      </c>
      <c r="LJ44" s="73">
        <v>16</v>
      </c>
      <c r="LK44" s="73">
        <v>16</v>
      </c>
      <c r="LL44" s="73">
        <v>0</v>
      </c>
      <c r="LM44" s="73">
        <v>0</v>
      </c>
      <c r="LN44" s="77">
        <v>1</v>
      </c>
      <c r="LO44" s="75">
        <f t="shared" si="36"/>
        <v>0</v>
      </c>
      <c r="LP44" s="74"/>
      <c r="LQ44" s="74" t="s">
        <v>47</v>
      </c>
      <c r="LR44" s="74">
        <v>6</v>
      </c>
      <c r="LS44" s="74">
        <v>6</v>
      </c>
      <c r="LT44" s="74">
        <v>0</v>
      </c>
      <c r="LU44" s="74">
        <v>0</v>
      </c>
      <c r="LV44" s="75">
        <f t="shared" si="37"/>
        <v>1</v>
      </c>
      <c r="LW44" s="75">
        <f t="shared" si="38"/>
        <v>0</v>
      </c>
      <c r="LY44" s="74" t="s">
        <v>47</v>
      </c>
      <c r="LZ44" s="74">
        <v>6</v>
      </c>
      <c r="MA44" s="74">
        <v>6</v>
      </c>
      <c r="MB44" s="74">
        <v>0</v>
      </c>
      <c r="MC44" s="74">
        <v>0</v>
      </c>
      <c r="MD44" s="75">
        <f t="shared" si="39"/>
        <v>1</v>
      </c>
      <c r="ME44" s="75">
        <f t="shared" si="40"/>
        <v>0</v>
      </c>
      <c r="MG44" s="74" t="s">
        <v>47</v>
      </c>
      <c r="MH44" s="74">
        <v>6</v>
      </c>
      <c r="MI44" s="74">
        <v>6</v>
      </c>
      <c r="MJ44" s="74">
        <v>0</v>
      </c>
      <c r="MK44" s="74">
        <v>0</v>
      </c>
      <c r="ML44" s="75">
        <f t="shared" si="41"/>
        <v>1</v>
      </c>
      <c r="MM44" s="75">
        <f t="shared" si="42"/>
        <v>0</v>
      </c>
      <c r="MO44" s="74" t="s">
        <v>47</v>
      </c>
      <c r="MP44" s="74">
        <v>6</v>
      </c>
      <c r="MQ44" s="74">
        <v>6</v>
      </c>
      <c r="MR44" s="74">
        <v>0</v>
      </c>
      <c r="MS44" s="74">
        <v>0</v>
      </c>
      <c r="MT44" s="75">
        <f t="shared" si="43"/>
        <v>1</v>
      </c>
      <c r="MU44" s="75">
        <f t="shared" si="44"/>
        <v>0</v>
      </c>
      <c r="MW44" s="74" t="s">
        <v>47</v>
      </c>
      <c r="MX44" s="74">
        <v>6</v>
      </c>
      <c r="MY44" s="74">
        <v>6</v>
      </c>
      <c r="MZ44" s="74">
        <v>0</v>
      </c>
      <c r="NA44" s="74">
        <v>0</v>
      </c>
      <c r="NB44" s="75">
        <f t="shared" si="45"/>
        <v>1</v>
      </c>
      <c r="NC44" s="75">
        <f t="shared" si="46"/>
        <v>0</v>
      </c>
      <c r="ND44" s="74"/>
      <c r="NE44" s="74" t="s">
        <v>47</v>
      </c>
      <c r="NF44" s="74">
        <v>6</v>
      </c>
      <c r="NG44" s="74">
        <v>6</v>
      </c>
      <c r="NH44" s="74">
        <v>0</v>
      </c>
      <c r="NI44" s="74">
        <v>0</v>
      </c>
      <c r="NJ44" s="75">
        <f t="shared" si="47"/>
        <v>1</v>
      </c>
      <c r="NK44" s="75">
        <f t="shared" si="48"/>
        <v>0</v>
      </c>
      <c r="NM44" s="74" t="s">
        <v>47</v>
      </c>
      <c r="NN44" s="74">
        <v>6</v>
      </c>
      <c r="NO44" s="74">
        <v>6</v>
      </c>
      <c r="NP44" s="74">
        <v>0</v>
      </c>
      <c r="NQ44" s="74">
        <v>0</v>
      </c>
      <c r="NR44" s="75">
        <f t="shared" si="49"/>
        <v>1</v>
      </c>
      <c r="NS44" s="75">
        <f t="shared" si="50"/>
        <v>0</v>
      </c>
      <c r="NU44" s="74" t="s">
        <v>47</v>
      </c>
      <c r="NV44" s="74">
        <v>6</v>
      </c>
      <c r="NW44" s="74">
        <v>6</v>
      </c>
      <c r="NX44" s="74">
        <v>0</v>
      </c>
      <c r="NY44" s="74">
        <v>0</v>
      </c>
      <c r="NZ44" s="75">
        <f t="shared" si="51"/>
        <v>1</v>
      </c>
      <c r="OA44" s="75">
        <f t="shared" si="52"/>
        <v>0</v>
      </c>
      <c r="OC44" s="74" t="s">
        <v>47</v>
      </c>
      <c r="OD44" s="74">
        <v>6</v>
      </c>
      <c r="OE44" s="74">
        <v>6</v>
      </c>
      <c r="OF44" s="74">
        <v>0</v>
      </c>
      <c r="OG44" s="74">
        <v>0</v>
      </c>
      <c r="OH44" s="75">
        <f t="shared" si="53"/>
        <v>1</v>
      </c>
      <c r="OI44" s="75">
        <f t="shared" si="54"/>
        <v>0</v>
      </c>
      <c r="OK44" s="74" t="s">
        <v>47</v>
      </c>
      <c r="OL44" s="74">
        <v>6</v>
      </c>
      <c r="OM44" s="73">
        <v>6</v>
      </c>
      <c r="ON44" s="74">
        <v>0</v>
      </c>
      <c r="OO44" s="74">
        <v>0</v>
      </c>
      <c r="OP44" s="75">
        <f t="shared" si="55"/>
        <v>1</v>
      </c>
      <c r="OQ44" s="75">
        <f t="shared" si="56"/>
        <v>0</v>
      </c>
      <c r="OS44" s="74" t="s">
        <v>47</v>
      </c>
      <c r="OT44" s="74">
        <v>6</v>
      </c>
      <c r="OU44" s="74">
        <v>6</v>
      </c>
      <c r="OV44" s="74">
        <v>0</v>
      </c>
      <c r="OW44" s="74">
        <v>0</v>
      </c>
      <c r="OX44" s="75">
        <f t="shared" si="57"/>
        <v>1</v>
      </c>
      <c r="OY44" s="75">
        <f t="shared" si="58"/>
        <v>0</v>
      </c>
      <c r="PA44" s="74" t="s">
        <v>47</v>
      </c>
      <c r="PB44" s="74">
        <v>6</v>
      </c>
      <c r="PC44" s="74">
        <v>6</v>
      </c>
      <c r="PD44" s="74">
        <v>0</v>
      </c>
      <c r="PE44" s="74">
        <v>0</v>
      </c>
      <c r="PF44" s="75">
        <f t="shared" si="59"/>
        <v>1</v>
      </c>
      <c r="PG44" s="75">
        <f t="shared" si="60"/>
        <v>0</v>
      </c>
      <c r="PI44" s="74" t="s">
        <v>47</v>
      </c>
      <c r="PJ44" s="74">
        <v>6</v>
      </c>
      <c r="PK44" s="74">
        <v>6</v>
      </c>
      <c r="PL44" s="74">
        <v>0</v>
      </c>
      <c r="PM44" s="74">
        <v>0</v>
      </c>
      <c r="PN44" s="75">
        <f t="shared" si="61"/>
        <v>1</v>
      </c>
      <c r="PO44" s="75">
        <f t="shared" si="62"/>
        <v>0</v>
      </c>
      <c r="PQ44" s="74" t="s">
        <v>47</v>
      </c>
      <c r="PR44" s="74">
        <v>6</v>
      </c>
      <c r="PS44" s="74">
        <v>6</v>
      </c>
      <c r="PT44" s="74">
        <v>0</v>
      </c>
      <c r="PU44" s="74">
        <v>0</v>
      </c>
      <c r="PV44" s="75">
        <f t="shared" si="63"/>
        <v>1</v>
      </c>
      <c r="PW44" s="75">
        <f t="shared" si="64"/>
        <v>0</v>
      </c>
      <c r="PY44" s="74" t="s">
        <v>47</v>
      </c>
      <c r="PZ44" s="74">
        <v>6</v>
      </c>
      <c r="QA44" s="74">
        <v>6</v>
      </c>
      <c r="QB44" s="74">
        <v>0</v>
      </c>
      <c r="QC44" s="74">
        <v>0</v>
      </c>
      <c r="QD44" s="75">
        <f t="shared" si="65"/>
        <v>1</v>
      </c>
      <c r="QE44" s="75">
        <f t="shared" si="66"/>
        <v>0</v>
      </c>
      <c r="QG44" s="74" t="s">
        <v>47</v>
      </c>
      <c r="QH44" s="74">
        <v>6</v>
      </c>
      <c r="QI44" s="74">
        <v>6</v>
      </c>
      <c r="QJ44" s="74">
        <v>0</v>
      </c>
      <c r="QK44" s="74">
        <v>0</v>
      </c>
      <c r="QL44" s="75">
        <f t="shared" si="67"/>
        <v>1</v>
      </c>
      <c r="QM44" s="75">
        <f t="shared" si="68"/>
        <v>0</v>
      </c>
      <c r="QO44" s="74" t="s">
        <v>47</v>
      </c>
      <c r="QP44" s="74">
        <v>6</v>
      </c>
      <c r="QQ44" s="74">
        <v>6</v>
      </c>
      <c r="QR44" s="74">
        <v>0</v>
      </c>
      <c r="QS44" s="74">
        <v>0</v>
      </c>
      <c r="QT44" s="75">
        <f t="shared" si="69"/>
        <v>1</v>
      </c>
      <c r="QU44" s="75">
        <f t="shared" si="70"/>
        <v>0</v>
      </c>
      <c r="QW44" s="74" t="s">
        <v>47</v>
      </c>
      <c r="QX44" s="74">
        <v>6</v>
      </c>
      <c r="QY44" s="74">
        <v>6</v>
      </c>
      <c r="QZ44" s="74">
        <v>0</v>
      </c>
      <c r="RA44" s="74">
        <v>0</v>
      </c>
      <c r="RB44" s="75">
        <f t="shared" si="71"/>
        <v>1</v>
      </c>
      <c r="RC44" s="75">
        <f t="shared" si="72"/>
        <v>0</v>
      </c>
      <c r="RE44" s="74" t="s">
        <v>47</v>
      </c>
      <c r="RF44" s="74">
        <v>6</v>
      </c>
      <c r="RG44" s="74">
        <v>6</v>
      </c>
      <c r="RH44" s="74">
        <v>0</v>
      </c>
      <c r="RI44" s="74">
        <v>0</v>
      </c>
      <c r="RJ44" s="75">
        <f t="shared" si="73"/>
        <v>1</v>
      </c>
      <c r="RK44" s="75">
        <f t="shared" si="74"/>
        <v>0</v>
      </c>
      <c r="RM44" s="74" t="s">
        <v>47</v>
      </c>
      <c r="RN44" s="74">
        <v>6</v>
      </c>
      <c r="RO44" s="74">
        <v>6</v>
      </c>
      <c r="RP44" s="74">
        <v>0</v>
      </c>
      <c r="RQ44" s="74">
        <v>0</v>
      </c>
      <c r="RR44" s="75">
        <f t="shared" si="75"/>
        <v>1</v>
      </c>
      <c r="RS44" s="75">
        <f t="shared" si="76"/>
        <v>0</v>
      </c>
      <c r="RU44" s="74" t="s">
        <v>47</v>
      </c>
      <c r="RV44" s="74">
        <v>6</v>
      </c>
      <c r="RW44" s="74">
        <v>6</v>
      </c>
      <c r="RX44" s="74">
        <v>0</v>
      </c>
      <c r="RY44" s="74">
        <v>0</v>
      </c>
      <c r="RZ44" s="75">
        <f t="shared" si="77"/>
        <v>1</v>
      </c>
      <c r="SA44" s="75">
        <f t="shared" si="78"/>
        <v>0</v>
      </c>
      <c r="SC44" s="74" t="s">
        <v>47</v>
      </c>
      <c r="SD44" s="74">
        <v>6</v>
      </c>
      <c r="SE44" s="74">
        <v>6</v>
      </c>
      <c r="SF44" s="74">
        <v>0</v>
      </c>
      <c r="SG44" s="74">
        <v>0</v>
      </c>
      <c r="SH44" s="75">
        <f t="shared" si="79"/>
        <v>1</v>
      </c>
      <c r="SI44" s="75">
        <f t="shared" si="80"/>
        <v>0</v>
      </c>
      <c r="SK44" s="74" t="s">
        <v>47</v>
      </c>
      <c r="SL44" s="74">
        <v>6</v>
      </c>
      <c r="SM44" s="74">
        <v>6</v>
      </c>
      <c r="SN44" s="74">
        <v>0</v>
      </c>
      <c r="SO44" s="74">
        <v>0</v>
      </c>
      <c r="SP44" s="75">
        <f t="shared" si="81"/>
        <v>1</v>
      </c>
      <c r="SQ44" s="75" t="str">
        <f t="shared" si="82"/>
        <v>OK</v>
      </c>
      <c r="SS44" s="74" t="s">
        <v>47</v>
      </c>
      <c r="ST44" s="74">
        <v>6</v>
      </c>
      <c r="SU44" s="74">
        <v>6</v>
      </c>
      <c r="SV44" s="74">
        <v>0</v>
      </c>
      <c r="SW44" s="74">
        <v>0</v>
      </c>
      <c r="SX44" s="75">
        <f t="shared" si="83"/>
        <v>1</v>
      </c>
      <c r="SY44" s="75" t="str">
        <f t="shared" si="84"/>
        <v>OK</v>
      </c>
      <c r="TA44" s="74" t="s">
        <v>47</v>
      </c>
      <c r="TB44" s="74">
        <v>6</v>
      </c>
      <c r="TC44" s="74">
        <v>6</v>
      </c>
      <c r="TD44" s="74">
        <v>0</v>
      </c>
      <c r="TE44" s="74">
        <v>0</v>
      </c>
      <c r="TF44" s="75">
        <v>1</v>
      </c>
      <c r="TG44" s="75" t="str">
        <f t="shared" si="85"/>
        <v>OK</v>
      </c>
      <c r="TI44" s="74" t="s">
        <v>47</v>
      </c>
      <c r="TJ44" s="74">
        <v>6</v>
      </c>
      <c r="TK44" s="74">
        <v>6</v>
      </c>
      <c r="TL44" s="74">
        <v>0</v>
      </c>
      <c r="TM44" s="74">
        <v>0</v>
      </c>
      <c r="TN44" s="75">
        <f t="shared" si="86"/>
        <v>1</v>
      </c>
      <c r="TO44" s="75" t="str">
        <f t="shared" si="87"/>
        <v>OK</v>
      </c>
    </row>
    <row r="45" spans="1:535" ht="15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G45" s="4"/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4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4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4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4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4">
        <f t="shared" si="4"/>
        <v>0</v>
      </c>
      <c r="AV45" s="2" t="s">
        <v>48</v>
      </c>
      <c r="AW45" s="2">
        <v>8</v>
      </c>
      <c r="AX45" s="2">
        <v>8</v>
      </c>
      <c r="AY45" s="2">
        <v>0</v>
      </c>
      <c r="AZ45" s="2">
        <v>0</v>
      </c>
      <c r="BA45" s="4">
        <v>1</v>
      </c>
      <c r="BB45" s="4">
        <f t="shared" si="5"/>
        <v>0</v>
      </c>
      <c r="BD45" s="2" t="s">
        <v>48</v>
      </c>
      <c r="BE45" s="2">
        <v>8</v>
      </c>
      <c r="BF45" s="2">
        <v>8</v>
      </c>
      <c r="BG45" s="2">
        <v>0</v>
      </c>
      <c r="BH45" s="2">
        <v>0</v>
      </c>
      <c r="BI45" s="4">
        <v>1</v>
      </c>
      <c r="BJ45" s="4">
        <f t="shared" si="6"/>
        <v>0</v>
      </c>
      <c r="BL45" s="2" t="s">
        <v>48</v>
      </c>
      <c r="BM45" s="2">
        <v>8</v>
      </c>
      <c r="BN45" s="2">
        <v>8</v>
      </c>
      <c r="BO45" s="2">
        <v>0</v>
      </c>
      <c r="BP45" s="2">
        <v>0</v>
      </c>
      <c r="BQ45" s="4">
        <v>1</v>
      </c>
      <c r="BR45" s="4">
        <f t="shared" si="7"/>
        <v>0</v>
      </c>
      <c r="BT45" s="2" t="s">
        <v>48</v>
      </c>
      <c r="BU45" s="2">
        <v>8</v>
      </c>
      <c r="BV45" s="2">
        <v>8</v>
      </c>
      <c r="BW45" s="2">
        <v>0</v>
      </c>
      <c r="BX45" s="2">
        <v>0</v>
      </c>
      <c r="BY45" s="4">
        <v>1</v>
      </c>
      <c r="BZ45" s="4">
        <f t="shared" si="8"/>
        <v>0</v>
      </c>
      <c r="CB45" s="2" t="s">
        <v>48</v>
      </c>
      <c r="CC45" s="2">
        <v>8</v>
      </c>
      <c r="CD45" s="2">
        <v>8</v>
      </c>
      <c r="CE45" s="2">
        <v>0</v>
      </c>
      <c r="CF45" s="2">
        <v>0</v>
      </c>
      <c r="CG45" s="4">
        <v>1</v>
      </c>
      <c r="CH45" s="4">
        <f t="shared" si="9"/>
        <v>0</v>
      </c>
      <c r="CJ45" s="2" t="s">
        <v>48</v>
      </c>
      <c r="CK45" s="2">
        <v>8</v>
      </c>
      <c r="CL45" s="2">
        <v>8</v>
      </c>
      <c r="CM45" s="2">
        <v>0</v>
      </c>
      <c r="CN45" s="2">
        <v>0</v>
      </c>
      <c r="CO45" s="4">
        <v>1</v>
      </c>
      <c r="CP45" s="4">
        <f t="shared" si="10"/>
        <v>0</v>
      </c>
      <c r="CR45" s="2" t="s">
        <v>48</v>
      </c>
      <c r="CS45" s="2">
        <v>8</v>
      </c>
      <c r="CT45" s="2">
        <v>8</v>
      </c>
      <c r="CU45" s="2">
        <v>0</v>
      </c>
      <c r="CV45" s="2">
        <v>0</v>
      </c>
      <c r="CW45" s="4">
        <v>1</v>
      </c>
      <c r="CX45" s="4">
        <f t="shared" si="11"/>
        <v>0</v>
      </c>
      <c r="CZ45" s="2" t="s">
        <v>48</v>
      </c>
      <c r="DA45" s="2">
        <v>8</v>
      </c>
      <c r="DB45" s="2">
        <v>8</v>
      </c>
      <c r="DC45" s="2">
        <v>0</v>
      </c>
      <c r="DD45" s="2">
        <v>0</v>
      </c>
      <c r="DE45" s="4">
        <v>1</v>
      </c>
      <c r="DF45" s="8">
        <f t="shared" si="12"/>
        <v>0</v>
      </c>
      <c r="DH45" s="2" t="s">
        <v>48</v>
      </c>
      <c r="DI45" s="2">
        <v>8</v>
      </c>
      <c r="DJ45" s="2">
        <v>8</v>
      </c>
      <c r="DK45" s="2">
        <v>0</v>
      </c>
      <c r="DL45" s="2">
        <v>0</v>
      </c>
      <c r="DM45" s="4">
        <v>1</v>
      </c>
      <c r="DN45" s="4">
        <f t="shared" si="13"/>
        <v>0</v>
      </c>
      <c r="DP45" s="2" t="s">
        <v>48</v>
      </c>
      <c r="DQ45" s="2">
        <v>8</v>
      </c>
      <c r="DR45" s="2">
        <v>8</v>
      </c>
      <c r="DS45" s="2">
        <v>0</v>
      </c>
      <c r="DT45" s="2">
        <v>0</v>
      </c>
      <c r="DU45" s="4">
        <v>1</v>
      </c>
      <c r="DV45" s="4">
        <f t="shared" si="14"/>
        <v>0</v>
      </c>
      <c r="DX45" s="2" t="s">
        <v>48</v>
      </c>
      <c r="DY45" s="2">
        <v>8</v>
      </c>
      <c r="DZ45" s="2">
        <v>8</v>
      </c>
      <c r="EA45" s="2">
        <v>0</v>
      </c>
      <c r="EB45" s="2">
        <v>0</v>
      </c>
      <c r="EC45" s="4">
        <v>1</v>
      </c>
      <c r="ED45" s="8">
        <f>EC45-'ZTE Geek V975'!DM45</f>
        <v>0</v>
      </c>
      <c r="EF45" s="2" t="s">
        <v>48</v>
      </c>
      <c r="EG45" s="2">
        <v>8</v>
      </c>
      <c r="EH45" s="2">
        <v>8</v>
      </c>
      <c r="EI45" s="2">
        <v>0</v>
      </c>
      <c r="EJ45" s="2">
        <v>0</v>
      </c>
      <c r="EK45" s="4">
        <v>1</v>
      </c>
      <c r="EL45" s="4">
        <f t="shared" si="15"/>
        <v>0</v>
      </c>
      <c r="EN45" s="2" t="s">
        <v>48</v>
      </c>
      <c r="EO45" s="2">
        <v>8</v>
      </c>
      <c r="EP45" s="2">
        <v>8</v>
      </c>
      <c r="EQ45" s="2">
        <v>0</v>
      </c>
      <c r="ER45" s="2">
        <v>0</v>
      </c>
      <c r="ES45" s="4">
        <v>1</v>
      </c>
      <c r="ET45" s="4">
        <f t="shared" si="16"/>
        <v>0</v>
      </c>
      <c r="EV45" s="2" t="s">
        <v>48</v>
      </c>
      <c r="EW45" s="2">
        <v>8</v>
      </c>
      <c r="EX45" s="2">
        <v>8</v>
      </c>
      <c r="EY45" s="2">
        <v>0</v>
      </c>
      <c r="EZ45" s="2">
        <v>0</v>
      </c>
      <c r="FA45" s="4">
        <v>1</v>
      </c>
      <c r="FB45" s="4">
        <f t="shared" si="17"/>
        <v>0</v>
      </c>
      <c r="FD45" s="2" t="s">
        <v>48</v>
      </c>
      <c r="FE45" s="2">
        <v>8</v>
      </c>
      <c r="FF45" s="2">
        <v>8</v>
      </c>
      <c r="FG45" s="2">
        <v>0</v>
      </c>
      <c r="FH45" s="2">
        <v>0</v>
      </c>
      <c r="FI45" s="4">
        <v>1</v>
      </c>
      <c r="FJ45" s="4">
        <f t="shared" si="18"/>
        <v>0</v>
      </c>
      <c r="FL45" s="2" t="s">
        <v>48</v>
      </c>
      <c r="FM45" s="2">
        <v>25</v>
      </c>
      <c r="FN45" s="2">
        <v>17</v>
      </c>
      <c r="FO45" s="6">
        <v>8</v>
      </c>
      <c r="FP45" s="2">
        <v>0</v>
      </c>
      <c r="FQ45" s="4">
        <v>0.68</v>
      </c>
      <c r="FR45" s="8">
        <f t="shared" si="19"/>
        <v>-0.31999999999999995</v>
      </c>
      <c r="FT45" s="2" t="s">
        <v>48</v>
      </c>
      <c r="FU45" s="2">
        <v>25</v>
      </c>
      <c r="FV45" s="2">
        <v>17</v>
      </c>
      <c r="FW45" s="2">
        <v>8</v>
      </c>
      <c r="FX45" s="2">
        <v>0</v>
      </c>
      <c r="FY45" s="4">
        <f t="shared" si="88"/>
        <v>0.68</v>
      </c>
      <c r="FZ45" s="4">
        <f t="shared" si="20"/>
        <v>0</v>
      </c>
      <c r="GB45" t="s">
        <v>48</v>
      </c>
      <c r="GC45">
        <v>25</v>
      </c>
      <c r="GD45">
        <v>17</v>
      </c>
      <c r="GE45">
        <v>8</v>
      </c>
      <c r="GF45">
        <v>0</v>
      </c>
      <c r="GG45" s="38">
        <f t="shared" si="89"/>
        <v>0.68</v>
      </c>
      <c r="GH45" s="4">
        <f t="shared" si="21"/>
        <v>0</v>
      </c>
      <c r="GJ45" s="2" t="s">
        <v>48</v>
      </c>
      <c r="GK45" s="2">
        <v>25</v>
      </c>
      <c r="GL45" s="2">
        <v>17</v>
      </c>
      <c r="GM45" s="2">
        <v>8</v>
      </c>
      <c r="GN45" s="2">
        <v>0</v>
      </c>
      <c r="GO45" s="4">
        <v>0.68</v>
      </c>
      <c r="GP45" s="4">
        <f t="shared" si="22"/>
        <v>0</v>
      </c>
      <c r="GR45" s="2" t="s">
        <v>48</v>
      </c>
      <c r="GS45" s="2">
        <v>25</v>
      </c>
      <c r="GT45" s="2">
        <v>17</v>
      </c>
      <c r="GU45" s="2">
        <v>8</v>
      </c>
      <c r="GV45" s="2">
        <v>0</v>
      </c>
      <c r="GW45" s="4">
        <v>0.68</v>
      </c>
      <c r="GX45" s="4">
        <f t="shared" si="23"/>
        <v>0</v>
      </c>
      <c r="GZ45" s="2" t="s">
        <v>48</v>
      </c>
      <c r="HA45" s="2">
        <v>25</v>
      </c>
      <c r="HB45" s="2">
        <v>17</v>
      </c>
      <c r="HC45" s="2">
        <v>8</v>
      </c>
      <c r="HD45" s="2">
        <v>0</v>
      </c>
      <c r="HE45" s="4">
        <v>0.68</v>
      </c>
      <c r="HF45" s="4">
        <f t="shared" si="24"/>
        <v>0</v>
      </c>
      <c r="HH45" s="2" t="s">
        <v>48</v>
      </c>
      <c r="HI45" s="2">
        <v>25</v>
      </c>
      <c r="HJ45" s="2">
        <v>17</v>
      </c>
      <c r="HK45" s="2">
        <v>8</v>
      </c>
      <c r="HL45" s="2">
        <v>0</v>
      </c>
      <c r="HM45" s="4">
        <v>0.68</v>
      </c>
      <c r="HN45" s="4">
        <f t="shared" si="25"/>
        <v>0</v>
      </c>
      <c r="HP45" s="2" t="s">
        <v>48</v>
      </c>
      <c r="HQ45" s="2">
        <v>25</v>
      </c>
      <c r="HR45" s="2">
        <v>17</v>
      </c>
      <c r="HS45" s="2">
        <v>8</v>
      </c>
      <c r="HT45" s="2">
        <v>0</v>
      </c>
      <c r="HU45" s="4">
        <v>0.68</v>
      </c>
      <c r="HV45" s="4">
        <f t="shared" si="26"/>
        <v>0</v>
      </c>
      <c r="HX45" s="2" t="s">
        <v>48</v>
      </c>
      <c r="HY45" s="2">
        <v>25</v>
      </c>
      <c r="HZ45" s="2">
        <v>17</v>
      </c>
      <c r="IA45" s="2">
        <v>8</v>
      </c>
      <c r="IB45" s="2">
        <v>0</v>
      </c>
      <c r="IC45" s="4">
        <v>0.68</v>
      </c>
      <c r="ID45" s="4">
        <f t="shared" si="27"/>
        <v>0</v>
      </c>
      <c r="IF45" s="2" t="s">
        <v>48</v>
      </c>
      <c r="IG45" s="2">
        <v>25</v>
      </c>
      <c r="IH45" s="2">
        <v>17</v>
      </c>
      <c r="II45" s="2">
        <v>8</v>
      </c>
      <c r="IJ45" s="2">
        <v>0</v>
      </c>
      <c r="IK45" s="4">
        <f t="shared" si="90"/>
        <v>0.68</v>
      </c>
      <c r="IL45" s="4">
        <f t="shared" si="28"/>
        <v>0</v>
      </c>
      <c r="IN45" s="55" t="s">
        <v>48</v>
      </c>
      <c r="IO45" s="55">
        <v>25</v>
      </c>
      <c r="IP45" s="55">
        <v>17</v>
      </c>
      <c r="IQ45" s="55">
        <v>8</v>
      </c>
      <c r="IR45" s="55">
        <v>0</v>
      </c>
      <c r="IS45" s="56">
        <v>0.68</v>
      </c>
      <c r="IT45" s="56">
        <v>0</v>
      </c>
      <c r="IU45" s="52"/>
      <c r="IV45" s="55" t="s">
        <v>48</v>
      </c>
      <c r="IW45" s="55">
        <v>25</v>
      </c>
      <c r="IX45" s="55">
        <v>17</v>
      </c>
      <c r="IY45" s="55">
        <v>8</v>
      </c>
      <c r="IZ45" s="55">
        <v>0</v>
      </c>
      <c r="JA45" s="56">
        <v>0.68</v>
      </c>
      <c r="JB45" s="56">
        <v>0</v>
      </c>
      <c r="JD45" s="73" t="s">
        <v>48</v>
      </c>
      <c r="JE45" s="73">
        <v>25</v>
      </c>
      <c r="JF45" s="73">
        <v>17</v>
      </c>
      <c r="JG45" s="73">
        <v>8</v>
      </c>
      <c r="JH45" s="73">
        <v>0</v>
      </c>
      <c r="JI45" s="77">
        <v>0.68</v>
      </c>
      <c r="JJ45" s="67">
        <f t="shared" si="29"/>
        <v>0</v>
      </c>
      <c r="JK45" s="66"/>
      <c r="JL45" s="73" t="s">
        <v>48</v>
      </c>
      <c r="JM45" s="73">
        <v>25</v>
      </c>
      <c r="JN45" s="73">
        <v>17</v>
      </c>
      <c r="JO45" s="73">
        <v>8</v>
      </c>
      <c r="JP45" s="73">
        <v>0</v>
      </c>
      <c r="JQ45" s="77">
        <f t="shared" si="91"/>
        <v>0.68</v>
      </c>
      <c r="JR45" s="67">
        <f t="shared" si="30"/>
        <v>0</v>
      </c>
      <c r="JS45" s="66"/>
      <c r="JT45" s="74" t="s">
        <v>48</v>
      </c>
      <c r="JU45" s="74">
        <v>25</v>
      </c>
      <c r="JV45" s="74">
        <v>17</v>
      </c>
      <c r="JW45" s="74">
        <v>8</v>
      </c>
      <c r="JX45" s="74">
        <v>0</v>
      </c>
      <c r="JY45" s="75">
        <f t="shared" si="92"/>
        <v>0.68</v>
      </c>
      <c r="JZ45" s="75">
        <f t="shared" si="31"/>
        <v>0</v>
      </c>
      <c r="KB45" s="73" t="s">
        <v>48</v>
      </c>
      <c r="KC45" s="73">
        <v>25</v>
      </c>
      <c r="KD45" s="73">
        <v>17</v>
      </c>
      <c r="KE45" s="73">
        <v>8</v>
      </c>
      <c r="KF45" s="73">
        <v>0</v>
      </c>
      <c r="KG45" s="77">
        <v>0.68</v>
      </c>
      <c r="KH45" s="75">
        <f t="shared" si="32"/>
        <v>0</v>
      </c>
      <c r="KI45" s="74"/>
      <c r="KJ45" s="73" t="s">
        <v>48</v>
      </c>
      <c r="KK45" s="73">
        <v>25</v>
      </c>
      <c r="KL45" s="73">
        <v>17</v>
      </c>
      <c r="KM45" s="73">
        <v>8</v>
      </c>
      <c r="KN45" s="73">
        <v>0</v>
      </c>
      <c r="KO45" s="77">
        <v>0.68</v>
      </c>
      <c r="KP45" s="75">
        <f t="shared" si="33"/>
        <v>0</v>
      </c>
      <c r="KQ45" s="74"/>
      <c r="KR45" s="73" t="s">
        <v>48</v>
      </c>
      <c r="KS45" s="73">
        <v>25</v>
      </c>
      <c r="KT45" s="73">
        <v>17</v>
      </c>
      <c r="KU45" s="73">
        <v>8</v>
      </c>
      <c r="KV45" s="73">
        <v>0</v>
      </c>
      <c r="KW45" s="77">
        <v>0.68</v>
      </c>
      <c r="KX45" s="75">
        <f t="shared" si="34"/>
        <v>0</v>
      </c>
      <c r="KY45" s="74"/>
      <c r="KZ45" s="73" t="s">
        <v>48</v>
      </c>
      <c r="LA45" s="73">
        <v>25</v>
      </c>
      <c r="LB45" s="73">
        <v>17</v>
      </c>
      <c r="LC45" s="73">
        <v>8</v>
      </c>
      <c r="LD45" s="73">
        <v>0</v>
      </c>
      <c r="LE45" s="77">
        <v>0.68</v>
      </c>
      <c r="LF45" s="75">
        <f t="shared" si="35"/>
        <v>0.68</v>
      </c>
      <c r="LG45" s="74"/>
      <c r="LH45" s="74"/>
      <c r="LI45" s="73" t="s">
        <v>48</v>
      </c>
      <c r="LJ45" s="73">
        <v>25</v>
      </c>
      <c r="LK45" s="73">
        <v>17</v>
      </c>
      <c r="LL45" s="73">
        <v>8</v>
      </c>
      <c r="LM45" s="73">
        <v>0</v>
      </c>
      <c r="LN45" s="77">
        <v>0.68</v>
      </c>
      <c r="LO45" s="75">
        <f t="shared" si="36"/>
        <v>0</v>
      </c>
      <c r="LP45" s="74"/>
      <c r="LQ45" s="74" t="s">
        <v>48</v>
      </c>
      <c r="LR45" s="74">
        <v>25</v>
      </c>
      <c r="LS45" s="74">
        <v>17</v>
      </c>
      <c r="LT45" s="74">
        <v>8</v>
      </c>
      <c r="LU45" s="74">
        <v>0</v>
      </c>
      <c r="LV45" s="75">
        <f t="shared" si="37"/>
        <v>0.68</v>
      </c>
      <c r="LW45" s="75">
        <f t="shared" si="38"/>
        <v>0</v>
      </c>
      <c r="LY45" s="74" t="s">
        <v>48</v>
      </c>
      <c r="LZ45" s="74">
        <v>25</v>
      </c>
      <c r="MA45" s="74">
        <v>17</v>
      </c>
      <c r="MB45" s="74">
        <v>8</v>
      </c>
      <c r="MC45" s="74">
        <v>0</v>
      </c>
      <c r="MD45" s="75">
        <f t="shared" si="39"/>
        <v>0.68</v>
      </c>
      <c r="ME45" s="75">
        <f t="shared" si="40"/>
        <v>0</v>
      </c>
      <c r="MG45" s="74" t="s">
        <v>48</v>
      </c>
      <c r="MH45" s="74">
        <v>25</v>
      </c>
      <c r="MI45" s="74">
        <v>17</v>
      </c>
      <c r="MJ45" s="74">
        <v>8</v>
      </c>
      <c r="MK45" s="74">
        <v>0</v>
      </c>
      <c r="ML45" s="75">
        <f t="shared" si="41"/>
        <v>0.68</v>
      </c>
      <c r="MM45" s="75">
        <f t="shared" si="42"/>
        <v>0</v>
      </c>
      <c r="MO45" s="74" t="s">
        <v>48</v>
      </c>
      <c r="MP45" s="74">
        <v>25</v>
      </c>
      <c r="MQ45" s="74">
        <v>17</v>
      </c>
      <c r="MR45" s="74">
        <v>8</v>
      </c>
      <c r="MS45" s="74">
        <v>0</v>
      </c>
      <c r="MT45" s="75">
        <f t="shared" si="43"/>
        <v>0.68</v>
      </c>
      <c r="MU45" s="75">
        <f t="shared" si="44"/>
        <v>0</v>
      </c>
      <c r="MW45" s="74" t="s">
        <v>48</v>
      </c>
      <c r="MX45" s="74">
        <v>25</v>
      </c>
      <c r="MY45" s="74">
        <v>17</v>
      </c>
      <c r="MZ45" s="74">
        <v>8</v>
      </c>
      <c r="NA45" s="74">
        <v>0</v>
      </c>
      <c r="NB45" s="75">
        <f t="shared" si="45"/>
        <v>0.68</v>
      </c>
      <c r="NC45" s="75">
        <f t="shared" si="46"/>
        <v>0</v>
      </c>
      <c r="ND45" s="74"/>
      <c r="NE45" s="74" t="s">
        <v>48</v>
      </c>
      <c r="NF45" s="74">
        <v>25</v>
      </c>
      <c r="NG45" s="74">
        <v>17</v>
      </c>
      <c r="NH45" s="74">
        <v>8</v>
      </c>
      <c r="NI45" s="74">
        <v>0</v>
      </c>
      <c r="NJ45" s="75">
        <f t="shared" si="47"/>
        <v>0.68</v>
      </c>
      <c r="NK45" s="75">
        <f t="shared" si="48"/>
        <v>0</v>
      </c>
      <c r="NM45" s="74" t="s">
        <v>48</v>
      </c>
      <c r="NN45" s="74">
        <v>25</v>
      </c>
      <c r="NO45" s="74">
        <v>17</v>
      </c>
      <c r="NP45" s="74">
        <v>8</v>
      </c>
      <c r="NQ45" s="74">
        <v>0</v>
      </c>
      <c r="NR45" s="75">
        <f t="shared" si="49"/>
        <v>0.68</v>
      </c>
      <c r="NS45" s="75">
        <f t="shared" si="50"/>
        <v>0</v>
      </c>
      <c r="NU45" s="74" t="s">
        <v>48</v>
      </c>
      <c r="NV45" s="74">
        <v>25</v>
      </c>
      <c r="NW45" s="74">
        <v>17</v>
      </c>
      <c r="NX45" s="74">
        <v>8</v>
      </c>
      <c r="NY45" s="74">
        <v>0</v>
      </c>
      <c r="NZ45" s="75">
        <f t="shared" si="51"/>
        <v>0.68</v>
      </c>
      <c r="OA45" s="75">
        <f t="shared" si="52"/>
        <v>0</v>
      </c>
      <c r="OC45" s="74" t="s">
        <v>48</v>
      </c>
      <c r="OD45" s="74">
        <v>25</v>
      </c>
      <c r="OE45" s="74">
        <v>17</v>
      </c>
      <c r="OF45" s="74">
        <v>8</v>
      </c>
      <c r="OG45" s="74">
        <v>0</v>
      </c>
      <c r="OH45" s="75">
        <f t="shared" si="53"/>
        <v>0.68</v>
      </c>
      <c r="OI45" s="75">
        <f t="shared" si="54"/>
        <v>0</v>
      </c>
      <c r="OK45" s="74" t="s">
        <v>48</v>
      </c>
      <c r="OL45" s="74">
        <v>25</v>
      </c>
      <c r="OM45" s="73">
        <v>17</v>
      </c>
      <c r="ON45" s="74">
        <v>8</v>
      </c>
      <c r="OO45" s="74">
        <v>0</v>
      </c>
      <c r="OP45" s="75">
        <f t="shared" si="55"/>
        <v>0.68</v>
      </c>
      <c r="OQ45" s="75">
        <f t="shared" si="56"/>
        <v>0</v>
      </c>
      <c r="OS45" s="74" t="s">
        <v>48</v>
      </c>
      <c r="OT45" s="74">
        <v>25</v>
      </c>
      <c r="OU45" s="74">
        <v>17</v>
      </c>
      <c r="OV45" s="74">
        <v>8</v>
      </c>
      <c r="OW45" s="74">
        <v>0</v>
      </c>
      <c r="OX45" s="75">
        <f t="shared" si="57"/>
        <v>0.68</v>
      </c>
      <c r="OY45" s="75">
        <f t="shared" si="58"/>
        <v>0</v>
      </c>
      <c r="PA45" s="74" t="s">
        <v>48</v>
      </c>
      <c r="PB45" s="74">
        <v>25</v>
      </c>
      <c r="PC45" s="74">
        <v>17</v>
      </c>
      <c r="PD45" s="74">
        <v>8</v>
      </c>
      <c r="PE45" s="74">
        <v>0</v>
      </c>
      <c r="PF45" s="75">
        <f t="shared" si="59"/>
        <v>0.68</v>
      </c>
      <c r="PG45" s="75">
        <f t="shared" si="60"/>
        <v>0</v>
      </c>
      <c r="PI45" s="74" t="s">
        <v>48</v>
      </c>
      <c r="PJ45" s="74">
        <v>25</v>
      </c>
      <c r="PK45" s="74">
        <v>17</v>
      </c>
      <c r="PL45" s="74">
        <v>8</v>
      </c>
      <c r="PM45" s="74">
        <v>0</v>
      </c>
      <c r="PN45" s="75">
        <f t="shared" si="61"/>
        <v>0.68</v>
      </c>
      <c r="PO45" s="75">
        <f t="shared" si="62"/>
        <v>0</v>
      </c>
      <c r="PQ45" s="74" t="s">
        <v>48</v>
      </c>
      <c r="PR45" s="74">
        <v>25</v>
      </c>
      <c r="PS45" s="74">
        <v>17</v>
      </c>
      <c r="PT45" s="74">
        <v>8</v>
      </c>
      <c r="PU45" s="74">
        <v>0</v>
      </c>
      <c r="PV45" s="75">
        <f t="shared" si="63"/>
        <v>0.68</v>
      </c>
      <c r="PW45" s="75">
        <f t="shared" si="64"/>
        <v>0</v>
      </c>
      <c r="PY45" s="74" t="s">
        <v>48</v>
      </c>
      <c r="PZ45" s="74">
        <v>25</v>
      </c>
      <c r="QA45" s="74">
        <v>17</v>
      </c>
      <c r="QB45" s="74">
        <v>8</v>
      </c>
      <c r="QC45" s="74">
        <v>0</v>
      </c>
      <c r="QD45" s="75">
        <f t="shared" si="65"/>
        <v>0.68</v>
      </c>
      <c r="QE45" s="75">
        <f t="shared" si="66"/>
        <v>0</v>
      </c>
      <c r="QG45" s="74" t="s">
        <v>48</v>
      </c>
      <c r="QH45" s="74">
        <v>25</v>
      </c>
      <c r="QI45" s="74">
        <v>17</v>
      </c>
      <c r="QJ45" s="74">
        <v>8</v>
      </c>
      <c r="QK45" s="74">
        <v>0</v>
      </c>
      <c r="QL45" s="75">
        <f t="shared" si="67"/>
        <v>0.68</v>
      </c>
      <c r="QM45" s="75">
        <f t="shared" si="68"/>
        <v>0</v>
      </c>
      <c r="QO45" s="74" t="s">
        <v>48</v>
      </c>
      <c r="QP45" s="74">
        <v>25</v>
      </c>
      <c r="QQ45" s="74">
        <v>17</v>
      </c>
      <c r="QR45" s="74">
        <v>8</v>
      </c>
      <c r="QS45" s="74">
        <v>0</v>
      </c>
      <c r="QT45" s="75">
        <f t="shared" si="69"/>
        <v>0.68</v>
      </c>
      <c r="QU45" s="75">
        <f t="shared" si="70"/>
        <v>0</v>
      </c>
      <c r="QW45" s="74" t="s">
        <v>48</v>
      </c>
      <c r="QX45" s="74">
        <v>25</v>
      </c>
      <c r="QY45" s="74">
        <v>17</v>
      </c>
      <c r="QZ45" s="74">
        <v>8</v>
      </c>
      <c r="RA45" s="74">
        <v>0</v>
      </c>
      <c r="RB45" s="75">
        <f t="shared" si="71"/>
        <v>0.68</v>
      </c>
      <c r="RC45" s="75">
        <f t="shared" si="72"/>
        <v>0</v>
      </c>
      <c r="RE45" s="74" t="s">
        <v>48</v>
      </c>
      <c r="RF45" s="74">
        <v>25</v>
      </c>
      <c r="RG45" s="74">
        <v>17</v>
      </c>
      <c r="RH45" s="74">
        <v>8</v>
      </c>
      <c r="RI45" s="74">
        <v>0</v>
      </c>
      <c r="RJ45" s="75">
        <f t="shared" si="73"/>
        <v>0.68</v>
      </c>
      <c r="RK45" s="75">
        <f t="shared" si="74"/>
        <v>0</v>
      </c>
      <c r="RM45" s="74" t="s">
        <v>48</v>
      </c>
      <c r="RN45" s="74">
        <v>25</v>
      </c>
      <c r="RO45" s="74">
        <v>17</v>
      </c>
      <c r="RP45" s="74">
        <v>8</v>
      </c>
      <c r="RQ45" s="74">
        <v>0</v>
      </c>
      <c r="RR45" s="75">
        <f t="shared" si="75"/>
        <v>0.68</v>
      </c>
      <c r="RS45" s="75">
        <f t="shared" si="76"/>
        <v>0</v>
      </c>
      <c r="RU45" s="74" t="s">
        <v>48</v>
      </c>
      <c r="RV45" s="74">
        <v>25</v>
      </c>
      <c r="RW45" s="74">
        <v>17</v>
      </c>
      <c r="RX45" s="74">
        <v>8</v>
      </c>
      <c r="RY45" s="74">
        <v>0</v>
      </c>
      <c r="RZ45" s="75">
        <f t="shared" si="77"/>
        <v>0.68</v>
      </c>
      <c r="SA45" s="75">
        <f t="shared" si="78"/>
        <v>0</v>
      </c>
      <c r="SC45" s="74" t="s">
        <v>48</v>
      </c>
      <c r="SD45" s="74">
        <v>25</v>
      </c>
      <c r="SE45" s="74">
        <v>17</v>
      </c>
      <c r="SF45" s="74">
        <v>8</v>
      </c>
      <c r="SG45" s="74">
        <v>0</v>
      </c>
      <c r="SH45" s="75">
        <f t="shared" si="79"/>
        <v>0.68</v>
      </c>
      <c r="SI45" s="75">
        <f t="shared" si="80"/>
        <v>0</v>
      </c>
      <c r="SK45" s="74" t="s">
        <v>48</v>
      </c>
      <c r="SL45" s="74">
        <v>25</v>
      </c>
      <c r="SM45" s="74">
        <v>17</v>
      </c>
      <c r="SN45" s="74">
        <v>8</v>
      </c>
      <c r="SO45" s="74">
        <v>0</v>
      </c>
      <c r="SP45" s="75">
        <f t="shared" si="81"/>
        <v>0.68</v>
      </c>
      <c r="SQ45" s="75" t="str">
        <f t="shared" si="82"/>
        <v>OK</v>
      </c>
      <c r="SS45" s="74" t="s">
        <v>48</v>
      </c>
      <c r="ST45" s="74">
        <v>25</v>
      </c>
      <c r="SU45" s="74">
        <v>17</v>
      </c>
      <c r="SV45" s="74">
        <v>8</v>
      </c>
      <c r="SW45" s="74">
        <v>0</v>
      </c>
      <c r="SX45" s="75">
        <f t="shared" si="83"/>
        <v>0.68</v>
      </c>
      <c r="SY45" s="75" t="str">
        <f t="shared" si="84"/>
        <v>OK</v>
      </c>
      <c r="TA45" s="74" t="s">
        <v>48</v>
      </c>
      <c r="TB45" s="74">
        <v>25</v>
      </c>
      <c r="TC45" s="74">
        <v>17</v>
      </c>
      <c r="TD45" s="74">
        <v>8</v>
      </c>
      <c r="TE45" s="74">
        <v>0</v>
      </c>
      <c r="TF45" s="75">
        <v>0.68</v>
      </c>
      <c r="TG45" s="75" t="str">
        <f t="shared" si="85"/>
        <v>OK</v>
      </c>
      <c r="TI45" s="74" t="s">
        <v>48</v>
      </c>
      <c r="TJ45" s="74">
        <v>25</v>
      </c>
      <c r="TK45" s="74">
        <v>17</v>
      </c>
      <c r="TL45" s="74">
        <v>8</v>
      </c>
      <c r="TM45" s="74">
        <v>0</v>
      </c>
      <c r="TN45" s="75">
        <f t="shared" si="86"/>
        <v>0.68</v>
      </c>
      <c r="TO45" s="75" t="str">
        <f t="shared" si="87"/>
        <v>OK</v>
      </c>
    </row>
    <row r="46" spans="1:535" ht="15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G46" s="4"/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4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4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4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4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4">
        <f t="shared" si="4"/>
        <v>0</v>
      </c>
      <c r="AV46" s="2" t="s">
        <v>49</v>
      </c>
      <c r="AW46" s="2">
        <v>164</v>
      </c>
      <c r="AX46" s="2">
        <v>160</v>
      </c>
      <c r="AY46" s="2">
        <v>4</v>
      </c>
      <c r="AZ46" s="2">
        <v>0</v>
      </c>
      <c r="BA46" s="4">
        <v>0.98</v>
      </c>
      <c r="BB46" s="4">
        <f t="shared" si="5"/>
        <v>0</v>
      </c>
      <c r="BD46" s="2" t="s">
        <v>49</v>
      </c>
      <c r="BE46" s="2">
        <v>164</v>
      </c>
      <c r="BF46" s="2">
        <v>160</v>
      </c>
      <c r="BG46" s="2">
        <v>4</v>
      </c>
      <c r="BH46" s="2">
        <v>0</v>
      </c>
      <c r="BI46" s="4">
        <v>0.98</v>
      </c>
      <c r="BJ46" s="4">
        <f t="shared" si="6"/>
        <v>0</v>
      </c>
      <c r="BL46" s="2" t="s">
        <v>49</v>
      </c>
      <c r="BM46" s="2">
        <v>164</v>
      </c>
      <c r="BN46" s="2">
        <v>160</v>
      </c>
      <c r="BO46" s="2">
        <v>4</v>
      </c>
      <c r="BP46" s="2">
        <v>0</v>
      </c>
      <c r="BQ46" s="4">
        <v>0.98</v>
      </c>
      <c r="BR46" s="4">
        <f t="shared" si="7"/>
        <v>0</v>
      </c>
      <c r="BT46" s="2" t="s">
        <v>49</v>
      </c>
      <c r="BU46" s="2">
        <v>164</v>
      </c>
      <c r="BV46" s="2">
        <v>160</v>
      </c>
      <c r="BW46" s="2">
        <v>4</v>
      </c>
      <c r="BX46" s="2">
        <v>0</v>
      </c>
      <c r="BY46" s="4">
        <v>0.98</v>
      </c>
      <c r="BZ46" s="4">
        <f t="shared" si="8"/>
        <v>0</v>
      </c>
      <c r="CB46" s="2" t="s">
        <v>49</v>
      </c>
      <c r="CC46" s="2">
        <v>164</v>
      </c>
      <c r="CD46" s="2">
        <v>160</v>
      </c>
      <c r="CE46" s="2">
        <v>4</v>
      </c>
      <c r="CF46" s="2">
        <v>0</v>
      </c>
      <c r="CG46" s="4">
        <v>0.98</v>
      </c>
      <c r="CH46" s="4">
        <f t="shared" si="9"/>
        <v>0</v>
      </c>
      <c r="CJ46" s="2" t="s">
        <v>49</v>
      </c>
      <c r="CK46" s="2">
        <v>164</v>
      </c>
      <c r="CL46" s="2">
        <v>160</v>
      </c>
      <c r="CM46" s="2">
        <v>4</v>
      </c>
      <c r="CN46" s="2">
        <v>0</v>
      </c>
      <c r="CO46" s="4">
        <v>0.98</v>
      </c>
      <c r="CP46" s="4">
        <f t="shared" si="10"/>
        <v>0</v>
      </c>
      <c r="CR46" s="2" t="s">
        <v>49</v>
      </c>
      <c r="CS46" s="2">
        <v>164</v>
      </c>
      <c r="CT46" s="2">
        <v>160</v>
      </c>
      <c r="CU46" s="2">
        <v>4</v>
      </c>
      <c r="CV46" s="2">
        <v>0</v>
      </c>
      <c r="CW46" s="4">
        <v>0.98</v>
      </c>
      <c r="CX46" s="4">
        <f t="shared" si="11"/>
        <v>0</v>
      </c>
      <c r="CZ46" s="2" t="s">
        <v>49</v>
      </c>
      <c r="DA46" s="2">
        <v>164</v>
      </c>
      <c r="DB46" s="2">
        <v>160</v>
      </c>
      <c r="DC46" s="2">
        <v>4</v>
      </c>
      <c r="DD46" s="2">
        <v>0</v>
      </c>
      <c r="DE46" s="4">
        <v>0.98</v>
      </c>
      <c r="DF46" s="8">
        <f t="shared" si="12"/>
        <v>0</v>
      </c>
      <c r="DH46" s="2" t="s">
        <v>49</v>
      </c>
      <c r="DI46" s="2">
        <v>164</v>
      </c>
      <c r="DJ46" s="2">
        <v>160</v>
      </c>
      <c r="DK46" s="2">
        <v>4</v>
      </c>
      <c r="DL46" s="2">
        <v>0</v>
      </c>
      <c r="DM46" s="4">
        <v>0.98</v>
      </c>
      <c r="DN46" s="4">
        <f t="shared" si="13"/>
        <v>0</v>
      </c>
      <c r="DP46" s="2" t="s">
        <v>49</v>
      </c>
      <c r="DQ46" s="2">
        <v>164</v>
      </c>
      <c r="DR46" s="2">
        <v>160</v>
      </c>
      <c r="DS46" s="2">
        <v>4</v>
      </c>
      <c r="DT46" s="2">
        <v>0</v>
      </c>
      <c r="DU46" s="4">
        <v>0.98</v>
      </c>
      <c r="DV46" s="4">
        <f t="shared" si="14"/>
        <v>0</v>
      </c>
      <c r="DX46" s="2" t="s">
        <v>49</v>
      </c>
      <c r="DY46" s="2">
        <v>164</v>
      </c>
      <c r="DZ46" s="2">
        <v>160</v>
      </c>
      <c r="EA46" s="2">
        <v>4</v>
      </c>
      <c r="EB46" s="2">
        <v>0</v>
      </c>
      <c r="EC46" s="4">
        <v>0.98</v>
      </c>
      <c r="ED46" s="8">
        <f>EC46-'ZTE Geek V975'!DM46</f>
        <v>0</v>
      </c>
      <c r="EF46" s="2" t="s">
        <v>49</v>
      </c>
      <c r="EG46" s="2">
        <v>447</v>
      </c>
      <c r="EH46" s="2">
        <v>443</v>
      </c>
      <c r="EI46" s="2">
        <v>4</v>
      </c>
      <c r="EJ46" s="2">
        <v>0</v>
      </c>
      <c r="EK46" s="4">
        <v>0.99</v>
      </c>
      <c r="EL46" s="4">
        <f t="shared" si="15"/>
        <v>1.0000000000000009E-2</v>
      </c>
      <c r="EN46" s="2" t="s">
        <v>49</v>
      </c>
      <c r="EO46" s="2">
        <v>447</v>
      </c>
      <c r="EP46" s="2">
        <v>443</v>
      </c>
      <c r="EQ46" s="2">
        <v>4</v>
      </c>
      <c r="ER46" s="2">
        <v>0</v>
      </c>
      <c r="ES46" s="4">
        <v>0.99</v>
      </c>
      <c r="ET46" s="4">
        <f t="shared" si="16"/>
        <v>0</v>
      </c>
      <c r="EV46" s="2" t="s">
        <v>49</v>
      </c>
      <c r="EW46" s="2">
        <v>447</v>
      </c>
      <c r="EX46" s="2">
        <v>443</v>
      </c>
      <c r="EY46" s="2">
        <v>4</v>
      </c>
      <c r="EZ46" s="2">
        <v>0</v>
      </c>
      <c r="FA46" s="4">
        <v>0.99</v>
      </c>
      <c r="FB46" s="4">
        <f t="shared" si="17"/>
        <v>0</v>
      </c>
      <c r="FD46" s="2" t="s">
        <v>49</v>
      </c>
      <c r="FE46" s="2">
        <v>447</v>
      </c>
      <c r="FF46" s="2">
        <v>443</v>
      </c>
      <c r="FG46" s="2">
        <v>4</v>
      </c>
      <c r="FH46" s="2">
        <v>0</v>
      </c>
      <c r="FI46" s="4">
        <v>0.99</v>
      </c>
      <c r="FJ46" s="4">
        <f t="shared" si="18"/>
        <v>0</v>
      </c>
      <c r="FL46" s="2" t="s">
        <v>49</v>
      </c>
      <c r="FM46" s="2">
        <v>447</v>
      </c>
      <c r="FN46" s="2">
        <v>443</v>
      </c>
      <c r="FO46" s="2">
        <v>4</v>
      </c>
      <c r="FP46" s="2">
        <v>0</v>
      </c>
      <c r="FQ46" s="4">
        <v>0.99</v>
      </c>
      <c r="FR46" s="8">
        <f t="shared" si="19"/>
        <v>0</v>
      </c>
      <c r="FT46" s="2" t="s">
        <v>49</v>
      </c>
      <c r="FU46" s="2">
        <v>447</v>
      </c>
      <c r="FV46" s="2">
        <v>443</v>
      </c>
      <c r="FW46" s="2">
        <v>4</v>
      </c>
      <c r="FX46" s="2">
        <v>0</v>
      </c>
      <c r="FY46" s="4">
        <f t="shared" si="88"/>
        <v>0.99105145413870244</v>
      </c>
      <c r="FZ46" s="4">
        <f t="shared" si="20"/>
        <v>1.0514541387024456E-3</v>
      </c>
      <c r="GB46" t="s">
        <v>49</v>
      </c>
      <c r="GC46">
        <v>447</v>
      </c>
      <c r="GD46">
        <v>443</v>
      </c>
      <c r="GE46">
        <v>4</v>
      </c>
      <c r="GF46">
        <v>0</v>
      </c>
      <c r="GG46" s="38">
        <f t="shared" si="89"/>
        <v>0.99105145413870244</v>
      </c>
      <c r="GH46" s="4">
        <f t="shared" si="21"/>
        <v>0</v>
      </c>
      <c r="GJ46" s="2" t="s">
        <v>49</v>
      </c>
      <c r="GK46" s="2">
        <v>447</v>
      </c>
      <c r="GL46" s="2">
        <v>443</v>
      </c>
      <c r="GM46" s="2">
        <v>4</v>
      </c>
      <c r="GN46" s="2">
        <v>0</v>
      </c>
      <c r="GO46" s="4">
        <v>0.99</v>
      </c>
      <c r="GP46" s="4">
        <f t="shared" si="22"/>
        <v>-1.0514541387024456E-3</v>
      </c>
      <c r="GR46" s="2" t="s">
        <v>49</v>
      </c>
      <c r="GS46" s="2">
        <v>447</v>
      </c>
      <c r="GT46" s="2">
        <v>443</v>
      </c>
      <c r="GU46" s="2">
        <v>4</v>
      </c>
      <c r="GV46" s="2">
        <v>0</v>
      </c>
      <c r="GW46" s="4">
        <v>0.99</v>
      </c>
      <c r="GX46" s="4">
        <f t="shared" si="23"/>
        <v>0</v>
      </c>
      <c r="GZ46" s="2" t="s">
        <v>49</v>
      </c>
      <c r="HA46" s="2">
        <v>447</v>
      </c>
      <c r="HB46" s="2">
        <v>443</v>
      </c>
      <c r="HC46" s="2">
        <v>4</v>
      </c>
      <c r="HD46" s="2">
        <v>0</v>
      </c>
      <c r="HE46" s="4">
        <v>0.99</v>
      </c>
      <c r="HF46" s="4">
        <f t="shared" si="24"/>
        <v>0</v>
      </c>
      <c r="HH46" s="2" t="s">
        <v>49</v>
      </c>
      <c r="HI46" s="2">
        <v>447</v>
      </c>
      <c r="HJ46" s="2">
        <v>443</v>
      </c>
      <c r="HK46" s="2">
        <v>4</v>
      </c>
      <c r="HL46" s="2">
        <v>0</v>
      </c>
      <c r="HM46" s="4">
        <v>0.99</v>
      </c>
      <c r="HN46" s="4">
        <f t="shared" si="25"/>
        <v>0</v>
      </c>
      <c r="HP46" s="2" t="s">
        <v>49</v>
      </c>
      <c r="HQ46" s="2">
        <v>447</v>
      </c>
      <c r="HR46" s="2">
        <v>443</v>
      </c>
      <c r="HS46" s="2">
        <v>4</v>
      </c>
      <c r="HT46" s="2">
        <v>0</v>
      </c>
      <c r="HU46" s="4">
        <v>0.99</v>
      </c>
      <c r="HV46" s="4">
        <f t="shared" si="26"/>
        <v>0</v>
      </c>
      <c r="HX46" s="2" t="s">
        <v>49</v>
      </c>
      <c r="HY46" s="2">
        <v>447</v>
      </c>
      <c r="HZ46" s="2">
        <v>443</v>
      </c>
      <c r="IA46" s="2">
        <v>4</v>
      </c>
      <c r="IB46" s="2">
        <v>0</v>
      </c>
      <c r="IC46" s="4">
        <v>0.99</v>
      </c>
      <c r="ID46" s="4">
        <f t="shared" si="27"/>
        <v>0</v>
      </c>
      <c r="IF46" s="2" t="s">
        <v>49</v>
      </c>
      <c r="IG46" s="2">
        <v>447</v>
      </c>
      <c r="IH46" s="2">
        <v>443</v>
      </c>
      <c r="II46" s="2">
        <v>4</v>
      </c>
      <c r="IJ46" s="2">
        <v>0</v>
      </c>
      <c r="IK46" s="4">
        <f t="shared" si="90"/>
        <v>0.99105145413870244</v>
      </c>
      <c r="IL46" s="4">
        <f t="shared" si="28"/>
        <v>1.0514541387024456E-3</v>
      </c>
      <c r="IN46" s="55" t="s">
        <v>49</v>
      </c>
      <c r="IO46" s="55">
        <v>447</v>
      </c>
      <c r="IP46" s="55">
        <v>443</v>
      </c>
      <c r="IQ46" s="55">
        <v>4</v>
      </c>
      <c r="IR46" s="55">
        <v>0</v>
      </c>
      <c r="IS46" s="56">
        <v>0.99</v>
      </c>
      <c r="IT46" s="56">
        <v>0</v>
      </c>
      <c r="IU46" s="52"/>
      <c r="IV46" s="55" t="s">
        <v>49</v>
      </c>
      <c r="IW46" s="55">
        <v>447</v>
      </c>
      <c r="IX46" s="55">
        <v>443</v>
      </c>
      <c r="IY46" s="55">
        <v>4</v>
      </c>
      <c r="IZ46" s="55">
        <v>0</v>
      </c>
      <c r="JA46" s="56">
        <v>0.99</v>
      </c>
      <c r="JB46" s="56">
        <v>0</v>
      </c>
      <c r="JD46" s="73" t="s">
        <v>49</v>
      </c>
      <c r="JE46" s="73">
        <v>447</v>
      </c>
      <c r="JF46" s="73">
        <v>443</v>
      </c>
      <c r="JG46" s="73">
        <v>4</v>
      </c>
      <c r="JH46" s="73">
        <v>0</v>
      </c>
      <c r="JI46" s="77">
        <v>0.99</v>
      </c>
      <c r="JJ46" s="67">
        <f t="shared" si="29"/>
        <v>0</v>
      </c>
      <c r="JK46" s="66"/>
      <c r="JL46" s="73" t="s">
        <v>49</v>
      </c>
      <c r="JM46" s="73">
        <v>447</v>
      </c>
      <c r="JN46" s="73">
        <v>443</v>
      </c>
      <c r="JO46" s="73">
        <v>4</v>
      </c>
      <c r="JP46" s="73">
        <v>0</v>
      </c>
      <c r="JQ46" s="77">
        <f t="shared" si="91"/>
        <v>0.99105145413870244</v>
      </c>
      <c r="JR46" s="67">
        <f t="shared" si="30"/>
        <v>1.0514541387024456E-3</v>
      </c>
      <c r="JS46" s="66"/>
      <c r="JT46" s="74" t="s">
        <v>49</v>
      </c>
      <c r="JU46" s="74">
        <v>447</v>
      </c>
      <c r="JV46" s="74">
        <v>443</v>
      </c>
      <c r="JW46" s="74">
        <v>4</v>
      </c>
      <c r="JX46" s="74">
        <v>0</v>
      </c>
      <c r="JY46" s="75">
        <f t="shared" si="92"/>
        <v>0.99105145413870244</v>
      </c>
      <c r="JZ46" s="75">
        <f t="shared" si="31"/>
        <v>0</v>
      </c>
      <c r="KB46" s="73" t="s">
        <v>49</v>
      </c>
      <c r="KC46" s="73">
        <v>447</v>
      </c>
      <c r="KD46" s="73">
        <v>443</v>
      </c>
      <c r="KE46" s="73">
        <v>4</v>
      </c>
      <c r="KF46" s="73">
        <v>0</v>
      </c>
      <c r="KG46" s="77">
        <v>0.99</v>
      </c>
      <c r="KH46" s="75">
        <f t="shared" si="32"/>
        <v>-1.0514541387024456E-3</v>
      </c>
      <c r="KI46" s="74"/>
      <c r="KJ46" s="73" t="s">
        <v>49</v>
      </c>
      <c r="KK46" s="73">
        <v>447</v>
      </c>
      <c r="KL46" s="73">
        <v>443</v>
      </c>
      <c r="KM46" s="73">
        <v>4</v>
      </c>
      <c r="KN46" s="73">
        <v>0</v>
      </c>
      <c r="KO46" s="77">
        <v>0.99</v>
      </c>
      <c r="KP46" s="75">
        <f t="shared" si="33"/>
        <v>0</v>
      </c>
      <c r="KQ46" s="74"/>
      <c r="KR46" s="73" t="s">
        <v>49</v>
      </c>
      <c r="KS46" s="73">
        <v>447</v>
      </c>
      <c r="KT46" s="73">
        <v>443</v>
      </c>
      <c r="KU46" s="73">
        <v>4</v>
      </c>
      <c r="KV46" s="73">
        <v>0</v>
      </c>
      <c r="KW46" s="77">
        <v>0.99</v>
      </c>
      <c r="KX46" s="75">
        <f t="shared" si="34"/>
        <v>0</v>
      </c>
      <c r="KY46" s="74"/>
      <c r="KZ46" s="73" t="s">
        <v>49</v>
      </c>
      <c r="LA46" s="73">
        <v>447</v>
      </c>
      <c r="LB46" s="73">
        <v>443</v>
      </c>
      <c r="LC46" s="73">
        <v>4</v>
      </c>
      <c r="LD46" s="73">
        <v>0</v>
      </c>
      <c r="LE46" s="77">
        <v>0.99</v>
      </c>
      <c r="LF46" s="75">
        <f t="shared" si="35"/>
        <v>0.99</v>
      </c>
      <c r="LG46" s="74"/>
      <c r="LH46" s="74"/>
      <c r="LI46" s="73" t="s">
        <v>49</v>
      </c>
      <c r="LJ46" s="73">
        <v>447</v>
      </c>
      <c r="LK46" s="73">
        <v>443</v>
      </c>
      <c r="LL46" s="73">
        <v>4</v>
      </c>
      <c r="LM46" s="73">
        <v>0</v>
      </c>
      <c r="LN46" s="77">
        <v>0.99</v>
      </c>
      <c r="LO46" s="75">
        <f t="shared" si="36"/>
        <v>0</v>
      </c>
      <c r="LP46" s="74"/>
      <c r="LQ46" s="74" t="s">
        <v>49</v>
      </c>
      <c r="LR46" s="74">
        <v>447</v>
      </c>
      <c r="LS46" s="74">
        <v>443</v>
      </c>
      <c r="LT46" s="74">
        <v>4</v>
      </c>
      <c r="LU46" s="74">
        <v>0</v>
      </c>
      <c r="LV46" s="75">
        <f t="shared" si="37"/>
        <v>0.99105145413870244</v>
      </c>
      <c r="LW46" s="75">
        <f t="shared" si="38"/>
        <v>1.0514541387024456E-3</v>
      </c>
      <c r="LY46" s="74" t="s">
        <v>49</v>
      </c>
      <c r="LZ46" s="74">
        <v>447</v>
      </c>
      <c r="MA46" s="74">
        <v>443</v>
      </c>
      <c r="MB46" s="74">
        <v>4</v>
      </c>
      <c r="MC46" s="74">
        <v>0</v>
      </c>
      <c r="MD46" s="75">
        <f t="shared" si="39"/>
        <v>0.99105145413870244</v>
      </c>
      <c r="ME46" s="75">
        <f t="shared" si="40"/>
        <v>0</v>
      </c>
      <c r="MG46" s="74" t="s">
        <v>49</v>
      </c>
      <c r="MH46" s="74">
        <v>447</v>
      </c>
      <c r="MI46" s="74">
        <v>443</v>
      </c>
      <c r="MJ46" s="74">
        <v>4</v>
      </c>
      <c r="MK46" s="74">
        <v>0</v>
      </c>
      <c r="ML46" s="75">
        <f t="shared" si="41"/>
        <v>0.99105145413870244</v>
      </c>
      <c r="MM46" s="75">
        <f t="shared" si="42"/>
        <v>0</v>
      </c>
      <c r="MO46" s="74" t="s">
        <v>49</v>
      </c>
      <c r="MP46" s="74">
        <v>447</v>
      </c>
      <c r="MQ46" s="74">
        <v>443</v>
      </c>
      <c r="MR46" s="74">
        <v>4</v>
      </c>
      <c r="MS46" s="74">
        <v>0</v>
      </c>
      <c r="MT46" s="75">
        <f t="shared" si="43"/>
        <v>0.99105145413870244</v>
      </c>
      <c r="MU46" s="75">
        <f t="shared" si="44"/>
        <v>0</v>
      </c>
      <c r="MW46" s="74" t="s">
        <v>49</v>
      </c>
      <c r="MX46" s="74">
        <v>447</v>
      </c>
      <c r="MY46" s="74">
        <v>443</v>
      </c>
      <c r="MZ46" s="74">
        <v>4</v>
      </c>
      <c r="NA46" s="74">
        <v>0</v>
      </c>
      <c r="NB46" s="75">
        <f t="shared" si="45"/>
        <v>0.99105145413870244</v>
      </c>
      <c r="NC46" s="75">
        <f t="shared" si="46"/>
        <v>0</v>
      </c>
      <c r="ND46" s="74"/>
      <c r="NE46" s="74" t="s">
        <v>49</v>
      </c>
      <c r="NF46" s="74">
        <v>447</v>
      </c>
      <c r="NG46" s="74">
        <v>443</v>
      </c>
      <c r="NH46" s="74">
        <v>4</v>
      </c>
      <c r="NI46" s="74">
        <v>0</v>
      </c>
      <c r="NJ46" s="75">
        <f t="shared" si="47"/>
        <v>0.99105145413870244</v>
      </c>
      <c r="NK46" s="75">
        <f t="shared" si="48"/>
        <v>0</v>
      </c>
      <c r="NM46" s="74" t="s">
        <v>49</v>
      </c>
      <c r="NN46" s="74">
        <v>447</v>
      </c>
      <c r="NO46" s="74">
        <v>443</v>
      </c>
      <c r="NP46" s="74">
        <v>4</v>
      </c>
      <c r="NQ46" s="74">
        <v>0</v>
      </c>
      <c r="NR46" s="75">
        <f t="shared" si="49"/>
        <v>0.99105145413870244</v>
      </c>
      <c r="NS46" s="75">
        <f t="shared" si="50"/>
        <v>0</v>
      </c>
      <c r="NU46" s="74" t="s">
        <v>49</v>
      </c>
      <c r="NV46" s="74">
        <v>447</v>
      </c>
      <c r="NW46" s="74">
        <v>443</v>
      </c>
      <c r="NX46" s="74">
        <v>4</v>
      </c>
      <c r="NY46" s="74">
        <v>0</v>
      </c>
      <c r="NZ46" s="75">
        <f t="shared" si="51"/>
        <v>0.99105145413870244</v>
      </c>
      <c r="OA46" s="75">
        <f t="shared" si="52"/>
        <v>0</v>
      </c>
      <c r="OC46" s="74" t="s">
        <v>49</v>
      </c>
      <c r="OD46" s="74">
        <v>447</v>
      </c>
      <c r="OE46" s="74">
        <v>443</v>
      </c>
      <c r="OF46" s="74">
        <v>4</v>
      </c>
      <c r="OG46" s="74">
        <v>0</v>
      </c>
      <c r="OH46" s="75">
        <f t="shared" si="53"/>
        <v>0.99105145413870244</v>
      </c>
      <c r="OI46" s="75">
        <f t="shared" si="54"/>
        <v>0</v>
      </c>
      <c r="OK46" s="74" t="s">
        <v>49</v>
      </c>
      <c r="OL46" s="74">
        <v>447</v>
      </c>
      <c r="OM46" s="73">
        <v>443</v>
      </c>
      <c r="ON46" s="74">
        <v>4</v>
      </c>
      <c r="OO46" s="74">
        <v>0</v>
      </c>
      <c r="OP46" s="75">
        <f t="shared" si="55"/>
        <v>0.99105145413870244</v>
      </c>
      <c r="OQ46" s="75">
        <f t="shared" si="56"/>
        <v>0</v>
      </c>
      <c r="OS46" s="74" t="s">
        <v>49</v>
      </c>
      <c r="OT46" s="74">
        <v>447</v>
      </c>
      <c r="OU46" s="74">
        <v>443</v>
      </c>
      <c r="OV46" s="74">
        <v>4</v>
      </c>
      <c r="OW46" s="74">
        <v>0</v>
      </c>
      <c r="OX46" s="75">
        <f t="shared" si="57"/>
        <v>0.99105145413870244</v>
      </c>
      <c r="OY46" s="75">
        <f t="shared" si="58"/>
        <v>0</v>
      </c>
      <c r="PA46" s="74" t="s">
        <v>49</v>
      </c>
      <c r="PB46" s="74">
        <v>447</v>
      </c>
      <c r="PC46" s="74">
        <v>443</v>
      </c>
      <c r="PD46" s="74">
        <v>4</v>
      </c>
      <c r="PE46" s="74">
        <v>0</v>
      </c>
      <c r="PF46" s="75">
        <f t="shared" si="59"/>
        <v>0.99105145413870244</v>
      </c>
      <c r="PG46" s="75">
        <f t="shared" si="60"/>
        <v>0</v>
      </c>
      <c r="PI46" s="74" t="s">
        <v>49</v>
      </c>
      <c r="PJ46" s="74">
        <v>447</v>
      </c>
      <c r="PK46" s="74">
        <v>443</v>
      </c>
      <c r="PL46" s="74">
        <v>4</v>
      </c>
      <c r="PM46" s="74">
        <v>0</v>
      </c>
      <c r="PN46" s="75">
        <f t="shared" si="61"/>
        <v>0.99105145413870244</v>
      </c>
      <c r="PO46" s="75">
        <f t="shared" si="62"/>
        <v>0</v>
      </c>
      <c r="PQ46" s="74" t="s">
        <v>49</v>
      </c>
      <c r="PR46" s="74">
        <v>447</v>
      </c>
      <c r="PS46" s="74">
        <v>443</v>
      </c>
      <c r="PT46" s="74">
        <v>4</v>
      </c>
      <c r="PU46" s="74">
        <v>0</v>
      </c>
      <c r="PV46" s="75">
        <f t="shared" si="63"/>
        <v>0.99105145413870244</v>
      </c>
      <c r="PW46" s="75">
        <f t="shared" si="64"/>
        <v>0</v>
      </c>
      <c r="PY46" s="74" t="s">
        <v>49</v>
      </c>
      <c r="PZ46" s="74">
        <v>447</v>
      </c>
      <c r="QA46" s="74">
        <v>443</v>
      </c>
      <c r="QB46" s="74">
        <v>4</v>
      </c>
      <c r="QC46" s="74">
        <v>0</v>
      </c>
      <c r="QD46" s="75">
        <f t="shared" si="65"/>
        <v>0.99105145413870244</v>
      </c>
      <c r="QE46" s="75">
        <f t="shared" si="66"/>
        <v>0</v>
      </c>
      <c r="QG46" s="74" t="s">
        <v>49</v>
      </c>
      <c r="QH46" s="74">
        <v>447</v>
      </c>
      <c r="QI46" s="74">
        <v>443</v>
      </c>
      <c r="QJ46" s="74">
        <v>4</v>
      </c>
      <c r="QK46" s="74">
        <v>0</v>
      </c>
      <c r="QL46" s="75">
        <f t="shared" si="67"/>
        <v>0.99105145413870244</v>
      </c>
      <c r="QM46" s="75">
        <f t="shared" si="68"/>
        <v>0</v>
      </c>
      <c r="QO46" s="74" t="s">
        <v>49</v>
      </c>
      <c r="QP46" s="74">
        <v>447</v>
      </c>
      <c r="QQ46" s="74">
        <v>443</v>
      </c>
      <c r="QR46" s="74">
        <v>4</v>
      </c>
      <c r="QS46" s="74">
        <v>0</v>
      </c>
      <c r="QT46" s="75">
        <f t="shared" si="69"/>
        <v>0.99105145413870244</v>
      </c>
      <c r="QU46" s="75">
        <f t="shared" si="70"/>
        <v>0</v>
      </c>
      <c r="QW46" s="74" t="s">
        <v>49</v>
      </c>
      <c r="QX46" s="74">
        <v>447</v>
      </c>
      <c r="QY46" s="74">
        <v>443</v>
      </c>
      <c r="QZ46" s="74">
        <v>4</v>
      </c>
      <c r="RA46" s="74">
        <v>0</v>
      </c>
      <c r="RB46" s="75">
        <f t="shared" si="71"/>
        <v>0.99105145413870244</v>
      </c>
      <c r="RC46" s="75">
        <f t="shared" si="72"/>
        <v>0</v>
      </c>
      <c r="RE46" s="74" t="s">
        <v>49</v>
      </c>
      <c r="RF46" s="74">
        <v>447</v>
      </c>
      <c r="RG46" s="74">
        <v>443</v>
      </c>
      <c r="RH46" s="74">
        <v>4</v>
      </c>
      <c r="RI46" s="74">
        <v>0</v>
      </c>
      <c r="RJ46" s="75">
        <f t="shared" si="73"/>
        <v>0.99105145413870244</v>
      </c>
      <c r="RK46" s="75">
        <f t="shared" si="74"/>
        <v>0</v>
      </c>
      <c r="RM46" s="74" t="s">
        <v>49</v>
      </c>
      <c r="RN46" s="74">
        <v>447</v>
      </c>
      <c r="RO46" s="74">
        <v>443</v>
      </c>
      <c r="RP46" s="74">
        <v>4</v>
      </c>
      <c r="RQ46" s="74">
        <v>0</v>
      </c>
      <c r="RR46" s="75">
        <f t="shared" si="75"/>
        <v>0.99105145413870244</v>
      </c>
      <c r="RS46" s="75">
        <f t="shared" si="76"/>
        <v>0</v>
      </c>
      <c r="RU46" s="74" t="s">
        <v>49</v>
      </c>
      <c r="RV46" s="74">
        <v>447</v>
      </c>
      <c r="RW46" s="74">
        <v>443</v>
      </c>
      <c r="RX46" s="74">
        <v>4</v>
      </c>
      <c r="RY46" s="74">
        <v>0</v>
      </c>
      <c r="RZ46" s="75">
        <f t="shared" si="77"/>
        <v>0.99105145413870244</v>
      </c>
      <c r="SA46" s="75">
        <f t="shared" si="78"/>
        <v>0</v>
      </c>
      <c r="SC46" s="74" t="s">
        <v>49</v>
      </c>
      <c r="SD46" s="74">
        <v>447</v>
      </c>
      <c r="SE46" s="74">
        <v>443</v>
      </c>
      <c r="SF46" s="74">
        <v>4</v>
      </c>
      <c r="SG46" s="74">
        <v>0</v>
      </c>
      <c r="SH46" s="75">
        <f t="shared" si="79"/>
        <v>0.99105145413870244</v>
      </c>
      <c r="SI46" s="75">
        <f t="shared" si="80"/>
        <v>0</v>
      </c>
      <c r="SK46" s="74" t="s">
        <v>49</v>
      </c>
      <c r="SL46" s="74">
        <v>447</v>
      </c>
      <c r="SM46" s="74">
        <v>443</v>
      </c>
      <c r="SN46" s="74">
        <v>4</v>
      </c>
      <c r="SO46" s="74">
        <v>0</v>
      </c>
      <c r="SP46" s="75">
        <f t="shared" si="81"/>
        <v>0.99105145413870244</v>
      </c>
      <c r="SQ46" s="75" t="str">
        <f t="shared" si="82"/>
        <v>OK</v>
      </c>
      <c r="SS46" s="74" t="s">
        <v>49</v>
      </c>
      <c r="ST46" s="74">
        <v>447</v>
      </c>
      <c r="SU46" s="74">
        <v>443</v>
      </c>
      <c r="SV46" s="74">
        <v>4</v>
      </c>
      <c r="SW46" s="74">
        <v>0</v>
      </c>
      <c r="SX46" s="75">
        <f t="shared" si="83"/>
        <v>0.99105145413870244</v>
      </c>
      <c r="SY46" s="75" t="str">
        <f t="shared" si="84"/>
        <v>OK</v>
      </c>
      <c r="TA46" s="74" t="s">
        <v>49</v>
      </c>
      <c r="TB46" s="74">
        <v>447</v>
      </c>
      <c r="TC46" s="74">
        <v>443</v>
      </c>
      <c r="TD46" s="74">
        <v>4</v>
      </c>
      <c r="TE46" s="74">
        <v>0</v>
      </c>
      <c r="TF46" s="75">
        <v>0.99</v>
      </c>
      <c r="TG46" s="75" t="str">
        <f t="shared" si="85"/>
        <v>OK</v>
      </c>
      <c r="TI46" s="74" t="s">
        <v>49</v>
      </c>
      <c r="TJ46" s="74">
        <v>447</v>
      </c>
      <c r="TK46" s="74">
        <v>443</v>
      </c>
      <c r="TL46" s="74">
        <v>4</v>
      </c>
      <c r="TM46" s="74">
        <v>0</v>
      </c>
      <c r="TN46" s="75">
        <f t="shared" si="86"/>
        <v>0.99105145413870244</v>
      </c>
      <c r="TO46" s="75" t="str">
        <f t="shared" si="87"/>
        <v>OK</v>
      </c>
    </row>
    <row r="47" spans="1:535" ht="15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G47" s="4"/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4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4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4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4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4">
        <f t="shared" si="4"/>
        <v>0</v>
      </c>
      <c r="AV47" s="2" t="s">
        <v>50</v>
      </c>
      <c r="AW47" s="2">
        <v>40</v>
      </c>
      <c r="AX47" s="2">
        <v>40</v>
      </c>
      <c r="AY47" s="2">
        <v>0</v>
      </c>
      <c r="AZ47" s="2">
        <v>0</v>
      </c>
      <c r="BA47" s="4">
        <v>1</v>
      </c>
      <c r="BB47" s="4">
        <f t="shared" si="5"/>
        <v>0</v>
      </c>
      <c r="BD47" s="2" t="s">
        <v>50</v>
      </c>
      <c r="BE47" s="2">
        <v>40</v>
      </c>
      <c r="BF47" s="2">
        <v>40</v>
      </c>
      <c r="BG47" s="2">
        <v>0</v>
      </c>
      <c r="BH47" s="2">
        <v>0</v>
      </c>
      <c r="BI47" s="4">
        <v>1</v>
      </c>
      <c r="BJ47" s="4">
        <f t="shared" si="6"/>
        <v>0</v>
      </c>
      <c r="BL47" s="2" t="s">
        <v>50</v>
      </c>
      <c r="BM47" s="2">
        <v>40</v>
      </c>
      <c r="BN47" s="2">
        <v>40</v>
      </c>
      <c r="BO47" s="2">
        <v>0</v>
      </c>
      <c r="BP47" s="2">
        <v>0</v>
      </c>
      <c r="BQ47" s="4">
        <v>1</v>
      </c>
      <c r="BR47" s="4">
        <f t="shared" si="7"/>
        <v>0</v>
      </c>
      <c r="BT47" s="2" t="s">
        <v>50</v>
      </c>
      <c r="BU47" s="2">
        <v>40</v>
      </c>
      <c r="BV47" s="2">
        <v>40</v>
      </c>
      <c r="BW47" s="2">
        <v>0</v>
      </c>
      <c r="BX47" s="2">
        <v>0</v>
      </c>
      <c r="BY47" s="4">
        <v>1</v>
      </c>
      <c r="BZ47" s="4">
        <f t="shared" si="8"/>
        <v>0</v>
      </c>
      <c r="CB47" s="2" t="s">
        <v>50</v>
      </c>
      <c r="CC47" s="2">
        <v>40</v>
      </c>
      <c r="CD47" s="2">
        <v>40</v>
      </c>
      <c r="CE47" s="2">
        <v>0</v>
      </c>
      <c r="CF47" s="2">
        <v>0</v>
      </c>
      <c r="CG47" s="4">
        <v>1</v>
      </c>
      <c r="CH47" s="4">
        <f t="shared" si="9"/>
        <v>0</v>
      </c>
      <c r="CJ47" s="2" t="s">
        <v>50</v>
      </c>
      <c r="CK47" s="2">
        <v>40</v>
      </c>
      <c r="CL47" s="2">
        <v>40</v>
      </c>
      <c r="CM47" s="2">
        <v>0</v>
      </c>
      <c r="CN47" s="2">
        <v>0</v>
      </c>
      <c r="CO47" s="4">
        <v>1</v>
      </c>
      <c r="CP47" s="4">
        <f t="shared" si="10"/>
        <v>0</v>
      </c>
      <c r="CR47" s="2" t="s">
        <v>50</v>
      </c>
      <c r="CS47" s="2">
        <v>40</v>
      </c>
      <c r="CT47" s="2">
        <v>40</v>
      </c>
      <c r="CU47" s="2">
        <v>0</v>
      </c>
      <c r="CV47" s="2">
        <v>0</v>
      </c>
      <c r="CW47" s="4">
        <v>1</v>
      </c>
      <c r="CX47" s="4">
        <f t="shared" si="11"/>
        <v>0</v>
      </c>
      <c r="CZ47" s="2" t="s">
        <v>50</v>
      </c>
      <c r="DA47" s="2">
        <v>40</v>
      </c>
      <c r="DB47" s="2">
        <v>40</v>
      </c>
      <c r="DC47" s="2">
        <v>0</v>
      </c>
      <c r="DD47" s="2">
        <v>0</v>
      </c>
      <c r="DE47" s="4">
        <v>1</v>
      </c>
      <c r="DF47" s="8">
        <f t="shared" si="12"/>
        <v>0</v>
      </c>
      <c r="DH47" s="2" t="s">
        <v>50</v>
      </c>
      <c r="DI47" s="2">
        <v>40</v>
      </c>
      <c r="DJ47" s="2">
        <v>40</v>
      </c>
      <c r="DK47" s="2">
        <v>0</v>
      </c>
      <c r="DL47" s="2">
        <v>0</v>
      </c>
      <c r="DM47" s="4">
        <v>1</v>
      </c>
      <c r="DN47" s="4">
        <f t="shared" si="13"/>
        <v>0</v>
      </c>
      <c r="DP47" s="2" t="s">
        <v>50</v>
      </c>
      <c r="DQ47" s="2">
        <v>40</v>
      </c>
      <c r="DR47" s="2">
        <v>40</v>
      </c>
      <c r="DS47" s="2">
        <v>0</v>
      </c>
      <c r="DT47" s="2">
        <v>0</v>
      </c>
      <c r="DU47" s="4">
        <v>1</v>
      </c>
      <c r="DV47" s="4">
        <f t="shared" si="14"/>
        <v>0</v>
      </c>
      <c r="DX47" s="2" t="s">
        <v>50</v>
      </c>
      <c r="DY47" s="2">
        <v>40</v>
      </c>
      <c r="DZ47" s="2">
        <v>40</v>
      </c>
      <c r="EA47" s="2">
        <v>0</v>
      </c>
      <c r="EB47" s="2">
        <v>0</v>
      </c>
      <c r="EC47" s="4">
        <v>1</v>
      </c>
      <c r="ED47" s="8">
        <f>EC47-'ZTE Geek V975'!DM47</f>
        <v>0</v>
      </c>
      <c r="EF47" s="2" t="s">
        <v>50</v>
      </c>
      <c r="EG47" s="2">
        <v>40</v>
      </c>
      <c r="EH47" s="2">
        <v>40</v>
      </c>
      <c r="EI47" s="2">
        <v>0</v>
      </c>
      <c r="EJ47" s="2">
        <v>0</v>
      </c>
      <c r="EK47" s="4">
        <v>1</v>
      </c>
      <c r="EL47" s="4">
        <f t="shared" si="15"/>
        <v>0</v>
      </c>
      <c r="EN47" s="2" t="s">
        <v>50</v>
      </c>
      <c r="EO47" s="2">
        <v>40</v>
      </c>
      <c r="EP47" s="2">
        <v>40</v>
      </c>
      <c r="EQ47" s="2">
        <v>0</v>
      </c>
      <c r="ER47" s="2">
        <v>0</v>
      </c>
      <c r="ES47" s="4">
        <v>1</v>
      </c>
      <c r="ET47" s="4">
        <f t="shared" si="16"/>
        <v>0</v>
      </c>
      <c r="EV47" s="2" t="s">
        <v>50</v>
      </c>
      <c r="EW47" s="2">
        <v>40</v>
      </c>
      <c r="EX47" s="2">
        <v>40</v>
      </c>
      <c r="EY47" s="2">
        <v>0</v>
      </c>
      <c r="EZ47" s="2">
        <v>0</v>
      </c>
      <c r="FA47" s="4">
        <v>1</v>
      </c>
      <c r="FB47" s="4">
        <f t="shared" si="17"/>
        <v>0</v>
      </c>
      <c r="FD47" s="2" t="s">
        <v>50</v>
      </c>
      <c r="FE47" s="2">
        <v>40</v>
      </c>
      <c r="FF47" s="2">
        <v>40</v>
      </c>
      <c r="FG47" s="2">
        <v>0</v>
      </c>
      <c r="FH47" s="2">
        <v>0</v>
      </c>
      <c r="FI47" s="4">
        <v>1</v>
      </c>
      <c r="FJ47" s="4">
        <f t="shared" si="18"/>
        <v>0</v>
      </c>
      <c r="FL47" s="2" t="s">
        <v>50</v>
      </c>
      <c r="FM47" s="2">
        <v>43</v>
      </c>
      <c r="FN47" s="2">
        <v>43</v>
      </c>
      <c r="FO47" s="2">
        <v>0</v>
      </c>
      <c r="FP47" s="2">
        <v>0</v>
      </c>
      <c r="FQ47" s="4">
        <v>1</v>
      </c>
      <c r="FR47" s="8">
        <f t="shared" si="19"/>
        <v>0</v>
      </c>
      <c r="FT47" s="2" t="s">
        <v>50</v>
      </c>
      <c r="FU47" s="2">
        <v>43</v>
      </c>
      <c r="FV47" s="2">
        <v>43</v>
      </c>
      <c r="FW47" s="2">
        <v>0</v>
      </c>
      <c r="FX47" s="2">
        <v>0</v>
      </c>
      <c r="FY47" s="4">
        <f t="shared" si="88"/>
        <v>1</v>
      </c>
      <c r="FZ47" s="4">
        <f t="shared" si="20"/>
        <v>0</v>
      </c>
      <c r="GB47" t="s">
        <v>50</v>
      </c>
      <c r="GC47">
        <v>43</v>
      </c>
      <c r="GD47">
        <v>43</v>
      </c>
      <c r="GE47">
        <v>0</v>
      </c>
      <c r="GF47">
        <v>0</v>
      </c>
      <c r="GG47" s="38">
        <f t="shared" si="89"/>
        <v>1</v>
      </c>
      <c r="GH47" s="4">
        <f t="shared" si="21"/>
        <v>0</v>
      </c>
      <c r="GJ47" s="2" t="s">
        <v>50</v>
      </c>
      <c r="GK47" s="2">
        <v>43</v>
      </c>
      <c r="GL47" s="2">
        <v>43</v>
      </c>
      <c r="GM47" s="2">
        <v>0</v>
      </c>
      <c r="GN47" s="2">
        <v>0</v>
      </c>
      <c r="GO47" s="4">
        <v>1</v>
      </c>
      <c r="GP47" s="4">
        <f t="shared" si="22"/>
        <v>0</v>
      </c>
      <c r="GR47" s="2" t="s">
        <v>50</v>
      </c>
      <c r="GS47" s="2">
        <v>43</v>
      </c>
      <c r="GT47" s="2">
        <v>43</v>
      </c>
      <c r="GU47" s="2">
        <v>0</v>
      </c>
      <c r="GV47" s="2">
        <v>0</v>
      </c>
      <c r="GW47" s="4">
        <v>1</v>
      </c>
      <c r="GX47" s="4">
        <f t="shared" si="23"/>
        <v>0</v>
      </c>
      <c r="GZ47" s="2" t="s">
        <v>50</v>
      </c>
      <c r="HA47" s="2">
        <v>43</v>
      </c>
      <c r="HB47" s="2">
        <v>43</v>
      </c>
      <c r="HC47" s="2">
        <v>0</v>
      </c>
      <c r="HD47" s="2">
        <v>0</v>
      </c>
      <c r="HE47" s="4">
        <v>1</v>
      </c>
      <c r="HF47" s="4">
        <f t="shared" si="24"/>
        <v>0</v>
      </c>
      <c r="HH47" s="2" t="s">
        <v>50</v>
      </c>
      <c r="HI47" s="2">
        <v>43</v>
      </c>
      <c r="HJ47" s="2">
        <v>43</v>
      </c>
      <c r="HK47" s="2">
        <v>0</v>
      </c>
      <c r="HL47" s="2">
        <v>0</v>
      </c>
      <c r="HM47" s="4">
        <v>1</v>
      </c>
      <c r="HN47" s="4">
        <f t="shared" si="25"/>
        <v>0</v>
      </c>
      <c r="HP47" s="2" t="s">
        <v>50</v>
      </c>
      <c r="HQ47" s="2">
        <v>43</v>
      </c>
      <c r="HR47" s="2">
        <v>43</v>
      </c>
      <c r="HS47" s="2">
        <v>0</v>
      </c>
      <c r="HT47" s="2">
        <v>0</v>
      </c>
      <c r="HU47" s="4">
        <v>1</v>
      </c>
      <c r="HV47" s="4">
        <f t="shared" si="26"/>
        <v>0</v>
      </c>
      <c r="HX47" s="2" t="s">
        <v>50</v>
      </c>
      <c r="HY47" s="2">
        <v>43</v>
      </c>
      <c r="HZ47" s="2">
        <v>43</v>
      </c>
      <c r="IA47" s="2">
        <v>0</v>
      </c>
      <c r="IB47" s="2">
        <v>0</v>
      </c>
      <c r="IC47" s="4">
        <v>1</v>
      </c>
      <c r="ID47" s="4">
        <f t="shared" si="27"/>
        <v>0</v>
      </c>
      <c r="IF47" s="2" t="s">
        <v>50</v>
      </c>
      <c r="IG47" s="2">
        <v>43</v>
      </c>
      <c r="IH47" s="2">
        <v>43</v>
      </c>
      <c r="II47" s="2">
        <v>0</v>
      </c>
      <c r="IJ47" s="2">
        <v>0</v>
      </c>
      <c r="IK47" s="4">
        <f t="shared" si="90"/>
        <v>1</v>
      </c>
      <c r="IL47" s="4">
        <f t="shared" si="28"/>
        <v>0</v>
      </c>
      <c r="IN47" s="55" t="s">
        <v>50</v>
      </c>
      <c r="IO47" s="55">
        <v>43</v>
      </c>
      <c r="IP47" s="55">
        <v>43</v>
      </c>
      <c r="IQ47" s="55">
        <v>0</v>
      </c>
      <c r="IR47" s="55">
        <v>0</v>
      </c>
      <c r="IS47" s="56">
        <v>1</v>
      </c>
      <c r="IT47" s="56">
        <v>0</v>
      </c>
      <c r="IU47" s="52"/>
      <c r="IV47" s="55" t="s">
        <v>50</v>
      </c>
      <c r="IW47" s="55">
        <v>43</v>
      </c>
      <c r="IX47" s="55">
        <v>43</v>
      </c>
      <c r="IY47" s="55">
        <v>0</v>
      </c>
      <c r="IZ47" s="55">
        <v>0</v>
      </c>
      <c r="JA47" s="56">
        <v>1</v>
      </c>
      <c r="JB47" s="56">
        <v>0</v>
      </c>
      <c r="JD47" s="73" t="s">
        <v>50</v>
      </c>
      <c r="JE47" s="73">
        <v>43</v>
      </c>
      <c r="JF47" s="73">
        <v>43</v>
      </c>
      <c r="JG47" s="73">
        <v>0</v>
      </c>
      <c r="JH47" s="73">
        <v>0</v>
      </c>
      <c r="JI47" s="77">
        <v>1</v>
      </c>
      <c r="JJ47" s="67">
        <f t="shared" si="29"/>
        <v>0</v>
      </c>
      <c r="JK47" s="66"/>
      <c r="JL47" s="73" t="s">
        <v>50</v>
      </c>
      <c r="JM47" s="73">
        <v>43</v>
      </c>
      <c r="JN47" s="73">
        <v>43</v>
      </c>
      <c r="JO47" s="73">
        <v>0</v>
      </c>
      <c r="JP47" s="73">
        <v>0</v>
      </c>
      <c r="JQ47" s="77">
        <f t="shared" si="91"/>
        <v>1</v>
      </c>
      <c r="JR47" s="67">
        <f t="shared" si="30"/>
        <v>0</v>
      </c>
      <c r="JS47" s="66"/>
      <c r="JT47" s="74" t="s">
        <v>50</v>
      </c>
      <c r="JU47" s="74">
        <v>43</v>
      </c>
      <c r="JV47" s="74">
        <v>43</v>
      </c>
      <c r="JW47" s="74">
        <v>0</v>
      </c>
      <c r="JX47" s="74">
        <v>0</v>
      </c>
      <c r="JY47" s="75">
        <f t="shared" si="92"/>
        <v>1</v>
      </c>
      <c r="JZ47" s="75">
        <f t="shared" si="31"/>
        <v>0</v>
      </c>
      <c r="KB47" s="73" t="s">
        <v>50</v>
      </c>
      <c r="KC47" s="73">
        <v>43</v>
      </c>
      <c r="KD47" s="73">
        <v>43</v>
      </c>
      <c r="KE47" s="73">
        <v>0</v>
      </c>
      <c r="KF47" s="73">
        <v>0</v>
      </c>
      <c r="KG47" s="77">
        <v>1</v>
      </c>
      <c r="KH47" s="75">
        <f t="shared" si="32"/>
        <v>0</v>
      </c>
      <c r="KI47" s="74"/>
      <c r="KJ47" s="73" t="s">
        <v>50</v>
      </c>
      <c r="KK47" s="73">
        <v>43</v>
      </c>
      <c r="KL47" s="73">
        <v>43</v>
      </c>
      <c r="KM47" s="73">
        <v>0</v>
      </c>
      <c r="KN47" s="73">
        <v>0</v>
      </c>
      <c r="KO47" s="77">
        <v>1</v>
      </c>
      <c r="KP47" s="75">
        <f t="shared" si="33"/>
        <v>0</v>
      </c>
      <c r="KQ47" s="74"/>
      <c r="KR47" s="73" t="s">
        <v>50</v>
      </c>
      <c r="KS47" s="73">
        <v>43</v>
      </c>
      <c r="KT47" s="73">
        <v>43</v>
      </c>
      <c r="KU47" s="73">
        <v>0</v>
      </c>
      <c r="KV47" s="73">
        <v>0</v>
      </c>
      <c r="KW47" s="77">
        <v>1</v>
      </c>
      <c r="KX47" s="75">
        <f t="shared" si="34"/>
        <v>0</v>
      </c>
      <c r="KY47" s="74"/>
      <c r="KZ47" s="73" t="s">
        <v>50</v>
      </c>
      <c r="LA47" s="73">
        <v>43</v>
      </c>
      <c r="LB47" s="73">
        <v>43</v>
      </c>
      <c r="LC47" s="73">
        <v>0</v>
      </c>
      <c r="LD47" s="73">
        <v>0</v>
      </c>
      <c r="LE47" s="77">
        <v>1</v>
      </c>
      <c r="LF47" s="75">
        <f t="shared" si="35"/>
        <v>1</v>
      </c>
      <c r="LG47" s="74"/>
      <c r="LH47" s="74"/>
      <c r="LI47" s="73" t="s">
        <v>50</v>
      </c>
      <c r="LJ47" s="73">
        <v>43</v>
      </c>
      <c r="LK47" s="73">
        <v>43</v>
      </c>
      <c r="LL47" s="73">
        <v>0</v>
      </c>
      <c r="LM47" s="73">
        <v>0</v>
      </c>
      <c r="LN47" s="77">
        <v>1</v>
      </c>
      <c r="LO47" s="75">
        <f t="shared" si="36"/>
        <v>0</v>
      </c>
      <c r="LP47" s="74"/>
      <c r="LQ47" s="74" t="s">
        <v>50</v>
      </c>
      <c r="LR47" s="74">
        <v>43</v>
      </c>
      <c r="LS47" s="74">
        <v>43</v>
      </c>
      <c r="LT47" s="74">
        <v>0</v>
      </c>
      <c r="LU47" s="74">
        <v>0</v>
      </c>
      <c r="LV47" s="75">
        <f t="shared" si="37"/>
        <v>1</v>
      </c>
      <c r="LW47" s="75">
        <f t="shared" si="38"/>
        <v>0</v>
      </c>
      <c r="LY47" s="74" t="s">
        <v>50</v>
      </c>
      <c r="LZ47" s="74">
        <v>43</v>
      </c>
      <c r="MA47" s="74">
        <v>43</v>
      </c>
      <c r="MB47" s="74">
        <v>0</v>
      </c>
      <c r="MC47" s="74">
        <v>0</v>
      </c>
      <c r="MD47" s="75">
        <f t="shared" si="39"/>
        <v>1</v>
      </c>
      <c r="ME47" s="75">
        <f t="shared" si="40"/>
        <v>0</v>
      </c>
      <c r="MG47" s="74" t="s">
        <v>50</v>
      </c>
      <c r="MH47" s="74">
        <v>43</v>
      </c>
      <c r="MI47" s="74">
        <v>43</v>
      </c>
      <c r="MJ47" s="74">
        <v>0</v>
      </c>
      <c r="MK47" s="74">
        <v>0</v>
      </c>
      <c r="ML47" s="75">
        <f t="shared" si="41"/>
        <v>1</v>
      </c>
      <c r="MM47" s="75">
        <f t="shared" si="42"/>
        <v>0</v>
      </c>
      <c r="MO47" s="74" t="s">
        <v>50</v>
      </c>
      <c r="MP47" s="74">
        <v>43</v>
      </c>
      <c r="MQ47" s="74">
        <v>43</v>
      </c>
      <c r="MR47" s="74">
        <v>0</v>
      </c>
      <c r="MS47" s="74">
        <v>0</v>
      </c>
      <c r="MT47" s="75">
        <f t="shared" si="43"/>
        <v>1</v>
      </c>
      <c r="MU47" s="75">
        <f t="shared" si="44"/>
        <v>0</v>
      </c>
      <c r="MW47" s="74" t="s">
        <v>50</v>
      </c>
      <c r="MX47" s="74">
        <v>43</v>
      </c>
      <c r="MY47" s="74">
        <v>43</v>
      </c>
      <c r="MZ47" s="74">
        <v>0</v>
      </c>
      <c r="NA47" s="74">
        <v>0</v>
      </c>
      <c r="NB47" s="75">
        <f t="shared" si="45"/>
        <v>1</v>
      </c>
      <c r="NC47" s="75">
        <f t="shared" si="46"/>
        <v>0</v>
      </c>
      <c r="ND47" s="74"/>
      <c r="NE47" s="74" t="s">
        <v>50</v>
      </c>
      <c r="NF47" s="74">
        <v>43</v>
      </c>
      <c r="NG47" s="74">
        <v>43</v>
      </c>
      <c r="NH47" s="74">
        <v>0</v>
      </c>
      <c r="NI47" s="74">
        <v>0</v>
      </c>
      <c r="NJ47" s="75">
        <f t="shared" si="47"/>
        <v>1</v>
      </c>
      <c r="NK47" s="75">
        <f t="shared" si="48"/>
        <v>0</v>
      </c>
      <c r="NM47" s="74" t="s">
        <v>50</v>
      </c>
      <c r="NN47" s="74">
        <v>43</v>
      </c>
      <c r="NO47" s="74">
        <v>43</v>
      </c>
      <c r="NP47" s="74">
        <v>0</v>
      </c>
      <c r="NQ47" s="74">
        <v>0</v>
      </c>
      <c r="NR47" s="75">
        <f t="shared" si="49"/>
        <v>1</v>
      </c>
      <c r="NS47" s="75">
        <f t="shared" si="50"/>
        <v>0</v>
      </c>
      <c r="NU47" s="74" t="s">
        <v>50</v>
      </c>
      <c r="NV47" s="74">
        <v>43</v>
      </c>
      <c r="NW47" s="74">
        <v>43</v>
      </c>
      <c r="NX47" s="74">
        <v>0</v>
      </c>
      <c r="NY47" s="74">
        <v>0</v>
      </c>
      <c r="NZ47" s="75">
        <f t="shared" si="51"/>
        <v>1</v>
      </c>
      <c r="OA47" s="75">
        <f t="shared" si="52"/>
        <v>0</v>
      </c>
      <c r="OC47" s="74" t="s">
        <v>50</v>
      </c>
      <c r="OD47" s="74">
        <v>43</v>
      </c>
      <c r="OE47" s="74">
        <v>43</v>
      </c>
      <c r="OF47" s="74">
        <v>0</v>
      </c>
      <c r="OG47" s="74">
        <v>0</v>
      </c>
      <c r="OH47" s="75">
        <f t="shared" si="53"/>
        <v>1</v>
      </c>
      <c r="OI47" s="75">
        <f t="shared" si="54"/>
        <v>0</v>
      </c>
      <c r="OK47" s="74" t="s">
        <v>50</v>
      </c>
      <c r="OL47" s="74">
        <v>43</v>
      </c>
      <c r="OM47" s="73">
        <v>43</v>
      </c>
      <c r="ON47" s="74">
        <v>0</v>
      </c>
      <c r="OO47" s="74">
        <v>0</v>
      </c>
      <c r="OP47" s="75">
        <f t="shared" si="55"/>
        <v>1</v>
      </c>
      <c r="OQ47" s="75">
        <f t="shared" si="56"/>
        <v>0</v>
      </c>
      <c r="OS47" s="74" t="s">
        <v>50</v>
      </c>
      <c r="OT47" s="74">
        <v>43</v>
      </c>
      <c r="OU47" s="74">
        <v>43</v>
      </c>
      <c r="OV47" s="74">
        <v>0</v>
      </c>
      <c r="OW47" s="74">
        <v>0</v>
      </c>
      <c r="OX47" s="75">
        <f t="shared" si="57"/>
        <v>1</v>
      </c>
      <c r="OY47" s="75">
        <f t="shared" si="58"/>
        <v>0</v>
      </c>
      <c r="PA47" s="74" t="s">
        <v>50</v>
      </c>
      <c r="PB47" s="74">
        <v>43</v>
      </c>
      <c r="PC47" s="74">
        <v>43</v>
      </c>
      <c r="PD47" s="74">
        <v>0</v>
      </c>
      <c r="PE47" s="74">
        <v>0</v>
      </c>
      <c r="PF47" s="75">
        <f t="shared" si="59"/>
        <v>1</v>
      </c>
      <c r="PG47" s="75">
        <f t="shared" si="60"/>
        <v>0</v>
      </c>
      <c r="PI47" s="74" t="s">
        <v>50</v>
      </c>
      <c r="PJ47" s="74">
        <v>43</v>
      </c>
      <c r="PK47" s="74">
        <v>43</v>
      </c>
      <c r="PL47" s="74">
        <v>0</v>
      </c>
      <c r="PM47" s="74">
        <v>0</v>
      </c>
      <c r="PN47" s="75">
        <f t="shared" si="61"/>
        <v>1</v>
      </c>
      <c r="PO47" s="75">
        <f t="shared" si="62"/>
        <v>0</v>
      </c>
      <c r="PQ47" s="74" t="s">
        <v>50</v>
      </c>
      <c r="PR47" s="74">
        <v>43</v>
      </c>
      <c r="PS47" s="74">
        <v>43</v>
      </c>
      <c r="PT47" s="74">
        <v>0</v>
      </c>
      <c r="PU47" s="74">
        <v>0</v>
      </c>
      <c r="PV47" s="75">
        <f t="shared" si="63"/>
        <v>1</v>
      </c>
      <c r="PW47" s="75">
        <f t="shared" si="64"/>
        <v>0</v>
      </c>
      <c r="PY47" s="74" t="s">
        <v>50</v>
      </c>
      <c r="PZ47" s="74">
        <v>43</v>
      </c>
      <c r="QA47" s="74">
        <v>43</v>
      </c>
      <c r="QB47" s="74">
        <v>0</v>
      </c>
      <c r="QC47" s="74">
        <v>0</v>
      </c>
      <c r="QD47" s="75">
        <f t="shared" si="65"/>
        <v>1</v>
      </c>
      <c r="QE47" s="75">
        <f t="shared" si="66"/>
        <v>0</v>
      </c>
      <c r="QG47" s="74" t="s">
        <v>50</v>
      </c>
      <c r="QH47" s="74">
        <v>43</v>
      </c>
      <c r="QI47" s="74">
        <v>43</v>
      </c>
      <c r="QJ47" s="74">
        <v>0</v>
      </c>
      <c r="QK47" s="74">
        <v>0</v>
      </c>
      <c r="QL47" s="75">
        <f t="shared" si="67"/>
        <v>1</v>
      </c>
      <c r="QM47" s="75">
        <f t="shared" si="68"/>
        <v>0</v>
      </c>
      <c r="QO47" s="74" t="s">
        <v>50</v>
      </c>
      <c r="QP47" s="74">
        <v>43</v>
      </c>
      <c r="QQ47" s="74">
        <v>43</v>
      </c>
      <c r="QR47" s="74">
        <v>0</v>
      </c>
      <c r="QS47" s="74">
        <v>0</v>
      </c>
      <c r="QT47" s="75">
        <f t="shared" si="69"/>
        <v>1</v>
      </c>
      <c r="QU47" s="75">
        <f t="shared" si="70"/>
        <v>0</v>
      </c>
      <c r="QW47" s="74" t="s">
        <v>50</v>
      </c>
      <c r="QX47" s="74">
        <v>43</v>
      </c>
      <c r="QY47" s="74">
        <v>43</v>
      </c>
      <c r="QZ47" s="74">
        <v>0</v>
      </c>
      <c r="RA47" s="74">
        <v>0</v>
      </c>
      <c r="RB47" s="75">
        <f t="shared" si="71"/>
        <v>1</v>
      </c>
      <c r="RC47" s="75">
        <f t="shared" si="72"/>
        <v>0</v>
      </c>
      <c r="RE47" s="74" t="s">
        <v>50</v>
      </c>
      <c r="RF47" s="74">
        <v>43</v>
      </c>
      <c r="RG47" s="74">
        <v>43</v>
      </c>
      <c r="RH47" s="74">
        <v>0</v>
      </c>
      <c r="RI47" s="74">
        <v>0</v>
      </c>
      <c r="RJ47" s="75">
        <f t="shared" si="73"/>
        <v>1</v>
      </c>
      <c r="RK47" s="75">
        <f t="shared" si="74"/>
        <v>0</v>
      </c>
      <c r="RM47" s="74" t="s">
        <v>50</v>
      </c>
      <c r="RN47" s="74">
        <v>43</v>
      </c>
      <c r="RO47" s="74">
        <v>43</v>
      </c>
      <c r="RP47" s="74">
        <v>0</v>
      </c>
      <c r="RQ47" s="74">
        <v>0</v>
      </c>
      <c r="RR47" s="75">
        <f t="shared" si="75"/>
        <v>1</v>
      </c>
      <c r="RS47" s="75">
        <f t="shared" si="76"/>
        <v>0</v>
      </c>
      <c r="RU47" s="74" t="s">
        <v>50</v>
      </c>
      <c r="RV47" s="74">
        <v>43</v>
      </c>
      <c r="RW47" s="74">
        <v>43</v>
      </c>
      <c r="RX47" s="74">
        <v>0</v>
      </c>
      <c r="RY47" s="74">
        <v>0</v>
      </c>
      <c r="RZ47" s="75">
        <f t="shared" si="77"/>
        <v>1</v>
      </c>
      <c r="SA47" s="75">
        <f t="shared" si="78"/>
        <v>0</v>
      </c>
      <c r="SC47" s="74" t="s">
        <v>50</v>
      </c>
      <c r="SD47" s="74">
        <v>43</v>
      </c>
      <c r="SE47" s="74">
        <v>43</v>
      </c>
      <c r="SF47" s="74">
        <v>0</v>
      </c>
      <c r="SG47" s="74">
        <v>0</v>
      </c>
      <c r="SH47" s="75">
        <f t="shared" si="79"/>
        <v>1</v>
      </c>
      <c r="SI47" s="75">
        <f t="shared" si="80"/>
        <v>0</v>
      </c>
      <c r="SK47" s="74" t="s">
        <v>50</v>
      </c>
      <c r="SL47" s="74">
        <v>43</v>
      </c>
      <c r="SM47" s="74">
        <v>43</v>
      </c>
      <c r="SN47" s="74">
        <v>0</v>
      </c>
      <c r="SO47" s="74">
        <v>0</v>
      </c>
      <c r="SP47" s="75">
        <f t="shared" si="81"/>
        <v>1</v>
      </c>
      <c r="SQ47" s="75" t="str">
        <f t="shared" si="82"/>
        <v>OK</v>
      </c>
      <c r="SS47" s="74" t="s">
        <v>50</v>
      </c>
      <c r="ST47" s="74">
        <v>43</v>
      </c>
      <c r="SU47" s="74">
        <v>43</v>
      </c>
      <c r="SV47" s="74">
        <v>0</v>
      </c>
      <c r="SW47" s="74">
        <v>0</v>
      </c>
      <c r="SX47" s="75">
        <f t="shared" si="83"/>
        <v>1</v>
      </c>
      <c r="SY47" s="75" t="str">
        <f t="shared" si="84"/>
        <v>OK</v>
      </c>
      <c r="TA47" s="74" t="s">
        <v>50</v>
      </c>
      <c r="TB47" s="74">
        <v>43</v>
      </c>
      <c r="TC47" s="74">
        <v>43</v>
      </c>
      <c r="TD47" s="74">
        <v>0</v>
      </c>
      <c r="TE47" s="74">
        <v>0</v>
      </c>
      <c r="TF47" s="75">
        <v>1</v>
      </c>
      <c r="TG47" s="75" t="str">
        <f t="shared" si="85"/>
        <v>OK</v>
      </c>
      <c r="TI47" s="74" t="s">
        <v>50</v>
      </c>
      <c r="TJ47" s="74">
        <v>43</v>
      </c>
      <c r="TK47" s="74">
        <v>43</v>
      </c>
      <c r="TL47" s="74">
        <v>0</v>
      </c>
      <c r="TM47" s="74">
        <v>0</v>
      </c>
      <c r="TN47" s="75">
        <f t="shared" si="86"/>
        <v>1</v>
      </c>
      <c r="TO47" s="75" t="str">
        <f t="shared" si="87"/>
        <v>OK</v>
      </c>
    </row>
    <row r="48" spans="1:535" ht="15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G48" s="4"/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4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4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4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4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4">
        <f t="shared" si="4"/>
        <v>0</v>
      </c>
      <c r="AV48" s="2" t="s">
        <v>51</v>
      </c>
      <c r="AW48" s="2">
        <v>2</v>
      </c>
      <c r="AX48" s="2">
        <v>2</v>
      </c>
      <c r="AY48" s="2">
        <v>0</v>
      </c>
      <c r="AZ48" s="2">
        <v>0</v>
      </c>
      <c r="BA48" s="4">
        <v>1</v>
      </c>
      <c r="BB48" s="4">
        <f t="shared" si="5"/>
        <v>0</v>
      </c>
      <c r="BD48" s="2" t="s">
        <v>51</v>
      </c>
      <c r="BE48" s="2">
        <v>2</v>
      </c>
      <c r="BF48" s="2">
        <v>2</v>
      </c>
      <c r="BG48" s="2">
        <v>0</v>
      </c>
      <c r="BH48" s="2">
        <v>0</v>
      </c>
      <c r="BI48" s="4">
        <v>1</v>
      </c>
      <c r="BJ48" s="4">
        <f t="shared" si="6"/>
        <v>0</v>
      </c>
      <c r="BL48" s="2" t="s">
        <v>51</v>
      </c>
      <c r="BM48" s="2">
        <v>2</v>
      </c>
      <c r="BN48" s="2">
        <v>2</v>
      </c>
      <c r="BO48" s="2">
        <v>0</v>
      </c>
      <c r="BP48" s="2">
        <v>0</v>
      </c>
      <c r="BQ48" s="4">
        <v>1</v>
      </c>
      <c r="BR48" s="4">
        <f t="shared" si="7"/>
        <v>0</v>
      </c>
      <c r="BT48" s="2" t="s">
        <v>51</v>
      </c>
      <c r="BU48" s="2">
        <v>2</v>
      </c>
      <c r="BV48" s="2">
        <v>2</v>
      </c>
      <c r="BW48" s="2">
        <v>0</v>
      </c>
      <c r="BX48" s="2">
        <v>0</v>
      </c>
      <c r="BY48" s="4">
        <v>1</v>
      </c>
      <c r="BZ48" s="4">
        <f t="shared" si="8"/>
        <v>0</v>
      </c>
      <c r="CB48" s="2" t="s">
        <v>51</v>
      </c>
      <c r="CC48" s="2">
        <v>2</v>
      </c>
      <c r="CD48" s="2">
        <v>2</v>
      </c>
      <c r="CE48" s="2">
        <v>0</v>
      </c>
      <c r="CF48" s="2">
        <v>0</v>
      </c>
      <c r="CG48" s="4">
        <v>1</v>
      </c>
      <c r="CH48" s="4">
        <f t="shared" si="9"/>
        <v>0</v>
      </c>
      <c r="CJ48" s="2" t="s">
        <v>51</v>
      </c>
      <c r="CK48" s="2">
        <v>2</v>
      </c>
      <c r="CL48" s="2">
        <v>2</v>
      </c>
      <c r="CM48" s="2">
        <v>0</v>
      </c>
      <c r="CN48" s="2">
        <v>0</v>
      </c>
      <c r="CO48" s="4">
        <v>1</v>
      </c>
      <c r="CP48" s="4">
        <f t="shared" si="10"/>
        <v>0</v>
      </c>
      <c r="CR48" s="2" t="s">
        <v>51</v>
      </c>
      <c r="CS48" s="2">
        <v>2</v>
      </c>
      <c r="CT48" s="2">
        <v>2</v>
      </c>
      <c r="CU48" s="2">
        <v>0</v>
      </c>
      <c r="CV48" s="2">
        <v>0</v>
      </c>
      <c r="CW48" s="4">
        <v>1</v>
      </c>
      <c r="CX48" s="4">
        <f t="shared" si="11"/>
        <v>0</v>
      </c>
      <c r="CZ48" s="2" t="s">
        <v>51</v>
      </c>
      <c r="DA48" s="2">
        <v>2</v>
      </c>
      <c r="DB48" s="2">
        <v>2</v>
      </c>
      <c r="DC48" s="2">
        <v>0</v>
      </c>
      <c r="DD48" s="2">
        <v>0</v>
      </c>
      <c r="DE48" s="4">
        <v>1</v>
      </c>
      <c r="DF48" s="8">
        <f t="shared" si="12"/>
        <v>0</v>
      </c>
      <c r="DH48" s="2" t="s">
        <v>51</v>
      </c>
      <c r="DI48" s="2">
        <v>2</v>
      </c>
      <c r="DJ48" s="2">
        <v>2</v>
      </c>
      <c r="DK48" s="2">
        <v>0</v>
      </c>
      <c r="DL48" s="2">
        <v>0</v>
      </c>
      <c r="DM48" s="4">
        <v>1</v>
      </c>
      <c r="DN48" s="4">
        <f t="shared" si="13"/>
        <v>0</v>
      </c>
      <c r="DP48" s="2" t="s">
        <v>51</v>
      </c>
      <c r="DQ48" s="2">
        <v>2</v>
      </c>
      <c r="DR48" s="2">
        <v>2</v>
      </c>
      <c r="DS48" s="2">
        <v>0</v>
      </c>
      <c r="DT48" s="2">
        <v>0</v>
      </c>
      <c r="DU48" s="4">
        <v>1</v>
      </c>
      <c r="DV48" s="4">
        <f t="shared" si="14"/>
        <v>0</v>
      </c>
      <c r="DX48" s="2" t="s">
        <v>51</v>
      </c>
      <c r="DY48" s="2">
        <v>2</v>
      </c>
      <c r="DZ48" s="2">
        <v>2</v>
      </c>
      <c r="EA48" s="2">
        <v>0</v>
      </c>
      <c r="EB48" s="2">
        <v>0</v>
      </c>
      <c r="EC48" s="4">
        <v>1</v>
      </c>
      <c r="ED48" s="8">
        <f>EC48-'ZTE Geek V975'!DM48</f>
        <v>0</v>
      </c>
      <c r="EF48" s="2" t="s">
        <v>51</v>
      </c>
      <c r="EG48" s="2">
        <v>10</v>
      </c>
      <c r="EH48" s="2">
        <v>10</v>
      </c>
      <c r="EI48" s="2">
        <v>0</v>
      </c>
      <c r="EJ48" s="2">
        <v>0</v>
      </c>
      <c r="EK48" s="4">
        <v>1</v>
      </c>
      <c r="EL48" s="4">
        <f t="shared" si="15"/>
        <v>0</v>
      </c>
      <c r="EN48" s="2" t="s">
        <v>51</v>
      </c>
      <c r="EO48" s="2">
        <v>10</v>
      </c>
      <c r="EP48" s="2">
        <v>10</v>
      </c>
      <c r="EQ48" s="2">
        <v>0</v>
      </c>
      <c r="ER48" s="2">
        <v>0</v>
      </c>
      <c r="ES48" s="4">
        <v>1</v>
      </c>
      <c r="ET48" s="4">
        <f t="shared" si="16"/>
        <v>0</v>
      </c>
      <c r="EV48" s="2" t="s">
        <v>51</v>
      </c>
      <c r="EW48" s="2">
        <v>10</v>
      </c>
      <c r="EX48" s="2">
        <v>10</v>
      </c>
      <c r="EY48" s="2">
        <v>0</v>
      </c>
      <c r="EZ48" s="2">
        <v>0</v>
      </c>
      <c r="FA48" s="4">
        <v>1</v>
      </c>
      <c r="FB48" s="4">
        <f t="shared" si="17"/>
        <v>0</v>
      </c>
      <c r="FD48" s="2" t="s">
        <v>51</v>
      </c>
      <c r="FE48" s="2">
        <v>10</v>
      </c>
      <c r="FF48" s="2">
        <v>10</v>
      </c>
      <c r="FG48" s="2">
        <v>0</v>
      </c>
      <c r="FH48" s="2">
        <v>0</v>
      </c>
      <c r="FI48" s="4">
        <v>1</v>
      </c>
      <c r="FJ48" s="4">
        <f t="shared" si="18"/>
        <v>0</v>
      </c>
      <c r="FL48" s="2" t="s">
        <v>51</v>
      </c>
      <c r="FM48" s="2">
        <v>10</v>
      </c>
      <c r="FN48" s="2">
        <v>10</v>
      </c>
      <c r="FO48" s="2">
        <v>0</v>
      </c>
      <c r="FP48" s="2">
        <v>0</v>
      </c>
      <c r="FQ48" s="4">
        <v>1</v>
      </c>
      <c r="FR48" s="8">
        <f t="shared" si="19"/>
        <v>0</v>
      </c>
      <c r="FT48" s="2" t="s">
        <v>51</v>
      </c>
      <c r="FU48" s="2">
        <v>10</v>
      </c>
      <c r="FV48" s="2">
        <v>10</v>
      </c>
      <c r="FW48" s="2">
        <v>0</v>
      </c>
      <c r="FX48" s="2">
        <v>0</v>
      </c>
      <c r="FY48" s="4">
        <f t="shared" si="88"/>
        <v>1</v>
      </c>
      <c r="FZ48" s="4">
        <f t="shared" si="20"/>
        <v>0</v>
      </c>
      <c r="GB48" t="s">
        <v>51</v>
      </c>
      <c r="GC48">
        <v>10</v>
      </c>
      <c r="GD48">
        <v>10</v>
      </c>
      <c r="GE48">
        <v>0</v>
      </c>
      <c r="GF48">
        <v>0</v>
      </c>
      <c r="GG48" s="38">
        <f t="shared" si="89"/>
        <v>1</v>
      </c>
      <c r="GH48" s="4">
        <f t="shared" si="21"/>
        <v>0</v>
      </c>
      <c r="GJ48" s="2" t="s">
        <v>51</v>
      </c>
      <c r="GK48" s="2">
        <v>10</v>
      </c>
      <c r="GL48" s="2">
        <v>10</v>
      </c>
      <c r="GM48" s="2">
        <v>0</v>
      </c>
      <c r="GN48" s="2">
        <v>0</v>
      </c>
      <c r="GO48" s="4">
        <v>1</v>
      </c>
      <c r="GP48" s="4">
        <f t="shared" si="22"/>
        <v>0</v>
      </c>
      <c r="GR48" s="2" t="s">
        <v>51</v>
      </c>
      <c r="GS48" s="2">
        <v>10</v>
      </c>
      <c r="GT48" s="2">
        <v>10</v>
      </c>
      <c r="GU48" s="2">
        <v>0</v>
      </c>
      <c r="GV48" s="2">
        <v>0</v>
      </c>
      <c r="GW48" s="4">
        <v>1</v>
      </c>
      <c r="GX48" s="4">
        <f t="shared" si="23"/>
        <v>0</v>
      </c>
      <c r="GZ48" s="2" t="s">
        <v>51</v>
      </c>
      <c r="HA48" s="2">
        <v>10</v>
      </c>
      <c r="HB48" s="2">
        <v>10</v>
      </c>
      <c r="HC48" s="2">
        <v>0</v>
      </c>
      <c r="HD48" s="2">
        <v>0</v>
      </c>
      <c r="HE48" s="4">
        <v>1</v>
      </c>
      <c r="HF48" s="4">
        <f t="shared" si="24"/>
        <v>0</v>
      </c>
      <c r="HH48" s="2" t="s">
        <v>51</v>
      </c>
      <c r="HI48" s="2">
        <v>10</v>
      </c>
      <c r="HJ48" s="2">
        <v>10</v>
      </c>
      <c r="HK48" s="2">
        <v>0</v>
      </c>
      <c r="HL48" s="2">
        <v>0</v>
      </c>
      <c r="HM48" s="4">
        <v>1</v>
      </c>
      <c r="HN48" s="4">
        <f t="shared" si="25"/>
        <v>0</v>
      </c>
      <c r="HP48" s="2" t="s">
        <v>51</v>
      </c>
      <c r="HQ48" s="2">
        <v>10</v>
      </c>
      <c r="HR48" s="2">
        <v>10</v>
      </c>
      <c r="HS48" s="2">
        <v>0</v>
      </c>
      <c r="HT48" s="2">
        <v>0</v>
      </c>
      <c r="HU48" s="4">
        <v>1</v>
      </c>
      <c r="HV48" s="4">
        <f t="shared" si="26"/>
        <v>0</v>
      </c>
      <c r="HX48" s="2" t="s">
        <v>51</v>
      </c>
      <c r="HY48" s="2">
        <v>10</v>
      </c>
      <c r="HZ48" s="2">
        <v>10</v>
      </c>
      <c r="IA48" s="2">
        <v>0</v>
      </c>
      <c r="IB48" s="2">
        <v>0</v>
      </c>
      <c r="IC48" s="4">
        <v>1</v>
      </c>
      <c r="ID48" s="4">
        <f t="shared" si="27"/>
        <v>0</v>
      </c>
      <c r="IF48" s="2" t="s">
        <v>51</v>
      </c>
      <c r="IG48" s="2">
        <v>10</v>
      </c>
      <c r="IH48" s="2">
        <v>10</v>
      </c>
      <c r="II48" s="2">
        <v>0</v>
      </c>
      <c r="IJ48" s="2">
        <v>0</v>
      </c>
      <c r="IK48" s="4">
        <f t="shared" si="90"/>
        <v>1</v>
      </c>
      <c r="IL48" s="4">
        <f t="shared" si="28"/>
        <v>0</v>
      </c>
      <c r="IN48" s="55" t="s">
        <v>51</v>
      </c>
      <c r="IO48" s="55">
        <v>10</v>
      </c>
      <c r="IP48" s="55">
        <v>10</v>
      </c>
      <c r="IQ48" s="55">
        <v>0</v>
      </c>
      <c r="IR48" s="55">
        <v>0</v>
      </c>
      <c r="IS48" s="56">
        <v>1</v>
      </c>
      <c r="IT48" s="56">
        <v>0</v>
      </c>
      <c r="IU48" s="52"/>
      <c r="IV48" s="55" t="s">
        <v>51</v>
      </c>
      <c r="IW48" s="55">
        <v>10</v>
      </c>
      <c r="IX48" s="55">
        <v>10</v>
      </c>
      <c r="IY48" s="55">
        <v>0</v>
      </c>
      <c r="IZ48" s="55">
        <v>0</v>
      </c>
      <c r="JA48" s="56">
        <v>1</v>
      </c>
      <c r="JB48" s="56">
        <v>0</v>
      </c>
      <c r="JD48" s="73" t="s">
        <v>51</v>
      </c>
      <c r="JE48" s="73">
        <v>10</v>
      </c>
      <c r="JF48" s="73">
        <v>10</v>
      </c>
      <c r="JG48" s="73">
        <v>0</v>
      </c>
      <c r="JH48" s="73">
        <v>0</v>
      </c>
      <c r="JI48" s="77">
        <v>1</v>
      </c>
      <c r="JJ48" s="67">
        <f t="shared" si="29"/>
        <v>0</v>
      </c>
      <c r="JK48" s="66"/>
      <c r="JL48" s="73" t="s">
        <v>51</v>
      </c>
      <c r="JM48" s="73">
        <v>10</v>
      </c>
      <c r="JN48" s="73">
        <v>10</v>
      </c>
      <c r="JO48" s="73">
        <v>0</v>
      </c>
      <c r="JP48" s="73">
        <v>0</v>
      </c>
      <c r="JQ48" s="77">
        <f t="shared" si="91"/>
        <v>1</v>
      </c>
      <c r="JR48" s="67">
        <f t="shared" si="30"/>
        <v>0</v>
      </c>
      <c r="JS48" s="66"/>
      <c r="JT48" s="74" t="s">
        <v>51</v>
      </c>
      <c r="JU48" s="74">
        <v>10</v>
      </c>
      <c r="JV48" s="74">
        <v>10</v>
      </c>
      <c r="JW48" s="74">
        <v>0</v>
      </c>
      <c r="JX48" s="74">
        <v>0</v>
      </c>
      <c r="JY48" s="75">
        <f t="shared" si="92"/>
        <v>1</v>
      </c>
      <c r="JZ48" s="75">
        <f t="shared" si="31"/>
        <v>0</v>
      </c>
      <c r="KB48" s="73" t="s">
        <v>51</v>
      </c>
      <c r="KC48" s="73">
        <v>10</v>
      </c>
      <c r="KD48" s="73">
        <v>10</v>
      </c>
      <c r="KE48" s="73">
        <v>0</v>
      </c>
      <c r="KF48" s="73">
        <v>0</v>
      </c>
      <c r="KG48" s="77">
        <v>1</v>
      </c>
      <c r="KH48" s="75">
        <f t="shared" si="32"/>
        <v>0</v>
      </c>
      <c r="KI48" s="74"/>
      <c r="KJ48" s="73" t="s">
        <v>51</v>
      </c>
      <c r="KK48" s="73">
        <v>10</v>
      </c>
      <c r="KL48" s="73">
        <v>10</v>
      </c>
      <c r="KM48" s="73">
        <v>0</v>
      </c>
      <c r="KN48" s="73">
        <v>0</v>
      </c>
      <c r="KO48" s="77">
        <v>1</v>
      </c>
      <c r="KP48" s="75">
        <f t="shared" si="33"/>
        <v>0</v>
      </c>
      <c r="KQ48" s="74"/>
      <c r="KR48" s="73" t="s">
        <v>51</v>
      </c>
      <c r="KS48" s="73">
        <v>10</v>
      </c>
      <c r="KT48" s="73">
        <v>10</v>
      </c>
      <c r="KU48" s="73">
        <v>0</v>
      </c>
      <c r="KV48" s="73">
        <v>0</v>
      </c>
      <c r="KW48" s="77">
        <v>1</v>
      </c>
      <c r="KX48" s="75">
        <f t="shared" si="34"/>
        <v>0</v>
      </c>
      <c r="KY48" s="74"/>
      <c r="KZ48" s="73" t="s">
        <v>51</v>
      </c>
      <c r="LA48" s="73">
        <v>10</v>
      </c>
      <c r="LB48" s="73">
        <v>10</v>
      </c>
      <c r="LC48" s="73">
        <v>0</v>
      </c>
      <c r="LD48" s="73">
        <v>0</v>
      </c>
      <c r="LE48" s="77">
        <v>1</v>
      </c>
      <c r="LF48" s="75">
        <f t="shared" si="35"/>
        <v>1</v>
      </c>
      <c r="LG48" s="74"/>
      <c r="LH48" s="74"/>
      <c r="LI48" s="73" t="s">
        <v>51</v>
      </c>
      <c r="LJ48" s="73">
        <v>10</v>
      </c>
      <c r="LK48" s="73">
        <v>10</v>
      </c>
      <c r="LL48" s="73">
        <v>0</v>
      </c>
      <c r="LM48" s="73">
        <v>0</v>
      </c>
      <c r="LN48" s="77">
        <v>1</v>
      </c>
      <c r="LO48" s="75">
        <f t="shared" si="36"/>
        <v>0</v>
      </c>
      <c r="LP48" s="74"/>
      <c r="LQ48" s="74" t="s">
        <v>51</v>
      </c>
      <c r="LR48" s="74">
        <v>10</v>
      </c>
      <c r="LS48" s="74">
        <v>10</v>
      </c>
      <c r="LT48" s="74">
        <v>0</v>
      </c>
      <c r="LU48" s="74">
        <v>0</v>
      </c>
      <c r="LV48" s="75">
        <f t="shared" si="37"/>
        <v>1</v>
      </c>
      <c r="LW48" s="75">
        <f t="shared" si="38"/>
        <v>0</v>
      </c>
      <c r="LY48" s="74" t="s">
        <v>51</v>
      </c>
      <c r="LZ48" s="74">
        <v>10</v>
      </c>
      <c r="MA48" s="74">
        <v>10</v>
      </c>
      <c r="MB48" s="74">
        <v>0</v>
      </c>
      <c r="MC48" s="74">
        <v>0</v>
      </c>
      <c r="MD48" s="75">
        <f t="shared" si="39"/>
        <v>1</v>
      </c>
      <c r="ME48" s="75">
        <f t="shared" si="40"/>
        <v>0</v>
      </c>
      <c r="MG48" s="74" t="s">
        <v>51</v>
      </c>
      <c r="MH48" s="74">
        <v>10</v>
      </c>
      <c r="MI48" s="74">
        <v>10</v>
      </c>
      <c r="MJ48" s="74">
        <v>0</v>
      </c>
      <c r="MK48" s="74">
        <v>0</v>
      </c>
      <c r="ML48" s="75">
        <f t="shared" si="41"/>
        <v>1</v>
      </c>
      <c r="MM48" s="75">
        <f t="shared" si="42"/>
        <v>0</v>
      </c>
      <c r="MO48" s="74" t="s">
        <v>51</v>
      </c>
      <c r="MP48" s="74">
        <v>10</v>
      </c>
      <c r="MQ48" s="74">
        <v>10</v>
      </c>
      <c r="MR48" s="74">
        <v>0</v>
      </c>
      <c r="MS48" s="74">
        <v>0</v>
      </c>
      <c r="MT48" s="75">
        <f t="shared" si="43"/>
        <v>1</v>
      </c>
      <c r="MU48" s="75">
        <f t="shared" si="44"/>
        <v>0</v>
      </c>
      <c r="MW48" s="74" t="s">
        <v>51</v>
      </c>
      <c r="MX48" s="74">
        <v>10</v>
      </c>
      <c r="MY48" s="74">
        <v>10</v>
      </c>
      <c r="MZ48" s="74">
        <v>0</v>
      </c>
      <c r="NA48" s="74">
        <v>0</v>
      </c>
      <c r="NB48" s="75">
        <f t="shared" si="45"/>
        <v>1</v>
      </c>
      <c r="NC48" s="75">
        <f t="shared" si="46"/>
        <v>0</v>
      </c>
      <c r="ND48" s="74"/>
      <c r="NE48" s="74" t="s">
        <v>51</v>
      </c>
      <c r="NF48" s="74">
        <v>10</v>
      </c>
      <c r="NG48" s="74">
        <v>10</v>
      </c>
      <c r="NH48" s="74">
        <v>0</v>
      </c>
      <c r="NI48" s="74">
        <v>0</v>
      </c>
      <c r="NJ48" s="75">
        <f t="shared" si="47"/>
        <v>1</v>
      </c>
      <c r="NK48" s="75">
        <f t="shared" si="48"/>
        <v>0</v>
      </c>
      <c r="NM48" s="74" t="s">
        <v>51</v>
      </c>
      <c r="NN48" s="74">
        <v>10</v>
      </c>
      <c r="NO48" s="74">
        <v>10</v>
      </c>
      <c r="NP48" s="74">
        <v>0</v>
      </c>
      <c r="NQ48" s="74">
        <v>0</v>
      </c>
      <c r="NR48" s="75">
        <f t="shared" si="49"/>
        <v>1</v>
      </c>
      <c r="NS48" s="75">
        <f t="shared" si="50"/>
        <v>0</v>
      </c>
      <c r="NU48" s="74" t="s">
        <v>51</v>
      </c>
      <c r="NV48" s="74">
        <v>10</v>
      </c>
      <c r="NW48" s="74">
        <v>10</v>
      </c>
      <c r="NX48" s="74">
        <v>0</v>
      </c>
      <c r="NY48" s="74">
        <v>0</v>
      </c>
      <c r="NZ48" s="75">
        <f t="shared" si="51"/>
        <v>1</v>
      </c>
      <c r="OA48" s="75">
        <f t="shared" si="52"/>
        <v>0</v>
      </c>
      <c r="OC48" s="74" t="s">
        <v>51</v>
      </c>
      <c r="OD48" s="74">
        <v>10</v>
      </c>
      <c r="OE48" s="74">
        <v>10</v>
      </c>
      <c r="OF48" s="74">
        <v>0</v>
      </c>
      <c r="OG48" s="74">
        <v>0</v>
      </c>
      <c r="OH48" s="75">
        <f t="shared" si="53"/>
        <v>1</v>
      </c>
      <c r="OI48" s="75">
        <f t="shared" si="54"/>
        <v>0</v>
      </c>
      <c r="OK48" s="74" t="s">
        <v>51</v>
      </c>
      <c r="OL48" s="74">
        <v>10</v>
      </c>
      <c r="OM48" s="73">
        <v>10</v>
      </c>
      <c r="ON48" s="74">
        <v>0</v>
      </c>
      <c r="OO48" s="74">
        <v>0</v>
      </c>
      <c r="OP48" s="75">
        <f t="shared" si="55"/>
        <v>1</v>
      </c>
      <c r="OQ48" s="75">
        <f t="shared" si="56"/>
        <v>0</v>
      </c>
      <c r="OS48" s="74" t="s">
        <v>51</v>
      </c>
      <c r="OT48" s="74">
        <v>10</v>
      </c>
      <c r="OU48" s="74">
        <v>10</v>
      </c>
      <c r="OV48" s="74">
        <v>0</v>
      </c>
      <c r="OW48" s="74">
        <v>0</v>
      </c>
      <c r="OX48" s="75">
        <f t="shared" si="57"/>
        <v>1</v>
      </c>
      <c r="OY48" s="75">
        <f t="shared" si="58"/>
        <v>0</v>
      </c>
      <c r="PA48" s="74" t="s">
        <v>51</v>
      </c>
      <c r="PB48" s="74">
        <v>10</v>
      </c>
      <c r="PC48" s="74">
        <v>10</v>
      </c>
      <c r="PD48" s="74">
        <v>0</v>
      </c>
      <c r="PE48" s="74">
        <v>0</v>
      </c>
      <c r="PF48" s="75">
        <f t="shared" si="59"/>
        <v>1</v>
      </c>
      <c r="PG48" s="75">
        <f t="shared" si="60"/>
        <v>0</v>
      </c>
      <c r="PI48" s="74" t="s">
        <v>51</v>
      </c>
      <c r="PJ48" s="74">
        <v>10</v>
      </c>
      <c r="PK48" s="74">
        <v>10</v>
      </c>
      <c r="PL48" s="74">
        <v>0</v>
      </c>
      <c r="PM48" s="74">
        <v>0</v>
      </c>
      <c r="PN48" s="75">
        <f t="shared" si="61"/>
        <v>1</v>
      </c>
      <c r="PO48" s="75">
        <f t="shared" si="62"/>
        <v>0</v>
      </c>
      <c r="PQ48" s="74" t="s">
        <v>51</v>
      </c>
      <c r="PR48" s="74">
        <v>10</v>
      </c>
      <c r="PS48" s="74">
        <v>10</v>
      </c>
      <c r="PT48" s="74">
        <v>0</v>
      </c>
      <c r="PU48" s="74">
        <v>0</v>
      </c>
      <c r="PV48" s="75">
        <f t="shared" si="63"/>
        <v>1</v>
      </c>
      <c r="PW48" s="75">
        <f t="shared" si="64"/>
        <v>0</v>
      </c>
      <c r="PY48" s="74" t="s">
        <v>51</v>
      </c>
      <c r="PZ48" s="74">
        <v>10</v>
      </c>
      <c r="QA48" s="74">
        <v>10</v>
      </c>
      <c r="QB48" s="74">
        <v>0</v>
      </c>
      <c r="QC48" s="74">
        <v>0</v>
      </c>
      <c r="QD48" s="75">
        <f t="shared" si="65"/>
        <v>1</v>
      </c>
      <c r="QE48" s="75">
        <f t="shared" si="66"/>
        <v>0</v>
      </c>
      <c r="QG48" s="74" t="s">
        <v>51</v>
      </c>
      <c r="QH48" s="74">
        <v>10</v>
      </c>
      <c r="QI48" s="74">
        <v>10</v>
      </c>
      <c r="QJ48" s="74">
        <v>0</v>
      </c>
      <c r="QK48" s="74">
        <v>0</v>
      </c>
      <c r="QL48" s="75">
        <f t="shared" si="67"/>
        <v>1</v>
      </c>
      <c r="QM48" s="75">
        <f t="shared" si="68"/>
        <v>0</v>
      </c>
      <c r="QO48" s="74" t="s">
        <v>51</v>
      </c>
      <c r="QP48" s="74">
        <v>10</v>
      </c>
      <c r="QQ48" s="74">
        <v>10</v>
      </c>
      <c r="QR48" s="74">
        <v>0</v>
      </c>
      <c r="QS48" s="74">
        <v>0</v>
      </c>
      <c r="QT48" s="75">
        <f t="shared" si="69"/>
        <v>1</v>
      </c>
      <c r="QU48" s="75">
        <f t="shared" si="70"/>
        <v>0</v>
      </c>
      <c r="QW48" s="74" t="s">
        <v>51</v>
      </c>
      <c r="QX48" s="74">
        <v>10</v>
      </c>
      <c r="QY48" s="74">
        <v>10</v>
      </c>
      <c r="QZ48" s="74">
        <v>0</v>
      </c>
      <c r="RA48" s="74">
        <v>0</v>
      </c>
      <c r="RB48" s="75">
        <f t="shared" si="71"/>
        <v>1</v>
      </c>
      <c r="RC48" s="75">
        <f t="shared" si="72"/>
        <v>0</v>
      </c>
      <c r="RE48" s="74" t="s">
        <v>51</v>
      </c>
      <c r="RF48" s="74">
        <v>10</v>
      </c>
      <c r="RG48" s="74">
        <v>10</v>
      </c>
      <c r="RH48" s="74">
        <v>0</v>
      </c>
      <c r="RI48" s="74">
        <v>0</v>
      </c>
      <c r="RJ48" s="75">
        <f t="shared" si="73"/>
        <v>1</v>
      </c>
      <c r="RK48" s="75">
        <f t="shared" si="74"/>
        <v>0</v>
      </c>
      <c r="RM48" s="74" t="s">
        <v>51</v>
      </c>
      <c r="RN48" s="74">
        <v>10</v>
      </c>
      <c r="RO48" s="74">
        <v>10</v>
      </c>
      <c r="RP48" s="74">
        <v>0</v>
      </c>
      <c r="RQ48" s="74">
        <v>0</v>
      </c>
      <c r="RR48" s="75">
        <f t="shared" si="75"/>
        <v>1</v>
      </c>
      <c r="RS48" s="75">
        <f t="shared" si="76"/>
        <v>0</v>
      </c>
      <c r="RU48" s="74" t="s">
        <v>51</v>
      </c>
      <c r="RV48" s="74">
        <v>10</v>
      </c>
      <c r="RW48" s="74">
        <v>10</v>
      </c>
      <c r="RX48" s="74">
        <v>0</v>
      </c>
      <c r="RY48" s="74">
        <v>0</v>
      </c>
      <c r="RZ48" s="75">
        <f t="shared" si="77"/>
        <v>1</v>
      </c>
      <c r="SA48" s="75">
        <f t="shared" si="78"/>
        <v>0</v>
      </c>
      <c r="SC48" s="74" t="s">
        <v>51</v>
      </c>
      <c r="SD48" s="74">
        <v>10</v>
      </c>
      <c r="SE48" s="74">
        <v>10</v>
      </c>
      <c r="SF48" s="74">
        <v>0</v>
      </c>
      <c r="SG48" s="74">
        <v>0</v>
      </c>
      <c r="SH48" s="75">
        <f t="shared" si="79"/>
        <v>1</v>
      </c>
      <c r="SI48" s="75">
        <f t="shared" si="80"/>
        <v>0</v>
      </c>
      <c r="SK48" s="74" t="s">
        <v>51</v>
      </c>
      <c r="SL48" s="74">
        <v>10</v>
      </c>
      <c r="SM48" s="74">
        <v>10</v>
      </c>
      <c r="SN48" s="74">
        <v>0</v>
      </c>
      <c r="SO48" s="74">
        <v>0</v>
      </c>
      <c r="SP48" s="75">
        <f t="shared" si="81"/>
        <v>1</v>
      </c>
      <c r="SQ48" s="75" t="str">
        <f t="shared" si="82"/>
        <v>OK</v>
      </c>
      <c r="SS48" s="74" t="s">
        <v>51</v>
      </c>
      <c r="ST48" s="74">
        <v>10</v>
      </c>
      <c r="SU48" s="74">
        <v>10</v>
      </c>
      <c r="SV48" s="74">
        <v>0</v>
      </c>
      <c r="SW48" s="74">
        <v>0</v>
      </c>
      <c r="SX48" s="75">
        <f t="shared" si="83"/>
        <v>1</v>
      </c>
      <c r="SY48" s="75" t="str">
        <f t="shared" si="84"/>
        <v>OK</v>
      </c>
      <c r="TA48" s="74" t="s">
        <v>51</v>
      </c>
      <c r="TB48" s="74">
        <v>10</v>
      </c>
      <c r="TC48" s="74">
        <v>10</v>
      </c>
      <c r="TD48" s="74">
        <v>0</v>
      </c>
      <c r="TE48" s="74">
        <v>0</v>
      </c>
      <c r="TF48" s="75">
        <v>1</v>
      </c>
      <c r="TG48" s="75" t="str">
        <f t="shared" si="85"/>
        <v>OK</v>
      </c>
      <c r="TI48" s="74" t="s">
        <v>51</v>
      </c>
      <c r="TJ48" s="74">
        <v>10</v>
      </c>
      <c r="TK48" s="74">
        <v>10</v>
      </c>
      <c r="TL48" s="74">
        <v>0</v>
      </c>
      <c r="TM48" s="74">
        <v>0</v>
      </c>
      <c r="TN48" s="75">
        <f t="shared" si="86"/>
        <v>1</v>
      </c>
      <c r="TO48" s="75" t="str">
        <f t="shared" si="87"/>
        <v>OK</v>
      </c>
    </row>
    <row r="49" spans="1:535" ht="15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G49" s="4"/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4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4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4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4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4">
        <f t="shared" si="4"/>
        <v>0</v>
      </c>
      <c r="AV49" s="2" t="s">
        <v>52</v>
      </c>
      <c r="AW49" s="2">
        <v>223</v>
      </c>
      <c r="AX49" s="2">
        <v>200</v>
      </c>
      <c r="AY49" s="2">
        <v>21</v>
      </c>
      <c r="AZ49" s="2">
        <v>2</v>
      </c>
      <c r="BA49" s="4">
        <v>0.9</v>
      </c>
      <c r="BB49" s="4">
        <f t="shared" si="5"/>
        <v>0</v>
      </c>
      <c r="BD49" s="2" t="s">
        <v>52</v>
      </c>
      <c r="BE49" s="2">
        <v>223</v>
      </c>
      <c r="BF49" s="2">
        <v>200</v>
      </c>
      <c r="BG49" s="2">
        <v>21</v>
      </c>
      <c r="BH49" s="2">
        <v>2</v>
      </c>
      <c r="BI49" s="4">
        <v>0.9</v>
      </c>
      <c r="BJ49" s="4">
        <f t="shared" si="6"/>
        <v>0</v>
      </c>
      <c r="BL49" s="2" t="s">
        <v>52</v>
      </c>
      <c r="BM49" s="2">
        <v>223</v>
      </c>
      <c r="BN49" s="2">
        <v>200</v>
      </c>
      <c r="BO49" s="2">
        <v>21</v>
      </c>
      <c r="BP49" s="2">
        <v>2</v>
      </c>
      <c r="BQ49" s="4">
        <v>0.9</v>
      </c>
      <c r="BR49" s="4">
        <f t="shared" si="7"/>
        <v>0</v>
      </c>
      <c r="BT49" s="2" t="s">
        <v>52</v>
      </c>
      <c r="BU49" s="2">
        <v>223</v>
      </c>
      <c r="BV49" s="2">
        <v>200</v>
      </c>
      <c r="BW49" s="2">
        <v>21</v>
      </c>
      <c r="BX49" s="2">
        <v>2</v>
      </c>
      <c r="BY49" s="4">
        <v>0.9</v>
      </c>
      <c r="BZ49" s="4">
        <f t="shared" si="8"/>
        <v>0</v>
      </c>
      <c r="CB49" s="2" t="s">
        <v>52</v>
      </c>
      <c r="CC49" s="2">
        <v>223</v>
      </c>
      <c r="CD49" s="2">
        <v>200</v>
      </c>
      <c r="CE49" s="2">
        <v>21</v>
      </c>
      <c r="CF49" s="2">
        <v>2</v>
      </c>
      <c r="CG49" s="4">
        <v>0.9</v>
      </c>
      <c r="CH49" s="4">
        <f t="shared" si="9"/>
        <v>0</v>
      </c>
      <c r="CJ49" s="2" t="s">
        <v>52</v>
      </c>
      <c r="CK49" s="2">
        <v>223</v>
      </c>
      <c r="CL49" s="2">
        <v>200</v>
      </c>
      <c r="CM49" s="2">
        <v>21</v>
      </c>
      <c r="CN49" s="2">
        <v>2</v>
      </c>
      <c r="CO49" s="4">
        <v>0.9</v>
      </c>
      <c r="CP49" s="4">
        <f t="shared" si="10"/>
        <v>0</v>
      </c>
      <c r="CR49" s="2" t="s">
        <v>52</v>
      </c>
      <c r="CS49" s="2">
        <v>231</v>
      </c>
      <c r="CT49" s="2">
        <v>204</v>
      </c>
      <c r="CU49" s="6">
        <v>25</v>
      </c>
      <c r="CV49" s="2">
        <v>2</v>
      </c>
      <c r="CW49" s="4">
        <v>0.88</v>
      </c>
      <c r="CX49" s="4">
        <f t="shared" si="11"/>
        <v>-2.0000000000000018E-2</v>
      </c>
      <c r="CZ49" s="2" t="s">
        <v>52</v>
      </c>
      <c r="DA49" s="2">
        <v>231</v>
      </c>
      <c r="DB49" s="2">
        <v>204</v>
      </c>
      <c r="DC49" s="2">
        <v>25</v>
      </c>
      <c r="DD49" s="2">
        <v>2</v>
      </c>
      <c r="DE49" s="4">
        <v>0.88</v>
      </c>
      <c r="DF49" s="8">
        <f t="shared" si="12"/>
        <v>0</v>
      </c>
      <c r="DH49" s="2" t="s">
        <v>52</v>
      </c>
      <c r="DI49" s="2">
        <v>231</v>
      </c>
      <c r="DJ49" s="2">
        <v>204</v>
      </c>
      <c r="DK49" s="2">
        <v>25</v>
      </c>
      <c r="DL49" s="2">
        <v>2</v>
      </c>
      <c r="DM49" s="4">
        <v>0.88</v>
      </c>
      <c r="DN49" s="4">
        <f t="shared" si="13"/>
        <v>0</v>
      </c>
      <c r="DP49" s="2" t="s">
        <v>52</v>
      </c>
      <c r="DQ49" s="2">
        <v>231</v>
      </c>
      <c r="DR49" s="2">
        <v>204</v>
      </c>
      <c r="DS49" s="2">
        <v>25</v>
      </c>
      <c r="DT49" s="2">
        <v>2</v>
      </c>
      <c r="DU49" s="4">
        <v>0.88</v>
      </c>
      <c r="DV49" s="4">
        <f t="shared" si="14"/>
        <v>0</v>
      </c>
      <c r="DX49" s="2" t="s">
        <v>52</v>
      </c>
      <c r="DY49" s="2">
        <v>231</v>
      </c>
      <c r="DZ49" s="2">
        <v>204</v>
      </c>
      <c r="EA49" s="2">
        <v>25</v>
      </c>
      <c r="EB49" s="2">
        <v>2</v>
      </c>
      <c r="EC49" s="4">
        <v>0.88</v>
      </c>
      <c r="ED49" s="8">
        <f>EC49-'ZTE Geek V975'!DM49</f>
        <v>0</v>
      </c>
      <c r="EF49" s="2" t="s">
        <v>52</v>
      </c>
      <c r="EG49" s="2">
        <v>328</v>
      </c>
      <c r="EH49" s="2">
        <v>286</v>
      </c>
      <c r="EI49" s="6">
        <v>34</v>
      </c>
      <c r="EJ49" s="2">
        <v>8</v>
      </c>
      <c r="EK49" s="4">
        <v>0.87</v>
      </c>
      <c r="EL49" s="4">
        <f t="shared" si="15"/>
        <v>-1.0000000000000009E-2</v>
      </c>
      <c r="EN49" s="2" t="s">
        <v>52</v>
      </c>
      <c r="EO49" s="2">
        <v>328</v>
      </c>
      <c r="EP49" s="2">
        <v>286</v>
      </c>
      <c r="EQ49" s="2">
        <v>34</v>
      </c>
      <c r="ER49" s="2">
        <v>8</v>
      </c>
      <c r="ES49" s="4">
        <v>0.87</v>
      </c>
      <c r="ET49" s="4">
        <f t="shared" si="16"/>
        <v>0</v>
      </c>
      <c r="EV49" s="2" t="s">
        <v>52</v>
      </c>
      <c r="EW49" s="2">
        <v>328</v>
      </c>
      <c r="EX49" s="2">
        <v>286</v>
      </c>
      <c r="EY49" s="2">
        <v>34</v>
      </c>
      <c r="EZ49" s="2">
        <v>8</v>
      </c>
      <c r="FA49" s="4">
        <v>0.87</v>
      </c>
      <c r="FB49" s="4">
        <f t="shared" si="17"/>
        <v>0</v>
      </c>
      <c r="FD49" s="2" t="s">
        <v>52</v>
      </c>
      <c r="FE49" s="2">
        <v>328</v>
      </c>
      <c r="FF49" s="2">
        <v>286</v>
      </c>
      <c r="FG49" s="2">
        <v>34</v>
      </c>
      <c r="FH49" s="2">
        <v>8</v>
      </c>
      <c r="FI49" s="4">
        <v>0.87</v>
      </c>
      <c r="FJ49" s="4">
        <f t="shared" si="18"/>
        <v>0</v>
      </c>
      <c r="FL49" s="2" t="s">
        <v>52</v>
      </c>
      <c r="FM49" s="2">
        <v>328</v>
      </c>
      <c r="FN49" s="2">
        <v>286</v>
      </c>
      <c r="FO49" s="2">
        <v>34</v>
      </c>
      <c r="FP49" s="2">
        <v>8</v>
      </c>
      <c r="FQ49" s="4">
        <v>0.87</v>
      </c>
      <c r="FR49" s="8">
        <f t="shared" si="19"/>
        <v>0</v>
      </c>
      <c r="FT49" s="2" t="s">
        <v>52</v>
      </c>
      <c r="FU49" s="2">
        <v>328</v>
      </c>
      <c r="FV49" s="2">
        <v>286</v>
      </c>
      <c r="FW49" s="2">
        <v>34</v>
      </c>
      <c r="FX49" s="2">
        <v>8</v>
      </c>
      <c r="FY49" s="4">
        <f t="shared" si="88"/>
        <v>0.87195121951219512</v>
      </c>
      <c r="FZ49" s="4">
        <f t="shared" si="20"/>
        <v>1.9512195121951237E-3</v>
      </c>
      <c r="GB49" t="s">
        <v>52</v>
      </c>
      <c r="GC49">
        <v>328</v>
      </c>
      <c r="GD49">
        <v>286</v>
      </c>
      <c r="GE49">
        <v>34</v>
      </c>
      <c r="GF49">
        <v>8</v>
      </c>
      <c r="GG49" s="38">
        <f t="shared" si="89"/>
        <v>0.87195121951219512</v>
      </c>
      <c r="GH49" s="4">
        <f t="shared" si="21"/>
        <v>0</v>
      </c>
      <c r="GJ49" s="2" t="s">
        <v>52</v>
      </c>
      <c r="GK49" s="2">
        <v>328</v>
      </c>
      <c r="GL49" s="2">
        <v>286</v>
      </c>
      <c r="GM49" s="2">
        <v>34</v>
      </c>
      <c r="GN49" s="2">
        <v>8</v>
      </c>
      <c r="GO49" s="4">
        <v>0.87</v>
      </c>
      <c r="GP49" s="4">
        <f t="shared" si="22"/>
        <v>-1.9512195121951237E-3</v>
      </c>
      <c r="GR49" s="2" t="s">
        <v>52</v>
      </c>
      <c r="GS49" s="2">
        <v>328</v>
      </c>
      <c r="GT49" s="2">
        <v>286</v>
      </c>
      <c r="GU49" s="2">
        <v>34</v>
      </c>
      <c r="GV49" s="2">
        <v>8</v>
      </c>
      <c r="GW49" s="4">
        <v>0.87</v>
      </c>
      <c r="GX49" s="4">
        <f t="shared" si="23"/>
        <v>0</v>
      </c>
      <c r="GZ49" s="2" t="s">
        <v>52</v>
      </c>
      <c r="HA49" s="2">
        <v>328</v>
      </c>
      <c r="HB49" s="2">
        <v>286</v>
      </c>
      <c r="HC49" s="2">
        <v>34</v>
      </c>
      <c r="HD49" s="2">
        <v>8</v>
      </c>
      <c r="HE49" s="4">
        <v>0.87</v>
      </c>
      <c r="HF49" s="4">
        <f t="shared" si="24"/>
        <v>0</v>
      </c>
      <c r="HH49" s="2" t="s">
        <v>52</v>
      </c>
      <c r="HI49" s="2">
        <v>328</v>
      </c>
      <c r="HJ49" s="2">
        <v>286</v>
      </c>
      <c r="HK49" s="2">
        <v>34</v>
      </c>
      <c r="HL49" s="2">
        <v>8</v>
      </c>
      <c r="HM49" s="4">
        <v>0.87</v>
      </c>
      <c r="HN49" s="4">
        <f t="shared" si="25"/>
        <v>0</v>
      </c>
      <c r="HP49" s="2" t="s">
        <v>52</v>
      </c>
      <c r="HQ49" s="2">
        <v>328</v>
      </c>
      <c r="HR49" s="2">
        <v>286</v>
      </c>
      <c r="HS49" s="2">
        <v>34</v>
      </c>
      <c r="HT49" s="2">
        <v>8</v>
      </c>
      <c r="HU49" s="4">
        <v>0.87</v>
      </c>
      <c r="HV49" s="4">
        <f t="shared" si="26"/>
        <v>0</v>
      </c>
      <c r="HX49" s="2" t="s">
        <v>52</v>
      </c>
      <c r="HY49" s="2">
        <v>328</v>
      </c>
      <c r="HZ49" s="2">
        <v>286</v>
      </c>
      <c r="IA49" s="2">
        <v>34</v>
      </c>
      <c r="IB49" s="2">
        <v>8</v>
      </c>
      <c r="IC49" s="4">
        <v>0.87</v>
      </c>
      <c r="ID49" s="4">
        <f t="shared" si="27"/>
        <v>0</v>
      </c>
      <c r="IF49" s="2" t="s">
        <v>52</v>
      </c>
      <c r="IG49" s="2">
        <v>328</v>
      </c>
      <c r="IH49" s="2">
        <v>286</v>
      </c>
      <c r="II49" s="2">
        <v>34</v>
      </c>
      <c r="IJ49" s="2">
        <v>8</v>
      </c>
      <c r="IK49" s="4">
        <f t="shared" si="90"/>
        <v>0.87195121951219512</v>
      </c>
      <c r="IL49" s="4">
        <f t="shared" si="28"/>
        <v>1.9512195121951237E-3</v>
      </c>
      <c r="IN49" s="55" t="s">
        <v>52</v>
      </c>
      <c r="IO49" s="55">
        <v>328</v>
      </c>
      <c r="IP49" s="55">
        <v>286</v>
      </c>
      <c r="IQ49" s="55">
        <v>34</v>
      </c>
      <c r="IR49" s="55">
        <v>8</v>
      </c>
      <c r="IS49" s="56">
        <v>0.87</v>
      </c>
      <c r="IT49" s="56">
        <v>0</v>
      </c>
      <c r="IU49" s="52"/>
      <c r="IV49" s="55" t="s">
        <v>52</v>
      </c>
      <c r="IW49" s="55">
        <v>328</v>
      </c>
      <c r="IX49" s="55">
        <v>286</v>
      </c>
      <c r="IY49" s="55">
        <v>34</v>
      </c>
      <c r="IZ49" s="55">
        <v>8</v>
      </c>
      <c r="JA49" s="56">
        <v>0.87</v>
      </c>
      <c r="JB49" s="56">
        <v>0</v>
      </c>
      <c r="JC49" s="52"/>
      <c r="JD49" s="73" t="s">
        <v>52</v>
      </c>
      <c r="JE49" s="73">
        <v>328</v>
      </c>
      <c r="JF49" s="73">
        <v>286</v>
      </c>
      <c r="JG49" s="73">
        <v>34</v>
      </c>
      <c r="JH49" s="73">
        <v>8</v>
      </c>
      <c r="JI49" s="77">
        <v>0.87</v>
      </c>
      <c r="JJ49" s="67">
        <f t="shared" si="29"/>
        <v>0</v>
      </c>
      <c r="JK49" s="66"/>
      <c r="JL49" s="73" t="s">
        <v>52</v>
      </c>
      <c r="JM49" s="81">
        <v>382</v>
      </c>
      <c r="JN49" s="73">
        <v>296</v>
      </c>
      <c r="JO49" s="73">
        <v>58</v>
      </c>
      <c r="JP49" s="73">
        <v>28</v>
      </c>
      <c r="JQ49" s="77">
        <f t="shared" si="91"/>
        <v>0.77486910994764402</v>
      </c>
      <c r="JR49" s="67">
        <f t="shared" si="30"/>
        <v>-9.5130890052355976E-2</v>
      </c>
      <c r="JS49" s="66"/>
      <c r="JT49" s="74" t="s">
        <v>52</v>
      </c>
      <c r="JU49" s="74">
        <v>382</v>
      </c>
      <c r="JV49" s="74">
        <v>296</v>
      </c>
      <c r="JW49" s="74">
        <v>58</v>
      </c>
      <c r="JX49" s="74">
        <v>28</v>
      </c>
      <c r="JY49" s="75">
        <f t="shared" si="92"/>
        <v>0.77486910994764402</v>
      </c>
      <c r="JZ49" s="75">
        <f t="shared" si="31"/>
        <v>0</v>
      </c>
      <c r="KB49" s="73" t="s">
        <v>52</v>
      </c>
      <c r="KC49" s="73">
        <v>382</v>
      </c>
      <c r="KD49" s="73">
        <v>296</v>
      </c>
      <c r="KE49" s="73">
        <v>58</v>
      </c>
      <c r="KF49" s="73">
        <v>28</v>
      </c>
      <c r="KG49" s="77">
        <v>0.77</v>
      </c>
      <c r="KH49" s="75">
        <f t="shared" si="32"/>
        <v>-4.8691099476440014E-3</v>
      </c>
      <c r="KI49" s="74"/>
      <c r="KJ49" s="73" t="s">
        <v>52</v>
      </c>
      <c r="KK49" s="73">
        <v>382</v>
      </c>
      <c r="KL49" s="73">
        <v>296</v>
      </c>
      <c r="KM49" s="73">
        <v>58</v>
      </c>
      <c r="KN49" s="73">
        <v>28</v>
      </c>
      <c r="KO49" s="77">
        <v>0.77</v>
      </c>
      <c r="KP49" s="75">
        <f t="shared" si="33"/>
        <v>0</v>
      </c>
      <c r="KQ49" s="74"/>
      <c r="KR49" s="73" t="s">
        <v>52</v>
      </c>
      <c r="KS49" s="73">
        <v>381</v>
      </c>
      <c r="KT49" s="73">
        <v>293</v>
      </c>
      <c r="KU49" s="40">
        <v>60</v>
      </c>
      <c r="KV49" s="73">
        <v>28</v>
      </c>
      <c r="KW49" s="77">
        <v>0.77</v>
      </c>
      <c r="KX49" s="75">
        <f t="shared" si="34"/>
        <v>0</v>
      </c>
      <c r="KY49" s="74"/>
      <c r="KZ49" s="73" t="s">
        <v>52</v>
      </c>
      <c r="LA49" s="73">
        <v>381</v>
      </c>
      <c r="LB49" s="73">
        <v>293</v>
      </c>
      <c r="LC49" s="73">
        <v>60</v>
      </c>
      <c r="LD49" s="73">
        <v>28</v>
      </c>
      <c r="LE49" s="77">
        <v>0.77</v>
      </c>
      <c r="LF49" s="75">
        <f t="shared" si="35"/>
        <v>-27.23</v>
      </c>
      <c r="LG49" s="74"/>
      <c r="LH49" s="74"/>
      <c r="LI49" s="73" t="s">
        <v>52</v>
      </c>
      <c r="LJ49" s="73">
        <v>381</v>
      </c>
      <c r="LK49" s="73">
        <v>293</v>
      </c>
      <c r="LL49" s="73">
        <v>60</v>
      </c>
      <c r="LM49" s="73">
        <v>28</v>
      </c>
      <c r="LN49" s="77">
        <v>0.77</v>
      </c>
      <c r="LO49" s="75">
        <f t="shared" si="36"/>
        <v>0</v>
      </c>
      <c r="LP49" s="74"/>
      <c r="LQ49" s="74" t="s">
        <v>52</v>
      </c>
      <c r="LR49" s="74">
        <v>381</v>
      </c>
      <c r="LS49" s="74">
        <v>295</v>
      </c>
      <c r="LT49" s="74">
        <v>58</v>
      </c>
      <c r="LU49" s="74">
        <v>28</v>
      </c>
      <c r="LV49" s="75">
        <f t="shared" si="37"/>
        <v>0.77427821522309714</v>
      </c>
      <c r="LW49" s="75">
        <f t="shared" si="38"/>
        <v>4.278215223097126E-3</v>
      </c>
      <c r="LY49" s="74" t="s">
        <v>52</v>
      </c>
      <c r="LZ49" s="74">
        <v>381</v>
      </c>
      <c r="MA49" s="74">
        <v>295</v>
      </c>
      <c r="MB49" s="74">
        <v>58</v>
      </c>
      <c r="MC49" s="74">
        <v>28</v>
      </c>
      <c r="MD49" s="75">
        <f t="shared" si="39"/>
        <v>0.77427821522309714</v>
      </c>
      <c r="ME49" s="75">
        <f t="shared" si="40"/>
        <v>0</v>
      </c>
      <c r="MG49" s="74" t="s">
        <v>52</v>
      </c>
      <c r="MH49" s="74">
        <v>381</v>
      </c>
      <c r="MI49" s="74">
        <v>295</v>
      </c>
      <c r="MJ49" s="74">
        <v>58</v>
      </c>
      <c r="MK49" s="74">
        <v>28</v>
      </c>
      <c r="ML49" s="75">
        <f t="shared" si="41"/>
        <v>0.77427821522309714</v>
      </c>
      <c r="MM49" s="75">
        <f t="shared" si="42"/>
        <v>0</v>
      </c>
      <c r="MO49" s="74" t="s">
        <v>52</v>
      </c>
      <c r="MP49" s="74">
        <v>381</v>
      </c>
      <c r="MQ49" s="74">
        <v>295</v>
      </c>
      <c r="MR49" s="74">
        <v>58</v>
      </c>
      <c r="MS49" s="74">
        <v>28</v>
      </c>
      <c r="MT49" s="75">
        <f t="shared" si="43"/>
        <v>0.77427821522309714</v>
      </c>
      <c r="MU49" s="75">
        <f t="shared" si="44"/>
        <v>0</v>
      </c>
      <c r="MW49" s="74" t="s">
        <v>52</v>
      </c>
      <c r="MX49" s="74">
        <v>381</v>
      </c>
      <c r="MY49" s="74">
        <v>295</v>
      </c>
      <c r="MZ49" s="74">
        <v>58</v>
      </c>
      <c r="NA49" s="74">
        <v>28</v>
      </c>
      <c r="NB49" s="75">
        <f t="shared" si="45"/>
        <v>0.77427821522309714</v>
      </c>
      <c r="NC49" s="75">
        <f t="shared" si="46"/>
        <v>0</v>
      </c>
      <c r="ND49" s="74"/>
      <c r="NE49" s="74" t="s">
        <v>52</v>
      </c>
      <c r="NF49" s="74">
        <v>381</v>
      </c>
      <c r="NG49" s="74">
        <v>295</v>
      </c>
      <c r="NH49" s="74">
        <v>58</v>
      </c>
      <c r="NI49" s="74">
        <v>28</v>
      </c>
      <c r="NJ49" s="75">
        <f t="shared" si="47"/>
        <v>0.77427821522309714</v>
      </c>
      <c r="NK49" s="75">
        <f t="shared" si="48"/>
        <v>0</v>
      </c>
      <c r="NM49" s="74" t="s">
        <v>52</v>
      </c>
      <c r="NN49" s="74">
        <v>381</v>
      </c>
      <c r="NO49" s="74">
        <v>295</v>
      </c>
      <c r="NP49" s="74">
        <v>58</v>
      </c>
      <c r="NQ49" s="74">
        <v>28</v>
      </c>
      <c r="NR49" s="75">
        <f t="shared" si="49"/>
        <v>0.77427821522309714</v>
      </c>
      <c r="NS49" s="75">
        <f t="shared" si="50"/>
        <v>0</v>
      </c>
      <c r="NU49" s="74" t="s">
        <v>52</v>
      </c>
      <c r="NV49" s="74">
        <v>381</v>
      </c>
      <c r="NW49" s="74">
        <v>295</v>
      </c>
      <c r="NX49" s="74">
        <v>58</v>
      </c>
      <c r="NY49" s="74">
        <v>28</v>
      </c>
      <c r="NZ49" s="75">
        <f t="shared" si="51"/>
        <v>0.77427821522309714</v>
      </c>
      <c r="OA49" s="75">
        <f t="shared" si="52"/>
        <v>0</v>
      </c>
      <c r="OC49" s="74" t="s">
        <v>52</v>
      </c>
      <c r="OD49" s="74">
        <v>381</v>
      </c>
      <c r="OE49" s="74">
        <v>295</v>
      </c>
      <c r="OF49" s="74">
        <v>58</v>
      </c>
      <c r="OG49" s="74">
        <v>28</v>
      </c>
      <c r="OH49" s="75">
        <f t="shared" si="53"/>
        <v>0.77427821522309714</v>
      </c>
      <c r="OI49" s="75">
        <f t="shared" si="54"/>
        <v>0</v>
      </c>
      <c r="OK49" s="74" t="s">
        <v>52</v>
      </c>
      <c r="OL49" s="74">
        <v>381</v>
      </c>
      <c r="OM49" s="73">
        <v>295</v>
      </c>
      <c r="ON49" s="74">
        <v>58</v>
      </c>
      <c r="OO49" s="74">
        <v>28</v>
      </c>
      <c r="OP49" s="75">
        <f t="shared" si="55"/>
        <v>0.77427821522309714</v>
      </c>
      <c r="OQ49" s="75">
        <f t="shared" si="56"/>
        <v>0</v>
      </c>
      <c r="OS49" s="74" t="s">
        <v>52</v>
      </c>
      <c r="OT49" s="74">
        <v>381</v>
      </c>
      <c r="OU49" s="74">
        <v>295</v>
      </c>
      <c r="OV49" s="74">
        <v>58</v>
      </c>
      <c r="OW49" s="74">
        <v>28</v>
      </c>
      <c r="OX49" s="75">
        <f t="shared" si="57"/>
        <v>0.77427821522309714</v>
      </c>
      <c r="OY49" s="75">
        <f t="shared" si="58"/>
        <v>0</v>
      </c>
      <c r="PA49" s="74" t="s">
        <v>52</v>
      </c>
      <c r="PB49" s="74">
        <v>381</v>
      </c>
      <c r="PC49" s="74">
        <v>295</v>
      </c>
      <c r="PD49" s="74">
        <v>58</v>
      </c>
      <c r="PE49" s="74">
        <v>28</v>
      </c>
      <c r="PF49" s="75">
        <f t="shared" si="59"/>
        <v>0.77427821522309714</v>
      </c>
      <c r="PG49" s="75">
        <f t="shared" si="60"/>
        <v>0</v>
      </c>
      <c r="PI49" s="74" t="s">
        <v>52</v>
      </c>
      <c r="PJ49" s="74">
        <v>381</v>
      </c>
      <c r="PK49" s="74">
        <v>295</v>
      </c>
      <c r="PL49" s="74">
        <v>58</v>
      </c>
      <c r="PM49" s="74">
        <v>28</v>
      </c>
      <c r="PN49" s="75">
        <f t="shared" si="61"/>
        <v>0.77427821522309714</v>
      </c>
      <c r="PO49" s="75">
        <f t="shared" si="62"/>
        <v>0</v>
      </c>
      <c r="PQ49" s="74" t="s">
        <v>52</v>
      </c>
      <c r="PR49" s="74">
        <v>381</v>
      </c>
      <c r="PS49" s="74">
        <v>295</v>
      </c>
      <c r="PT49" s="74">
        <v>58</v>
      </c>
      <c r="PU49" s="74">
        <v>28</v>
      </c>
      <c r="PV49" s="75">
        <f t="shared" si="63"/>
        <v>0.77427821522309714</v>
      </c>
      <c r="PW49" s="75">
        <f t="shared" si="64"/>
        <v>0</v>
      </c>
      <c r="PY49" s="74" t="s">
        <v>52</v>
      </c>
      <c r="PZ49" s="74">
        <v>381</v>
      </c>
      <c r="QA49" s="74">
        <v>295</v>
      </c>
      <c r="QB49" s="74">
        <v>58</v>
      </c>
      <c r="QC49" s="74">
        <v>28</v>
      </c>
      <c r="QD49" s="75">
        <f t="shared" si="65"/>
        <v>0.77427821522309714</v>
      </c>
      <c r="QE49" s="75">
        <f t="shared" si="66"/>
        <v>0</v>
      </c>
      <c r="QG49" s="74" t="s">
        <v>52</v>
      </c>
      <c r="QH49" s="74">
        <v>381</v>
      </c>
      <c r="QI49" s="74">
        <v>295</v>
      </c>
      <c r="QJ49" s="74">
        <v>58</v>
      </c>
      <c r="QK49" s="74">
        <v>28</v>
      </c>
      <c r="QL49" s="75">
        <f t="shared" si="67"/>
        <v>0.77427821522309714</v>
      </c>
      <c r="QM49" s="75">
        <f t="shared" si="68"/>
        <v>0</v>
      </c>
      <c r="QO49" s="74" t="s">
        <v>52</v>
      </c>
      <c r="QP49" s="74">
        <v>381</v>
      </c>
      <c r="QQ49" s="74">
        <v>295</v>
      </c>
      <c r="QR49" s="74">
        <v>58</v>
      </c>
      <c r="QS49" s="74">
        <v>28</v>
      </c>
      <c r="QT49" s="75">
        <f t="shared" si="69"/>
        <v>0.77427821522309714</v>
      </c>
      <c r="QU49" s="75">
        <f t="shared" si="70"/>
        <v>0</v>
      </c>
      <c r="QW49" s="74" t="s">
        <v>52</v>
      </c>
      <c r="QX49" s="74">
        <v>381</v>
      </c>
      <c r="QY49" s="74">
        <v>295</v>
      </c>
      <c r="QZ49" s="74">
        <v>58</v>
      </c>
      <c r="RA49" s="74">
        <v>28</v>
      </c>
      <c r="RB49" s="75">
        <f t="shared" si="71"/>
        <v>0.77427821522309714</v>
      </c>
      <c r="RC49" s="75">
        <f t="shared" si="72"/>
        <v>0</v>
      </c>
      <c r="RE49" s="74" t="s">
        <v>52</v>
      </c>
      <c r="RF49" s="74">
        <v>381</v>
      </c>
      <c r="RG49" s="74">
        <v>295</v>
      </c>
      <c r="RH49" s="74">
        <v>58</v>
      </c>
      <c r="RI49" s="74">
        <v>28</v>
      </c>
      <c r="RJ49" s="75">
        <f t="shared" si="73"/>
        <v>0.77427821522309714</v>
      </c>
      <c r="RK49" s="75">
        <f t="shared" si="74"/>
        <v>0</v>
      </c>
      <c r="RM49" s="74" t="s">
        <v>52</v>
      </c>
      <c r="RN49" s="74">
        <v>381</v>
      </c>
      <c r="RO49" s="74">
        <v>295</v>
      </c>
      <c r="RP49" s="74">
        <v>58</v>
      </c>
      <c r="RQ49" s="74">
        <v>28</v>
      </c>
      <c r="RR49" s="75">
        <f t="shared" si="75"/>
        <v>0.77427821522309714</v>
      </c>
      <c r="RS49" s="75">
        <f t="shared" si="76"/>
        <v>0</v>
      </c>
      <c r="RU49" s="74" t="s">
        <v>52</v>
      </c>
      <c r="RV49" s="74">
        <v>381</v>
      </c>
      <c r="RW49" s="74">
        <v>295</v>
      </c>
      <c r="RX49" s="74">
        <v>58</v>
      </c>
      <c r="RY49" s="74">
        <v>28</v>
      </c>
      <c r="RZ49" s="75">
        <f t="shared" si="77"/>
        <v>0.77427821522309714</v>
      </c>
      <c r="SA49" s="75">
        <f t="shared" si="78"/>
        <v>0</v>
      </c>
      <c r="SC49" s="74" t="s">
        <v>52</v>
      </c>
      <c r="SD49" s="74">
        <v>381</v>
      </c>
      <c r="SE49" s="74">
        <v>296</v>
      </c>
      <c r="SF49" s="74">
        <v>55</v>
      </c>
      <c r="SG49" s="74">
        <v>30</v>
      </c>
      <c r="SH49" s="75">
        <f t="shared" si="79"/>
        <v>0.7769028871391076</v>
      </c>
      <c r="SI49" s="75">
        <f t="shared" si="80"/>
        <v>2.624671916010457E-3</v>
      </c>
      <c r="SK49" s="74" t="s">
        <v>52</v>
      </c>
      <c r="SL49" s="74">
        <v>381</v>
      </c>
      <c r="SM49" s="74">
        <v>296</v>
      </c>
      <c r="SN49" s="74">
        <v>55</v>
      </c>
      <c r="SO49" s="74">
        <v>30</v>
      </c>
      <c r="SP49" s="75">
        <f t="shared" si="81"/>
        <v>0.7769028871391076</v>
      </c>
      <c r="SQ49" s="75" t="str">
        <f t="shared" si="82"/>
        <v>OK</v>
      </c>
      <c r="SS49" s="74" t="s">
        <v>52</v>
      </c>
      <c r="ST49" s="74">
        <v>381</v>
      </c>
      <c r="SU49" s="74">
        <v>296</v>
      </c>
      <c r="SV49" s="74">
        <v>55</v>
      </c>
      <c r="SW49" s="74">
        <v>30</v>
      </c>
      <c r="SX49" s="75">
        <f t="shared" si="83"/>
        <v>0.7769028871391076</v>
      </c>
      <c r="SY49" s="75" t="str">
        <f t="shared" si="84"/>
        <v>OK</v>
      </c>
      <c r="TA49" s="74" t="s">
        <v>52</v>
      </c>
      <c r="TB49" s="74">
        <v>381</v>
      </c>
      <c r="TC49" s="74">
        <v>297</v>
      </c>
      <c r="TD49" s="74">
        <v>55</v>
      </c>
      <c r="TE49" s="74">
        <v>29</v>
      </c>
      <c r="TF49" s="75">
        <v>0.78</v>
      </c>
      <c r="TG49" s="50" t="str">
        <f t="shared" si="85"/>
        <v>Fail:0%</v>
      </c>
      <c r="TI49" s="74" t="s">
        <v>52</v>
      </c>
      <c r="TJ49" s="74">
        <v>381</v>
      </c>
      <c r="TK49" s="74">
        <v>297</v>
      </c>
      <c r="TL49" s="74">
        <v>55</v>
      </c>
      <c r="TM49" s="74">
        <v>29</v>
      </c>
      <c r="TN49" s="75">
        <f t="shared" si="86"/>
        <v>0.77952755905511806</v>
      </c>
      <c r="TO49" s="50" t="str">
        <f t="shared" si="87"/>
        <v>Fail:0%</v>
      </c>
    </row>
    <row r="50" spans="1:535" ht="15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G50" s="4"/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4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4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4">
        <f t="shared" si="2"/>
        <v>0</v>
      </c>
      <c r="AF50" s="2" t="s">
        <v>53</v>
      </c>
      <c r="AG50" s="2">
        <v>228</v>
      </c>
      <c r="AH50" s="2">
        <v>227</v>
      </c>
      <c r="AI50" s="2">
        <v>1</v>
      </c>
      <c r="AJ50" s="2">
        <v>0</v>
      </c>
      <c r="AK50" s="4">
        <v>1</v>
      </c>
      <c r="AL50" s="4">
        <f t="shared" si="3"/>
        <v>4.0000000000000036E-2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4">
        <f t="shared" si="4"/>
        <v>0</v>
      </c>
      <c r="AV50" s="2" t="s">
        <v>53</v>
      </c>
      <c r="AW50" s="2">
        <v>228</v>
      </c>
      <c r="AX50" s="2">
        <v>227</v>
      </c>
      <c r="AY50" s="2">
        <v>1</v>
      </c>
      <c r="AZ50" s="2">
        <v>0</v>
      </c>
      <c r="BA50" s="4">
        <v>1</v>
      </c>
      <c r="BB50" s="4">
        <f t="shared" si="5"/>
        <v>0</v>
      </c>
      <c r="BD50" s="2" t="s">
        <v>53</v>
      </c>
      <c r="BE50" s="2">
        <v>228</v>
      </c>
      <c r="BF50" s="2">
        <v>227</v>
      </c>
      <c r="BG50" s="2">
        <v>1</v>
      </c>
      <c r="BH50" s="2">
        <v>0</v>
      </c>
      <c r="BI50" s="4">
        <v>1</v>
      </c>
      <c r="BJ50" s="4">
        <f t="shared" si="6"/>
        <v>0</v>
      </c>
      <c r="BL50" s="2" t="s">
        <v>53</v>
      </c>
      <c r="BM50" s="2">
        <v>228</v>
      </c>
      <c r="BN50" s="2">
        <v>227</v>
      </c>
      <c r="BO50" s="2">
        <v>1</v>
      </c>
      <c r="BP50" s="2">
        <v>0</v>
      </c>
      <c r="BQ50" s="4">
        <v>1</v>
      </c>
      <c r="BR50" s="4">
        <f t="shared" si="7"/>
        <v>0</v>
      </c>
      <c r="BT50" s="2" t="s">
        <v>53</v>
      </c>
      <c r="BU50" s="2">
        <v>228</v>
      </c>
      <c r="BV50" s="2">
        <v>227</v>
      </c>
      <c r="BW50" s="2">
        <v>1</v>
      </c>
      <c r="BX50" s="2">
        <v>0</v>
      </c>
      <c r="BY50" s="4">
        <v>1</v>
      </c>
      <c r="BZ50" s="4">
        <f t="shared" si="8"/>
        <v>0</v>
      </c>
      <c r="CB50" s="2" t="s">
        <v>53</v>
      </c>
      <c r="CC50" s="2">
        <v>228</v>
      </c>
      <c r="CD50" s="2">
        <v>227</v>
      </c>
      <c r="CE50" s="2">
        <v>1</v>
      </c>
      <c r="CF50" s="2">
        <v>0</v>
      </c>
      <c r="CG50" s="4">
        <v>1</v>
      </c>
      <c r="CH50" s="4">
        <f t="shared" si="9"/>
        <v>0</v>
      </c>
      <c r="CJ50" s="2" t="s">
        <v>53</v>
      </c>
      <c r="CK50" s="2">
        <v>228</v>
      </c>
      <c r="CL50" s="2">
        <v>227</v>
      </c>
      <c r="CM50" s="2">
        <v>1</v>
      </c>
      <c r="CN50" s="2">
        <v>0</v>
      </c>
      <c r="CO50" s="4">
        <v>1</v>
      </c>
      <c r="CP50" s="4">
        <f t="shared" si="10"/>
        <v>0</v>
      </c>
      <c r="CR50" s="2" t="s">
        <v>53</v>
      </c>
      <c r="CS50" s="2">
        <v>228</v>
      </c>
      <c r="CT50" s="2">
        <v>227</v>
      </c>
      <c r="CU50" s="2">
        <v>1</v>
      </c>
      <c r="CV50" s="2">
        <v>0</v>
      </c>
      <c r="CW50" s="4">
        <v>1</v>
      </c>
      <c r="CX50" s="4">
        <f t="shared" si="11"/>
        <v>0</v>
      </c>
      <c r="CZ50" s="2" t="s">
        <v>53</v>
      </c>
      <c r="DA50" s="2">
        <v>228</v>
      </c>
      <c r="DB50" s="2">
        <v>227</v>
      </c>
      <c r="DC50" s="2">
        <v>1</v>
      </c>
      <c r="DD50" s="2">
        <v>0</v>
      </c>
      <c r="DE50" s="4">
        <v>1</v>
      </c>
      <c r="DF50" s="8">
        <f t="shared" si="12"/>
        <v>0</v>
      </c>
      <c r="DH50" s="2" t="s">
        <v>53</v>
      </c>
      <c r="DI50" s="2">
        <v>228</v>
      </c>
      <c r="DJ50" s="2">
        <v>227</v>
      </c>
      <c r="DK50" s="2">
        <v>1</v>
      </c>
      <c r="DL50" s="2">
        <v>0</v>
      </c>
      <c r="DM50" s="4">
        <v>1</v>
      </c>
      <c r="DN50" s="4">
        <f t="shared" si="13"/>
        <v>0</v>
      </c>
      <c r="DP50" s="2" t="s">
        <v>53</v>
      </c>
      <c r="DQ50" s="2">
        <v>228</v>
      </c>
      <c r="DR50" s="2">
        <v>227</v>
      </c>
      <c r="DS50" s="2">
        <v>1</v>
      </c>
      <c r="DT50" s="2">
        <v>0</v>
      </c>
      <c r="DU50" s="4">
        <v>1</v>
      </c>
      <c r="DV50" s="4">
        <f t="shared" si="14"/>
        <v>0</v>
      </c>
      <c r="DX50" s="2" t="s">
        <v>53</v>
      </c>
      <c r="DY50" s="2">
        <v>228</v>
      </c>
      <c r="DZ50" s="2">
        <v>227</v>
      </c>
      <c r="EA50" s="2">
        <v>1</v>
      </c>
      <c r="EB50" s="2">
        <v>0</v>
      </c>
      <c r="EC50" s="4">
        <v>1</v>
      </c>
      <c r="ED50" s="8">
        <f>EC50-'ZTE Geek V975'!DM50</f>
        <v>0</v>
      </c>
      <c r="EF50" s="2" t="s">
        <v>53</v>
      </c>
      <c r="EG50" s="2">
        <v>341</v>
      </c>
      <c r="EH50" s="2">
        <v>340</v>
      </c>
      <c r="EI50" s="2">
        <v>1</v>
      </c>
      <c r="EJ50" s="2">
        <v>0</v>
      </c>
      <c r="EK50" s="4">
        <v>1</v>
      </c>
      <c r="EL50" s="4">
        <f t="shared" si="15"/>
        <v>0</v>
      </c>
      <c r="EN50" s="2" t="s">
        <v>53</v>
      </c>
      <c r="EO50" s="2">
        <v>341</v>
      </c>
      <c r="EP50" s="2">
        <v>340</v>
      </c>
      <c r="EQ50" s="2">
        <v>1</v>
      </c>
      <c r="ER50" s="2">
        <v>0</v>
      </c>
      <c r="ES50" s="4">
        <v>1</v>
      </c>
      <c r="ET50" s="4">
        <f t="shared" si="16"/>
        <v>0</v>
      </c>
      <c r="EV50" s="2" t="s">
        <v>53</v>
      </c>
      <c r="EW50" s="2">
        <v>341</v>
      </c>
      <c r="EX50" s="2">
        <v>340</v>
      </c>
      <c r="EY50" s="2">
        <v>1</v>
      </c>
      <c r="EZ50" s="2">
        <v>0</v>
      </c>
      <c r="FA50" s="4">
        <v>1</v>
      </c>
      <c r="FB50" s="4">
        <f t="shared" si="17"/>
        <v>0</v>
      </c>
      <c r="FD50" s="2" t="s">
        <v>53</v>
      </c>
      <c r="FE50" s="2">
        <v>341</v>
      </c>
      <c r="FF50" s="2">
        <v>340</v>
      </c>
      <c r="FG50" s="2">
        <v>1</v>
      </c>
      <c r="FH50" s="2">
        <v>0</v>
      </c>
      <c r="FI50" s="4">
        <v>1</v>
      </c>
      <c r="FJ50" s="4">
        <f t="shared" si="18"/>
        <v>0</v>
      </c>
      <c r="FL50" s="2" t="s">
        <v>53</v>
      </c>
      <c r="FM50" s="2">
        <v>341</v>
      </c>
      <c r="FN50" s="2">
        <v>340</v>
      </c>
      <c r="FO50" s="2">
        <v>1</v>
      </c>
      <c r="FP50" s="2">
        <v>0</v>
      </c>
      <c r="FQ50" s="4">
        <v>1</v>
      </c>
      <c r="FR50" s="8">
        <f t="shared" si="19"/>
        <v>0</v>
      </c>
      <c r="FT50" s="2" t="s">
        <v>53</v>
      </c>
      <c r="FU50" s="2">
        <v>341</v>
      </c>
      <c r="FV50" s="2">
        <v>340</v>
      </c>
      <c r="FW50" s="2">
        <v>1</v>
      </c>
      <c r="FX50" s="2">
        <v>0</v>
      </c>
      <c r="FY50" s="4">
        <f t="shared" si="88"/>
        <v>0.99706744868035191</v>
      </c>
      <c r="FZ50" s="4">
        <f t="shared" si="20"/>
        <v>-2.9325513196480912E-3</v>
      </c>
      <c r="GB50" t="s">
        <v>53</v>
      </c>
      <c r="GC50">
        <v>341</v>
      </c>
      <c r="GD50">
        <v>340</v>
      </c>
      <c r="GE50">
        <v>1</v>
      </c>
      <c r="GF50">
        <v>0</v>
      </c>
      <c r="GG50" s="38">
        <f t="shared" si="89"/>
        <v>0.99706744868035191</v>
      </c>
      <c r="GH50" s="4">
        <f t="shared" si="21"/>
        <v>0</v>
      </c>
      <c r="GJ50" s="2" t="s">
        <v>53</v>
      </c>
      <c r="GK50" s="2">
        <v>341</v>
      </c>
      <c r="GL50" s="2">
        <v>340</v>
      </c>
      <c r="GM50" s="2">
        <v>1</v>
      </c>
      <c r="GN50" s="2">
        <v>0</v>
      </c>
      <c r="GO50" s="4">
        <v>1</v>
      </c>
      <c r="GP50" s="4">
        <f t="shared" si="22"/>
        <v>2.9325513196480912E-3</v>
      </c>
      <c r="GR50" s="2" t="s">
        <v>53</v>
      </c>
      <c r="GS50" s="2">
        <v>341</v>
      </c>
      <c r="GT50" s="2">
        <v>340</v>
      </c>
      <c r="GU50" s="2">
        <v>1</v>
      </c>
      <c r="GV50" s="2">
        <v>0</v>
      </c>
      <c r="GW50" s="4">
        <v>1</v>
      </c>
      <c r="GX50" s="4">
        <f t="shared" si="23"/>
        <v>0</v>
      </c>
      <c r="GZ50" s="2" t="s">
        <v>53</v>
      </c>
      <c r="HA50" s="2">
        <v>341</v>
      </c>
      <c r="HB50" s="2">
        <v>340</v>
      </c>
      <c r="HC50" s="2">
        <v>1</v>
      </c>
      <c r="HD50" s="2">
        <v>0</v>
      </c>
      <c r="HE50" s="4">
        <v>1</v>
      </c>
      <c r="HF50" s="4">
        <f t="shared" si="24"/>
        <v>0</v>
      </c>
      <c r="HH50" s="2" t="s">
        <v>53</v>
      </c>
      <c r="HI50" s="2">
        <v>341</v>
      </c>
      <c r="HJ50" s="2">
        <v>340</v>
      </c>
      <c r="HK50" s="2">
        <v>1</v>
      </c>
      <c r="HL50" s="2">
        <v>0</v>
      </c>
      <c r="HM50" s="4">
        <v>1</v>
      </c>
      <c r="HN50" s="4">
        <f t="shared" si="25"/>
        <v>0</v>
      </c>
      <c r="HP50" s="2" t="s">
        <v>53</v>
      </c>
      <c r="HQ50" s="2">
        <v>341</v>
      </c>
      <c r="HR50" s="2">
        <v>340</v>
      </c>
      <c r="HS50" s="2">
        <v>1</v>
      </c>
      <c r="HT50" s="2">
        <v>0</v>
      </c>
      <c r="HU50" s="4">
        <v>1</v>
      </c>
      <c r="HV50" s="4">
        <f t="shared" si="26"/>
        <v>0</v>
      </c>
      <c r="HX50" s="2" t="s">
        <v>53</v>
      </c>
      <c r="HY50" s="2">
        <v>341</v>
      </c>
      <c r="HZ50" s="2">
        <v>340</v>
      </c>
      <c r="IA50" s="2">
        <v>1</v>
      </c>
      <c r="IB50" s="2">
        <v>0</v>
      </c>
      <c r="IC50" s="4">
        <v>1</v>
      </c>
      <c r="ID50" s="4">
        <f t="shared" si="27"/>
        <v>0</v>
      </c>
      <c r="IF50" s="2" t="s">
        <v>53</v>
      </c>
      <c r="IG50" s="2">
        <v>341</v>
      </c>
      <c r="IH50" s="2">
        <v>340</v>
      </c>
      <c r="II50" s="2">
        <v>1</v>
      </c>
      <c r="IJ50" s="2">
        <v>0</v>
      </c>
      <c r="IK50" s="4">
        <f t="shared" si="90"/>
        <v>0.99706744868035191</v>
      </c>
      <c r="IL50" s="4">
        <f t="shared" si="28"/>
        <v>-2.9325513196480912E-3</v>
      </c>
      <c r="IN50" s="55" t="s">
        <v>53</v>
      </c>
      <c r="IO50" s="55">
        <v>341</v>
      </c>
      <c r="IP50" s="55">
        <v>340</v>
      </c>
      <c r="IQ50" s="55">
        <v>1</v>
      </c>
      <c r="IR50" s="55">
        <v>0</v>
      </c>
      <c r="IS50" s="56">
        <v>1</v>
      </c>
      <c r="IT50" s="56">
        <v>0</v>
      </c>
      <c r="IU50" s="52"/>
      <c r="IV50" s="55" t="s">
        <v>53</v>
      </c>
      <c r="IW50" s="55">
        <v>341</v>
      </c>
      <c r="IX50" s="55">
        <v>340</v>
      </c>
      <c r="IY50" s="55">
        <v>1</v>
      </c>
      <c r="IZ50" s="55">
        <v>0</v>
      </c>
      <c r="JA50" s="56">
        <v>1</v>
      </c>
      <c r="JB50" s="56">
        <v>0</v>
      </c>
      <c r="JC50" s="52"/>
      <c r="JD50" s="73" t="s">
        <v>53</v>
      </c>
      <c r="JE50" s="73">
        <v>341</v>
      </c>
      <c r="JF50" s="73">
        <v>340</v>
      </c>
      <c r="JG50" s="73">
        <v>1</v>
      </c>
      <c r="JH50" s="73">
        <v>0</v>
      </c>
      <c r="JI50" s="77">
        <v>1</v>
      </c>
      <c r="JJ50" s="67">
        <f t="shared" si="29"/>
        <v>0</v>
      </c>
      <c r="JK50" s="66"/>
      <c r="JL50" s="73" t="s">
        <v>53</v>
      </c>
      <c r="JM50" s="81">
        <v>389</v>
      </c>
      <c r="JN50" s="73">
        <v>340</v>
      </c>
      <c r="JO50" s="73">
        <v>48</v>
      </c>
      <c r="JP50" s="73">
        <v>1</v>
      </c>
      <c r="JQ50" s="77">
        <f t="shared" si="91"/>
        <v>0.87403598971722363</v>
      </c>
      <c r="JR50" s="67">
        <f t="shared" si="30"/>
        <v>-0.12596401028277637</v>
      </c>
      <c r="JS50" s="66"/>
      <c r="JT50" s="74" t="s">
        <v>53</v>
      </c>
      <c r="JU50" s="74">
        <v>389</v>
      </c>
      <c r="JV50" s="74">
        <v>340</v>
      </c>
      <c r="JW50" s="74">
        <v>48</v>
      </c>
      <c r="JX50" s="74">
        <v>1</v>
      </c>
      <c r="JY50" s="75">
        <f t="shared" si="92"/>
        <v>0.87403598971722363</v>
      </c>
      <c r="JZ50" s="75">
        <f t="shared" si="31"/>
        <v>0</v>
      </c>
      <c r="KB50" s="73" t="s">
        <v>53</v>
      </c>
      <c r="KC50" s="73">
        <v>389</v>
      </c>
      <c r="KD50" s="73">
        <v>340</v>
      </c>
      <c r="KE50" s="73">
        <v>48</v>
      </c>
      <c r="KF50" s="73">
        <v>1</v>
      </c>
      <c r="KG50" s="77">
        <v>0.87</v>
      </c>
      <c r="KH50" s="75">
        <f t="shared" si="32"/>
        <v>-4.0359897172236314E-3</v>
      </c>
      <c r="KI50" s="74"/>
      <c r="KJ50" s="73" t="s">
        <v>53</v>
      </c>
      <c r="KK50" s="73">
        <v>389</v>
      </c>
      <c r="KL50" s="73">
        <v>340</v>
      </c>
      <c r="KM50" s="73">
        <v>48</v>
      </c>
      <c r="KN50" s="73">
        <v>1</v>
      </c>
      <c r="KO50" s="77">
        <v>0.87</v>
      </c>
      <c r="KP50" s="75">
        <f t="shared" si="33"/>
        <v>0</v>
      </c>
      <c r="KQ50" s="74"/>
      <c r="KR50" s="73" t="s">
        <v>53</v>
      </c>
      <c r="KS50" s="73">
        <v>389</v>
      </c>
      <c r="KT50" s="73">
        <v>340</v>
      </c>
      <c r="KU50" s="73">
        <v>48</v>
      </c>
      <c r="KV50" s="73">
        <v>1</v>
      </c>
      <c r="KW50" s="77">
        <v>0.87</v>
      </c>
      <c r="KX50" s="75">
        <f t="shared" si="34"/>
        <v>0</v>
      </c>
      <c r="KY50" s="74"/>
      <c r="KZ50" s="73" t="s">
        <v>53</v>
      </c>
      <c r="LA50" s="73">
        <v>389</v>
      </c>
      <c r="LB50" s="73">
        <v>340</v>
      </c>
      <c r="LC50" s="73">
        <v>48</v>
      </c>
      <c r="LD50" s="73">
        <v>1</v>
      </c>
      <c r="LE50" s="77">
        <v>0.87</v>
      </c>
      <c r="LF50" s="75">
        <f t="shared" si="35"/>
        <v>-0.13</v>
      </c>
      <c r="LG50" s="74"/>
      <c r="LH50" s="74"/>
      <c r="LI50" s="73" t="s">
        <v>53</v>
      </c>
      <c r="LJ50" s="73">
        <v>389</v>
      </c>
      <c r="LK50" s="73">
        <v>340</v>
      </c>
      <c r="LL50" s="73">
        <v>48</v>
      </c>
      <c r="LM50" s="73">
        <v>1</v>
      </c>
      <c r="LN50" s="77">
        <v>0.87</v>
      </c>
      <c r="LO50" s="75">
        <f t="shared" si="36"/>
        <v>0</v>
      </c>
      <c r="LP50" s="74"/>
      <c r="LQ50" s="74" t="s">
        <v>53</v>
      </c>
      <c r="LR50" s="74">
        <v>389</v>
      </c>
      <c r="LS50" s="74">
        <v>339</v>
      </c>
      <c r="LT50" s="74">
        <v>49</v>
      </c>
      <c r="LU50" s="74">
        <v>1</v>
      </c>
      <c r="LV50" s="75">
        <f t="shared" si="37"/>
        <v>0.87146529562982</v>
      </c>
      <c r="LW50" s="75">
        <f t="shared" si="38"/>
        <v>1.4652956298200071E-3</v>
      </c>
      <c r="LY50" s="74" t="s">
        <v>53</v>
      </c>
      <c r="LZ50" s="74">
        <v>389</v>
      </c>
      <c r="MA50" s="74">
        <v>339</v>
      </c>
      <c r="MB50" s="74">
        <v>49</v>
      </c>
      <c r="MC50" s="74">
        <v>1</v>
      </c>
      <c r="MD50" s="75">
        <f t="shared" si="39"/>
        <v>0.87146529562982</v>
      </c>
      <c r="ME50" s="75">
        <f t="shared" si="40"/>
        <v>0</v>
      </c>
      <c r="MG50" s="74" t="s">
        <v>53</v>
      </c>
      <c r="MH50" s="74">
        <v>389</v>
      </c>
      <c r="MI50" s="74">
        <v>339</v>
      </c>
      <c r="MJ50" s="74">
        <v>49</v>
      </c>
      <c r="MK50" s="74">
        <v>1</v>
      </c>
      <c r="ML50" s="75">
        <f t="shared" si="41"/>
        <v>0.87146529562982</v>
      </c>
      <c r="MM50" s="75">
        <f t="shared" si="42"/>
        <v>0</v>
      </c>
      <c r="MO50" s="74" t="s">
        <v>53</v>
      </c>
      <c r="MP50" s="74">
        <v>389</v>
      </c>
      <c r="MQ50" s="74">
        <v>339</v>
      </c>
      <c r="MR50" s="74">
        <v>49</v>
      </c>
      <c r="MS50" s="74">
        <v>1</v>
      </c>
      <c r="MT50" s="75">
        <f t="shared" si="43"/>
        <v>0.87146529562982</v>
      </c>
      <c r="MU50" s="75">
        <f t="shared" si="44"/>
        <v>0</v>
      </c>
      <c r="MW50" s="74" t="s">
        <v>53</v>
      </c>
      <c r="MX50" s="74">
        <v>389</v>
      </c>
      <c r="MY50" s="74">
        <v>339</v>
      </c>
      <c r="MZ50" s="74">
        <v>49</v>
      </c>
      <c r="NA50" s="74">
        <v>1</v>
      </c>
      <c r="NB50" s="75">
        <f t="shared" si="45"/>
        <v>0.87146529562982</v>
      </c>
      <c r="NC50" s="75">
        <f t="shared" si="46"/>
        <v>0</v>
      </c>
      <c r="ND50" s="74"/>
      <c r="NE50" s="74" t="s">
        <v>53</v>
      </c>
      <c r="NF50" s="74">
        <v>389</v>
      </c>
      <c r="NG50" s="74">
        <v>339</v>
      </c>
      <c r="NH50" s="74">
        <v>49</v>
      </c>
      <c r="NI50" s="74">
        <v>1</v>
      </c>
      <c r="NJ50" s="75">
        <f t="shared" si="47"/>
        <v>0.87146529562982</v>
      </c>
      <c r="NK50" s="75">
        <f t="shared" si="48"/>
        <v>0</v>
      </c>
      <c r="NM50" s="74" t="s">
        <v>53</v>
      </c>
      <c r="NN50" s="74">
        <v>389</v>
      </c>
      <c r="NO50" s="74">
        <v>339</v>
      </c>
      <c r="NP50" s="74">
        <v>49</v>
      </c>
      <c r="NQ50" s="74">
        <v>1</v>
      </c>
      <c r="NR50" s="75">
        <f t="shared" si="49"/>
        <v>0.87146529562982</v>
      </c>
      <c r="NS50" s="75">
        <f t="shared" si="50"/>
        <v>0</v>
      </c>
      <c r="NU50" s="74" t="s">
        <v>53</v>
      </c>
      <c r="NV50" s="74">
        <v>389</v>
      </c>
      <c r="NW50" s="74">
        <v>339</v>
      </c>
      <c r="NX50" s="74">
        <v>49</v>
      </c>
      <c r="NY50" s="74">
        <v>1</v>
      </c>
      <c r="NZ50" s="75">
        <f t="shared" si="51"/>
        <v>0.87146529562982</v>
      </c>
      <c r="OA50" s="75">
        <f t="shared" si="52"/>
        <v>0</v>
      </c>
      <c r="OC50" s="74" t="s">
        <v>53</v>
      </c>
      <c r="OD50" s="74">
        <v>389</v>
      </c>
      <c r="OE50" s="74">
        <v>339</v>
      </c>
      <c r="OF50" s="74">
        <v>49</v>
      </c>
      <c r="OG50" s="74">
        <v>1</v>
      </c>
      <c r="OH50" s="75">
        <f t="shared" si="53"/>
        <v>0.87146529562982</v>
      </c>
      <c r="OI50" s="75">
        <f t="shared" si="54"/>
        <v>0</v>
      </c>
      <c r="OK50" s="74" t="s">
        <v>53</v>
      </c>
      <c r="OL50" s="74">
        <v>389</v>
      </c>
      <c r="OM50" s="73">
        <v>339</v>
      </c>
      <c r="ON50" s="74">
        <v>49</v>
      </c>
      <c r="OO50" s="74">
        <v>1</v>
      </c>
      <c r="OP50" s="75">
        <f t="shared" si="55"/>
        <v>0.87146529562982</v>
      </c>
      <c r="OQ50" s="75">
        <f t="shared" si="56"/>
        <v>0</v>
      </c>
      <c r="OS50" s="74" t="s">
        <v>53</v>
      </c>
      <c r="OT50" s="74">
        <v>389</v>
      </c>
      <c r="OU50" s="74">
        <v>339</v>
      </c>
      <c r="OV50" s="74">
        <v>49</v>
      </c>
      <c r="OW50" s="74">
        <v>1</v>
      </c>
      <c r="OX50" s="75">
        <f t="shared" si="57"/>
        <v>0.87146529562982</v>
      </c>
      <c r="OY50" s="75">
        <f t="shared" si="58"/>
        <v>0</v>
      </c>
      <c r="PA50" s="74" t="s">
        <v>53</v>
      </c>
      <c r="PB50" s="74">
        <v>389</v>
      </c>
      <c r="PC50" s="74">
        <v>339</v>
      </c>
      <c r="PD50" s="74">
        <v>49</v>
      </c>
      <c r="PE50" s="74">
        <v>1</v>
      </c>
      <c r="PF50" s="75">
        <f t="shared" si="59"/>
        <v>0.87146529562982</v>
      </c>
      <c r="PG50" s="75">
        <f t="shared" si="60"/>
        <v>0</v>
      </c>
      <c r="PI50" s="74" t="s">
        <v>53</v>
      </c>
      <c r="PJ50" s="74">
        <v>389</v>
      </c>
      <c r="PK50" s="74">
        <v>339</v>
      </c>
      <c r="PL50" s="74">
        <v>49</v>
      </c>
      <c r="PM50" s="74">
        <v>1</v>
      </c>
      <c r="PN50" s="75">
        <f t="shared" si="61"/>
        <v>0.87146529562982</v>
      </c>
      <c r="PO50" s="75">
        <f t="shared" si="62"/>
        <v>0</v>
      </c>
      <c r="PQ50" s="74" t="s">
        <v>53</v>
      </c>
      <c r="PR50" s="74">
        <v>389</v>
      </c>
      <c r="PS50" s="74">
        <v>339</v>
      </c>
      <c r="PT50" s="74">
        <v>49</v>
      </c>
      <c r="PU50" s="74">
        <v>1</v>
      </c>
      <c r="PV50" s="75">
        <f t="shared" si="63"/>
        <v>0.87146529562982</v>
      </c>
      <c r="PW50" s="75">
        <f t="shared" si="64"/>
        <v>0</v>
      </c>
      <c r="PY50" s="74" t="s">
        <v>53</v>
      </c>
      <c r="PZ50" s="74">
        <v>389</v>
      </c>
      <c r="QA50" s="74">
        <v>339</v>
      </c>
      <c r="QB50" s="74">
        <v>49</v>
      </c>
      <c r="QC50" s="74">
        <v>1</v>
      </c>
      <c r="QD50" s="75">
        <f t="shared" si="65"/>
        <v>0.87146529562982</v>
      </c>
      <c r="QE50" s="75">
        <f t="shared" si="66"/>
        <v>0</v>
      </c>
      <c r="QG50" s="74" t="s">
        <v>53</v>
      </c>
      <c r="QH50" s="74">
        <v>389</v>
      </c>
      <c r="QI50" s="74">
        <v>339</v>
      </c>
      <c r="QJ50" s="74">
        <v>49</v>
      </c>
      <c r="QK50" s="74">
        <v>1</v>
      </c>
      <c r="QL50" s="75">
        <f t="shared" si="67"/>
        <v>0.87146529562982</v>
      </c>
      <c r="QM50" s="75">
        <f t="shared" si="68"/>
        <v>0</v>
      </c>
      <c r="QO50" s="74" t="s">
        <v>53</v>
      </c>
      <c r="QP50" s="74">
        <v>389</v>
      </c>
      <c r="QQ50" s="74">
        <v>339</v>
      </c>
      <c r="QR50" s="74">
        <v>49</v>
      </c>
      <c r="QS50" s="74">
        <v>1</v>
      </c>
      <c r="QT50" s="75">
        <f t="shared" si="69"/>
        <v>0.87146529562982</v>
      </c>
      <c r="QU50" s="75">
        <f t="shared" si="70"/>
        <v>0</v>
      </c>
      <c r="QW50" s="74" t="s">
        <v>53</v>
      </c>
      <c r="QX50" s="74">
        <v>389</v>
      </c>
      <c r="QY50" s="74">
        <v>339</v>
      </c>
      <c r="QZ50" s="74">
        <v>49</v>
      </c>
      <c r="RA50" s="74">
        <v>1</v>
      </c>
      <c r="RB50" s="75">
        <f t="shared" si="71"/>
        <v>0.87146529562982</v>
      </c>
      <c r="RC50" s="75">
        <f t="shared" si="72"/>
        <v>0</v>
      </c>
      <c r="RE50" s="74" t="s">
        <v>53</v>
      </c>
      <c r="RF50" s="74">
        <v>389</v>
      </c>
      <c r="RG50" s="74">
        <v>339</v>
      </c>
      <c r="RH50" s="74">
        <v>49</v>
      </c>
      <c r="RI50" s="74">
        <v>1</v>
      </c>
      <c r="RJ50" s="75">
        <f t="shared" si="73"/>
        <v>0.87146529562982</v>
      </c>
      <c r="RK50" s="75">
        <f t="shared" si="74"/>
        <v>0</v>
      </c>
      <c r="RM50" s="74" t="s">
        <v>53</v>
      </c>
      <c r="RN50" s="74">
        <v>389</v>
      </c>
      <c r="RO50" s="74">
        <v>339</v>
      </c>
      <c r="RP50" s="74">
        <v>49</v>
      </c>
      <c r="RQ50" s="74">
        <v>1</v>
      </c>
      <c r="RR50" s="75">
        <f t="shared" si="75"/>
        <v>0.87146529562982</v>
      </c>
      <c r="RS50" s="75">
        <f t="shared" si="76"/>
        <v>0</v>
      </c>
      <c r="RU50" s="74" t="s">
        <v>53</v>
      </c>
      <c r="RV50" s="74">
        <v>389</v>
      </c>
      <c r="RW50" s="74">
        <v>339</v>
      </c>
      <c r="RX50" s="74">
        <v>49</v>
      </c>
      <c r="RY50" s="74">
        <v>1</v>
      </c>
      <c r="RZ50" s="75">
        <f t="shared" si="77"/>
        <v>0.87146529562982</v>
      </c>
      <c r="SA50" s="75">
        <f t="shared" si="78"/>
        <v>0</v>
      </c>
      <c r="SC50" s="74" t="s">
        <v>53</v>
      </c>
      <c r="SD50" s="74">
        <v>389</v>
      </c>
      <c r="SE50" s="74">
        <v>339</v>
      </c>
      <c r="SF50" s="74">
        <v>49</v>
      </c>
      <c r="SG50" s="74">
        <v>1</v>
      </c>
      <c r="SH50" s="75">
        <f t="shared" si="79"/>
        <v>0.87146529562982</v>
      </c>
      <c r="SI50" s="75">
        <f t="shared" si="80"/>
        <v>0</v>
      </c>
      <c r="SK50" s="74" t="s">
        <v>53</v>
      </c>
      <c r="SL50" s="74">
        <v>389</v>
      </c>
      <c r="SM50" s="74">
        <v>339</v>
      </c>
      <c r="SN50" s="74">
        <v>49</v>
      </c>
      <c r="SO50" s="74">
        <v>1</v>
      </c>
      <c r="SP50" s="75">
        <f t="shared" si="81"/>
        <v>0.87146529562982</v>
      </c>
      <c r="SQ50" s="75" t="str">
        <f t="shared" si="82"/>
        <v>OK</v>
      </c>
      <c r="SS50" s="74" t="s">
        <v>53</v>
      </c>
      <c r="ST50" s="74">
        <v>389</v>
      </c>
      <c r="SU50" s="74">
        <v>339</v>
      </c>
      <c r="SV50" s="74">
        <v>49</v>
      </c>
      <c r="SW50" s="74">
        <v>1</v>
      </c>
      <c r="SX50" s="75">
        <f t="shared" si="83"/>
        <v>0.87146529562982</v>
      </c>
      <c r="SY50" s="75" t="str">
        <f t="shared" si="84"/>
        <v>OK</v>
      </c>
      <c r="TA50" s="74" t="s">
        <v>53</v>
      </c>
      <c r="TB50" s="74">
        <v>389</v>
      </c>
      <c r="TC50" s="74">
        <v>339</v>
      </c>
      <c r="TD50" s="74">
        <v>49</v>
      </c>
      <c r="TE50" s="74">
        <v>1</v>
      </c>
      <c r="TF50" s="75">
        <v>0.87</v>
      </c>
      <c r="TG50" s="75" t="str">
        <f t="shared" si="85"/>
        <v>OK</v>
      </c>
      <c r="TI50" s="74" t="s">
        <v>53</v>
      </c>
      <c r="TJ50" s="74">
        <v>389</v>
      </c>
      <c r="TK50" s="74">
        <v>339</v>
      </c>
      <c r="TL50" s="74">
        <v>49</v>
      </c>
      <c r="TM50" s="74">
        <v>1</v>
      </c>
      <c r="TN50" s="75">
        <f t="shared" si="86"/>
        <v>0.87146529562982</v>
      </c>
      <c r="TO50" s="75" t="str">
        <f t="shared" si="87"/>
        <v>OK</v>
      </c>
    </row>
    <row r="51" spans="1:535" ht="15">
      <c r="A51" s="2" t="s">
        <v>54</v>
      </c>
      <c r="B51" s="2">
        <v>50</v>
      </c>
      <c r="C51" s="2">
        <v>44</v>
      </c>
      <c r="D51" s="2">
        <v>6</v>
      </c>
      <c r="E51" s="2">
        <v>0</v>
      </c>
      <c r="F51" s="4">
        <v>0.88</v>
      </c>
      <c r="G51" s="4"/>
      <c r="H51" s="31" t="s">
        <v>54</v>
      </c>
      <c r="I51" s="2">
        <v>50</v>
      </c>
      <c r="J51" s="2">
        <v>30</v>
      </c>
      <c r="K51" s="2">
        <v>20</v>
      </c>
      <c r="L51" s="2">
        <v>0</v>
      </c>
      <c r="M51" s="4">
        <v>0.6</v>
      </c>
      <c r="N51" s="4">
        <f t="shared" si="0"/>
        <v>-0.28000000000000003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4">
        <f t="shared" si="1"/>
        <v>0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4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4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4">
        <f t="shared" si="4"/>
        <v>0</v>
      </c>
      <c r="AV51" s="31" t="s">
        <v>54</v>
      </c>
      <c r="AW51" s="2">
        <v>50</v>
      </c>
      <c r="AX51" s="2">
        <v>30</v>
      </c>
      <c r="AY51" s="2">
        <v>20</v>
      </c>
      <c r="AZ51" s="2">
        <v>0</v>
      </c>
      <c r="BA51" s="4">
        <v>0.6</v>
      </c>
      <c r="BB51" s="4">
        <f t="shared" si="5"/>
        <v>0</v>
      </c>
      <c r="BD51" s="31" t="s">
        <v>54</v>
      </c>
      <c r="BE51" s="2">
        <v>50</v>
      </c>
      <c r="BF51" s="2">
        <v>30</v>
      </c>
      <c r="BG51" s="2">
        <v>20</v>
      </c>
      <c r="BH51" s="2">
        <v>0</v>
      </c>
      <c r="BI51" s="4">
        <v>0.6</v>
      </c>
      <c r="BJ51" s="4">
        <f t="shared" si="6"/>
        <v>0</v>
      </c>
      <c r="BL51" s="31" t="s">
        <v>54</v>
      </c>
      <c r="BM51" s="2">
        <v>50</v>
      </c>
      <c r="BN51" s="2">
        <v>30</v>
      </c>
      <c r="BO51" s="2">
        <v>20</v>
      </c>
      <c r="BP51" s="2">
        <v>0</v>
      </c>
      <c r="BQ51" s="4">
        <v>0.6</v>
      </c>
      <c r="BR51" s="4">
        <f t="shared" si="7"/>
        <v>0</v>
      </c>
      <c r="BT51" s="31" t="s">
        <v>54</v>
      </c>
      <c r="BU51" s="2">
        <v>50</v>
      </c>
      <c r="BV51" s="2">
        <v>30</v>
      </c>
      <c r="BW51" s="2">
        <v>20</v>
      </c>
      <c r="BX51" s="2">
        <v>0</v>
      </c>
      <c r="BY51" s="4">
        <v>0.6</v>
      </c>
      <c r="BZ51" s="4">
        <f t="shared" si="8"/>
        <v>0</v>
      </c>
      <c r="CB51" s="31" t="s">
        <v>54</v>
      </c>
      <c r="CC51" s="2">
        <v>50</v>
      </c>
      <c r="CD51" s="2">
        <v>30</v>
      </c>
      <c r="CE51" s="2">
        <v>20</v>
      </c>
      <c r="CF51" s="2">
        <v>0</v>
      </c>
      <c r="CG51" s="4">
        <v>0.6</v>
      </c>
      <c r="CH51" s="4">
        <f t="shared" si="9"/>
        <v>0</v>
      </c>
      <c r="CJ51" s="29" t="s">
        <v>54</v>
      </c>
      <c r="CK51" s="2">
        <v>50</v>
      </c>
      <c r="CL51" s="2">
        <v>30</v>
      </c>
      <c r="CM51" s="2">
        <v>20</v>
      </c>
      <c r="CN51" s="2">
        <v>0</v>
      </c>
      <c r="CO51" s="4">
        <v>0.6</v>
      </c>
      <c r="CP51" s="4">
        <f t="shared" si="10"/>
        <v>0</v>
      </c>
      <c r="CR51" s="29" t="s">
        <v>54</v>
      </c>
      <c r="CS51" s="2">
        <v>50</v>
      </c>
      <c r="CT51" s="2">
        <v>30</v>
      </c>
      <c r="CU51" s="2">
        <v>20</v>
      </c>
      <c r="CV51" s="2">
        <v>0</v>
      </c>
      <c r="CW51" s="4">
        <v>0.6</v>
      </c>
      <c r="CX51" s="4">
        <f t="shared" si="11"/>
        <v>0</v>
      </c>
      <c r="CZ51" s="2" t="s">
        <v>54</v>
      </c>
      <c r="DA51" s="2">
        <v>50</v>
      </c>
      <c r="DB51" s="2">
        <v>30</v>
      </c>
      <c r="DC51" s="2">
        <v>20</v>
      </c>
      <c r="DD51" s="2">
        <v>0</v>
      </c>
      <c r="DE51" s="4">
        <v>0.6</v>
      </c>
      <c r="DF51" s="8">
        <f t="shared" si="12"/>
        <v>0</v>
      </c>
      <c r="DH51" s="2" t="s">
        <v>54</v>
      </c>
      <c r="DI51" s="2">
        <v>50</v>
      </c>
      <c r="DJ51" s="2">
        <v>30</v>
      </c>
      <c r="DK51" s="2">
        <v>20</v>
      </c>
      <c r="DL51" s="2">
        <v>0</v>
      </c>
      <c r="DM51" s="4">
        <v>0.6</v>
      </c>
      <c r="DN51" s="4">
        <f t="shared" si="13"/>
        <v>0</v>
      </c>
      <c r="DP51" s="2" t="s">
        <v>54</v>
      </c>
      <c r="DQ51" s="2">
        <v>50</v>
      </c>
      <c r="DR51" s="2">
        <v>30</v>
      </c>
      <c r="DS51" s="2">
        <v>20</v>
      </c>
      <c r="DT51" s="2">
        <v>0</v>
      </c>
      <c r="DU51" s="4">
        <v>0.6</v>
      </c>
      <c r="DV51" s="4">
        <f t="shared" si="14"/>
        <v>0</v>
      </c>
      <c r="DX51" s="2" t="s">
        <v>54</v>
      </c>
      <c r="DY51" s="2">
        <v>50</v>
      </c>
      <c r="DZ51" s="2">
        <v>30</v>
      </c>
      <c r="EA51" s="2">
        <v>20</v>
      </c>
      <c r="EB51" s="2">
        <v>0</v>
      </c>
      <c r="EC51" s="4">
        <v>0.6</v>
      </c>
      <c r="ED51" s="8">
        <f>EC51-'ZTE Geek V975'!DM51</f>
        <v>0</v>
      </c>
      <c r="EF51" s="2" t="s">
        <v>54</v>
      </c>
      <c r="EG51" s="2">
        <v>135</v>
      </c>
      <c r="EH51" s="2">
        <v>129</v>
      </c>
      <c r="EI51" s="2">
        <v>0</v>
      </c>
      <c r="EJ51" s="2">
        <v>6</v>
      </c>
      <c r="EK51" s="4">
        <v>0.96</v>
      </c>
      <c r="EL51" s="4">
        <f t="shared" si="15"/>
        <v>0.36</v>
      </c>
      <c r="EN51" s="2" t="s">
        <v>54</v>
      </c>
      <c r="EO51" s="2">
        <v>135</v>
      </c>
      <c r="EP51" s="2">
        <v>129</v>
      </c>
      <c r="EQ51" s="2">
        <v>0</v>
      </c>
      <c r="ER51" s="2">
        <v>6</v>
      </c>
      <c r="ES51" s="4">
        <v>0.96</v>
      </c>
      <c r="ET51" s="4">
        <f t="shared" si="16"/>
        <v>0</v>
      </c>
      <c r="EV51" s="2" t="s">
        <v>54</v>
      </c>
      <c r="EW51" s="2">
        <v>135</v>
      </c>
      <c r="EX51" s="2">
        <v>129</v>
      </c>
      <c r="EY51" s="2">
        <v>0</v>
      </c>
      <c r="EZ51" s="2">
        <v>6</v>
      </c>
      <c r="FA51" s="4">
        <v>0.96</v>
      </c>
      <c r="FB51" s="4">
        <f t="shared" si="17"/>
        <v>0</v>
      </c>
      <c r="FD51" s="2" t="s">
        <v>54</v>
      </c>
      <c r="FE51" s="2">
        <v>135</v>
      </c>
      <c r="FF51" s="2">
        <v>129</v>
      </c>
      <c r="FG51" s="2">
        <v>0</v>
      </c>
      <c r="FH51" s="2">
        <v>6</v>
      </c>
      <c r="FI51" s="4">
        <v>0.96</v>
      </c>
      <c r="FJ51" s="4">
        <f t="shared" si="18"/>
        <v>0</v>
      </c>
      <c r="FL51" s="2" t="s">
        <v>54</v>
      </c>
      <c r="FM51" s="2">
        <v>135</v>
      </c>
      <c r="FN51" s="2">
        <v>129</v>
      </c>
      <c r="FO51" s="2">
        <v>0</v>
      </c>
      <c r="FP51" s="2">
        <v>6</v>
      </c>
      <c r="FQ51" s="4">
        <v>0.96</v>
      </c>
      <c r="FR51" s="8">
        <f t="shared" si="19"/>
        <v>0</v>
      </c>
      <c r="FT51" s="2" t="s">
        <v>54</v>
      </c>
      <c r="FU51" s="2">
        <v>135</v>
      </c>
      <c r="FV51" s="2">
        <v>129</v>
      </c>
      <c r="FW51" s="2">
        <v>0</v>
      </c>
      <c r="FX51" s="2">
        <v>6</v>
      </c>
      <c r="FY51" s="4">
        <f t="shared" si="88"/>
        <v>0.9555555555555556</v>
      </c>
      <c r="FZ51" s="4">
        <f t="shared" si="20"/>
        <v>-4.444444444444362E-3</v>
      </c>
      <c r="GB51" t="s">
        <v>54</v>
      </c>
      <c r="GC51">
        <v>135</v>
      </c>
      <c r="GD51">
        <v>129</v>
      </c>
      <c r="GE51">
        <v>0</v>
      </c>
      <c r="GF51">
        <v>6</v>
      </c>
      <c r="GG51" s="38">
        <f t="shared" si="89"/>
        <v>0.9555555555555556</v>
      </c>
      <c r="GH51" s="4">
        <f t="shared" si="21"/>
        <v>0</v>
      </c>
      <c r="GJ51" s="2" t="s">
        <v>54</v>
      </c>
      <c r="GK51" s="2">
        <v>135</v>
      </c>
      <c r="GL51" s="2">
        <v>129</v>
      </c>
      <c r="GM51" s="2">
        <v>0</v>
      </c>
      <c r="GN51" s="2">
        <v>6</v>
      </c>
      <c r="GO51" s="4">
        <v>0.96</v>
      </c>
      <c r="GP51" s="4">
        <f t="shared" si="22"/>
        <v>4.444444444444362E-3</v>
      </c>
      <c r="GR51" s="2" t="s">
        <v>54</v>
      </c>
      <c r="GS51" s="2">
        <v>135</v>
      </c>
      <c r="GT51" s="2">
        <v>129</v>
      </c>
      <c r="GU51" s="2">
        <v>0</v>
      </c>
      <c r="GV51" s="2">
        <v>6</v>
      </c>
      <c r="GW51" s="4">
        <v>0.96</v>
      </c>
      <c r="GX51" s="4">
        <f t="shared" si="23"/>
        <v>0</v>
      </c>
      <c r="GZ51" s="2" t="s">
        <v>54</v>
      </c>
      <c r="HA51" s="2">
        <v>135</v>
      </c>
      <c r="HB51" s="2">
        <v>129</v>
      </c>
      <c r="HC51" s="2">
        <v>0</v>
      </c>
      <c r="HD51" s="2">
        <v>6</v>
      </c>
      <c r="HE51" s="4">
        <v>0.96</v>
      </c>
      <c r="HF51" s="4">
        <f t="shared" si="24"/>
        <v>0</v>
      </c>
      <c r="HH51" s="2" t="s">
        <v>54</v>
      </c>
      <c r="HI51" s="2">
        <v>135</v>
      </c>
      <c r="HJ51" s="2">
        <v>129</v>
      </c>
      <c r="HK51" s="2">
        <v>0</v>
      </c>
      <c r="HL51" s="2">
        <v>6</v>
      </c>
      <c r="HM51" s="4">
        <v>0.96</v>
      </c>
      <c r="HN51" s="4">
        <f t="shared" si="25"/>
        <v>0</v>
      </c>
      <c r="HP51" s="2" t="s">
        <v>54</v>
      </c>
      <c r="HQ51" s="2">
        <v>135</v>
      </c>
      <c r="HR51" s="2">
        <v>129</v>
      </c>
      <c r="HS51" s="2">
        <v>0</v>
      </c>
      <c r="HT51" s="2">
        <v>6</v>
      </c>
      <c r="HU51" s="4">
        <v>0.96</v>
      </c>
      <c r="HV51" s="4">
        <f t="shared" si="26"/>
        <v>0</v>
      </c>
      <c r="HX51" s="2" t="s">
        <v>54</v>
      </c>
      <c r="HY51" s="2">
        <v>135</v>
      </c>
      <c r="HZ51" s="2">
        <v>129</v>
      </c>
      <c r="IA51" s="2">
        <v>0</v>
      </c>
      <c r="IB51" s="2">
        <v>6</v>
      </c>
      <c r="IC51" s="4">
        <v>0.96</v>
      </c>
      <c r="ID51" s="4">
        <f t="shared" si="27"/>
        <v>0</v>
      </c>
      <c r="IF51" s="2" t="s">
        <v>54</v>
      </c>
      <c r="IG51" s="2">
        <v>135</v>
      </c>
      <c r="IH51" s="2">
        <v>129</v>
      </c>
      <c r="II51" s="2">
        <v>0</v>
      </c>
      <c r="IJ51" s="2">
        <v>6</v>
      </c>
      <c r="IK51" s="4">
        <f t="shared" si="90"/>
        <v>0.9555555555555556</v>
      </c>
      <c r="IL51" s="4">
        <f t="shared" si="28"/>
        <v>-4.444444444444362E-3</v>
      </c>
      <c r="IN51" s="55" t="s">
        <v>54</v>
      </c>
      <c r="IO51" s="55">
        <v>135</v>
      </c>
      <c r="IP51" s="55">
        <v>129</v>
      </c>
      <c r="IQ51" s="55">
        <v>0</v>
      </c>
      <c r="IR51" s="55">
        <v>6</v>
      </c>
      <c r="IS51" s="56">
        <v>0.96</v>
      </c>
      <c r="IT51" s="56">
        <v>0</v>
      </c>
      <c r="IU51" s="52"/>
      <c r="IV51" s="55" t="s">
        <v>54</v>
      </c>
      <c r="IW51" s="55">
        <v>135</v>
      </c>
      <c r="IX51" s="55">
        <v>129</v>
      </c>
      <c r="IY51" s="55">
        <v>0</v>
      </c>
      <c r="IZ51" s="55">
        <v>6</v>
      </c>
      <c r="JA51" s="56">
        <v>0.96</v>
      </c>
      <c r="JB51" s="56">
        <v>0</v>
      </c>
      <c r="JC51" s="52"/>
      <c r="JD51" s="73" t="s">
        <v>54</v>
      </c>
      <c r="JE51" s="73">
        <v>135</v>
      </c>
      <c r="JF51" s="73">
        <v>129</v>
      </c>
      <c r="JG51" s="73">
        <v>0</v>
      </c>
      <c r="JH51" s="73">
        <v>6</v>
      </c>
      <c r="JI51" s="77">
        <v>0.96</v>
      </c>
      <c r="JJ51" s="67">
        <f t="shared" si="29"/>
        <v>0</v>
      </c>
      <c r="JK51" s="66"/>
      <c r="JL51" s="73" t="s">
        <v>54</v>
      </c>
      <c r="JM51" s="73">
        <v>135</v>
      </c>
      <c r="JN51" s="73">
        <v>129</v>
      </c>
      <c r="JO51" s="73">
        <v>0</v>
      </c>
      <c r="JP51" s="73">
        <v>6</v>
      </c>
      <c r="JQ51" s="77">
        <f t="shared" si="91"/>
        <v>0.9555555555555556</v>
      </c>
      <c r="JR51" s="67">
        <f t="shared" si="30"/>
        <v>-4.444444444444362E-3</v>
      </c>
      <c r="JS51" s="66"/>
      <c r="JT51" s="74" t="s">
        <v>54</v>
      </c>
      <c r="JU51" s="74">
        <v>135</v>
      </c>
      <c r="JV51" s="74">
        <v>129</v>
      </c>
      <c r="JW51" s="74">
        <v>0</v>
      </c>
      <c r="JX51" s="74">
        <v>6</v>
      </c>
      <c r="JY51" s="75">
        <f t="shared" si="92"/>
        <v>0.9555555555555556</v>
      </c>
      <c r="JZ51" s="75">
        <f t="shared" si="31"/>
        <v>0</v>
      </c>
      <c r="KB51" s="73" t="s">
        <v>54</v>
      </c>
      <c r="KC51" s="73">
        <v>135</v>
      </c>
      <c r="KD51" s="73">
        <v>129</v>
      </c>
      <c r="KE51" s="73">
        <v>0</v>
      </c>
      <c r="KF51" s="73">
        <v>6</v>
      </c>
      <c r="KG51" s="77">
        <v>0.96</v>
      </c>
      <c r="KH51" s="75">
        <f t="shared" si="32"/>
        <v>4.444444444444362E-3</v>
      </c>
      <c r="KI51" s="74"/>
      <c r="KJ51" s="73" t="s">
        <v>54</v>
      </c>
      <c r="KK51" s="73">
        <v>135</v>
      </c>
      <c r="KL51" s="73">
        <v>129</v>
      </c>
      <c r="KM51" s="73">
        <v>0</v>
      </c>
      <c r="KN51" s="73">
        <v>6</v>
      </c>
      <c r="KO51" s="77">
        <v>0.96</v>
      </c>
      <c r="KP51" s="75">
        <f t="shared" si="33"/>
        <v>0</v>
      </c>
      <c r="KQ51" s="74"/>
      <c r="KR51" s="73" t="s">
        <v>54</v>
      </c>
      <c r="KS51" s="73">
        <v>135</v>
      </c>
      <c r="KT51" s="73">
        <v>129</v>
      </c>
      <c r="KU51" s="73">
        <v>0</v>
      </c>
      <c r="KV51" s="73">
        <v>6</v>
      </c>
      <c r="KW51" s="77">
        <v>0.96</v>
      </c>
      <c r="KX51" s="75">
        <f t="shared" si="34"/>
        <v>0</v>
      </c>
      <c r="KY51" s="74"/>
      <c r="KZ51" s="73" t="s">
        <v>54</v>
      </c>
      <c r="LA51" s="73">
        <v>135</v>
      </c>
      <c r="LB51" s="73">
        <v>129</v>
      </c>
      <c r="LC51" s="73">
        <v>0</v>
      </c>
      <c r="LD51" s="73">
        <v>6</v>
      </c>
      <c r="LE51" s="77">
        <v>0.96</v>
      </c>
      <c r="LF51" s="75">
        <f t="shared" si="35"/>
        <v>-5.04</v>
      </c>
      <c r="LG51" s="74"/>
      <c r="LH51" s="74"/>
      <c r="LI51" s="73" t="s">
        <v>54</v>
      </c>
      <c r="LJ51" s="73">
        <v>135</v>
      </c>
      <c r="LK51" s="73">
        <v>129</v>
      </c>
      <c r="LL51" s="73">
        <v>0</v>
      </c>
      <c r="LM51" s="73">
        <v>6</v>
      </c>
      <c r="LN51" s="77">
        <v>0.96</v>
      </c>
      <c r="LO51" s="75">
        <f t="shared" si="36"/>
        <v>0</v>
      </c>
      <c r="LP51" s="74"/>
      <c r="LQ51" s="74" t="s">
        <v>54</v>
      </c>
      <c r="LR51" s="74">
        <v>135</v>
      </c>
      <c r="LS51" s="74">
        <v>129</v>
      </c>
      <c r="LT51" s="74">
        <v>0</v>
      </c>
      <c r="LU51" s="74">
        <v>6</v>
      </c>
      <c r="LV51" s="75">
        <f t="shared" si="37"/>
        <v>0.9555555555555556</v>
      </c>
      <c r="LW51" s="75">
        <f t="shared" si="38"/>
        <v>-4.444444444444362E-3</v>
      </c>
      <c r="LY51" s="74" t="s">
        <v>54</v>
      </c>
      <c r="LZ51" s="74">
        <v>135</v>
      </c>
      <c r="MA51" s="74">
        <v>129</v>
      </c>
      <c r="MB51" s="74">
        <v>0</v>
      </c>
      <c r="MC51" s="74">
        <v>6</v>
      </c>
      <c r="MD51" s="75">
        <f t="shared" si="39"/>
        <v>0.9555555555555556</v>
      </c>
      <c r="ME51" s="75">
        <f t="shared" si="40"/>
        <v>0</v>
      </c>
      <c r="MG51" s="74" t="s">
        <v>54</v>
      </c>
      <c r="MH51" s="74">
        <v>135</v>
      </c>
      <c r="MI51" s="74">
        <v>129</v>
      </c>
      <c r="MJ51" s="74">
        <v>0</v>
      </c>
      <c r="MK51" s="74">
        <v>6</v>
      </c>
      <c r="ML51" s="75">
        <f t="shared" si="41"/>
        <v>0.9555555555555556</v>
      </c>
      <c r="MM51" s="75">
        <f t="shared" si="42"/>
        <v>0</v>
      </c>
      <c r="MO51" s="74" t="s">
        <v>54</v>
      </c>
      <c r="MP51" s="74">
        <v>135</v>
      </c>
      <c r="MQ51" s="74">
        <v>129</v>
      </c>
      <c r="MR51" s="74">
        <v>0</v>
      </c>
      <c r="MS51" s="74">
        <v>6</v>
      </c>
      <c r="MT51" s="75">
        <f t="shared" si="43"/>
        <v>0.9555555555555556</v>
      </c>
      <c r="MU51" s="75">
        <f t="shared" si="44"/>
        <v>0</v>
      </c>
      <c r="MW51" s="74" t="s">
        <v>54</v>
      </c>
      <c r="MX51" s="74">
        <v>135</v>
      </c>
      <c r="MY51" s="74">
        <v>129</v>
      </c>
      <c r="MZ51" s="74">
        <v>0</v>
      </c>
      <c r="NA51" s="74">
        <v>6</v>
      </c>
      <c r="NB51" s="75">
        <f t="shared" si="45"/>
        <v>0.9555555555555556</v>
      </c>
      <c r="NC51" s="75">
        <f t="shared" si="46"/>
        <v>0</v>
      </c>
      <c r="ND51" s="74"/>
      <c r="NE51" s="74" t="s">
        <v>54</v>
      </c>
      <c r="NF51" s="74">
        <v>135</v>
      </c>
      <c r="NG51" s="74">
        <v>129</v>
      </c>
      <c r="NH51" s="74">
        <v>0</v>
      </c>
      <c r="NI51" s="74">
        <v>6</v>
      </c>
      <c r="NJ51" s="75">
        <f t="shared" si="47"/>
        <v>0.9555555555555556</v>
      </c>
      <c r="NK51" s="75">
        <f t="shared" si="48"/>
        <v>0</v>
      </c>
      <c r="NM51" s="74" t="s">
        <v>54</v>
      </c>
      <c r="NN51" s="74">
        <v>135</v>
      </c>
      <c r="NO51" s="74">
        <v>129</v>
      </c>
      <c r="NP51" s="74">
        <v>0</v>
      </c>
      <c r="NQ51" s="74">
        <v>6</v>
      </c>
      <c r="NR51" s="75">
        <f t="shared" si="49"/>
        <v>0.9555555555555556</v>
      </c>
      <c r="NS51" s="75">
        <f t="shared" si="50"/>
        <v>0</v>
      </c>
      <c r="NU51" s="74" t="s">
        <v>54</v>
      </c>
      <c r="NV51" s="74">
        <v>135</v>
      </c>
      <c r="NW51" s="74">
        <v>129</v>
      </c>
      <c r="NX51" s="74">
        <v>0</v>
      </c>
      <c r="NY51" s="74">
        <v>6</v>
      </c>
      <c r="NZ51" s="75">
        <f t="shared" si="51"/>
        <v>0.9555555555555556</v>
      </c>
      <c r="OA51" s="75">
        <f t="shared" si="52"/>
        <v>0</v>
      </c>
      <c r="OC51" s="74" t="s">
        <v>54</v>
      </c>
      <c r="OD51" s="74">
        <v>135</v>
      </c>
      <c r="OE51" s="74">
        <v>129</v>
      </c>
      <c r="OF51" s="74">
        <v>0</v>
      </c>
      <c r="OG51" s="74">
        <v>6</v>
      </c>
      <c r="OH51" s="75">
        <f t="shared" si="53"/>
        <v>0.9555555555555556</v>
      </c>
      <c r="OI51" s="75">
        <f t="shared" si="54"/>
        <v>0</v>
      </c>
      <c r="OK51" s="74" t="s">
        <v>54</v>
      </c>
      <c r="OL51" s="74">
        <v>135</v>
      </c>
      <c r="OM51" s="73">
        <v>129</v>
      </c>
      <c r="ON51" s="74">
        <v>0</v>
      </c>
      <c r="OO51" s="74">
        <v>6</v>
      </c>
      <c r="OP51" s="75">
        <f t="shared" si="55"/>
        <v>0.9555555555555556</v>
      </c>
      <c r="OQ51" s="75">
        <f t="shared" si="56"/>
        <v>0</v>
      </c>
      <c r="OS51" s="74" t="s">
        <v>54</v>
      </c>
      <c r="OT51" s="74">
        <v>135</v>
      </c>
      <c r="OU51" s="74">
        <v>129</v>
      </c>
      <c r="OV51" s="74">
        <v>0</v>
      </c>
      <c r="OW51" s="74">
        <v>6</v>
      </c>
      <c r="OX51" s="75">
        <f t="shared" si="57"/>
        <v>0.9555555555555556</v>
      </c>
      <c r="OY51" s="75">
        <f t="shared" si="58"/>
        <v>0</v>
      </c>
      <c r="PA51" s="74" t="s">
        <v>54</v>
      </c>
      <c r="PB51" s="74">
        <v>148</v>
      </c>
      <c r="PC51" s="74">
        <v>129</v>
      </c>
      <c r="PD51" s="74">
        <v>4</v>
      </c>
      <c r="PE51" s="74">
        <v>15</v>
      </c>
      <c r="PF51" s="75">
        <f t="shared" si="59"/>
        <v>0.8716216216216216</v>
      </c>
      <c r="PG51" s="75">
        <f t="shared" si="60"/>
        <v>-8.3933933933934002E-2</v>
      </c>
      <c r="PI51" s="74" t="s">
        <v>54</v>
      </c>
      <c r="PJ51" s="74">
        <v>148</v>
      </c>
      <c r="PK51" s="74">
        <v>129</v>
      </c>
      <c r="PL51" s="74">
        <v>4</v>
      </c>
      <c r="PM51" s="74">
        <v>15</v>
      </c>
      <c r="PN51" s="75">
        <f t="shared" si="61"/>
        <v>0.8716216216216216</v>
      </c>
      <c r="PO51" s="75">
        <f t="shared" si="62"/>
        <v>0</v>
      </c>
      <c r="PQ51" s="74" t="s">
        <v>54</v>
      </c>
      <c r="PR51" s="74">
        <v>148</v>
      </c>
      <c r="PS51" s="74">
        <v>129</v>
      </c>
      <c r="PT51" s="74">
        <v>4</v>
      </c>
      <c r="PU51" s="74">
        <v>15</v>
      </c>
      <c r="PV51" s="75">
        <f t="shared" si="63"/>
        <v>0.8716216216216216</v>
      </c>
      <c r="PW51" s="75">
        <f t="shared" si="64"/>
        <v>0</v>
      </c>
      <c r="PY51" s="74" t="s">
        <v>54</v>
      </c>
      <c r="PZ51" s="74">
        <v>148</v>
      </c>
      <c r="QA51" s="74">
        <v>129</v>
      </c>
      <c r="QB51" s="74">
        <v>4</v>
      </c>
      <c r="QC51" s="74">
        <v>15</v>
      </c>
      <c r="QD51" s="75">
        <f t="shared" si="65"/>
        <v>0.8716216216216216</v>
      </c>
      <c r="QE51" s="75">
        <f t="shared" si="66"/>
        <v>0</v>
      </c>
      <c r="QG51" s="74" t="s">
        <v>54</v>
      </c>
      <c r="QH51" s="74">
        <v>148</v>
      </c>
      <c r="QI51" s="74">
        <v>129</v>
      </c>
      <c r="QJ51" s="74">
        <v>4</v>
      </c>
      <c r="QK51" s="74">
        <v>15</v>
      </c>
      <c r="QL51" s="75">
        <f t="shared" si="67"/>
        <v>0.8716216216216216</v>
      </c>
      <c r="QM51" s="75">
        <f t="shared" si="68"/>
        <v>0</v>
      </c>
      <c r="QO51" s="74" t="s">
        <v>54</v>
      </c>
      <c r="QP51" s="74">
        <v>148</v>
      </c>
      <c r="QQ51" s="74">
        <v>129</v>
      </c>
      <c r="QR51" s="74">
        <v>4</v>
      </c>
      <c r="QS51" s="74">
        <v>15</v>
      </c>
      <c r="QT51" s="75">
        <f t="shared" si="69"/>
        <v>0.8716216216216216</v>
      </c>
      <c r="QU51" s="75">
        <f t="shared" si="70"/>
        <v>0</v>
      </c>
      <c r="QW51" s="74" t="s">
        <v>54</v>
      </c>
      <c r="QX51" s="74">
        <v>148</v>
      </c>
      <c r="QY51" s="74">
        <v>129</v>
      </c>
      <c r="QZ51" s="74">
        <v>4</v>
      </c>
      <c r="RA51" s="74">
        <v>15</v>
      </c>
      <c r="RB51" s="75">
        <f t="shared" si="71"/>
        <v>0.8716216216216216</v>
      </c>
      <c r="RC51" s="75">
        <f t="shared" si="72"/>
        <v>0</v>
      </c>
      <c r="RE51" s="74" t="s">
        <v>54</v>
      </c>
      <c r="RF51" s="74">
        <v>148</v>
      </c>
      <c r="RG51" s="74">
        <v>129</v>
      </c>
      <c r="RH51" s="74">
        <v>4</v>
      </c>
      <c r="RI51" s="74">
        <v>15</v>
      </c>
      <c r="RJ51" s="75">
        <f t="shared" si="73"/>
        <v>0.8716216216216216</v>
      </c>
      <c r="RK51" s="75">
        <f t="shared" si="74"/>
        <v>0</v>
      </c>
      <c r="RM51" s="74" t="s">
        <v>54</v>
      </c>
      <c r="RN51" s="74">
        <v>148</v>
      </c>
      <c r="RO51" s="74">
        <v>129</v>
      </c>
      <c r="RP51" s="74">
        <v>4</v>
      </c>
      <c r="RQ51" s="74">
        <v>15</v>
      </c>
      <c r="RR51" s="75">
        <f t="shared" si="75"/>
        <v>0.8716216216216216</v>
      </c>
      <c r="RS51" s="75">
        <f t="shared" si="76"/>
        <v>0</v>
      </c>
      <c r="RU51" s="74" t="s">
        <v>54</v>
      </c>
      <c r="RV51" s="74">
        <v>148</v>
      </c>
      <c r="RW51" s="74">
        <v>129</v>
      </c>
      <c r="RX51" s="74">
        <v>4</v>
      </c>
      <c r="RY51" s="74">
        <v>15</v>
      </c>
      <c r="RZ51" s="75">
        <f t="shared" si="77"/>
        <v>0.8716216216216216</v>
      </c>
      <c r="SA51" s="75">
        <f t="shared" si="78"/>
        <v>0</v>
      </c>
      <c r="SC51" s="74" t="s">
        <v>54</v>
      </c>
      <c r="SD51" s="74">
        <v>148</v>
      </c>
      <c r="SE51" s="74">
        <v>129</v>
      </c>
      <c r="SF51" s="74">
        <v>4</v>
      </c>
      <c r="SG51" s="74">
        <v>15</v>
      </c>
      <c r="SH51" s="75">
        <f t="shared" si="79"/>
        <v>0.8716216216216216</v>
      </c>
      <c r="SI51" s="75">
        <f t="shared" si="80"/>
        <v>0</v>
      </c>
      <c r="SK51" s="74" t="s">
        <v>54</v>
      </c>
      <c r="SL51" s="74">
        <v>148</v>
      </c>
      <c r="SM51" s="74">
        <v>129</v>
      </c>
      <c r="SN51" s="74">
        <v>4</v>
      </c>
      <c r="SO51" s="74">
        <v>15</v>
      </c>
      <c r="SP51" s="75">
        <f t="shared" si="81"/>
        <v>0.8716216216216216</v>
      </c>
      <c r="SQ51" s="75" t="str">
        <f t="shared" si="82"/>
        <v>OK</v>
      </c>
      <c r="SS51" s="74" t="s">
        <v>54</v>
      </c>
      <c r="ST51" s="74">
        <v>148</v>
      </c>
      <c r="SU51" s="74">
        <v>129</v>
      </c>
      <c r="SV51" s="74">
        <v>4</v>
      </c>
      <c r="SW51" s="74">
        <v>15</v>
      </c>
      <c r="SX51" s="75">
        <f t="shared" si="83"/>
        <v>0.8716216216216216</v>
      </c>
      <c r="SY51" s="75" t="str">
        <f t="shared" si="84"/>
        <v>OK</v>
      </c>
      <c r="TA51" s="74" t="s">
        <v>54</v>
      </c>
      <c r="TB51" s="74">
        <v>148</v>
      </c>
      <c r="TC51" s="74">
        <v>129</v>
      </c>
      <c r="TD51" s="74">
        <v>4</v>
      </c>
      <c r="TE51" s="74">
        <v>15</v>
      </c>
      <c r="TF51" s="75">
        <v>0.87</v>
      </c>
      <c r="TG51" s="75" t="str">
        <f t="shared" si="85"/>
        <v>OK</v>
      </c>
      <c r="TI51" s="74" t="s">
        <v>54</v>
      </c>
      <c r="TJ51" s="74">
        <v>148</v>
      </c>
      <c r="TK51" s="74">
        <v>129</v>
      </c>
      <c r="TL51" s="74">
        <v>4</v>
      </c>
      <c r="TM51" s="74">
        <v>15</v>
      </c>
      <c r="TN51" s="75">
        <f t="shared" si="86"/>
        <v>0.8716216216216216</v>
      </c>
      <c r="TO51" s="75" t="str">
        <f t="shared" si="87"/>
        <v>OK</v>
      </c>
    </row>
    <row r="52" spans="1:535" ht="15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G52" s="4"/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4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4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4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4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4">
        <f t="shared" si="4"/>
        <v>0</v>
      </c>
      <c r="AV52" s="2" t="s">
        <v>55</v>
      </c>
      <c r="AW52" s="2">
        <v>899</v>
      </c>
      <c r="AX52" s="2">
        <v>899</v>
      </c>
      <c r="AY52" s="2">
        <v>0</v>
      </c>
      <c r="AZ52" s="2">
        <v>0</v>
      </c>
      <c r="BA52" s="4">
        <v>1</v>
      </c>
      <c r="BB52" s="4">
        <f t="shared" si="5"/>
        <v>0</v>
      </c>
      <c r="BD52" s="2" t="s">
        <v>55</v>
      </c>
      <c r="BE52" s="2">
        <v>899</v>
      </c>
      <c r="BF52" s="2">
        <v>899</v>
      </c>
      <c r="BG52" s="2">
        <v>0</v>
      </c>
      <c r="BH52" s="2">
        <v>0</v>
      </c>
      <c r="BI52" s="4">
        <v>1</v>
      </c>
      <c r="BJ52" s="4">
        <f t="shared" si="6"/>
        <v>0</v>
      </c>
      <c r="BL52" s="2" t="s">
        <v>55</v>
      </c>
      <c r="BM52" s="2">
        <v>899</v>
      </c>
      <c r="BN52" s="2">
        <v>899</v>
      </c>
      <c r="BO52" s="2">
        <v>0</v>
      </c>
      <c r="BP52" s="2">
        <v>0</v>
      </c>
      <c r="BQ52" s="4">
        <v>1</v>
      </c>
      <c r="BR52" s="4">
        <f t="shared" si="7"/>
        <v>0</v>
      </c>
      <c r="BT52" s="2" t="s">
        <v>55</v>
      </c>
      <c r="BU52" s="2">
        <v>899</v>
      </c>
      <c r="BV52" s="2">
        <v>899</v>
      </c>
      <c r="BW52" s="2">
        <v>0</v>
      </c>
      <c r="BX52" s="2">
        <v>0</v>
      </c>
      <c r="BY52" s="4">
        <v>1</v>
      </c>
      <c r="BZ52" s="4">
        <f t="shared" si="8"/>
        <v>0</v>
      </c>
      <c r="CB52" s="2" t="s">
        <v>55</v>
      </c>
      <c r="CC52" s="2">
        <v>899</v>
      </c>
      <c r="CD52" s="2">
        <v>899</v>
      </c>
      <c r="CE52" s="2">
        <v>0</v>
      </c>
      <c r="CF52" s="2">
        <v>0</v>
      </c>
      <c r="CG52" s="4">
        <v>1</v>
      </c>
      <c r="CH52" s="4">
        <f t="shared" si="9"/>
        <v>0</v>
      </c>
      <c r="CJ52" s="2" t="s">
        <v>55</v>
      </c>
      <c r="CK52" s="2">
        <v>899</v>
      </c>
      <c r="CL52" s="2">
        <v>899</v>
      </c>
      <c r="CM52" s="2">
        <v>0</v>
      </c>
      <c r="CN52" s="2">
        <v>0</v>
      </c>
      <c r="CO52" s="4">
        <v>1</v>
      </c>
      <c r="CP52" s="4">
        <f t="shared" si="10"/>
        <v>0</v>
      </c>
      <c r="CR52" s="2" t="s">
        <v>55</v>
      </c>
      <c r="CS52" s="2">
        <v>899</v>
      </c>
      <c r="CT52" s="2">
        <v>899</v>
      </c>
      <c r="CU52" s="2">
        <v>0</v>
      </c>
      <c r="CV52" s="2">
        <v>0</v>
      </c>
      <c r="CW52" s="4">
        <v>1</v>
      </c>
      <c r="CX52" s="4">
        <f t="shared" si="11"/>
        <v>0</v>
      </c>
      <c r="CZ52" s="2" t="s">
        <v>55</v>
      </c>
      <c r="DA52" s="2">
        <v>899</v>
      </c>
      <c r="DB52" s="2">
        <v>899</v>
      </c>
      <c r="DC52" s="2">
        <v>0</v>
      </c>
      <c r="DD52" s="2">
        <v>0</v>
      </c>
      <c r="DE52" s="4">
        <v>1</v>
      </c>
      <c r="DF52" s="8">
        <f t="shared" si="12"/>
        <v>0</v>
      </c>
      <c r="DH52" s="2" t="s">
        <v>55</v>
      </c>
      <c r="DI52" s="2">
        <v>899</v>
      </c>
      <c r="DJ52" s="2">
        <v>899</v>
      </c>
      <c r="DK52" s="2">
        <v>0</v>
      </c>
      <c r="DL52" s="2">
        <v>0</v>
      </c>
      <c r="DM52" s="4">
        <v>1</v>
      </c>
      <c r="DN52" s="4">
        <f t="shared" si="13"/>
        <v>0</v>
      </c>
      <c r="DP52" s="2" t="s">
        <v>55</v>
      </c>
      <c r="DQ52" s="2">
        <v>899</v>
      </c>
      <c r="DR52" s="2">
        <v>899</v>
      </c>
      <c r="DS52" s="2">
        <v>0</v>
      </c>
      <c r="DT52" s="2">
        <v>0</v>
      </c>
      <c r="DU52" s="4">
        <v>1</v>
      </c>
      <c r="DV52" s="4">
        <f t="shared" si="14"/>
        <v>0</v>
      </c>
      <c r="DX52" s="2" t="s">
        <v>55</v>
      </c>
      <c r="DY52" s="2">
        <v>899</v>
      </c>
      <c r="DZ52" s="2">
        <v>899</v>
      </c>
      <c r="EA52" s="2">
        <v>0</v>
      </c>
      <c r="EB52" s="2">
        <v>0</v>
      </c>
      <c r="EC52" s="4">
        <v>1</v>
      </c>
      <c r="ED52" s="8">
        <f>EC52-'ZTE Geek V975'!DM52</f>
        <v>0</v>
      </c>
      <c r="EF52" s="2" t="s">
        <v>55</v>
      </c>
      <c r="EG52" s="2">
        <v>899</v>
      </c>
      <c r="EH52" s="2">
        <v>899</v>
      </c>
      <c r="EI52" s="2">
        <v>0</v>
      </c>
      <c r="EJ52" s="2">
        <v>0</v>
      </c>
      <c r="EK52" s="4">
        <v>1</v>
      </c>
      <c r="EL52" s="4">
        <f t="shared" si="15"/>
        <v>0</v>
      </c>
      <c r="EN52" s="2" t="s">
        <v>55</v>
      </c>
      <c r="EO52" s="2">
        <v>899</v>
      </c>
      <c r="EP52" s="2">
        <v>899</v>
      </c>
      <c r="EQ52" s="2">
        <v>0</v>
      </c>
      <c r="ER52" s="2">
        <v>0</v>
      </c>
      <c r="ES52" s="4">
        <v>1</v>
      </c>
      <c r="ET52" s="4">
        <f t="shared" si="16"/>
        <v>0</v>
      </c>
      <c r="EV52" s="2" t="s">
        <v>55</v>
      </c>
      <c r="EW52" s="2">
        <v>899</v>
      </c>
      <c r="EX52" s="2">
        <v>899</v>
      </c>
      <c r="EY52" s="2">
        <v>0</v>
      </c>
      <c r="EZ52" s="2">
        <v>0</v>
      </c>
      <c r="FA52" s="4">
        <v>1</v>
      </c>
      <c r="FB52" s="4">
        <f t="shared" si="17"/>
        <v>0</v>
      </c>
      <c r="FD52" s="2" t="s">
        <v>55</v>
      </c>
      <c r="FE52" s="2">
        <v>899</v>
      </c>
      <c r="FF52" s="2">
        <v>899</v>
      </c>
      <c r="FG52" s="2">
        <v>0</v>
      </c>
      <c r="FH52" s="2">
        <v>0</v>
      </c>
      <c r="FI52" s="4">
        <v>1</v>
      </c>
      <c r="FJ52" s="4">
        <f t="shared" si="18"/>
        <v>0</v>
      </c>
      <c r="FL52" s="2" t="s">
        <v>55</v>
      </c>
      <c r="FM52" s="2">
        <v>1595</v>
      </c>
      <c r="FN52" s="2">
        <v>1583</v>
      </c>
      <c r="FO52" s="6">
        <v>12</v>
      </c>
      <c r="FP52" s="2">
        <v>0</v>
      </c>
      <c r="FQ52" s="4">
        <v>0.99</v>
      </c>
      <c r="FR52" s="8">
        <f t="shared" si="19"/>
        <v>-1.0000000000000009E-2</v>
      </c>
      <c r="FT52" s="2" t="s">
        <v>55</v>
      </c>
      <c r="FU52" s="2">
        <v>1595</v>
      </c>
      <c r="FV52" s="2">
        <v>1583</v>
      </c>
      <c r="FW52" s="6">
        <v>12</v>
      </c>
      <c r="FX52" s="2">
        <v>0</v>
      </c>
      <c r="FY52" s="4">
        <f t="shared" si="88"/>
        <v>0.99247648902821317</v>
      </c>
      <c r="FZ52" s="4">
        <f t="shared" si="20"/>
        <v>2.4764890282131802E-3</v>
      </c>
      <c r="GB52" t="s">
        <v>55</v>
      </c>
      <c r="GC52">
        <v>1595</v>
      </c>
      <c r="GD52">
        <v>1583</v>
      </c>
      <c r="GE52">
        <v>12</v>
      </c>
      <c r="GF52">
        <v>0</v>
      </c>
      <c r="GG52" s="38">
        <f t="shared" si="89"/>
        <v>0.99247648902821317</v>
      </c>
      <c r="GH52" s="4">
        <f t="shared" si="21"/>
        <v>0</v>
      </c>
      <c r="GJ52" t="s">
        <v>55</v>
      </c>
      <c r="GK52">
        <v>1595</v>
      </c>
      <c r="GL52">
        <v>1583</v>
      </c>
      <c r="GM52">
        <v>12</v>
      </c>
      <c r="GN52">
        <v>0</v>
      </c>
      <c r="GO52" s="38">
        <f>GL52/GK52</f>
        <v>0.99247648902821317</v>
      </c>
      <c r="GP52" s="4">
        <f t="shared" si="22"/>
        <v>0</v>
      </c>
      <c r="GQ52" s="2" t="s">
        <v>129</v>
      </c>
      <c r="GR52" s="2" t="s">
        <v>55</v>
      </c>
      <c r="GS52" s="2">
        <v>1595</v>
      </c>
      <c r="GT52" s="2">
        <v>1583</v>
      </c>
      <c r="GU52" s="2">
        <v>12</v>
      </c>
      <c r="GV52" s="2">
        <v>0</v>
      </c>
      <c r="GW52" s="4">
        <v>0.99</v>
      </c>
      <c r="GX52" s="4">
        <f t="shared" si="23"/>
        <v>-2.4764890282131802E-3</v>
      </c>
      <c r="GZ52" s="2" t="s">
        <v>55</v>
      </c>
      <c r="HA52" s="2">
        <v>1595</v>
      </c>
      <c r="HB52" s="2">
        <v>1583</v>
      </c>
      <c r="HC52" s="2">
        <v>12</v>
      </c>
      <c r="HD52" s="2">
        <v>0</v>
      </c>
      <c r="HE52" s="4">
        <v>0.99</v>
      </c>
      <c r="HF52" s="4">
        <f t="shared" si="24"/>
        <v>0</v>
      </c>
      <c r="HH52" s="2" t="s">
        <v>55</v>
      </c>
      <c r="HI52" s="2">
        <v>1595</v>
      </c>
      <c r="HJ52" s="2">
        <v>1583</v>
      </c>
      <c r="HK52" s="2">
        <v>12</v>
      </c>
      <c r="HL52" s="2">
        <v>0</v>
      </c>
      <c r="HM52" s="4">
        <v>0.99</v>
      </c>
      <c r="HN52" s="4">
        <f t="shared" si="25"/>
        <v>0</v>
      </c>
      <c r="HP52" s="2" t="s">
        <v>55</v>
      </c>
      <c r="HQ52" s="2">
        <v>1595</v>
      </c>
      <c r="HR52" s="2">
        <v>1583</v>
      </c>
      <c r="HS52" s="2">
        <v>12</v>
      </c>
      <c r="HT52" s="2">
        <v>0</v>
      </c>
      <c r="HU52" s="4">
        <v>0.99</v>
      </c>
      <c r="HV52" s="4">
        <f t="shared" si="26"/>
        <v>0</v>
      </c>
      <c r="HX52" s="2" t="s">
        <v>55</v>
      </c>
      <c r="HY52" s="2">
        <v>1595</v>
      </c>
      <c r="HZ52" s="2">
        <v>1583</v>
      </c>
      <c r="IA52" s="2">
        <v>12</v>
      </c>
      <c r="IB52" s="2">
        <v>0</v>
      </c>
      <c r="IC52" s="4">
        <v>0.99</v>
      </c>
      <c r="ID52" s="4">
        <f t="shared" si="27"/>
        <v>0</v>
      </c>
      <c r="IF52" s="2" t="s">
        <v>55</v>
      </c>
      <c r="IG52" s="2">
        <v>1595</v>
      </c>
      <c r="IH52" s="2">
        <v>1583</v>
      </c>
      <c r="II52" s="2">
        <v>12</v>
      </c>
      <c r="IJ52" s="2">
        <v>0</v>
      </c>
      <c r="IK52" s="4">
        <f t="shared" si="90"/>
        <v>0.99247648902821317</v>
      </c>
      <c r="IL52" s="4">
        <f t="shared" si="28"/>
        <v>2.4764890282131802E-3</v>
      </c>
      <c r="IN52" s="55" t="s">
        <v>55</v>
      </c>
      <c r="IO52" s="55">
        <v>1595</v>
      </c>
      <c r="IP52" s="55">
        <v>1583</v>
      </c>
      <c r="IQ52" s="55">
        <v>12</v>
      </c>
      <c r="IR52" s="55">
        <v>0</v>
      </c>
      <c r="IS52" s="56">
        <v>0.99</v>
      </c>
      <c r="IT52" s="56">
        <v>0</v>
      </c>
      <c r="IU52" s="52"/>
      <c r="IV52" s="62" t="s">
        <v>55</v>
      </c>
      <c r="IW52" s="55">
        <v>1595</v>
      </c>
      <c r="IX52" s="60">
        <v>1583</v>
      </c>
      <c r="IY52" s="60">
        <v>12</v>
      </c>
      <c r="IZ52" s="60">
        <v>0</v>
      </c>
      <c r="JA52" s="56">
        <v>0.99</v>
      </c>
      <c r="JB52" s="56">
        <v>0</v>
      </c>
      <c r="JC52" s="52"/>
      <c r="JD52" s="73" t="s">
        <v>55</v>
      </c>
      <c r="JE52" s="73">
        <v>1595</v>
      </c>
      <c r="JF52" s="73">
        <v>1585</v>
      </c>
      <c r="JG52" s="73">
        <v>10</v>
      </c>
      <c r="JH52" s="73">
        <v>0</v>
      </c>
      <c r="JI52" s="77">
        <v>0.99</v>
      </c>
      <c r="JJ52" s="67">
        <f t="shared" si="29"/>
        <v>0</v>
      </c>
      <c r="JK52" s="66"/>
      <c r="JL52" s="73" t="s">
        <v>55</v>
      </c>
      <c r="JM52" s="73">
        <v>1595</v>
      </c>
      <c r="JN52" s="73">
        <v>1585</v>
      </c>
      <c r="JO52" s="73">
        <v>10</v>
      </c>
      <c r="JP52" s="73">
        <v>0</v>
      </c>
      <c r="JQ52" s="77">
        <f t="shared" si="91"/>
        <v>0.99373040752351094</v>
      </c>
      <c r="JR52" s="67">
        <f t="shared" si="30"/>
        <v>3.730407523510948E-3</v>
      </c>
      <c r="JS52" s="66"/>
      <c r="JT52" s="74" t="s">
        <v>55</v>
      </c>
      <c r="JU52" s="74">
        <v>1595</v>
      </c>
      <c r="JV52" s="74">
        <v>1582</v>
      </c>
      <c r="JW52" s="74">
        <v>12</v>
      </c>
      <c r="JX52" s="74">
        <v>1</v>
      </c>
      <c r="JY52" s="75">
        <f t="shared" si="92"/>
        <v>0.99184952978056429</v>
      </c>
      <c r="JZ52" s="75">
        <f t="shared" si="31"/>
        <v>-1.8808777429466517E-3</v>
      </c>
      <c r="KB52" s="73" t="s">
        <v>55</v>
      </c>
      <c r="KC52" s="73">
        <v>1595</v>
      </c>
      <c r="KD52" s="73">
        <v>1583</v>
      </c>
      <c r="KE52" s="73">
        <v>12</v>
      </c>
      <c r="KF52" s="73">
        <v>0</v>
      </c>
      <c r="KG52" s="77">
        <v>0.99</v>
      </c>
      <c r="KH52" s="75">
        <f t="shared" si="32"/>
        <v>-1.8495297805642963E-3</v>
      </c>
      <c r="KI52" s="74" t="s">
        <v>89</v>
      </c>
      <c r="KJ52" s="73" t="s">
        <v>55</v>
      </c>
      <c r="KK52" s="73">
        <v>1595</v>
      </c>
      <c r="KL52" s="79">
        <v>75</v>
      </c>
      <c r="KM52" s="73">
        <v>0</v>
      </c>
      <c r="KN52" s="73">
        <v>1520</v>
      </c>
      <c r="KO52" s="77">
        <v>0.05</v>
      </c>
      <c r="KP52" s="75">
        <f t="shared" si="33"/>
        <v>-0.94</v>
      </c>
      <c r="KQ52" s="74" t="s">
        <v>89</v>
      </c>
      <c r="KR52" s="73" t="s">
        <v>55</v>
      </c>
      <c r="KS52" s="73">
        <v>1595</v>
      </c>
      <c r="KT52" s="73">
        <v>1583</v>
      </c>
      <c r="KU52" s="73">
        <v>12</v>
      </c>
      <c r="KV52" s="73">
        <v>0</v>
      </c>
      <c r="KW52" s="77">
        <v>0.99</v>
      </c>
      <c r="KX52" s="75">
        <f t="shared" si="34"/>
        <v>0.94</v>
      </c>
      <c r="KY52" s="74"/>
      <c r="KZ52" s="73" t="s">
        <v>55</v>
      </c>
      <c r="LA52" s="73">
        <v>1595</v>
      </c>
      <c r="LB52" s="73">
        <v>1583</v>
      </c>
      <c r="LC52" s="73">
        <v>12</v>
      </c>
      <c r="LD52" s="73">
        <v>0</v>
      </c>
      <c r="LE52" s="77">
        <v>0.99</v>
      </c>
      <c r="LF52" s="75">
        <f t="shared" si="35"/>
        <v>0.99</v>
      </c>
      <c r="LG52" s="74"/>
      <c r="LH52" s="74"/>
      <c r="LI52" s="73" t="s">
        <v>55</v>
      </c>
      <c r="LJ52" s="73">
        <v>1595</v>
      </c>
      <c r="LK52" s="73">
        <v>1583</v>
      </c>
      <c r="LL52" s="73">
        <v>12</v>
      </c>
      <c r="LM52" s="73">
        <v>0</v>
      </c>
      <c r="LN52" s="77">
        <v>0.99</v>
      </c>
      <c r="LO52" s="75">
        <f t="shared" si="36"/>
        <v>0</v>
      </c>
      <c r="LP52" s="74"/>
      <c r="LQ52" s="74" t="s">
        <v>55</v>
      </c>
      <c r="LR52" s="74">
        <v>1597</v>
      </c>
      <c r="LS52" s="74">
        <v>1585</v>
      </c>
      <c r="LT52" s="74">
        <v>12</v>
      </c>
      <c r="LU52" s="74">
        <v>0</v>
      </c>
      <c r="LV52" s="75">
        <f t="shared" si="37"/>
        <v>0.9924859110832811</v>
      </c>
      <c r="LW52" s="75">
        <f t="shared" si="38"/>
        <v>2.4859110832811115E-3</v>
      </c>
      <c r="LY52" s="74" t="s">
        <v>55</v>
      </c>
      <c r="LZ52" s="74">
        <v>1597</v>
      </c>
      <c r="MA52" s="74">
        <v>1585</v>
      </c>
      <c r="MB52" s="74">
        <v>12</v>
      </c>
      <c r="MC52" s="74">
        <v>0</v>
      </c>
      <c r="MD52" s="75">
        <f t="shared" si="39"/>
        <v>0.9924859110832811</v>
      </c>
      <c r="ME52" s="75">
        <f t="shared" si="40"/>
        <v>0</v>
      </c>
      <c r="MG52" s="74" t="s">
        <v>55</v>
      </c>
      <c r="MH52" s="74">
        <v>1597</v>
      </c>
      <c r="MI52" s="74">
        <v>1585</v>
      </c>
      <c r="MJ52" s="74">
        <v>12</v>
      </c>
      <c r="MK52" s="74">
        <v>0</v>
      </c>
      <c r="ML52" s="75">
        <f t="shared" si="41"/>
        <v>0.9924859110832811</v>
      </c>
      <c r="MM52" s="75">
        <f t="shared" si="42"/>
        <v>0</v>
      </c>
      <c r="MO52" s="74" t="s">
        <v>55</v>
      </c>
      <c r="MP52" s="74">
        <v>1597</v>
      </c>
      <c r="MQ52" s="74">
        <v>1585</v>
      </c>
      <c r="MR52" s="74">
        <v>12</v>
      </c>
      <c r="MS52" s="74">
        <v>0</v>
      </c>
      <c r="MT52" s="75">
        <f t="shared" si="43"/>
        <v>0.9924859110832811</v>
      </c>
      <c r="MU52" s="75">
        <f t="shared" si="44"/>
        <v>0</v>
      </c>
      <c r="MW52" s="74" t="s">
        <v>55</v>
      </c>
      <c r="MX52" s="74">
        <v>1597</v>
      </c>
      <c r="MY52" s="74">
        <v>1585</v>
      </c>
      <c r="MZ52" s="74">
        <v>12</v>
      </c>
      <c r="NA52" s="74">
        <v>0</v>
      </c>
      <c r="NB52" s="75">
        <f t="shared" si="45"/>
        <v>0.9924859110832811</v>
      </c>
      <c r="NC52" s="75">
        <f t="shared" si="46"/>
        <v>0</v>
      </c>
      <c r="ND52" s="74"/>
      <c r="NE52" s="74" t="s">
        <v>55</v>
      </c>
      <c r="NF52" s="74">
        <v>1597</v>
      </c>
      <c r="NG52" s="74">
        <v>1585</v>
      </c>
      <c r="NH52" s="74">
        <v>12</v>
      </c>
      <c r="NI52" s="74">
        <v>0</v>
      </c>
      <c r="NJ52" s="75">
        <f t="shared" si="47"/>
        <v>0.9924859110832811</v>
      </c>
      <c r="NK52" s="75">
        <f t="shared" si="48"/>
        <v>0</v>
      </c>
      <c r="NM52" s="74" t="s">
        <v>55</v>
      </c>
      <c r="NN52" s="74">
        <v>1597</v>
      </c>
      <c r="NO52" s="74">
        <v>1585</v>
      </c>
      <c r="NP52" s="74">
        <v>12</v>
      </c>
      <c r="NQ52" s="74">
        <v>0</v>
      </c>
      <c r="NR52" s="75">
        <f t="shared" si="49"/>
        <v>0.9924859110832811</v>
      </c>
      <c r="NS52" s="75">
        <f t="shared" si="50"/>
        <v>0</v>
      </c>
      <c r="NU52" s="74" t="s">
        <v>55</v>
      </c>
      <c r="NV52" s="74">
        <v>1597</v>
      </c>
      <c r="NW52" s="74">
        <v>1585</v>
      </c>
      <c r="NX52" s="74">
        <v>12</v>
      </c>
      <c r="NY52" s="74">
        <v>0</v>
      </c>
      <c r="NZ52" s="75">
        <f t="shared" si="51"/>
        <v>0.9924859110832811</v>
      </c>
      <c r="OA52" s="75">
        <f t="shared" si="52"/>
        <v>0</v>
      </c>
      <c r="OC52" s="74" t="s">
        <v>55</v>
      </c>
      <c r="OD52" s="74">
        <v>1597</v>
      </c>
      <c r="OE52" s="74">
        <v>1585</v>
      </c>
      <c r="OF52" s="74">
        <v>12</v>
      </c>
      <c r="OG52" s="74">
        <v>0</v>
      </c>
      <c r="OH52" s="75">
        <f t="shared" si="53"/>
        <v>0.9924859110832811</v>
      </c>
      <c r="OI52" s="75">
        <f t="shared" si="54"/>
        <v>0</v>
      </c>
      <c r="OK52" s="74" t="s">
        <v>55</v>
      </c>
      <c r="OL52" s="74">
        <v>1597</v>
      </c>
      <c r="OM52" s="73">
        <v>1584</v>
      </c>
      <c r="ON52" s="74">
        <v>12</v>
      </c>
      <c r="OO52" s="74">
        <v>1</v>
      </c>
      <c r="OP52" s="75">
        <f t="shared" si="55"/>
        <v>0.9918597370068879</v>
      </c>
      <c r="OQ52" s="75">
        <f t="shared" si="56"/>
        <v>-6.2617407639320444E-4</v>
      </c>
      <c r="OS52" s="74" t="s">
        <v>55</v>
      </c>
      <c r="OT52" s="74">
        <v>1597</v>
      </c>
      <c r="OU52" s="74">
        <v>1585</v>
      </c>
      <c r="OV52" s="74">
        <v>12</v>
      </c>
      <c r="OW52" s="74">
        <v>0</v>
      </c>
      <c r="OX52" s="75">
        <f t="shared" si="57"/>
        <v>0.9924859110832811</v>
      </c>
      <c r="OY52" s="75">
        <f t="shared" si="58"/>
        <v>6.2617407639320444E-4</v>
      </c>
      <c r="PA52" s="74" t="s">
        <v>55</v>
      </c>
      <c r="PB52" s="74">
        <v>1597</v>
      </c>
      <c r="PC52" s="74">
        <v>1585</v>
      </c>
      <c r="PD52" s="74">
        <v>12</v>
      </c>
      <c r="PE52" s="74">
        <v>0</v>
      </c>
      <c r="PF52" s="75">
        <f t="shared" si="59"/>
        <v>0.9924859110832811</v>
      </c>
      <c r="PG52" s="75">
        <f t="shared" si="60"/>
        <v>0</v>
      </c>
      <c r="PI52" s="74" t="s">
        <v>55</v>
      </c>
      <c r="PJ52" s="74">
        <v>1597</v>
      </c>
      <c r="PK52" s="74">
        <v>1585</v>
      </c>
      <c r="PL52" s="74">
        <v>12</v>
      </c>
      <c r="PM52" s="74">
        <v>0</v>
      </c>
      <c r="PN52" s="75">
        <f t="shared" si="61"/>
        <v>0.9924859110832811</v>
      </c>
      <c r="PO52" s="75">
        <f t="shared" si="62"/>
        <v>0</v>
      </c>
      <c r="PQ52" s="74" t="s">
        <v>55</v>
      </c>
      <c r="PR52" s="74">
        <v>1597</v>
      </c>
      <c r="PS52" s="74">
        <v>1585</v>
      </c>
      <c r="PT52" s="74">
        <v>12</v>
      </c>
      <c r="PU52" s="74">
        <v>0</v>
      </c>
      <c r="PV52" s="75">
        <f t="shared" si="63"/>
        <v>0.9924859110832811</v>
      </c>
      <c r="PW52" s="75">
        <f t="shared" si="64"/>
        <v>0</v>
      </c>
      <c r="PY52" s="74" t="s">
        <v>55</v>
      </c>
      <c r="PZ52" s="74">
        <v>1597</v>
      </c>
      <c r="QA52" s="74">
        <v>1585</v>
      </c>
      <c r="QB52" s="74">
        <v>12</v>
      </c>
      <c r="QC52" s="74">
        <v>0</v>
      </c>
      <c r="QD52" s="75">
        <f t="shared" si="65"/>
        <v>0.9924859110832811</v>
      </c>
      <c r="QE52" s="75">
        <f t="shared" si="66"/>
        <v>0</v>
      </c>
      <c r="QG52" s="74" t="s">
        <v>55</v>
      </c>
      <c r="QH52" s="74">
        <v>1597</v>
      </c>
      <c r="QI52" s="74">
        <v>1585</v>
      </c>
      <c r="QJ52" s="74">
        <v>12</v>
      </c>
      <c r="QK52" s="74">
        <v>0</v>
      </c>
      <c r="QL52" s="75">
        <f t="shared" si="67"/>
        <v>0.9924859110832811</v>
      </c>
      <c r="QM52" s="75">
        <f t="shared" si="68"/>
        <v>0</v>
      </c>
      <c r="QO52" s="74" t="s">
        <v>55</v>
      </c>
      <c r="QP52" s="74">
        <v>1597</v>
      </c>
      <c r="QQ52" s="74">
        <v>1585</v>
      </c>
      <c r="QR52" s="74">
        <v>12</v>
      </c>
      <c r="QS52" s="74">
        <v>0</v>
      </c>
      <c r="QT52" s="75">
        <f t="shared" si="69"/>
        <v>0.9924859110832811</v>
      </c>
      <c r="QU52" s="75">
        <f t="shared" si="70"/>
        <v>0</v>
      </c>
      <c r="QW52" s="74" t="s">
        <v>55</v>
      </c>
      <c r="QX52" s="74">
        <v>1597</v>
      </c>
      <c r="QY52" s="74">
        <v>1585</v>
      </c>
      <c r="QZ52" s="74">
        <v>12</v>
      </c>
      <c r="RA52" s="74">
        <v>0</v>
      </c>
      <c r="RB52" s="75">
        <f t="shared" si="71"/>
        <v>0.9924859110832811</v>
      </c>
      <c r="RC52" s="75">
        <f t="shared" si="72"/>
        <v>0</v>
      </c>
      <c r="RD52" s="49" t="s">
        <v>89</v>
      </c>
      <c r="RE52" s="74" t="s">
        <v>55</v>
      </c>
      <c r="RF52" s="74">
        <v>1597</v>
      </c>
      <c r="RG52" s="74">
        <v>1585</v>
      </c>
      <c r="RH52" s="74">
        <v>12</v>
      </c>
      <c r="RI52" s="74">
        <v>0</v>
      </c>
      <c r="RJ52" s="75">
        <f t="shared" si="73"/>
        <v>0.9924859110832811</v>
      </c>
      <c r="RK52" s="75">
        <f t="shared" si="74"/>
        <v>0</v>
      </c>
      <c r="RL52" s="49" t="s">
        <v>89</v>
      </c>
      <c r="RM52" s="74" t="s">
        <v>55</v>
      </c>
      <c r="RN52" s="74">
        <v>1597</v>
      </c>
      <c r="RO52" s="74">
        <v>1585</v>
      </c>
      <c r="RP52" s="74">
        <v>12</v>
      </c>
      <c r="RQ52" s="74">
        <v>0</v>
      </c>
      <c r="RR52" s="75">
        <f t="shared" si="75"/>
        <v>0.9924859110832811</v>
      </c>
      <c r="RS52" s="75">
        <f t="shared" si="76"/>
        <v>0</v>
      </c>
      <c r="RU52" s="74" t="s">
        <v>55</v>
      </c>
      <c r="RV52" s="74">
        <v>1597</v>
      </c>
      <c r="RW52" s="74">
        <v>1585</v>
      </c>
      <c r="RX52" s="74">
        <v>12</v>
      </c>
      <c r="RY52" s="74">
        <v>0</v>
      </c>
      <c r="RZ52" s="75">
        <f t="shared" si="77"/>
        <v>0.9924859110832811</v>
      </c>
      <c r="SA52" s="75">
        <f t="shared" si="78"/>
        <v>0</v>
      </c>
      <c r="SC52" s="74" t="s">
        <v>55</v>
      </c>
      <c r="SD52" s="74">
        <v>1597</v>
      </c>
      <c r="SE52" s="74">
        <v>1585</v>
      </c>
      <c r="SF52" s="74">
        <v>12</v>
      </c>
      <c r="SG52" s="74">
        <v>0</v>
      </c>
      <c r="SH52" s="75">
        <f t="shared" si="79"/>
        <v>0.9924859110832811</v>
      </c>
      <c r="SI52" s="75">
        <f t="shared" si="80"/>
        <v>0</v>
      </c>
      <c r="SK52" s="74" t="s">
        <v>55</v>
      </c>
      <c r="SL52" s="74">
        <v>1597</v>
      </c>
      <c r="SM52" s="74">
        <v>1585</v>
      </c>
      <c r="SN52" s="74">
        <v>12</v>
      </c>
      <c r="SO52" s="74">
        <v>0</v>
      </c>
      <c r="SP52" s="75">
        <f t="shared" si="81"/>
        <v>0.9924859110832811</v>
      </c>
      <c r="SQ52" s="75" t="str">
        <f t="shared" si="82"/>
        <v>OK</v>
      </c>
      <c r="SR52" s="74" t="s">
        <v>246</v>
      </c>
      <c r="SS52" s="74" t="s">
        <v>55</v>
      </c>
      <c r="ST52" s="74">
        <v>1597</v>
      </c>
      <c r="SU52" s="74">
        <v>1585</v>
      </c>
      <c r="SV52" s="74">
        <v>12</v>
      </c>
      <c r="SW52" s="74">
        <v>0</v>
      </c>
      <c r="SX52" s="75">
        <f t="shared" si="83"/>
        <v>0.9924859110832811</v>
      </c>
      <c r="SY52" s="75" t="str">
        <f t="shared" si="84"/>
        <v>OK</v>
      </c>
      <c r="TA52" s="74" t="s">
        <v>55</v>
      </c>
      <c r="TB52" s="74">
        <v>1597</v>
      </c>
      <c r="TC52" s="74">
        <v>1585</v>
      </c>
      <c r="TD52" s="74">
        <v>12</v>
      </c>
      <c r="TE52" s="74">
        <v>0</v>
      </c>
      <c r="TF52" s="75">
        <v>0.99</v>
      </c>
      <c r="TG52" s="75" t="str">
        <f t="shared" si="85"/>
        <v>OK</v>
      </c>
      <c r="TH52" s="66" t="s">
        <v>246</v>
      </c>
      <c r="TI52" s="74" t="s">
        <v>55</v>
      </c>
      <c r="TJ52" s="74">
        <v>1597</v>
      </c>
      <c r="TK52" s="74">
        <v>1585</v>
      </c>
      <c r="TL52" s="74">
        <v>12</v>
      </c>
      <c r="TM52" s="74">
        <v>0</v>
      </c>
      <c r="TN52" s="75">
        <f t="shared" si="86"/>
        <v>0.9924859110832811</v>
      </c>
      <c r="TO52" s="75" t="str">
        <f t="shared" si="87"/>
        <v>OK</v>
      </c>
    </row>
    <row r="53" spans="1:535" ht="15">
      <c r="A53" s="2" t="s">
        <v>56</v>
      </c>
      <c r="B53" s="2">
        <v>176</v>
      </c>
      <c r="C53" s="2">
        <v>174</v>
      </c>
      <c r="D53" s="2">
        <v>2</v>
      </c>
      <c r="E53" s="2">
        <v>0</v>
      </c>
      <c r="F53" s="4">
        <v>0.99</v>
      </c>
      <c r="G53" s="4"/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4">
        <f t="shared" si="0"/>
        <v>0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4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4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4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4">
        <f t="shared" si="4"/>
        <v>0</v>
      </c>
      <c r="AV53" s="2" t="s">
        <v>56</v>
      </c>
      <c r="AW53" s="2">
        <v>176</v>
      </c>
      <c r="AX53" s="2">
        <v>174</v>
      </c>
      <c r="AY53" s="2">
        <v>2</v>
      </c>
      <c r="AZ53" s="2">
        <v>0</v>
      </c>
      <c r="BA53" s="4">
        <v>0.99</v>
      </c>
      <c r="BB53" s="4">
        <f t="shared" si="5"/>
        <v>0</v>
      </c>
      <c r="BD53" s="2" t="s">
        <v>56</v>
      </c>
      <c r="BE53" s="2">
        <v>176</v>
      </c>
      <c r="BF53" s="2">
        <v>173</v>
      </c>
      <c r="BG53" s="2">
        <v>2</v>
      </c>
      <c r="BH53" s="6">
        <v>1</v>
      </c>
      <c r="BI53" s="4">
        <v>0.98</v>
      </c>
      <c r="BJ53" s="4">
        <f t="shared" si="6"/>
        <v>-1.0000000000000009E-2</v>
      </c>
      <c r="BL53" s="2" t="s">
        <v>56</v>
      </c>
      <c r="BM53" s="2">
        <v>176</v>
      </c>
      <c r="BN53" s="2">
        <v>174</v>
      </c>
      <c r="BO53" s="2">
        <v>2</v>
      </c>
      <c r="BP53" s="2">
        <v>0</v>
      </c>
      <c r="BQ53" s="4">
        <v>0.99</v>
      </c>
      <c r="BR53" s="4">
        <f t="shared" si="7"/>
        <v>1.0000000000000009E-2</v>
      </c>
      <c r="BT53" s="2" t="s">
        <v>56</v>
      </c>
      <c r="BU53" s="2">
        <v>176</v>
      </c>
      <c r="BV53" s="2">
        <v>174</v>
      </c>
      <c r="BW53" s="2">
        <v>2</v>
      </c>
      <c r="BX53" s="2">
        <v>0</v>
      </c>
      <c r="BY53" s="4">
        <v>0.99</v>
      </c>
      <c r="BZ53" s="4">
        <f t="shared" si="8"/>
        <v>0</v>
      </c>
      <c r="CB53" s="2" t="s">
        <v>56</v>
      </c>
      <c r="CC53" s="2">
        <v>176</v>
      </c>
      <c r="CD53" s="2">
        <v>174</v>
      </c>
      <c r="CE53" s="2">
        <v>2</v>
      </c>
      <c r="CF53" s="2">
        <v>0</v>
      </c>
      <c r="CG53" s="4">
        <v>0.99</v>
      </c>
      <c r="CH53" s="4">
        <f t="shared" si="9"/>
        <v>0</v>
      </c>
      <c r="CJ53" s="2" t="s">
        <v>56</v>
      </c>
      <c r="CK53" s="2">
        <v>176</v>
      </c>
      <c r="CL53" s="2">
        <v>174</v>
      </c>
      <c r="CM53" s="2">
        <v>2</v>
      </c>
      <c r="CN53" s="2">
        <v>0</v>
      </c>
      <c r="CO53" s="4">
        <v>0.99</v>
      </c>
      <c r="CP53" s="4">
        <f t="shared" si="10"/>
        <v>0</v>
      </c>
      <c r="CR53" s="2" t="s">
        <v>56</v>
      </c>
      <c r="CS53" s="2">
        <v>176</v>
      </c>
      <c r="CT53" s="2">
        <v>173</v>
      </c>
      <c r="CU53" s="6">
        <v>3</v>
      </c>
      <c r="CV53" s="2">
        <v>0</v>
      </c>
      <c r="CW53" s="4">
        <v>0.98</v>
      </c>
      <c r="CX53" s="4">
        <f t="shared" si="11"/>
        <v>-1.0000000000000009E-2</v>
      </c>
      <c r="CZ53" s="2" t="s">
        <v>56</v>
      </c>
      <c r="DA53" s="2">
        <v>176</v>
      </c>
      <c r="DB53" s="2">
        <v>174</v>
      </c>
      <c r="DC53" s="2">
        <v>2</v>
      </c>
      <c r="DD53" s="2">
        <v>0</v>
      </c>
      <c r="DE53" s="4">
        <v>0.99</v>
      </c>
      <c r="DF53" s="8">
        <f t="shared" si="12"/>
        <v>1.0000000000000009E-2</v>
      </c>
      <c r="DH53" s="2" t="s">
        <v>56</v>
      </c>
      <c r="DI53" s="2">
        <v>176</v>
      </c>
      <c r="DJ53" s="2">
        <v>173</v>
      </c>
      <c r="DK53" s="6">
        <v>3</v>
      </c>
      <c r="DL53" s="2">
        <v>0</v>
      </c>
      <c r="DM53" s="4">
        <v>0.98</v>
      </c>
      <c r="DN53" s="4">
        <f t="shared" si="13"/>
        <v>-1.0000000000000009E-2</v>
      </c>
      <c r="DP53" s="2" t="s">
        <v>56</v>
      </c>
      <c r="DQ53" s="2">
        <v>176</v>
      </c>
      <c r="DR53" s="2">
        <v>173</v>
      </c>
      <c r="DS53" s="2">
        <v>3</v>
      </c>
      <c r="DT53" s="2">
        <v>0</v>
      </c>
      <c r="DU53" s="4">
        <v>0.98</v>
      </c>
      <c r="DV53" s="4">
        <f t="shared" si="14"/>
        <v>0</v>
      </c>
      <c r="DX53" s="2" t="s">
        <v>56</v>
      </c>
      <c r="DY53" s="2">
        <v>176</v>
      </c>
      <c r="DZ53" s="2">
        <v>174</v>
      </c>
      <c r="EA53" s="2">
        <v>2</v>
      </c>
      <c r="EB53" s="2">
        <v>0</v>
      </c>
      <c r="EC53" s="4">
        <v>0.99</v>
      </c>
      <c r="ED53" s="8">
        <f>EC53-'ZTE Geek V975'!DM53</f>
        <v>1.3636363636363447E-3</v>
      </c>
      <c r="EF53" s="2" t="s">
        <v>56</v>
      </c>
      <c r="EG53" s="2">
        <v>176</v>
      </c>
      <c r="EH53" s="2">
        <v>174</v>
      </c>
      <c r="EI53" s="2">
        <v>2</v>
      </c>
      <c r="EJ53" s="2">
        <v>0</v>
      </c>
      <c r="EK53" s="4">
        <v>0.99</v>
      </c>
      <c r="EL53" s="4">
        <f t="shared" si="15"/>
        <v>0</v>
      </c>
      <c r="EN53" s="2" t="s">
        <v>56</v>
      </c>
      <c r="EO53" s="2">
        <v>176</v>
      </c>
      <c r="EP53" s="2">
        <v>174</v>
      </c>
      <c r="EQ53" s="2">
        <v>2</v>
      </c>
      <c r="ER53" s="2">
        <v>0</v>
      </c>
      <c r="ES53" s="4">
        <v>0.99</v>
      </c>
      <c r="ET53" s="4">
        <f t="shared" si="16"/>
        <v>0</v>
      </c>
      <c r="EV53" s="2" t="s">
        <v>56</v>
      </c>
      <c r="EW53" s="2">
        <v>176</v>
      </c>
      <c r="EX53" s="2">
        <v>173</v>
      </c>
      <c r="EY53" s="2">
        <v>2</v>
      </c>
      <c r="EZ53" s="2">
        <v>1</v>
      </c>
      <c r="FA53" s="4">
        <v>0.98</v>
      </c>
      <c r="FB53" s="4">
        <f t="shared" si="17"/>
        <v>-1.0000000000000009E-2</v>
      </c>
      <c r="FD53" s="2" t="s">
        <v>56</v>
      </c>
      <c r="FE53" s="2">
        <v>176</v>
      </c>
      <c r="FF53" s="2">
        <v>172</v>
      </c>
      <c r="FG53" s="2">
        <v>2</v>
      </c>
      <c r="FH53" s="2">
        <v>2</v>
      </c>
      <c r="FI53" s="4">
        <v>0.98</v>
      </c>
      <c r="FJ53" s="4">
        <f t="shared" si="18"/>
        <v>0</v>
      </c>
      <c r="FL53" s="2" t="s">
        <v>56</v>
      </c>
      <c r="FM53" s="2">
        <v>176</v>
      </c>
      <c r="FN53" s="2">
        <v>174</v>
      </c>
      <c r="FO53" s="2">
        <v>2</v>
      </c>
      <c r="FP53" s="2">
        <v>0</v>
      </c>
      <c r="FQ53" s="4">
        <v>0.99</v>
      </c>
      <c r="FR53" s="8">
        <f t="shared" si="19"/>
        <v>1.0000000000000009E-2</v>
      </c>
      <c r="FT53" s="2" t="s">
        <v>56</v>
      </c>
      <c r="FU53" s="2">
        <v>176</v>
      </c>
      <c r="FV53" s="2">
        <v>174</v>
      </c>
      <c r="FW53" s="2">
        <v>2</v>
      </c>
      <c r="FX53" s="2">
        <v>0</v>
      </c>
      <c r="FY53" s="4">
        <f t="shared" si="88"/>
        <v>0.98863636363636365</v>
      </c>
      <c r="FZ53" s="4">
        <f t="shared" si="20"/>
        <v>-1.3636363636363447E-3</v>
      </c>
      <c r="GB53" t="s">
        <v>56</v>
      </c>
      <c r="GC53">
        <v>176</v>
      </c>
      <c r="GD53">
        <v>174</v>
      </c>
      <c r="GE53">
        <v>2</v>
      </c>
      <c r="GF53">
        <v>0</v>
      </c>
      <c r="GG53" s="38">
        <f t="shared" si="89"/>
        <v>0.98863636363636365</v>
      </c>
      <c r="GH53" s="4">
        <f t="shared" si="21"/>
        <v>0</v>
      </c>
      <c r="GJ53" t="s">
        <v>56</v>
      </c>
      <c r="GK53">
        <v>176</v>
      </c>
      <c r="GL53">
        <v>174</v>
      </c>
      <c r="GM53">
        <v>2</v>
      </c>
      <c r="GN53">
        <v>0</v>
      </c>
      <c r="GO53" s="38">
        <f>GL53/GK53</f>
        <v>0.98863636363636365</v>
      </c>
      <c r="GP53" s="4">
        <f t="shared" si="22"/>
        <v>0</v>
      </c>
      <c r="GQ53" s="2" t="s">
        <v>129</v>
      </c>
      <c r="GR53" t="s">
        <v>56</v>
      </c>
      <c r="GS53">
        <v>176</v>
      </c>
      <c r="GT53">
        <v>174</v>
      </c>
      <c r="GU53">
        <v>2</v>
      </c>
      <c r="GV53">
        <v>0</v>
      </c>
      <c r="GW53" s="38">
        <f>GT53/GS53</f>
        <v>0.98863636363636365</v>
      </c>
      <c r="GX53" s="4">
        <f t="shared" si="23"/>
        <v>0</v>
      </c>
      <c r="GY53" s="2" t="s">
        <v>89</v>
      </c>
      <c r="GZ53" s="2" t="s">
        <v>56</v>
      </c>
      <c r="HA53" s="2">
        <v>176</v>
      </c>
      <c r="HB53" s="2">
        <v>174</v>
      </c>
      <c r="HC53" s="2">
        <v>2</v>
      </c>
      <c r="HD53" s="2">
        <v>0</v>
      </c>
      <c r="HE53" s="4">
        <v>0.99</v>
      </c>
      <c r="HF53" s="4">
        <f t="shared" si="24"/>
        <v>1.3636363636363447E-3</v>
      </c>
      <c r="HH53" s="2" t="s">
        <v>56</v>
      </c>
      <c r="HI53" s="2">
        <v>176</v>
      </c>
      <c r="HJ53" s="2">
        <v>174</v>
      </c>
      <c r="HK53" s="2">
        <v>2</v>
      </c>
      <c r="HL53" s="2">
        <v>0</v>
      </c>
      <c r="HM53" s="4">
        <v>0.99</v>
      </c>
      <c r="HN53" s="4">
        <f t="shared" si="25"/>
        <v>0</v>
      </c>
      <c r="HP53" s="2" t="s">
        <v>56</v>
      </c>
      <c r="HQ53" s="2">
        <v>176</v>
      </c>
      <c r="HR53" s="2">
        <v>174</v>
      </c>
      <c r="HS53" s="2">
        <v>2</v>
      </c>
      <c r="HT53" s="2">
        <v>0</v>
      </c>
      <c r="HU53" s="4">
        <v>0.99</v>
      </c>
      <c r="HV53" s="4">
        <f t="shared" si="26"/>
        <v>0</v>
      </c>
      <c r="HX53" s="2" t="s">
        <v>56</v>
      </c>
      <c r="HY53" s="2">
        <v>176</v>
      </c>
      <c r="HZ53" s="2">
        <v>174</v>
      </c>
      <c r="IA53" s="2">
        <v>2</v>
      </c>
      <c r="IB53" s="2">
        <v>0</v>
      </c>
      <c r="IC53" s="4">
        <v>0.99</v>
      </c>
      <c r="ID53" s="4">
        <f t="shared" si="27"/>
        <v>0</v>
      </c>
      <c r="IF53" s="2" t="s">
        <v>56</v>
      </c>
      <c r="IG53" s="2">
        <v>176</v>
      </c>
      <c r="IH53" s="2">
        <v>174</v>
      </c>
      <c r="II53" s="2">
        <v>2</v>
      </c>
      <c r="IJ53" s="2">
        <v>0</v>
      </c>
      <c r="IK53" s="4">
        <f t="shared" si="90"/>
        <v>0.98863636363636365</v>
      </c>
      <c r="IL53" s="4">
        <f t="shared" si="28"/>
        <v>-1.3636363636363447E-3</v>
      </c>
      <c r="IN53" s="55" t="s">
        <v>56</v>
      </c>
      <c r="IO53" s="55">
        <v>176</v>
      </c>
      <c r="IP53" s="55">
        <v>174</v>
      </c>
      <c r="IQ53" s="55">
        <v>2</v>
      </c>
      <c r="IR53" s="55">
        <v>0</v>
      </c>
      <c r="IS53" s="56">
        <v>0.99</v>
      </c>
      <c r="IT53" s="56">
        <v>0</v>
      </c>
      <c r="IU53" s="52"/>
      <c r="IV53" s="55" t="s">
        <v>56</v>
      </c>
      <c r="IW53" s="55">
        <v>176</v>
      </c>
      <c r="IX53" s="55">
        <v>174</v>
      </c>
      <c r="IY53" s="55">
        <v>2</v>
      </c>
      <c r="IZ53" s="55">
        <v>0</v>
      </c>
      <c r="JA53" s="56">
        <v>0.99</v>
      </c>
      <c r="JB53" s="56">
        <v>0</v>
      </c>
      <c r="JC53" s="52"/>
      <c r="JD53" s="73" t="s">
        <v>56</v>
      </c>
      <c r="JE53" s="73">
        <v>176</v>
      </c>
      <c r="JF53" s="73">
        <v>174</v>
      </c>
      <c r="JG53" s="73">
        <v>2</v>
      </c>
      <c r="JH53" s="73">
        <v>0</v>
      </c>
      <c r="JI53" s="77">
        <f>JF53/JE53</f>
        <v>0.98863636363636365</v>
      </c>
      <c r="JJ53" s="67">
        <f t="shared" si="29"/>
        <v>-1.3636363636363447E-3</v>
      </c>
      <c r="JK53" s="66" t="s">
        <v>89</v>
      </c>
      <c r="JL53" s="73" t="s">
        <v>56</v>
      </c>
      <c r="JM53" s="73">
        <v>176</v>
      </c>
      <c r="JN53" s="73">
        <v>174</v>
      </c>
      <c r="JO53" s="73">
        <v>2</v>
      </c>
      <c r="JP53" s="73">
        <v>0</v>
      </c>
      <c r="JQ53" s="77">
        <f t="shared" si="91"/>
        <v>0.98863636363636365</v>
      </c>
      <c r="JR53" s="67">
        <f t="shared" si="30"/>
        <v>0</v>
      </c>
      <c r="JS53" s="66"/>
      <c r="JT53" s="74" t="s">
        <v>56</v>
      </c>
      <c r="JU53" s="74">
        <v>176</v>
      </c>
      <c r="JV53" s="74">
        <v>174</v>
      </c>
      <c r="JW53" s="74">
        <v>2</v>
      </c>
      <c r="JX53" s="74">
        <v>0</v>
      </c>
      <c r="JY53" s="75">
        <f t="shared" si="92"/>
        <v>0.98863636363636365</v>
      </c>
      <c r="JZ53" s="75">
        <f t="shared" si="31"/>
        <v>0</v>
      </c>
      <c r="KB53" s="73" t="s">
        <v>56</v>
      </c>
      <c r="KC53" s="73">
        <v>176</v>
      </c>
      <c r="KD53" s="73">
        <v>174</v>
      </c>
      <c r="KE53" s="73">
        <v>2</v>
      </c>
      <c r="KF53" s="73">
        <v>0</v>
      </c>
      <c r="KG53" s="77">
        <v>0.99</v>
      </c>
      <c r="KH53" s="75">
        <f t="shared" si="32"/>
        <v>1.3636363636363447E-3</v>
      </c>
      <c r="KI53" s="74"/>
      <c r="KJ53" s="73" t="s">
        <v>56</v>
      </c>
      <c r="KK53" s="73">
        <v>176</v>
      </c>
      <c r="KL53" s="73">
        <v>174</v>
      </c>
      <c r="KM53" s="73">
        <v>2</v>
      </c>
      <c r="KN53" s="73">
        <v>0</v>
      </c>
      <c r="KO53" s="77">
        <v>0.99</v>
      </c>
      <c r="KP53" s="75">
        <f t="shared" si="33"/>
        <v>0</v>
      </c>
      <c r="KQ53" s="74"/>
      <c r="KR53" s="73" t="s">
        <v>56</v>
      </c>
      <c r="KS53" s="73">
        <v>176</v>
      </c>
      <c r="KT53" s="73">
        <v>174</v>
      </c>
      <c r="KU53" s="73">
        <v>2</v>
      </c>
      <c r="KV53" s="73">
        <v>0</v>
      </c>
      <c r="KW53" s="77">
        <v>0.99</v>
      </c>
      <c r="KX53" s="75">
        <f t="shared" si="34"/>
        <v>0</v>
      </c>
      <c r="KY53" s="74"/>
      <c r="KZ53" s="73" t="s">
        <v>56</v>
      </c>
      <c r="LA53" s="73">
        <v>176</v>
      </c>
      <c r="LB53" s="73">
        <v>174</v>
      </c>
      <c r="LC53" s="73">
        <v>2</v>
      </c>
      <c r="LD53" s="73">
        <v>0</v>
      </c>
      <c r="LE53" s="77">
        <v>0.99</v>
      </c>
      <c r="LF53" s="75">
        <f t="shared" si="35"/>
        <v>0.99</v>
      </c>
      <c r="LG53" s="74"/>
      <c r="LH53" s="74"/>
      <c r="LI53" s="73" t="s">
        <v>56</v>
      </c>
      <c r="LJ53" s="73">
        <v>176</v>
      </c>
      <c r="LK53" s="73">
        <v>174</v>
      </c>
      <c r="LL53" s="73">
        <v>2</v>
      </c>
      <c r="LM53" s="73">
        <v>0</v>
      </c>
      <c r="LN53" s="77">
        <v>0.99</v>
      </c>
      <c r="LO53" s="75">
        <f t="shared" si="36"/>
        <v>0</v>
      </c>
      <c r="LP53" s="74"/>
      <c r="LQ53" s="74" t="s">
        <v>56</v>
      </c>
      <c r="LR53" s="74">
        <v>176</v>
      </c>
      <c r="LS53" s="74">
        <v>174</v>
      </c>
      <c r="LT53" s="74">
        <v>2</v>
      </c>
      <c r="LU53" s="74">
        <v>0</v>
      </c>
      <c r="LV53" s="75">
        <f t="shared" si="37"/>
        <v>0.98863636363636365</v>
      </c>
      <c r="LW53" s="75">
        <f t="shared" si="38"/>
        <v>-1.3636363636363447E-3</v>
      </c>
      <c r="LY53" s="74" t="s">
        <v>56</v>
      </c>
      <c r="LZ53" s="74">
        <v>176</v>
      </c>
      <c r="MA53" s="74">
        <v>174</v>
      </c>
      <c r="MB53" s="74">
        <v>2</v>
      </c>
      <c r="MC53" s="74">
        <v>0</v>
      </c>
      <c r="MD53" s="75">
        <f t="shared" si="39"/>
        <v>0.98863636363636365</v>
      </c>
      <c r="ME53" s="75">
        <f t="shared" si="40"/>
        <v>0</v>
      </c>
      <c r="MG53" s="74" t="s">
        <v>56</v>
      </c>
      <c r="MH53" s="74">
        <v>176</v>
      </c>
      <c r="MI53" s="74">
        <v>174</v>
      </c>
      <c r="MJ53" s="74">
        <v>2</v>
      </c>
      <c r="MK53" s="74">
        <v>0</v>
      </c>
      <c r="ML53" s="75">
        <f t="shared" si="41"/>
        <v>0.98863636363636365</v>
      </c>
      <c r="MM53" s="75">
        <f t="shared" si="42"/>
        <v>0</v>
      </c>
      <c r="MO53" s="74" t="s">
        <v>56</v>
      </c>
      <c r="MP53" s="74">
        <v>176</v>
      </c>
      <c r="MQ53" s="74">
        <v>174</v>
      </c>
      <c r="MR53" s="74">
        <v>2</v>
      </c>
      <c r="MS53" s="74">
        <v>0</v>
      </c>
      <c r="MT53" s="75">
        <f t="shared" si="43"/>
        <v>0.98863636363636365</v>
      </c>
      <c r="MU53" s="75">
        <f t="shared" si="44"/>
        <v>0</v>
      </c>
      <c r="MW53" s="74" t="s">
        <v>56</v>
      </c>
      <c r="MX53" s="74">
        <v>176</v>
      </c>
      <c r="MY53" s="74">
        <v>174</v>
      </c>
      <c r="MZ53" s="74">
        <v>2</v>
      </c>
      <c r="NA53" s="74">
        <v>0</v>
      </c>
      <c r="NB53" s="75">
        <f t="shared" si="45"/>
        <v>0.98863636363636365</v>
      </c>
      <c r="NC53" s="75">
        <f t="shared" si="46"/>
        <v>0</v>
      </c>
      <c r="ND53" s="74"/>
      <c r="NE53" s="74" t="s">
        <v>56</v>
      </c>
      <c r="NF53" s="74">
        <v>176</v>
      </c>
      <c r="NG53" s="74">
        <v>174</v>
      </c>
      <c r="NH53" s="74">
        <v>2</v>
      </c>
      <c r="NI53" s="74">
        <v>0</v>
      </c>
      <c r="NJ53" s="75">
        <f t="shared" si="47"/>
        <v>0.98863636363636365</v>
      </c>
      <c r="NK53" s="75">
        <f t="shared" si="48"/>
        <v>0</v>
      </c>
      <c r="NM53" s="74" t="s">
        <v>56</v>
      </c>
      <c r="NN53" s="74">
        <v>176</v>
      </c>
      <c r="NO53" s="74">
        <v>174</v>
      </c>
      <c r="NP53" s="74">
        <v>2</v>
      </c>
      <c r="NQ53" s="74">
        <v>0</v>
      </c>
      <c r="NR53" s="75">
        <f t="shared" si="49"/>
        <v>0.98863636363636365</v>
      </c>
      <c r="NS53" s="75">
        <f t="shared" si="50"/>
        <v>0</v>
      </c>
      <c r="NU53" s="74" t="s">
        <v>56</v>
      </c>
      <c r="NV53" s="74">
        <v>176</v>
      </c>
      <c r="NW53" s="74">
        <v>174</v>
      </c>
      <c r="NX53" s="74">
        <v>2</v>
      </c>
      <c r="NY53" s="74">
        <v>0</v>
      </c>
      <c r="NZ53" s="75">
        <f t="shared" si="51"/>
        <v>0.98863636363636365</v>
      </c>
      <c r="OA53" s="75">
        <f t="shared" si="52"/>
        <v>0</v>
      </c>
      <c r="OC53" s="74" t="s">
        <v>56</v>
      </c>
      <c r="OD53" s="74">
        <v>176</v>
      </c>
      <c r="OE53" s="74">
        <v>174</v>
      </c>
      <c r="OF53" s="74">
        <v>2</v>
      </c>
      <c r="OG53" s="74">
        <v>0</v>
      </c>
      <c r="OH53" s="75">
        <f t="shared" si="53"/>
        <v>0.98863636363636365</v>
      </c>
      <c r="OI53" s="75">
        <f t="shared" si="54"/>
        <v>0</v>
      </c>
      <c r="OK53" s="74" t="s">
        <v>56</v>
      </c>
      <c r="OL53" s="74">
        <v>176</v>
      </c>
      <c r="OM53" s="73">
        <v>174</v>
      </c>
      <c r="ON53" s="74">
        <v>2</v>
      </c>
      <c r="OO53" s="74">
        <v>0</v>
      </c>
      <c r="OP53" s="75">
        <f t="shared" si="55"/>
        <v>0.98863636363636365</v>
      </c>
      <c r="OQ53" s="75">
        <f t="shared" si="56"/>
        <v>0</v>
      </c>
      <c r="OS53" s="74" t="s">
        <v>56</v>
      </c>
      <c r="OT53" s="74">
        <v>176</v>
      </c>
      <c r="OU53" s="74">
        <v>174</v>
      </c>
      <c r="OV53" s="74">
        <v>2</v>
      </c>
      <c r="OW53" s="74">
        <v>0</v>
      </c>
      <c r="OX53" s="75">
        <f t="shared" si="57"/>
        <v>0.98863636363636365</v>
      </c>
      <c r="OY53" s="75">
        <f t="shared" si="58"/>
        <v>0</v>
      </c>
      <c r="PA53" s="74" t="s">
        <v>56</v>
      </c>
      <c r="PB53" s="74">
        <v>176</v>
      </c>
      <c r="PC53" s="74">
        <v>174</v>
      </c>
      <c r="PD53" s="74">
        <v>2</v>
      </c>
      <c r="PE53" s="74">
        <v>0</v>
      </c>
      <c r="PF53" s="75">
        <f t="shared" si="59"/>
        <v>0.98863636363636365</v>
      </c>
      <c r="PG53" s="75">
        <f t="shared" si="60"/>
        <v>0</v>
      </c>
      <c r="PI53" s="74" t="s">
        <v>56</v>
      </c>
      <c r="PJ53" s="74">
        <v>176</v>
      </c>
      <c r="PK53" s="74">
        <v>174</v>
      </c>
      <c r="PL53" s="74">
        <v>2</v>
      </c>
      <c r="PM53" s="74">
        <v>0</v>
      </c>
      <c r="PN53" s="75">
        <f t="shared" si="61"/>
        <v>0.98863636363636365</v>
      </c>
      <c r="PO53" s="75">
        <f t="shared" si="62"/>
        <v>0</v>
      </c>
      <c r="PQ53" s="74" t="s">
        <v>56</v>
      </c>
      <c r="PR53" s="74">
        <v>176</v>
      </c>
      <c r="PS53" s="74">
        <v>174</v>
      </c>
      <c r="PT53" s="74">
        <v>2</v>
      </c>
      <c r="PU53" s="74">
        <v>0</v>
      </c>
      <c r="PV53" s="75">
        <f t="shared" si="63"/>
        <v>0.98863636363636365</v>
      </c>
      <c r="PW53" s="75">
        <f t="shared" si="64"/>
        <v>0</v>
      </c>
      <c r="PY53" s="74" t="s">
        <v>56</v>
      </c>
      <c r="PZ53" s="74">
        <v>176</v>
      </c>
      <c r="QA53" s="74">
        <v>174</v>
      </c>
      <c r="QB53" s="74">
        <v>2</v>
      </c>
      <c r="QC53" s="74">
        <v>0</v>
      </c>
      <c r="QD53" s="75">
        <f t="shared" si="65"/>
        <v>0.98863636363636365</v>
      </c>
      <c r="QE53" s="75">
        <f t="shared" si="66"/>
        <v>0</v>
      </c>
      <c r="QG53" s="74" t="s">
        <v>56</v>
      </c>
      <c r="QH53" s="74">
        <v>176</v>
      </c>
      <c r="QI53" s="74">
        <v>174</v>
      </c>
      <c r="QJ53" s="74">
        <v>2</v>
      </c>
      <c r="QK53" s="74">
        <v>0</v>
      </c>
      <c r="QL53" s="75">
        <f t="shared" si="67"/>
        <v>0.98863636363636365</v>
      </c>
      <c r="QM53" s="75">
        <f t="shared" si="68"/>
        <v>0</v>
      </c>
      <c r="QO53" s="74" t="s">
        <v>56</v>
      </c>
      <c r="QP53" s="74">
        <v>176</v>
      </c>
      <c r="QQ53" s="74">
        <v>174</v>
      </c>
      <c r="QR53" s="74">
        <v>2</v>
      </c>
      <c r="QS53" s="74">
        <v>0</v>
      </c>
      <c r="QT53" s="75">
        <f t="shared" si="69"/>
        <v>0.98863636363636365</v>
      </c>
      <c r="QU53" s="75">
        <f t="shared" si="70"/>
        <v>0</v>
      </c>
      <c r="QW53" s="74" t="s">
        <v>56</v>
      </c>
      <c r="QX53" s="74">
        <v>176</v>
      </c>
      <c r="QY53" s="74">
        <v>174</v>
      </c>
      <c r="QZ53" s="74">
        <v>2</v>
      </c>
      <c r="RA53" s="74">
        <v>0</v>
      </c>
      <c r="RB53" s="75">
        <f t="shared" si="71"/>
        <v>0.98863636363636365</v>
      </c>
      <c r="RC53" s="75">
        <f t="shared" si="72"/>
        <v>0</v>
      </c>
      <c r="RE53" s="74" t="s">
        <v>56</v>
      </c>
      <c r="RF53" s="74">
        <v>176</v>
      </c>
      <c r="RG53" s="74">
        <v>174</v>
      </c>
      <c r="RH53" s="74">
        <v>2</v>
      </c>
      <c r="RI53" s="74">
        <v>0</v>
      </c>
      <c r="RJ53" s="75">
        <f t="shared" si="73"/>
        <v>0.98863636363636365</v>
      </c>
      <c r="RK53" s="75">
        <f t="shared" si="74"/>
        <v>0</v>
      </c>
      <c r="RL53" s="49" t="s">
        <v>89</v>
      </c>
      <c r="RM53" s="74" t="s">
        <v>56</v>
      </c>
      <c r="RN53" s="74">
        <v>176</v>
      </c>
      <c r="RO53" s="74">
        <v>174</v>
      </c>
      <c r="RP53" s="74">
        <v>2</v>
      </c>
      <c r="RQ53" s="74">
        <v>0</v>
      </c>
      <c r="RR53" s="75">
        <f t="shared" si="75"/>
        <v>0.98863636363636365</v>
      </c>
      <c r="RS53" s="75">
        <f t="shared" si="76"/>
        <v>0</v>
      </c>
      <c r="RU53" s="74" t="s">
        <v>56</v>
      </c>
      <c r="RV53" s="74">
        <v>176</v>
      </c>
      <c r="RW53" s="74">
        <v>174</v>
      </c>
      <c r="RX53" s="74">
        <v>2</v>
      </c>
      <c r="RY53" s="74">
        <v>0</v>
      </c>
      <c r="RZ53" s="75">
        <f t="shared" si="77"/>
        <v>0.98863636363636365</v>
      </c>
      <c r="SA53" s="75">
        <f t="shared" si="78"/>
        <v>0</v>
      </c>
      <c r="SC53" s="74" t="s">
        <v>56</v>
      </c>
      <c r="SD53" s="74">
        <v>176</v>
      </c>
      <c r="SE53" s="74">
        <v>174</v>
      </c>
      <c r="SF53" s="74">
        <v>2</v>
      </c>
      <c r="SG53" s="74">
        <v>0</v>
      </c>
      <c r="SH53" s="75">
        <f t="shared" si="79"/>
        <v>0.98863636363636365</v>
      </c>
      <c r="SI53" s="75">
        <f t="shared" si="80"/>
        <v>0</v>
      </c>
      <c r="SK53" s="74" t="s">
        <v>56</v>
      </c>
      <c r="SL53" s="74">
        <v>176</v>
      </c>
      <c r="SM53" s="74">
        <v>174</v>
      </c>
      <c r="SN53" s="74">
        <v>2</v>
      </c>
      <c r="SO53" s="74">
        <v>0</v>
      </c>
      <c r="SP53" s="75">
        <f t="shared" si="81"/>
        <v>0.98863636363636365</v>
      </c>
      <c r="SQ53" s="75" t="str">
        <f t="shared" si="82"/>
        <v>OK</v>
      </c>
      <c r="SS53" s="74" t="s">
        <v>56</v>
      </c>
      <c r="ST53" s="74">
        <v>176</v>
      </c>
      <c r="SU53" s="74">
        <v>174</v>
      </c>
      <c r="SV53" s="74">
        <v>2</v>
      </c>
      <c r="SW53" s="74">
        <v>0</v>
      </c>
      <c r="SX53" s="75">
        <f t="shared" si="83"/>
        <v>0.98863636363636365</v>
      </c>
      <c r="SY53" s="75" t="str">
        <f t="shared" si="84"/>
        <v>OK</v>
      </c>
      <c r="TA53" s="74" t="s">
        <v>56</v>
      </c>
      <c r="TB53" s="74">
        <v>176</v>
      </c>
      <c r="TC53" s="74">
        <v>174</v>
      </c>
      <c r="TD53" s="74">
        <v>2</v>
      </c>
      <c r="TE53" s="74">
        <v>0</v>
      </c>
      <c r="TF53" s="75">
        <v>0.99</v>
      </c>
      <c r="TG53" s="75" t="str">
        <f t="shared" si="85"/>
        <v>OK</v>
      </c>
      <c r="TI53" s="74" t="s">
        <v>56</v>
      </c>
      <c r="TJ53" s="74">
        <v>176</v>
      </c>
      <c r="TK53" s="74">
        <v>174</v>
      </c>
      <c r="TL53" s="74">
        <v>2</v>
      </c>
      <c r="TM53" s="74">
        <v>0</v>
      </c>
      <c r="TN53" s="75">
        <f t="shared" si="86"/>
        <v>0.98863636363636365</v>
      </c>
      <c r="TO53" s="75" t="str">
        <f t="shared" si="87"/>
        <v>OK</v>
      </c>
    </row>
    <row r="54" spans="1:535" ht="15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G54" s="4"/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4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4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4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4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4">
        <f t="shared" si="4"/>
        <v>0</v>
      </c>
      <c r="AV54" s="2" t="s">
        <v>57</v>
      </c>
      <c r="AW54" s="2">
        <v>231</v>
      </c>
      <c r="AX54" s="2">
        <v>223</v>
      </c>
      <c r="AY54" s="2">
        <v>7</v>
      </c>
      <c r="AZ54" s="2">
        <v>1</v>
      </c>
      <c r="BA54" s="4">
        <v>0.97</v>
      </c>
      <c r="BB54" s="4">
        <f t="shared" si="5"/>
        <v>0</v>
      </c>
      <c r="BD54" s="2" t="s">
        <v>57</v>
      </c>
      <c r="BE54" s="2">
        <v>231</v>
      </c>
      <c r="BF54" s="2">
        <v>223</v>
      </c>
      <c r="BG54" s="2">
        <v>7</v>
      </c>
      <c r="BH54" s="2">
        <v>1</v>
      </c>
      <c r="BI54" s="4">
        <v>0.97</v>
      </c>
      <c r="BJ54" s="4">
        <f t="shared" si="6"/>
        <v>0</v>
      </c>
      <c r="BL54" s="2" t="s">
        <v>57</v>
      </c>
      <c r="BM54" s="2">
        <v>231</v>
      </c>
      <c r="BN54" s="2">
        <v>223</v>
      </c>
      <c r="BO54" s="2">
        <v>7</v>
      </c>
      <c r="BP54" s="2">
        <v>1</v>
      </c>
      <c r="BQ54" s="4">
        <v>0.97</v>
      </c>
      <c r="BR54" s="4">
        <f t="shared" si="7"/>
        <v>0</v>
      </c>
      <c r="BT54" s="2" t="s">
        <v>57</v>
      </c>
      <c r="BU54" s="2">
        <v>231</v>
      </c>
      <c r="BV54" s="2">
        <v>223</v>
      </c>
      <c r="BW54" s="2">
        <v>7</v>
      </c>
      <c r="BX54" s="2">
        <v>1</v>
      </c>
      <c r="BY54" s="4">
        <v>0.97</v>
      </c>
      <c r="BZ54" s="4">
        <f t="shared" si="8"/>
        <v>0</v>
      </c>
      <c r="CB54" s="2" t="s">
        <v>57</v>
      </c>
      <c r="CC54" s="2">
        <v>231</v>
      </c>
      <c r="CD54" s="2">
        <v>223</v>
      </c>
      <c r="CE54" s="2">
        <v>7</v>
      </c>
      <c r="CF54" s="2">
        <v>1</v>
      </c>
      <c r="CG54" s="4">
        <v>0.97</v>
      </c>
      <c r="CH54" s="4">
        <f t="shared" si="9"/>
        <v>0</v>
      </c>
      <c r="CJ54" s="2" t="s">
        <v>57</v>
      </c>
      <c r="CK54" s="2">
        <v>231</v>
      </c>
      <c r="CL54" s="2">
        <v>223</v>
      </c>
      <c r="CM54" s="2">
        <v>7</v>
      </c>
      <c r="CN54" s="2">
        <v>1</v>
      </c>
      <c r="CO54" s="4">
        <v>0.97</v>
      </c>
      <c r="CP54" s="4">
        <f t="shared" si="10"/>
        <v>0</v>
      </c>
      <c r="CR54" s="2" t="s">
        <v>57</v>
      </c>
      <c r="CS54" s="2">
        <v>231</v>
      </c>
      <c r="CT54" s="2">
        <v>223</v>
      </c>
      <c r="CU54" s="2">
        <v>7</v>
      </c>
      <c r="CV54" s="2">
        <v>1</v>
      </c>
      <c r="CW54" s="4">
        <v>0.97</v>
      </c>
      <c r="CX54" s="4">
        <f t="shared" si="11"/>
        <v>0</v>
      </c>
      <c r="CZ54" s="2" t="s">
        <v>57</v>
      </c>
      <c r="DA54" s="2">
        <v>231</v>
      </c>
      <c r="DB54" s="2">
        <v>223</v>
      </c>
      <c r="DC54" s="2">
        <v>7</v>
      </c>
      <c r="DD54" s="2">
        <v>1</v>
      </c>
      <c r="DE54" s="4">
        <v>0.97</v>
      </c>
      <c r="DF54" s="8">
        <f t="shared" si="12"/>
        <v>0</v>
      </c>
      <c r="DH54" s="2" t="s">
        <v>57</v>
      </c>
      <c r="DI54" s="2">
        <v>231</v>
      </c>
      <c r="DJ54" s="2">
        <v>223</v>
      </c>
      <c r="DK54" s="2">
        <v>7</v>
      </c>
      <c r="DL54" s="2">
        <v>1</v>
      </c>
      <c r="DM54" s="4">
        <v>0.97</v>
      </c>
      <c r="DN54" s="4">
        <f t="shared" si="13"/>
        <v>0</v>
      </c>
      <c r="DP54" s="2" t="s">
        <v>57</v>
      </c>
      <c r="DQ54" s="2">
        <v>231</v>
      </c>
      <c r="DR54" s="2">
        <v>223</v>
      </c>
      <c r="DS54" s="2">
        <v>7</v>
      </c>
      <c r="DT54" s="2">
        <v>1</v>
      </c>
      <c r="DU54" s="4">
        <v>0.97</v>
      </c>
      <c r="DV54" s="4">
        <f t="shared" si="14"/>
        <v>0</v>
      </c>
      <c r="DX54" s="2" t="s">
        <v>57</v>
      </c>
      <c r="DY54" s="2">
        <v>231</v>
      </c>
      <c r="DZ54" s="2">
        <v>223</v>
      </c>
      <c r="EA54" s="2">
        <v>7</v>
      </c>
      <c r="EB54" s="2">
        <v>1</v>
      </c>
      <c r="EC54" s="4">
        <v>0.97</v>
      </c>
      <c r="ED54" s="8">
        <f>EC54-'ZTE Geek V975'!DM54</f>
        <v>0</v>
      </c>
      <c r="EF54" s="2" t="s">
        <v>57</v>
      </c>
      <c r="EG54" s="2">
        <v>231</v>
      </c>
      <c r="EH54" s="2">
        <v>223</v>
      </c>
      <c r="EI54" s="2">
        <v>7</v>
      </c>
      <c r="EJ54" s="2">
        <v>1</v>
      </c>
      <c r="EK54" s="4">
        <v>0.97</v>
      </c>
      <c r="EL54" s="4">
        <f t="shared" si="15"/>
        <v>0</v>
      </c>
      <c r="EN54" s="2" t="s">
        <v>57</v>
      </c>
      <c r="EO54" s="2">
        <v>231</v>
      </c>
      <c r="EP54" s="2">
        <v>223</v>
      </c>
      <c r="EQ54" s="2">
        <v>7</v>
      </c>
      <c r="ER54" s="2">
        <v>1</v>
      </c>
      <c r="ES54" s="4">
        <v>0.97</v>
      </c>
      <c r="ET54" s="4">
        <f t="shared" si="16"/>
        <v>0</v>
      </c>
      <c r="EV54" s="2" t="s">
        <v>57</v>
      </c>
      <c r="EW54" s="2">
        <v>231</v>
      </c>
      <c r="EX54" s="2">
        <v>223</v>
      </c>
      <c r="EY54" s="2">
        <v>7</v>
      </c>
      <c r="EZ54" s="2">
        <v>1</v>
      </c>
      <c r="FA54" s="4">
        <v>0.97</v>
      </c>
      <c r="FB54" s="4">
        <f t="shared" si="17"/>
        <v>0</v>
      </c>
      <c r="FD54" s="2" t="s">
        <v>57</v>
      </c>
      <c r="FE54" s="2">
        <v>231</v>
      </c>
      <c r="FF54" s="2">
        <v>223</v>
      </c>
      <c r="FG54" s="2">
        <v>7</v>
      </c>
      <c r="FH54" s="2">
        <v>1</v>
      </c>
      <c r="FI54" s="4">
        <v>0.97</v>
      </c>
      <c r="FJ54" s="4">
        <f t="shared" si="18"/>
        <v>0</v>
      </c>
      <c r="FL54" s="2" t="s">
        <v>57</v>
      </c>
      <c r="FM54" s="2">
        <v>231</v>
      </c>
      <c r="FN54" s="2">
        <v>223</v>
      </c>
      <c r="FO54" s="2">
        <v>7</v>
      </c>
      <c r="FP54" s="2">
        <v>1</v>
      </c>
      <c r="FQ54" s="4">
        <v>0.97</v>
      </c>
      <c r="FR54" s="8">
        <f t="shared" si="19"/>
        <v>0</v>
      </c>
      <c r="FT54" s="2" t="s">
        <v>57</v>
      </c>
      <c r="FU54" s="2">
        <v>231</v>
      </c>
      <c r="FV54" s="2">
        <v>223</v>
      </c>
      <c r="FW54" s="2">
        <v>7</v>
      </c>
      <c r="FX54" s="2">
        <v>1</v>
      </c>
      <c r="FY54" s="4">
        <f t="shared" si="88"/>
        <v>0.96536796536796532</v>
      </c>
      <c r="FZ54" s="4">
        <f t="shared" si="20"/>
        <v>-4.6320346320346539E-3</v>
      </c>
      <c r="GB54" t="s">
        <v>57</v>
      </c>
      <c r="GC54">
        <v>231</v>
      </c>
      <c r="GD54">
        <v>223</v>
      </c>
      <c r="GE54">
        <v>7</v>
      </c>
      <c r="GF54">
        <v>1</v>
      </c>
      <c r="GG54" s="38">
        <f t="shared" si="89"/>
        <v>0.96536796536796532</v>
      </c>
      <c r="GH54" s="4">
        <f t="shared" si="21"/>
        <v>0</v>
      </c>
      <c r="GJ54" s="2" t="s">
        <v>57</v>
      </c>
      <c r="GK54" s="2">
        <v>231</v>
      </c>
      <c r="GL54" s="2">
        <v>223</v>
      </c>
      <c r="GM54" s="2">
        <v>7</v>
      </c>
      <c r="GN54" s="2">
        <v>1</v>
      </c>
      <c r="GO54" s="4">
        <v>0.97</v>
      </c>
      <c r="GP54" s="4">
        <f t="shared" si="22"/>
        <v>4.6320346320346539E-3</v>
      </c>
      <c r="GR54" s="2" t="s">
        <v>57</v>
      </c>
      <c r="GS54" s="2">
        <v>231</v>
      </c>
      <c r="GT54" s="2">
        <v>223</v>
      </c>
      <c r="GU54" s="2">
        <v>7</v>
      </c>
      <c r="GV54" s="2">
        <v>1</v>
      </c>
      <c r="GW54" s="4">
        <v>0.97</v>
      </c>
      <c r="GX54" s="4">
        <f t="shared" si="23"/>
        <v>0</v>
      </c>
      <c r="GZ54" s="2" t="s">
        <v>57</v>
      </c>
      <c r="HA54" s="2">
        <v>231</v>
      </c>
      <c r="HB54" s="2">
        <v>223</v>
      </c>
      <c r="HC54" s="2">
        <v>7</v>
      </c>
      <c r="HD54" s="2">
        <v>1</v>
      </c>
      <c r="HE54" s="4">
        <v>0.97</v>
      </c>
      <c r="HF54" s="4">
        <f t="shared" si="24"/>
        <v>0</v>
      </c>
      <c r="HH54" s="2" t="s">
        <v>57</v>
      </c>
      <c r="HI54" s="2">
        <v>231</v>
      </c>
      <c r="HJ54" s="2">
        <v>223</v>
      </c>
      <c r="HK54" s="2">
        <v>7</v>
      </c>
      <c r="HL54" s="2">
        <v>1</v>
      </c>
      <c r="HM54" s="4">
        <v>0.97</v>
      </c>
      <c r="HN54" s="4">
        <f t="shared" si="25"/>
        <v>0</v>
      </c>
      <c r="HP54" s="2" t="s">
        <v>57</v>
      </c>
      <c r="HQ54" s="2">
        <v>231</v>
      </c>
      <c r="HR54" s="2">
        <v>223</v>
      </c>
      <c r="HS54" s="2">
        <v>7</v>
      </c>
      <c r="HT54" s="2">
        <v>1</v>
      </c>
      <c r="HU54" s="4">
        <v>0.97</v>
      </c>
      <c r="HV54" s="4">
        <f t="shared" si="26"/>
        <v>0</v>
      </c>
      <c r="HX54" s="2" t="s">
        <v>57</v>
      </c>
      <c r="HY54" s="2">
        <v>231</v>
      </c>
      <c r="HZ54" s="2">
        <v>223</v>
      </c>
      <c r="IA54" s="2">
        <v>7</v>
      </c>
      <c r="IB54" s="2">
        <v>1</v>
      </c>
      <c r="IC54" s="4">
        <v>0.97</v>
      </c>
      <c r="ID54" s="4">
        <f t="shared" si="27"/>
        <v>0</v>
      </c>
      <c r="IF54" s="2" t="s">
        <v>57</v>
      </c>
      <c r="IG54" s="2">
        <v>231</v>
      </c>
      <c r="IH54" s="2">
        <v>223</v>
      </c>
      <c r="II54" s="2">
        <v>7</v>
      </c>
      <c r="IJ54" s="2">
        <v>1</v>
      </c>
      <c r="IK54" s="4">
        <f t="shared" si="90"/>
        <v>0.96536796536796532</v>
      </c>
      <c r="IL54" s="4">
        <f t="shared" si="28"/>
        <v>-4.6320346320346539E-3</v>
      </c>
      <c r="IN54" s="55" t="s">
        <v>57</v>
      </c>
      <c r="IO54" s="55">
        <v>231</v>
      </c>
      <c r="IP54" s="55">
        <v>223</v>
      </c>
      <c r="IQ54" s="55">
        <v>7</v>
      </c>
      <c r="IR54" s="55">
        <v>1</v>
      </c>
      <c r="IS54" s="56">
        <v>0.97</v>
      </c>
      <c r="IT54" s="56">
        <v>0</v>
      </c>
      <c r="IU54" s="52"/>
      <c r="IV54" s="55" t="s">
        <v>57</v>
      </c>
      <c r="IW54" s="55">
        <v>231</v>
      </c>
      <c r="IX54" s="55">
        <v>223</v>
      </c>
      <c r="IY54" s="55">
        <v>7</v>
      </c>
      <c r="IZ54" s="55">
        <v>1</v>
      </c>
      <c r="JA54" s="56">
        <v>0.97</v>
      </c>
      <c r="JB54" s="56">
        <v>0</v>
      </c>
      <c r="JC54" s="52"/>
      <c r="JD54" s="73" t="s">
        <v>57</v>
      </c>
      <c r="JE54" s="73">
        <v>231</v>
      </c>
      <c r="JF54" s="73">
        <v>223</v>
      </c>
      <c r="JG54" s="73">
        <v>7</v>
      </c>
      <c r="JH54" s="73">
        <v>1</v>
      </c>
      <c r="JI54" s="77">
        <v>0.97</v>
      </c>
      <c r="JJ54" s="67">
        <f t="shared" si="29"/>
        <v>0</v>
      </c>
      <c r="JK54" s="66"/>
      <c r="JL54" s="73" t="s">
        <v>57</v>
      </c>
      <c r="JM54" s="73">
        <v>231</v>
      </c>
      <c r="JN54" s="73">
        <v>223</v>
      </c>
      <c r="JO54" s="73">
        <v>7</v>
      </c>
      <c r="JP54" s="73">
        <v>1</v>
      </c>
      <c r="JQ54" s="77">
        <f t="shared" si="91"/>
        <v>0.96536796536796532</v>
      </c>
      <c r="JR54" s="67">
        <f t="shared" si="30"/>
        <v>-4.6320346320346539E-3</v>
      </c>
      <c r="JS54" s="66"/>
      <c r="JT54" s="74" t="s">
        <v>57</v>
      </c>
      <c r="JU54" s="74">
        <v>231</v>
      </c>
      <c r="JV54" s="74">
        <v>223</v>
      </c>
      <c r="JW54" s="74">
        <v>7</v>
      </c>
      <c r="JX54" s="74">
        <v>1</v>
      </c>
      <c r="JY54" s="75">
        <f t="shared" si="92"/>
        <v>0.96536796536796532</v>
      </c>
      <c r="JZ54" s="75">
        <f t="shared" si="31"/>
        <v>0</v>
      </c>
      <c r="KB54" s="73" t="s">
        <v>57</v>
      </c>
      <c r="KC54" s="73">
        <v>231</v>
      </c>
      <c r="KD54" s="73">
        <v>223</v>
      </c>
      <c r="KE54" s="73">
        <v>7</v>
      </c>
      <c r="KF54" s="73">
        <v>1</v>
      </c>
      <c r="KG54" s="77">
        <v>0.97</v>
      </c>
      <c r="KH54" s="75">
        <f t="shared" si="32"/>
        <v>4.6320346320346539E-3</v>
      </c>
      <c r="KI54" s="74"/>
      <c r="KJ54" s="73" t="s">
        <v>57</v>
      </c>
      <c r="KK54" s="73">
        <v>231</v>
      </c>
      <c r="KL54" s="73">
        <v>223</v>
      </c>
      <c r="KM54" s="73">
        <v>7</v>
      </c>
      <c r="KN54" s="73">
        <v>1</v>
      </c>
      <c r="KO54" s="77">
        <v>0.97</v>
      </c>
      <c r="KP54" s="75">
        <f t="shared" si="33"/>
        <v>0</v>
      </c>
      <c r="KQ54" s="74"/>
      <c r="KR54" s="73" t="s">
        <v>57</v>
      </c>
      <c r="KS54" s="73">
        <v>231</v>
      </c>
      <c r="KT54" s="73">
        <v>223</v>
      </c>
      <c r="KU54" s="73">
        <v>7</v>
      </c>
      <c r="KV54" s="73">
        <v>1</v>
      </c>
      <c r="KW54" s="77">
        <v>0.97</v>
      </c>
      <c r="KX54" s="75">
        <f t="shared" si="34"/>
        <v>0</v>
      </c>
      <c r="KY54" s="74"/>
      <c r="KZ54" s="73" t="s">
        <v>57</v>
      </c>
      <c r="LA54" s="73">
        <v>231</v>
      </c>
      <c r="LB54" s="73">
        <v>223</v>
      </c>
      <c r="LC54" s="73">
        <v>7</v>
      </c>
      <c r="LD54" s="73">
        <v>1</v>
      </c>
      <c r="LE54" s="77">
        <v>0.97</v>
      </c>
      <c r="LF54" s="75">
        <f t="shared" si="35"/>
        <v>-3.0000000000000027E-2</v>
      </c>
      <c r="LG54" s="74"/>
      <c r="LH54" s="74"/>
      <c r="LI54" s="73" t="s">
        <v>57</v>
      </c>
      <c r="LJ54" s="73">
        <v>231</v>
      </c>
      <c r="LK54" s="73">
        <v>223</v>
      </c>
      <c r="LL54" s="73">
        <v>7</v>
      </c>
      <c r="LM54" s="73">
        <v>1</v>
      </c>
      <c r="LN54" s="77">
        <v>0.97</v>
      </c>
      <c r="LO54" s="75">
        <f t="shared" si="36"/>
        <v>0</v>
      </c>
      <c r="LP54" s="74"/>
      <c r="LQ54" s="74" t="s">
        <v>57</v>
      </c>
      <c r="LR54" s="74">
        <v>231</v>
      </c>
      <c r="LS54" s="74">
        <v>223</v>
      </c>
      <c r="LT54" s="74">
        <v>7</v>
      </c>
      <c r="LU54" s="74">
        <v>1</v>
      </c>
      <c r="LV54" s="75">
        <f t="shared" si="37"/>
        <v>0.96536796536796532</v>
      </c>
      <c r="LW54" s="75">
        <f t="shared" si="38"/>
        <v>-4.6320346320346539E-3</v>
      </c>
      <c r="LY54" s="74" t="s">
        <v>57</v>
      </c>
      <c r="LZ54" s="74">
        <v>231</v>
      </c>
      <c r="MA54" s="74">
        <v>223</v>
      </c>
      <c r="MB54" s="74">
        <v>7</v>
      </c>
      <c r="MC54" s="74">
        <v>1</v>
      </c>
      <c r="MD54" s="75">
        <f t="shared" si="39"/>
        <v>0.96536796536796532</v>
      </c>
      <c r="ME54" s="75">
        <f t="shared" si="40"/>
        <v>0</v>
      </c>
      <c r="MG54" s="74" t="s">
        <v>57</v>
      </c>
      <c r="MH54" s="74">
        <v>231</v>
      </c>
      <c r="MI54" s="74">
        <v>223</v>
      </c>
      <c r="MJ54" s="74">
        <v>7</v>
      </c>
      <c r="MK54" s="74">
        <v>1</v>
      </c>
      <c r="ML54" s="75">
        <f t="shared" si="41"/>
        <v>0.96536796536796532</v>
      </c>
      <c r="MM54" s="75">
        <f t="shared" si="42"/>
        <v>0</v>
      </c>
      <c r="MO54" s="74" t="s">
        <v>57</v>
      </c>
      <c r="MP54" s="74">
        <v>231</v>
      </c>
      <c r="MQ54" s="74">
        <v>223</v>
      </c>
      <c r="MR54" s="74">
        <v>7</v>
      </c>
      <c r="MS54" s="74">
        <v>1</v>
      </c>
      <c r="MT54" s="75">
        <f t="shared" si="43"/>
        <v>0.96536796536796532</v>
      </c>
      <c r="MU54" s="75">
        <f t="shared" si="44"/>
        <v>0</v>
      </c>
      <c r="MW54" s="74" t="s">
        <v>57</v>
      </c>
      <c r="MX54" s="74">
        <v>231</v>
      </c>
      <c r="MY54" s="74">
        <v>223</v>
      </c>
      <c r="MZ54" s="74">
        <v>7</v>
      </c>
      <c r="NA54" s="74">
        <v>1</v>
      </c>
      <c r="NB54" s="75">
        <f t="shared" si="45"/>
        <v>0.96536796536796532</v>
      </c>
      <c r="NC54" s="75">
        <f t="shared" si="46"/>
        <v>0</v>
      </c>
      <c r="ND54" s="74"/>
      <c r="NE54" s="74" t="s">
        <v>57</v>
      </c>
      <c r="NF54" s="74">
        <v>231</v>
      </c>
      <c r="NG54" s="74">
        <v>223</v>
      </c>
      <c r="NH54" s="74">
        <v>7</v>
      </c>
      <c r="NI54" s="74">
        <v>1</v>
      </c>
      <c r="NJ54" s="75">
        <f t="shared" si="47"/>
        <v>0.96536796536796532</v>
      </c>
      <c r="NK54" s="75">
        <f t="shared" si="48"/>
        <v>0</v>
      </c>
      <c r="NM54" s="74" t="s">
        <v>57</v>
      </c>
      <c r="NN54" s="74">
        <v>231</v>
      </c>
      <c r="NO54" s="74">
        <v>223</v>
      </c>
      <c r="NP54" s="74">
        <v>7</v>
      </c>
      <c r="NQ54" s="74">
        <v>1</v>
      </c>
      <c r="NR54" s="75">
        <f t="shared" si="49"/>
        <v>0.96536796536796532</v>
      </c>
      <c r="NS54" s="75">
        <f t="shared" si="50"/>
        <v>0</v>
      </c>
      <c r="NU54" s="74" t="s">
        <v>57</v>
      </c>
      <c r="NV54" s="74">
        <v>231</v>
      </c>
      <c r="NW54" s="74">
        <v>223</v>
      </c>
      <c r="NX54" s="74">
        <v>7</v>
      </c>
      <c r="NY54" s="74">
        <v>1</v>
      </c>
      <c r="NZ54" s="75">
        <f t="shared" si="51"/>
        <v>0.96536796536796532</v>
      </c>
      <c r="OA54" s="75">
        <f t="shared" si="52"/>
        <v>0</v>
      </c>
      <c r="OC54" s="74" t="s">
        <v>57</v>
      </c>
      <c r="OD54" s="74">
        <v>231</v>
      </c>
      <c r="OE54" s="74">
        <v>223</v>
      </c>
      <c r="OF54" s="74">
        <v>7</v>
      </c>
      <c r="OG54" s="74">
        <v>1</v>
      </c>
      <c r="OH54" s="75">
        <f t="shared" si="53"/>
        <v>0.96536796536796532</v>
      </c>
      <c r="OI54" s="75">
        <f t="shared" si="54"/>
        <v>0</v>
      </c>
      <c r="OK54" s="74" t="s">
        <v>57</v>
      </c>
      <c r="OL54" s="74">
        <v>231</v>
      </c>
      <c r="OM54" s="73">
        <v>223</v>
      </c>
      <c r="ON54" s="74">
        <v>7</v>
      </c>
      <c r="OO54" s="74">
        <v>1</v>
      </c>
      <c r="OP54" s="75">
        <f t="shared" si="55"/>
        <v>0.96536796536796532</v>
      </c>
      <c r="OQ54" s="75">
        <f t="shared" si="56"/>
        <v>0</v>
      </c>
      <c r="OS54" s="74" t="s">
        <v>57</v>
      </c>
      <c r="OT54" s="74">
        <v>231</v>
      </c>
      <c r="OU54" s="74">
        <v>223</v>
      </c>
      <c r="OV54" s="74">
        <v>7</v>
      </c>
      <c r="OW54" s="74">
        <v>1</v>
      </c>
      <c r="OX54" s="75">
        <f t="shared" si="57"/>
        <v>0.96536796536796532</v>
      </c>
      <c r="OY54" s="75">
        <f t="shared" si="58"/>
        <v>0</v>
      </c>
      <c r="PA54" s="74" t="s">
        <v>57</v>
      </c>
      <c r="PB54" s="74">
        <v>231</v>
      </c>
      <c r="PC54" s="74">
        <v>223</v>
      </c>
      <c r="PD54" s="74">
        <v>7</v>
      </c>
      <c r="PE54" s="74">
        <v>1</v>
      </c>
      <c r="PF54" s="75">
        <f t="shared" si="59"/>
        <v>0.96536796536796532</v>
      </c>
      <c r="PG54" s="75">
        <f t="shared" si="60"/>
        <v>0</v>
      </c>
      <c r="PI54" s="74" t="s">
        <v>57</v>
      </c>
      <c r="PJ54" s="74">
        <v>231</v>
      </c>
      <c r="PK54" s="74">
        <v>223</v>
      </c>
      <c r="PL54" s="74">
        <v>7</v>
      </c>
      <c r="PM54" s="74">
        <v>1</v>
      </c>
      <c r="PN54" s="75">
        <f t="shared" si="61"/>
        <v>0.96536796536796532</v>
      </c>
      <c r="PO54" s="75">
        <f t="shared" si="62"/>
        <v>0</v>
      </c>
      <c r="PQ54" s="74" t="s">
        <v>57</v>
      </c>
      <c r="PR54" s="74">
        <v>231</v>
      </c>
      <c r="PS54" s="74">
        <v>223</v>
      </c>
      <c r="PT54" s="74">
        <v>7</v>
      </c>
      <c r="PU54" s="74">
        <v>1</v>
      </c>
      <c r="PV54" s="75">
        <f t="shared" si="63"/>
        <v>0.96536796536796532</v>
      </c>
      <c r="PW54" s="75">
        <f t="shared" si="64"/>
        <v>0</v>
      </c>
      <c r="PY54" s="74" t="s">
        <v>57</v>
      </c>
      <c r="PZ54" s="74">
        <v>231</v>
      </c>
      <c r="QA54" s="74">
        <v>223</v>
      </c>
      <c r="QB54" s="74">
        <v>7</v>
      </c>
      <c r="QC54" s="74">
        <v>1</v>
      </c>
      <c r="QD54" s="75">
        <f t="shared" si="65"/>
        <v>0.96536796536796532</v>
      </c>
      <c r="QE54" s="75">
        <f t="shared" si="66"/>
        <v>0</v>
      </c>
      <c r="QG54" s="74" t="s">
        <v>57</v>
      </c>
      <c r="QH54" s="74">
        <v>270</v>
      </c>
      <c r="QI54" s="74">
        <v>260</v>
      </c>
      <c r="QJ54" s="74">
        <v>8</v>
      </c>
      <c r="QK54" s="74">
        <v>2</v>
      </c>
      <c r="QL54" s="75">
        <f t="shared" si="67"/>
        <v>0.96296296296296291</v>
      </c>
      <c r="QM54" s="75">
        <f t="shared" si="68"/>
        <v>-2.4050024050024099E-3</v>
      </c>
      <c r="QN54" s="74"/>
      <c r="QO54" s="74" t="s">
        <v>57</v>
      </c>
      <c r="QP54" s="74">
        <v>270</v>
      </c>
      <c r="QQ54" s="74">
        <v>260</v>
      </c>
      <c r="QR54" s="74">
        <v>8</v>
      </c>
      <c r="QS54" s="74">
        <v>2</v>
      </c>
      <c r="QT54" s="75">
        <f t="shared" si="69"/>
        <v>0.96296296296296291</v>
      </c>
      <c r="QU54" s="75">
        <f t="shared" si="70"/>
        <v>0</v>
      </c>
      <c r="QW54" s="74" t="s">
        <v>57</v>
      </c>
      <c r="QX54" s="74">
        <v>270</v>
      </c>
      <c r="QY54" s="74">
        <v>260</v>
      </c>
      <c r="QZ54" s="74">
        <v>8</v>
      </c>
      <c r="RA54" s="74">
        <v>2</v>
      </c>
      <c r="RB54" s="75">
        <f t="shared" si="71"/>
        <v>0.96296296296296291</v>
      </c>
      <c r="RC54" s="75">
        <f t="shared" si="72"/>
        <v>0</v>
      </c>
      <c r="RE54" s="74" t="s">
        <v>57</v>
      </c>
      <c r="RF54" s="74">
        <v>270</v>
      </c>
      <c r="RG54" s="74">
        <v>260</v>
      </c>
      <c r="RH54" s="74">
        <v>8</v>
      </c>
      <c r="RI54" s="74">
        <v>2</v>
      </c>
      <c r="RJ54" s="75">
        <f t="shared" si="73"/>
        <v>0.96296296296296291</v>
      </c>
      <c r="RK54" s="75">
        <f t="shared" si="74"/>
        <v>0</v>
      </c>
      <c r="RM54" s="74" t="s">
        <v>57</v>
      </c>
      <c r="RN54" s="74">
        <v>270</v>
      </c>
      <c r="RO54" s="74">
        <v>260</v>
      </c>
      <c r="RP54" s="74">
        <v>8</v>
      </c>
      <c r="RQ54" s="74">
        <v>2</v>
      </c>
      <c r="RR54" s="75">
        <f t="shared" si="75"/>
        <v>0.96296296296296291</v>
      </c>
      <c r="RS54" s="75">
        <f t="shared" si="76"/>
        <v>0</v>
      </c>
      <c r="RU54" s="74" t="s">
        <v>57</v>
      </c>
      <c r="RV54" s="74">
        <v>270</v>
      </c>
      <c r="RW54" s="74">
        <v>260</v>
      </c>
      <c r="RX54" s="74">
        <v>8</v>
      </c>
      <c r="RY54" s="74">
        <v>2</v>
      </c>
      <c r="RZ54" s="75">
        <f t="shared" si="77"/>
        <v>0.96296296296296291</v>
      </c>
      <c r="SA54" s="75">
        <f t="shared" si="78"/>
        <v>0</v>
      </c>
      <c r="SC54" s="74" t="s">
        <v>57</v>
      </c>
      <c r="SD54" s="74">
        <v>270</v>
      </c>
      <c r="SE54" s="74">
        <v>260</v>
      </c>
      <c r="SF54" s="74">
        <v>8</v>
      </c>
      <c r="SG54" s="74">
        <v>2</v>
      </c>
      <c r="SH54" s="75">
        <f t="shared" si="79"/>
        <v>0.96296296296296291</v>
      </c>
      <c r="SI54" s="75">
        <f t="shared" si="80"/>
        <v>0</v>
      </c>
      <c r="SK54" s="74" t="s">
        <v>57</v>
      </c>
      <c r="SL54" s="74">
        <v>270</v>
      </c>
      <c r="SM54" s="74">
        <v>260</v>
      </c>
      <c r="SN54" s="74">
        <v>8</v>
      </c>
      <c r="SO54" s="74">
        <v>2</v>
      </c>
      <c r="SP54" s="75">
        <f t="shared" si="81"/>
        <v>0.96296296296296291</v>
      </c>
      <c r="SQ54" s="75" t="str">
        <f t="shared" si="82"/>
        <v>OK</v>
      </c>
      <c r="SS54" s="74" t="s">
        <v>57</v>
      </c>
      <c r="ST54" s="74">
        <v>270</v>
      </c>
      <c r="SU54" s="74">
        <v>260</v>
      </c>
      <c r="SV54" s="74">
        <v>8</v>
      </c>
      <c r="SW54" s="74">
        <v>2</v>
      </c>
      <c r="SX54" s="75">
        <f t="shared" si="83"/>
        <v>0.96296296296296291</v>
      </c>
      <c r="SY54" s="75" t="str">
        <f t="shared" si="84"/>
        <v>OK</v>
      </c>
      <c r="TA54" s="74" t="s">
        <v>57</v>
      </c>
      <c r="TB54" s="74">
        <v>270</v>
      </c>
      <c r="TC54" s="74">
        <v>260</v>
      </c>
      <c r="TD54" s="74">
        <v>8</v>
      </c>
      <c r="TE54" s="74">
        <v>2</v>
      </c>
      <c r="TF54" s="75">
        <v>0.96</v>
      </c>
      <c r="TG54" s="75" t="str">
        <f t="shared" si="85"/>
        <v>OK</v>
      </c>
      <c r="TI54" s="74" t="s">
        <v>57</v>
      </c>
      <c r="TJ54" s="74">
        <v>270</v>
      </c>
      <c r="TK54" s="74">
        <v>260</v>
      </c>
      <c r="TL54" s="74">
        <v>8</v>
      </c>
      <c r="TM54" s="74">
        <v>2</v>
      </c>
      <c r="TN54" s="75">
        <f t="shared" si="86"/>
        <v>0.96296296296296291</v>
      </c>
      <c r="TO54" s="75" t="str">
        <f t="shared" si="87"/>
        <v>OK</v>
      </c>
    </row>
    <row r="55" spans="1:535" ht="15">
      <c r="A55" s="14" t="s">
        <v>58</v>
      </c>
      <c r="B55" s="19">
        <v>192</v>
      </c>
      <c r="C55" s="19">
        <v>184</v>
      </c>
      <c r="D55" s="19">
        <v>7</v>
      </c>
      <c r="E55" s="19">
        <v>1</v>
      </c>
      <c r="F55" s="20">
        <v>0.96</v>
      </c>
      <c r="G55" s="4"/>
      <c r="H55" s="14" t="s">
        <v>58</v>
      </c>
      <c r="I55" s="19">
        <v>192</v>
      </c>
      <c r="J55" s="19">
        <v>184</v>
      </c>
      <c r="K55" s="19">
        <v>7</v>
      </c>
      <c r="L55" s="19">
        <v>1</v>
      </c>
      <c r="M55" s="20">
        <v>0.96</v>
      </c>
      <c r="N55" s="4">
        <f t="shared" si="0"/>
        <v>0</v>
      </c>
      <c r="P55" s="14" t="s">
        <v>58</v>
      </c>
      <c r="Q55" s="19">
        <v>192</v>
      </c>
      <c r="R55" s="19">
        <v>184</v>
      </c>
      <c r="S55" s="19">
        <v>7</v>
      </c>
      <c r="T55" s="19">
        <v>1</v>
      </c>
      <c r="U55" s="20">
        <v>0.96</v>
      </c>
      <c r="V55" s="4">
        <f t="shared" si="1"/>
        <v>0</v>
      </c>
      <c r="X55" s="14" t="s">
        <v>58</v>
      </c>
      <c r="Y55" s="19">
        <v>192</v>
      </c>
      <c r="Z55" s="19">
        <v>184</v>
      </c>
      <c r="AA55" s="19">
        <v>7</v>
      </c>
      <c r="AB55" s="19">
        <v>1</v>
      </c>
      <c r="AC55" s="20">
        <v>0.96</v>
      </c>
      <c r="AD55" s="4">
        <f t="shared" si="2"/>
        <v>0</v>
      </c>
      <c r="AF55" s="14" t="s">
        <v>58</v>
      </c>
      <c r="AG55" s="2">
        <v>192</v>
      </c>
      <c r="AH55" s="2">
        <v>176</v>
      </c>
      <c r="AI55" s="2">
        <v>6</v>
      </c>
      <c r="AJ55" s="6">
        <v>10</v>
      </c>
      <c r="AK55" s="4">
        <f>AH55/AG55</f>
        <v>0.91666666666666663</v>
      </c>
      <c r="AL55" s="4">
        <f t="shared" si="3"/>
        <v>-4.3333333333333335E-2</v>
      </c>
      <c r="AN55" s="14" t="s">
        <v>58</v>
      </c>
      <c r="AO55" s="2">
        <v>192</v>
      </c>
      <c r="AP55" s="2">
        <v>184</v>
      </c>
      <c r="AQ55" s="2">
        <v>7</v>
      </c>
      <c r="AR55" s="2">
        <v>1</v>
      </c>
      <c r="AS55" s="4">
        <v>0.95</v>
      </c>
      <c r="AT55" s="4">
        <f t="shared" si="4"/>
        <v>3.3333333333333326E-2</v>
      </c>
      <c r="AV55" s="14" t="s">
        <v>58</v>
      </c>
      <c r="AW55" s="2">
        <v>192</v>
      </c>
      <c r="AX55" s="2">
        <v>175</v>
      </c>
      <c r="AY55" s="2">
        <v>6</v>
      </c>
      <c r="AZ55" s="6">
        <v>11</v>
      </c>
      <c r="BA55" s="4">
        <f>AX55/AW55</f>
        <v>0.91145833333333337</v>
      </c>
      <c r="BB55" s="4">
        <f t="shared" si="5"/>
        <v>-3.8541666666666585E-2</v>
      </c>
      <c r="BD55" s="14" t="s">
        <v>58</v>
      </c>
      <c r="BE55" s="2">
        <v>192</v>
      </c>
      <c r="BF55" s="2">
        <v>184</v>
      </c>
      <c r="BG55" s="2">
        <v>7</v>
      </c>
      <c r="BH55" s="2">
        <v>1</v>
      </c>
      <c r="BI55" s="4">
        <f>BF55/BE55</f>
        <v>0.95833333333333337</v>
      </c>
      <c r="BJ55" s="4">
        <f t="shared" si="6"/>
        <v>4.6875E-2</v>
      </c>
      <c r="BL55" s="14" t="s">
        <v>58</v>
      </c>
      <c r="BM55" s="2">
        <v>192</v>
      </c>
      <c r="BN55" s="2">
        <v>175</v>
      </c>
      <c r="BO55" s="2">
        <v>6</v>
      </c>
      <c r="BP55" s="6">
        <v>11</v>
      </c>
      <c r="BQ55" s="4">
        <f>BN55/BM55</f>
        <v>0.91145833333333337</v>
      </c>
      <c r="BR55" s="4">
        <f t="shared" si="7"/>
        <v>-4.6875E-2</v>
      </c>
      <c r="BT55" s="14" t="s">
        <v>58</v>
      </c>
      <c r="BU55" s="2">
        <v>192</v>
      </c>
      <c r="BV55" s="2">
        <v>175</v>
      </c>
      <c r="BW55" s="2">
        <v>6</v>
      </c>
      <c r="BX55" s="2">
        <v>11</v>
      </c>
      <c r="BY55" s="4">
        <f>BV55/BU55</f>
        <v>0.91145833333333337</v>
      </c>
      <c r="BZ55" s="4">
        <f t="shared" si="8"/>
        <v>0</v>
      </c>
      <c r="CB55" s="14" t="s">
        <v>58</v>
      </c>
      <c r="CC55" s="2">
        <v>192</v>
      </c>
      <c r="CD55" s="2">
        <v>175</v>
      </c>
      <c r="CE55" s="2">
        <v>6</v>
      </c>
      <c r="CF55" s="2">
        <v>11</v>
      </c>
      <c r="CG55" s="4">
        <f>CD55/CC55</f>
        <v>0.91145833333333337</v>
      </c>
      <c r="CH55" s="4">
        <f t="shared" si="9"/>
        <v>0</v>
      </c>
      <c r="CJ55" s="37" t="s">
        <v>58</v>
      </c>
      <c r="CK55" s="2">
        <v>192</v>
      </c>
      <c r="CL55" s="2">
        <v>185</v>
      </c>
      <c r="CM55" s="2">
        <v>6</v>
      </c>
      <c r="CN55" s="2">
        <v>1</v>
      </c>
      <c r="CO55" s="4">
        <v>0.95</v>
      </c>
      <c r="CP55" s="4">
        <f t="shared" si="10"/>
        <v>3.8541666666666585E-2</v>
      </c>
      <c r="CR55" s="37" t="s">
        <v>58</v>
      </c>
      <c r="CS55" s="2">
        <v>192</v>
      </c>
      <c r="CT55" s="2">
        <v>176</v>
      </c>
      <c r="CU55" s="2">
        <v>6</v>
      </c>
      <c r="CV55" s="6">
        <v>10</v>
      </c>
      <c r="CW55" s="4">
        <v>0.91</v>
      </c>
      <c r="CX55" s="4">
        <f t="shared" si="11"/>
        <v>-3.9999999999999925E-2</v>
      </c>
      <c r="CZ55" s="14" t="s">
        <v>58</v>
      </c>
      <c r="DA55" s="2">
        <v>192</v>
      </c>
      <c r="DB55" s="2">
        <v>185</v>
      </c>
      <c r="DC55" s="2">
        <v>7</v>
      </c>
      <c r="DD55" s="2">
        <v>0</v>
      </c>
      <c r="DE55" s="4">
        <f>DB55/DA55</f>
        <v>0.96354166666666663</v>
      </c>
      <c r="DF55" s="8">
        <f t="shared" si="12"/>
        <v>5.3541666666666599E-2</v>
      </c>
      <c r="DH55" s="14" t="s">
        <v>58</v>
      </c>
      <c r="DI55" s="2">
        <v>192</v>
      </c>
      <c r="DJ55" s="2">
        <v>185</v>
      </c>
      <c r="DK55" s="2">
        <v>7</v>
      </c>
      <c r="DL55" s="2">
        <v>0</v>
      </c>
      <c r="DM55" s="4">
        <f>DJ55/DI55</f>
        <v>0.96354166666666663</v>
      </c>
      <c r="DN55" s="4">
        <f t="shared" si="13"/>
        <v>0</v>
      </c>
      <c r="DP55" s="14" t="s">
        <v>58</v>
      </c>
      <c r="DQ55" s="2">
        <v>192</v>
      </c>
      <c r="DR55" s="2">
        <v>185</v>
      </c>
      <c r="DS55" s="2">
        <v>7</v>
      </c>
      <c r="DT55" s="2">
        <v>0</v>
      </c>
      <c r="DU55" s="4">
        <f>DR55/DQ55</f>
        <v>0.96354166666666663</v>
      </c>
      <c r="DV55" s="4">
        <f t="shared" si="14"/>
        <v>0</v>
      </c>
      <c r="DX55" s="14" t="s">
        <v>58</v>
      </c>
      <c r="DY55" s="2">
        <v>192</v>
      </c>
      <c r="DZ55" s="2">
        <v>185</v>
      </c>
      <c r="EA55" s="2">
        <v>7</v>
      </c>
      <c r="EB55" s="2">
        <v>0</v>
      </c>
      <c r="EC55" s="4">
        <f>DZ55/DY55</f>
        <v>0.96354166666666663</v>
      </c>
      <c r="ED55" s="8">
        <f>EC55-'ZTE Geek V975'!DM55</f>
        <v>0</v>
      </c>
      <c r="EE55" s="2" t="s">
        <v>89</v>
      </c>
      <c r="EF55" s="14" t="s">
        <v>58</v>
      </c>
      <c r="EG55" s="2">
        <v>192</v>
      </c>
      <c r="EH55" s="2">
        <v>185</v>
      </c>
      <c r="EI55" s="2">
        <v>7</v>
      </c>
      <c r="EJ55" s="2">
        <v>0</v>
      </c>
      <c r="EK55" s="4">
        <f>EH55/EG55</f>
        <v>0.96354166666666663</v>
      </c>
      <c r="EL55" s="4">
        <f t="shared" si="15"/>
        <v>0</v>
      </c>
      <c r="EN55" s="14" t="s">
        <v>58</v>
      </c>
      <c r="EO55" s="2">
        <v>192</v>
      </c>
      <c r="EP55" s="2">
        <v>185</v>
      </c>
      <c r="EQ55" s="2">
        <v>7</v>
      </c>
      <c r="ER55" s="2">
        <v>0</v>
      </c>
      <c r="ES55" s="4">
        <f>EP55/EO55</f>
        <v>0.96354166666666663</v>
      </c>
      <c r="ET55" s="4">
        <f t="shared" si="16"/>
        <v>0</v>
      </c>
      <c r="EV55" s="37" t="s">
        <v>58</v>
      </c>
      <c r="EW55" s="2">
        <v>192</v>
      </c>
      <c r="EX55" s="2">
        <v>185</v>
      </c>
      <c r="EY55" s="2">
        <v>7</v>
      </c>
      <c r="EZ55" s="6">
        <v>0</v>
      </c>
      <c r="FA55" s="4">
        <f>EX55/EW55</f>
        <v>0.96354166666666663</v>
      </c>
      <c r="FB55" s="4">
        <f t="shared" si="17"/>
        <v>0</v>
      </c>
      <c r="FC55" s="2" t="s">
        <v>89</v>
      </c>
      <c r="FD55" s="37" t="s">
        <v>58</v>
      </c>
      <c r="FE55" s="2">
        <v>192</v>
      </c>
      <c r="FF55" s="2">
        <v>185</v>
      </c>
      <c r="FG55" s="2">
        <v>7</v>
      </c>
      <c r="FH55" s="6">
        <v>0</v>
      </c>
      <c r="FI55" s="4">
        <f>FF55/FE55</f>
        <v>0.96354166666666663</v>
      </c>
      <c r="FJ55" s="4">
        <f t="shared" si="18"/>
        <v>0</v>
      </c>
      <c r="FK55" s="2" t="s">
        <v>89</v>
      </c>
      <c r="FL55" s="37" t="s">
        <v>58</v>
      </c>
      <c r="FM55" s="2">
        <v>192</v>
      </c>
      <c r="FN55" s="2">
        <v>184</v>
      </c>
      <c r="FO55" s="2">
        <v>7</v>
      </c>
      <c r="FP55" s="6">
        <v>1</v>
      </c>
      <c r="FQ55" s="4">
        <f>FN55/FM55</f>
        <v>0.95833333333333337</v>
      </c>
      <c r="FR55" s="8">
        <f t="shared" si="19"/>
        <v>-5.2083333333332593E-3</v>
      </c>
      <c r="FT55" s="37" t="s">
        <v>58</v>
      </c>
      <c r="FU55" s="2">
        <v>192</v>
      </c>
      <c r="FV55" s="2">
        <v>185</v>
      </c>
      <c r="FW55" s="2">
        <v>7</v>
      </c>
      <c r="FX55" s="6">
        <v>0</v>
      </c>
      <c r="FY55" s="4">
        <f t="shared" si="88"/>
        <v>0.96354166666666663</v>
      </c>
      <c r="FZ55" s="4">
        <f t="shared" si="20"/>
        <v>5.2083333333332593E-3</v>
      </c>
      <c r="GB55" s="37" t="s">
        <v>58</v>
      </c>
      <c r="GC55" s="2">
        <v>192</v>
      </c>
      <c r="GD55" s="2">
        <v>185</v>
      </c>
      <c r="GE55" s="2">
        <v>7</v>
      </c>
      <c r="GF55" s="6">
        <v>0</v>
      </c>
      <c r="GG55" s="4">
        <f t="shared" si="89"/>
        <v>0.96354166666666663</v>
      </c>
      <c r="GH55" s="4">
        <f t="shared" si="21"/>
        <v>0</v>
      </c>
      <c r="GI55" s="2" t="s">
        <v>117</v>
      </c>
      <c r="GJ55" s="37" t="s">
        <v>58</v>
      </c>
      <c r="GK55" s="2">
        <v>192</v>
      </c>
      <c r="GL55" s="2">
        <v>185</v>
      </c>
      <c r="GM55" s="2">
        <v>7</v>
      </c>
      <c r="GN55" s="6">
        <v>0</v>
      </c>
      <c r="GO55" s="4">
        <v>0.96</v>
      </c>
      <c r="GP55" s="4">
        <f t="shared" si="22"/>
        <v>-3.5416666666666652E-3</v>
      </c>
      <c r="GR55" s="37" t="s">
        <v>58</v>
      </c>
      <c r="GS55" s="2">
        <v>192</v>
      </c>
      <c r="GT55" s="2">
        <v>185</v>
      </c>
      <c r="GU55" s="2">
        <v>7</v>
      </c>
      <c r="GV55" s="2">
        <v>0</v>
      </c>
      <c r="GW55" s="4">
        <f>GT55/GS55</f>
        <v>0.96354166666666663</v>
      </c>
      <c r="GX55" s="4">
        <f t="shared" si="23"/>
        <v>3.5416666666666652E-3</v>
      </c>
      <c r="GY55" s="2" t="s">
        <v>135</v>
      </c>
      <c r="GZ55" s="37" t="s">
        <v>58</v>
      </c>
      <c r="HA55" s="2">
        <v>192</v>
      </c>
      <c r="HB55" s="2">
        <v>185</v>
      </c>
      <c r="HC55" s="2">
        <v>7</v>
      </c>
      <c r="HD55" s="2">
        <v>0</v>
      </c>
      <c r="HE55" s="4">
        <f>HB55/HA55</f>
        <v>0.96354166666666663</v>
      </c>
      <c r="HF55" s="4">
        <f t="shared" si="24"/>
        <v>0</v>
      </c>
      <c r="HH55" s="37" t="s">
        <v>58</v>
      </c>
      <c r="HI55" s="2">
        <v>192</v>
      </c>
      <c r="HJ55" s="2">
        <v>185</v>
      </c>
      <c r="HK55" s="2">
        <v>7</v>
      </c>
      <c r="HL55" s="6">
        <v>0</v>
      </c>
      <c r="HM55" s="4">
        <v>0.96</v>
      </c>
      <c r="HN55" s="4">
        <f t="shared" si="25"/>
        <v>-3.5416666666666652E-3</v>
      </c>
      <c r="HP55" s="37" t="s">
        <v>58</v>
      </c>
      <c r="HQ55" s="2">
        <v>192</v>
      </c>
      <c r="HR55" s="2">
        <v>185</v>
      </c>
      <c r="HS55" s="32">
        <v>7</v>
      </c>
      <c r="HT55" s="32">
        <v>0</v>
      </c>
      <c r="HU55" s="4">
        <f>HR55/HQ55</f>
        <v>0.96354166666666663</v>
      </c>
      <c r="HV55" s="4">
        <f t="shared" si="26"/>
        <v>3.5416666666666652E-3</v>
      </c>
      <c r="HW55" s="2" t="s">
        <v>89</v>
      </c>
      <c r="HX55" s="37" t="s">
        <v>58</v>
      </c>
      <c r="HY55" s="2">
        <v>192</v>
      </c>
      <c r="HZ55" s="2">
        <v>185</v>
      </c>
      <c r="IA55" s="2">
        <v>7</v>
      </c>
      <c r="IB55" s="2">
        <v>0</v>
      </c>
      <c r="IC55" s="4">
        <f>HZ55/HY55</f>
        <v>0.96354166666666663</v>
      </c>
      <c r="ID55" s="4">
        <f t="shared" si="27"/>
        <v>0</v>
      </c>
      <c r="IE55" s="2" t="s">
        <v>89</v>
      </c>
      <c r="IF55" s="37" t="s">
        <v>58</v>
      </c>
      <c r="IG55" s="2">
        <v>192</v>
      </c>
      <c r="IH55" s="2">
        <v>185</v>
      </c>
      <c r="II55" s="2">
        <v>7</v>
      </c>
      <c r="IJ55" s="2">
        <v>0</v>
      </c>
      <c r="IK55" s="4">
        <f t="shared" si="90"/>
        <v>0.96354166666666663</v>
      </c>
      <c r="IL55" s="4">
        <f t="shared" si="28"/>
        <v>0</v>
      </c>
      <c r="IM55" s="2" t="s">
        <v>89</v>
      </c>
      <c r="IN55" s="57" t="s">
        <v>58</v>
      </c>
      <c r="IO55" s="55">
        <v>192</v>
      </c>
      <c r="IP55" s="55">
        <v>185</v>
      </c>
      <c r="IQ55" s="55">
        <v>7</v>
      </c>
      <c r="IR55" s="58">
        <v>0</v>
      </c>
      <c r="IS55" s="56">
        <v>0.96354166666666663</v>
      </c>
      <c r="IT55" s="56">
        <v>0</v>
      </c>
      <c r="IU55" s="55" t="s">
        <v>89</v>
      </c>
      <c r="IV55" s="57" t="s">
        <v>58</v>
      </c>
      <c r="IW55" s="55">
        <v>192</v>
      </c>
      <c r="IX55" s="55">
        <v>185</v>
      </c>
      <c r="IY55" s="55">
        <v>7</v>
      </c>
      <c r="IZ55" s="55">
        <v>0</v>
      </c>
      <c r="JA55" s="56">
        <v>0.96354166666666663</v>
      </c>
      <c r="JB55" s="56">
        <v>0</v>
      </c>
      <c r="JC55" s="55" t="s">
        <v>89</v>
      </c>
      <c r="JD55" s="78" t="s">
        <v>58</v>
      </c>
      <c r="JE55" s="73">
        <v>192</v>
      </c>
      <c r="JF55" s="73">
        <v>185</v>
      </c>
      <c r="JG55" s="73">
        <v>7</v>
      </c>
      <c r="JH55" s="73">
        <v>0</v>
      </c>
      <c r="JI55" s="77">
        <v>0.96</v>
      </c>
      <c r="JJ55" s="67">
        <f t="shared" si="29"/>
        <v>-3.5416666666666652E-3</v>
      </c>
      <c r="JK55" s="66"/>
      <c r="JL55" s="78" t="s">
        <v>58</v>
      </c>
      <c r="JM55" s="73">
        <v>192</v>
      </c>
      <c r="JN55" s="73">
        <v>185</v>
      </c>
      <c r="JO55" s="73">
        <v>7</v>
      </c>
      <c r="JP55" s="73">
        <v>0</v>
      </c>
      <c r="JQ55" s="77">
        <f t="shared" si="91"/>
        <v>0.96354166666666663</v>
      </c>
      <c r="JR55" s="67">
        <f t="shared" si="30"/>
        <v>3.5416666666666652E-3</v>
      </c>
      <c r="JS55" s="66"/>
      <c r="JT55" s="78" t="s">
        <v>58</v>
      </c>
      <c r="JU55" s="73">
        <v>192</v>
      </c>
      <c r="JV55" s="73">
        <v>185</v>
      </c>
      <c r="JW55" s="73">
        <v>7</v>
      </c>
      <c r="JX55" s="73">
        <v>0</v>
      </c>
      <c r="JY55" s="77">
        <f t="shared" si="92"/>
        <v>0.96354166666666663</v>
      </c>
      <c r="JZ55" s="75">
        <f t="shared" si="31"/>
        <v>0</v>
      </c>
      <c r="KA55" s="2" t="s">
        <v>89</v>
      </c>
      <c r="KB55" s="78" t="s">
        <v>58</v>
      </c>
      <c r="KC55" s="73">
        <v>192</v>
      </c>
      <c r="KD55" s="90">
        <v>188</v>
      </c>
      <c r="KE55" s="73">
        <v>4</v>
      </c>
      <c r="KF55" s="73">
        <v>0</v>
      </c>
      <c r="KG55" s="77">
        <v>0.96</v>
      </c>
      <c r="KH55" s="75">
        <f t="shared" si="32"/>
        <v>-3.5416666666666652E-3</v>
      </c>
      <c r="KI55" s="74" t="s">
        <v>89</v>
      </c>
      <c r="KJ55" s="78" t="s">
        <v>58</v>
      </c>
      <c r="KK55" s="73">
        <v>192</v>
      </c>
      <c r="KL55" s="90">
        <v>188</v>
      </c>
      <c r="KM55" s="73">
        <v>4</v>
      </c>
      <c r="KN55" s="73">
        <v>0</v>
      </c>
      <c r="KO55" s="77">
        <v>0.96</v>
      </c>
      <c r="KP55" s="75">
        <f t="shared" si="33"/>
        <v>0</v>
      </c>
      <c r="KQ55" s="74"/>
      <c r="KR55" s="78" t="s">
        <v>58</v>
      </c>
      <c r="KS55" s="73">
        <v>192</v>
      </c>
      <c r="KT55" s="73">
        <v>185</v>
      </c>
      <c r="KU55" s="73">
        <v>7</v>
      </c>
      <c r="KV55" s="73">
        <v>0</v>
      </c>
      <c r="KW55" s="77">
        <f>KT55/KS55</f>
        <v>0.96354166666666663</v>
      </c>
      <c r="KX55" s="75">
        <f t="shared" si="34"/>
        <v>3.5416666666666652E-3</v>
      </c>
      <c r="KY55" s="74" t="s">
        <v>89</v>
      </c>
      <c r="KZ55" s="78" t="s">
        <v>58</v>
      </c>
      <c r="LA55" s="73">
        <v>192</v>
      </c>
      <c r="LB55" s="90">
        <v>188</v>
      </c>
      <c r="LC55" s="73">
        <v>4</v>
      </c>
      <c r="LD55" s="73">
        <v>0</v>
      </c>
      <c r="LE55" s="77">
        <f>LB55/LA55</f>
        <v>0.97916666666666663</v>
      </c>
      <c r="LF55" s="75">
        <f t="shared" si="35"/>
        <v>0.97916666666666663</v>
      </c>
      <c r="LG55" s="74"/>
      <c r="LH55" s="74"/>
      <c r="LI55" s="78" t="s">
        <v>58</v>
      </c>
      <c r="LJ55" s="73">
        <v>192</v>
      </c>
      <c r="LK55" s="90">
        <v>188</v>
      </c>
      <c r="LL55" s="73">
        <v>4</v>
      </c>
      <c r="LM55" s="73">
        <v>0</v>
      </c>
      <c r="LN55" s="77">
        <f>LK55/LJ55</f>
        <v>0.97916666666666663</v>
      </c>
      <c r="LO55" s="75">
        <f t="shared" si="36"/>
        <v>0</v>
      </c>
      <c r="LP55" s="74"/>
      <c r="LQ55" s="37" t="s">
        <v>58</v>
      </c>
      <c r="LR55" s="74">
        <v>192</v>
      </c>
      <c r="LS55" s="74">
        <v>185</v>
      </c>
      <c r="LT55" s="6">
        <v>7</v>
      </c>
      <c r="LU55" s="6">
        <v>0</v>
      </c>
      <c r="LV55" s="75">
        <f t="shared" si="37"/>
        <v>0.96354166666666663</v>
      </c>
      <c r="LW55" s="75">
        <f t="shared" si="38"/>
        <v>-1.5625E-2</v>
      </c>
      <c r="LX55" s="2" t="s">
        <v>89</v>
      </c>
      <c r="LY55" s="37" t="s">
        <v>58</v>
      </c>
      <c r="LZ55" s="74">
        <v>192</v>
      </c>
      <c r="MA55" s="74">
        <v>185</v>
      </c>
      <c r="MB55" s="74">
        <v>7</v>
      </c>
      <c r="MC55" s="6">
        <v>0</v>
      </c>
      <c r="MD55" s="75">
        <f t="shared" si="39"/>
        <v>0.96354166666666663</v>
      </c>
      <c r="ME55" s="75">
        <f t="shared" si="40"/>
        <v>0</v>
      </c>
      <c r="MF55" s="2" t="s">
        <v>89</v>
      </c>
      <c r="MG55" s="37" t="s">
        <v>58</v>
      </c>
      <c r="MH55" s="74">
        <v>192</v>
      </c>
      <c r="MI55" s="74">
        <v>0</v>
      </c>
      <c r="MJ55" s="74">
        <v>0</v>
      </c>
      <c r="MK55" s="74">
        <v>192</v>
      </c>
      <c r="ML55" s="75">
        <f t="shared" si="41"/>
        <v>0</v>
      </c>
      <c r="MM55" s="75">
        <f t="shared" si="42"/>
        <v>-0.96354166666666663</v>
      </c>
      <c r="MO55" s="37" t="s">
        <v>58</v>
      </c>
      <c r="MP55" s="49">
        <v>192</v>
      </c>
      <c r="MQ55" s="96">
        <v>185</v>
      </c>
      <c r="MR55" s="49">
        <v>7</v>
      </c>
      <c r="MS55" s="96">
        <v>0</v>
      </c>
      <c r="MT55" s="50">
        <f t="shared" si="43"/>
        <v>0.96354166666666663</v>
      </c>
      <c r="MU55" s="50">
        <f t="shared" si="44"/>
        <v>0.96354166666666663</v>
      </c>
      <c r="MV55" s="49" t="s">
        <v>89</v>
      </c>
      <c r="MW55" s="37" t="s">
        <v>58</v>
      </c>
      <c r="MX55" s="74">
        <v>192</v>
      </c>
      <c r="MY55" s="6">
        <v>183</v>
      </c>
      <c r="MZ55" s="74">
        <v>7</v>
      </c>
      <c r="NA55" s="6">
        <v>2</v>
      </c>
      <c r="NB55" s="75">
        <f t="shared" si="45"/>
        <v>0.953125</v>
      </c>
      <c r="NC55" s="75">
        <f t="shared" si="46"/>
        <v>-1.041666666666663E-2</v>
      </c>
      <c r="ND55" s="49" t="s">
        <v>89</v>
      </c>
      <c r="NE55" s="37" t="s">
        <v>58</v>
      </c>
      <c r="NF55" s="74">
        <v>192</v>
      </c>
      <c r="NG55" s="6">
        <v>185</v>
      </c>
      <c r="NH55" s="74">
        <v>7</v>
      </c>
      <c r="NI55" s="6">
        <v>0</v>
      </c>
      <c r="NJ55" s="75">
        <f t="shared" si="47"/>
        <v>0.96354166666666663</v>
      </c>
      <c r="NK55" s="75">
        <f t="shared" si="48"/>
        <v>1.041666666666663E-2</v>
      </c>
      <c r="NL55" s="49" t="s">
        <v>89</v>
      </c>
      <c r="NM55" s="37" t="s">
        <v>58</v>
      </c>
      <c r="NN55" s="74">
        <v>192</v>
      </c>
      <c r="NO55" s="6">
        <v>185</v>
      </c>
      <c r="NP55" s="74">
        <v>7</v>
      </c>
      <c r="NQ55" s="6">
        <v>0</v>
      </c>
      <c r="NR55" s="75">
        <f t="shared" si="49"/>
        <v>0.96354166666666663</v>
      </c>
      <c r="NS55" s="75">
        <f t="shared" si="50"/>
        <v>0</v>
      </c>
      <c r="NT55" s="49" t="s">
        <v>89</v>
      </c>
      <c r="NU55" s="37" t="s">
        <v>58</v>
      </c>
      <c r="NV55" s="74">
        <v>192</v>
      </c>
      <c r="NW55" s="6">
        <v>185</v>
      </c>
      <c r="NX55" s="74">
        <v>7</v>
      </c>
      <c r="NY55" s="6">
        <v>0</v>
      </c>
      <c r="NZ55" s="75">
        <f t="shared" si="51"/>
        <v>0.96354166666666663</v>
      </c>
      <c r="OA55" s="75">
        <f t="shared" si="52"/>
        <v>0</v>
      </c>
      <c r="OB55" s="49" t="s">
        <v>89</v>
      </c>
      <c r="OC55" s="37" t="s">
        <v>58</v>
      </c>
      <c r="OD55" s="74">
        <v>192</v>
      </c>
      <c r="OE55" s="6">
        <v>185</v>
      </c>
      <c r="OF55" s="74">
        <v>7</v>
      </c>
      <c r="OG55" s="6">
        <v>0</v>
      </c>
      <c r="OH55" s="75">
        <f t="shared" si="53"/>
        <v>0.96354166666666663</v>
      </c>
      <c r="OI55" s="75">
        <f t="shared" si="54"/>
        <v>0</v>
      </c>
      <c r="OJ55" s="49" t="s">
        <v>89</v>
      </c>
      <c r="OK55" s="37" t="s">
        <v>58</v>
      </c>
      <c r="OL55" s="74">
        <v>192</v>
      </c>
      <c r="OM55" s="6">
        <v>185</v>
      </c>
      <c r="ON55" s="74">
        <v>7</v>
      </c>
      <c r="OO55" s="6">
        <v>0</v>
      </c>
      <c r="OP55" s="75">
        <f t="shared" si="55"/>
        <v>0.96354166666666663</v>
      </c>
      <c r="OQ55" s="75">
        <f t="shared" si="56"/>
        <v>0</v>
      </c>
      <c r="OR55" s="49" t="s">
        <v>89</v>
      </c>
      <c r="OS55" s="37" t="s">
        <v>58</v>
      </c>
      <c r="OT55" s="74">
        <v>192</v>
      </c>
      <c r="OU55" s="6">
        <v>185</v>
      </c>
      <c r="OV55" s="6">
        <v>7</v>
      </c>
      <c r="OW55" s="6">
        <v>0</v>
      </c>
      <c r="OX55" s="75">
        <f t="shared" si="57"/>
        <v>0.96354166666666663</v>
      </c>
      <c r="OY55" s="75">
        <f t="shared" si="58"/>
        <v>0</v>
      </c>
      <c r="OZ55" s="49" t="s">
        <v>89</v>
      </c>
      <c r="PA55" s="37" t="s">
        <v>58</v>
      </c>
      <c r="PB55" s="74">
        <v>192</v>
      </c>
      <c r="PC55" s="6">
        <v>185</v>
      </c>
      <c r="PD55" s="6">
        <v>7</v>
      </c>
      <c r="PE55" s="6">
        <v>0</v>
      </c>
      <c r="PF55" s="75">
        <f t="shared" si="59"/>
        <v>0.96354166666666663</v>
      </c>
      <c r="PG55" s="75">
        <f t="shared" si="60"/>
        <v>0</v>
      </c>
      <c r="PH55" s="49" t="s">
        <v>89</v>
      </c>
      <c r="PI55" s="37" t="s">
        <v>58</v>
      </c>
      <c r="PJ55" s="74">
        <v>192</v>
      </c>
      <c r="PK55" s="6">
        <v>185</v>
      </c>
      <c r="PL55" s="6">
        <v>7</v>
      </c>
      <c r="PM55" s="6">
        <v>0</v>
      </c>
      <c r="PN55" s="75">
        <f t="shared" si="61"/>
        <v>0.96354166666666663</v>
      </c>
      <c r="PO55" s="75">
        <f t="shared" si="62"/>
        <v>0</v>
      </c>
      <c r="PP55" s="49" t="s">
        <v>89</v>
      </c>
      <c r="PQ55" s="37" t="s">
        <v>58</v>
      </c>
      <c r="PR55" s="74">
        <v>192</v>
      </c>
      <c r="PS55" s="6">
        <v>185</v>
      </c>
      <c r="PT55" s="6">
        <v>7</v>
      </c>
      <c r="PU55" s="6">
        <v>0</v>
      </c>
      <c r="PV55" s="75">
        <f t="shared" si="63"/>
        <v>0.96354166666666663</v>
      </c>
      <c r="PW55" s="75">
        <f t="shared" si="64"/>
        <v>0</v>
      </c>
      <c r="PX55" s="49" t="s">
        <v>89</v>
      </c>
      <c r="PY55" s="37" t="s">
        <v>58</v>
      </c>
      <c r="PZ55" s="74">
        <v>192</v>
      </c>
      <c r="QA55" s="6">
        <v>185</v>
      </c>
      <c r="QB55" s="6">
        <v>7</v>
      </c>
      <c r="QC55" s="6">
        <v>0</v>
      </c>
      <c r="QD55" s="75">
        <f t="shared" si="65"/>
        <v>0.96354166666666663</v>
      </c>
      <c r="QE55" s="75">
        <f t="shared" si="66"/>
        <v>0</v>
      </c>
      <c r="QF55" s="49" t="s">
        <v>89</v>
      </c>
      <c r="QG55" s="37" t="s">
        <v>58</v>
      </c>
      <c r="QH55" s="74">
        <v>194</v>
      </c>
      <c r="QI55" s="6">
        <v>187</v>
      </c>
      <c r="QJ55" s="6">
        <v>7</v>
      </c>
      <c r="QK55" s="6">
        <v>0</v>
      </c>
      <c r="QL55" s="75">
        <f t="shared" si="67"/>
        <v>0.96391752577319589</v>
      </c>
      <c r="QM55" s="75">
        <f t="shared" si="68"/>
        <v>3.758591065292638E-4</v>
      </c>
      <c r="QO55" s="37" t="s">
        <v>58</v>
      </c>
      <c r="QP55" s="74">
        <v>194</v>
      </c>
      <c r="QQ55" s="6">
        <v>187</v>
      </c>
      <c r="QR55" s="6">
        <v>7</v>
      </c>
      <c r="QS55" s="6">
        <v>0</v>
      </c>
      <c r="QT55" s="75">
        <f t="shared" si="69"/>
        <v>0.96391752577319589</v>
      </c>
      <c r="QU55" s="75">
        <f t="shared" si="70"/>
        <v>0</v>
      </c>
      <c r="QV55" s="49" t="s">
        <v>89</v>
      </c>
      <c r="QW55" s="37" t="s">
        <v>58</v>
      </c>
      <c r="QX55" s="74">
        <v>194</v>
      </c>
      <c r="QY55" s="6">
        <v>187</v>
      </c>
      <c r="QZ55" s="6">
        <v>7</v>
      </c>
      <c r="RA55" s="6">
        <v>0</v>
      </c>
      <c r="RB55" s="75">
        <f t="shared" si="71"/>
        <v>0.96391752577319589</v>
      </c>
      <c r="RC55" s="75">
        <f t="shared" si="72"/>
        <v>0</v>
      </c>
      <c r="RD55" s="49" t="s">
        <v>89</v>
      </c>
      <c r="RE55" s="37" t="s">
        <v>58</v>
      </c>
      <c r="RF55" s="74">
        <v>194</v>
      </c>
      <c r="RG55" s="6">
        <v>187</v>
      </c>
      <c r="RH55" s="6">
        <v>7</v>
      </c>
      <c r="RI55" s="6">
        <v>0</v>
      </c>
      <c r="RJ55" s="75">
        <f t="shared" si="73"/>
        <v>0.96391752577319589</v>
      </c>
      <c r="RK55" s="75">
        <f t="shared" si="74"/>
        <v>0</v>
      </c>
      <c r="RM55" s="37" t="s">
        <v>58</v>
      </c>
      <c r="RN55" s="74">
        <v>194</v>
      </c>
      <c r="RO55" s="6">
        <v>187</v>
      </c>
      <c r="RP55" s="6">
        <v>7</v>
      </c>
      <c r="RQ55" s="6">
        <v>0</v>
      </c>
      <c r="RR55" s="75">
        <f t="shared" si="75"/>
        <v>0.96391752577319589</v>
      </c>
      <c r="RS55" s="75">
        <f t="shared" si="76"/>
        <v>0</v>
      </c>
      <c r="RT55" s="49" t="s">
        <v>89</v>
      </c>
      <c r="RU55" s="37" t="s">
        <v>58</v>
      </c>
      <c r="RV55" s="74">
        <v>194</v>
      </c>
      <c r="RW55" s="6">
        <v>187</v>
      </c>
      <c r="RX55" s="6">
        <v>7</v>
      </c>
      <c r="RY55" s="6">
        <v>0</v>
      </c>
      <c r="RZ55" s="75">
        <f t="shared" si="77"/>
        <v>0.96391752577319589</v>
      </c>
      <c r="SA55" s="75">
        <f t="shared" si="78"/>
        <v>0</v>
      </c>
      <c r="SC55" s="37" t="s">
        <v>58</v>
      </c>
      <c r="SD55" s="74">
        <v>194</v>
      </c>
      <c r="SE55" s="73">
        <v>182</v>
      </c>
      <c r="SF55" s="74">
        <v>11</v>
      </c>
      <c r="SG55" s="74">
        <v>1</v>
      </c>
      <c r="SH55" s="75">
        <f t="shared" si="79"/>
        <v>0.93814432989690721</v>
      </c>
      <c r="SI55" s="75">
        <f t="shared" si="80"/>
        <v>-2.5773195876288679E-2</v>
      </c>
      <c r="SJ55" s="74" t="s">
        <v>89</v>
      </c>
      <c r="SK55" s="37" t="s">
        <v>58</v>
      </c>
      <c r="SL55" s="74">
        <f>196-2</f>
        <v>194</v>
      </c>
      <c r="SM55" s="73">
        <v>184</v>
      </c>
      <c r="SN55" s="74">
        <v>10</v>
      </c>
      <c r="SO55" s="74">
        <v>0</v>
      </c>
      <c r="SP55" s="75">
        <f t="shared" si="81"/>
        <v>0.94845360824742264</v>
      </c>
      <c r="SQ55" s="75" t="str">
        <f t="shared" si="82"/>
        <v>Fail:1%</v>
      </c>
      <c r="SS55" s="37" t="s">
        <v>58</v>
      </c>
      <c r="ST55" s="74">
        <v>196</v>
      </c>
      <c r="SU55" s="73">
        <v>185</v>
      </c>
      <c r="SV55" s="74">
        <v>11</v>
      </c>
      <c r="SW55" s="74">
        <v>0</v>
      </c>
      <c r="SX55" s="75">
        <f t="shared" si="83"/>
        <v>0.94387755102040816</v>
      </c>
      <c r="SY55" s="75" t="str">
        <f t="shared" si="84"/>
        <v>Fail:0%</v>
      </c>
      <c r="TA55" s="37" t="s">
        <v>58</v>
      </c>
      <c r="TB55" s="74">
        <v>194</v>
      </c>
      <c r="TC55" s="73">
        <v>184</v>
      </c>
      <c r="TD55" s="74">
        <v>10</v>
      </c>
      <c r="TE55" s="74">
        <v>0</v>
      </c>
      <c r="TF55" s="75">
        <v>0.95</v>
      </c>
      <c r="TG55" s="50" t="str">
        <f t="shared" si="85"/>
        <v>OK</v>
      </c>
      <c r="TI55" s="37" t="s">
        <v>58</v>
      </c>
      <c r="TJ55" s="74">
        <v>196</v>
      </c>
      <c r="TK55" s="73">
        <v>185</v>
      </c>
      <c r="TL55" s="74">
        <v>11</v>
      </c>
      <c r="TM55" s="74">
        <v>0</v>
      </c>
      <c r="TN55" s="75">
        <f t="shared" si="86"/>
        <v>0.94387755102040816</v>
      </c>
      <c r="TO55" s="50" t="str">
        <f t="shared" si="87"/>
        <v>OK</v>
      </c>
    </row>
    <row r="56" spans="1:535" ht="15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G56" s="4"/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4">
        <f t="shared" si="0"/>
        <v>0</v>
      </c>
      <c r="P56" s="3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4">
        <f t="shared" si="1"/>
        <v>0</v>
      </c>
      <c r="W56" s="2" t="s">
        <v>89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4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4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4">
        <f t="shared" si="4"/>
        <v>0</v>
      </c>
      <c r="AV56" s="2" t="s">
        <v>59</v>
      </c>
      <c r="AW56" s="2">
        <v>85</v>
      </c>
      <c r="AX56" s="2">
        <v>54</v>
      </c>
      <c r="AY56" s="2">
        <v>2</v>
      </c>
      <c r="AZ56" s="2">
        <v>29</v>
      </c>
      <c r="BA56" s="4">
        <v>0.64</v>
      </c>
      <c r="BB56" s="4">
        <f t="shared" si="5"/>
        <v>0</v>
      </c>
      <c r="BD56" s="2" t="s">
        <v>59</v>
      </c>
      <c r="BE56" s="2">
        <v>85</v>
      </c>
      <c r="BF56" s="2">
        <v>54</v>
      </c>
      <c r="BG56" s="2">
        <v>2</v>
      </c>
      <c r="BH56" s="2">
        <v>29</v>
      </c>
      <c r="BI56" s="4">
        <v>0.64</v>
      </c>
      <c r="BJ56" s="4">
        <f t="shared" si="6"/>
        <v>0</v>
      </c>
      <c r="BL56" s="2" t="s">
        <v>59</v>
      </c>
      <c r="BM56" s="2">
        <v>85</v>
      </c>
      <c r="BN56" s="2">
        <v>54</v>
      </c>
      <c r="BO56" s="2">
        <v>2</v>
      </c>
      <c r="BP56" s="2">
        <v>29</v>
      </c>
      <c r="BQ56" s="4">
        <v>0.64</v>
      </c>
      <c r="BR56" s="4">
        <f t="shared" si="7"/>
        <v>0</v>
      </c>
      <c r="BT56" s="2" t="s">
        <v>59</v>
      </c>
      <c r="BU56" s="2">
        <v>85</v>
      </c>
      <c r="BV56" s="2">
        <v>54</v>
      </c>
      <c r="BW56" s="2">
        <v>2</v>
      </c>
      <c r="BX56" s="2">
        <v>29</v>
      </c>
      <c r="BY56" s="4">
        <v>0.64</v>
      </c>
      <c r="BZ56" s="4">
        <f t="shared" si="8"/>
        <v>0</v>
      </c>
      <c r="CB56" s="2" t="s">
        <v>59</v>
      </c>
      <c r="CC56" s="2">
        <v>85</v>
      </c>
      <c r="CD56" s="2">
        <v>54</v>
      </c>
      <c r="CE56" s="2">
        <v>2</v>
      </c>
      <c r="CF56" s="2">
        <v>29</v>
      </c>
      <c r="CG56" s="4">
        <v>0.64</v>
      </c>
      <c r="CH56" s="4">
        <f t="shared" si="9"/>
        <v>0</v>
      </c>
      <c r="CJ56" s="2" t="s">
        <v>59</v>
      </c>
      <c r="CK56" s="2">
        <v>85</v>
      </c>
      <c r="CL56" s="2">
        <v>54</v>
      </c>
      <c r="CM56" s="2">
        <v>2</v>
      </c>
      <c r="CN56" s="2">
        <v>29</v>
      </c>
      <c r="CO56" s="4">
        <v>0.64</v>
      </c>
      <c r="CP56" s="4">
        <f t="shared" si="10"/>
        <v>0</v>
      </c>
      <c r="CR56" s="2" t="s">
        <v>59</v>
      </c>
      <c r="CS56" s="2">
        <v>85</v>
      </c>
      <c r="CT56" s="2">
        <v>54</v>
      </c>
      <c r="CU56" s="2">
        <v>2</v>
      </c>
      <c r="CV56" s="2">
        <v>29</v>
      </c>
      <c r="CW56" s="4">
        <v>0.64</v>
      </c>
      <c r="CX56" s="4">
        <f t="shared" si="11"/>
        <v>0</v>
      </c>
      <c r="CZ56" s="2" t="s">
        <v>59</v>
      </c>
      <c r="DA56" s="2">
        <v>85</v>
      </c>
      <c r="DB56" s="2">
        <v>54</v>
      </c>
      <c r="DC56" s="2">
        <v>2</v>
      </c>
      <c r="DD56" s="2">
        <v>29</v>
      </c>
      <c r="DE56" s="4">
        <v>0.64</v>
      </c>
      <c r="DF56" s="8">
        <f t="shared" si="12"/>
        <v>0</v>
      </c>
      <c r="DH56" s="2" t="s">
        <v>59</v>
      </c>
      <c r="DI56" s="2">
        <v>85</v>
      </c>
      <c r="DJ56" s="2">
        <v>54</v>
      </c>
      <c r="DK56" s="2">
        <v>2</v>
      </c>
      <c r="DL56" s="2">
        <v>29</v>
      </c>
      <c r="DM56" s="4">
        <v>0.64</v>
      </c>
      <c r="DN56" s="4">
        <f t="shared" si="13"/>
        <v>0</v>
      </c>
      <c r="DP56" s="2" t="s">
        <v>59</v>
      </c>
      <c r="DQ56" s="2">
        <v>85</v>
      </c>
      <c r="DR56" s="2">
        <v>54</v>
      </c>
      <c r="DS56" s="2">
        <v>2</v>
      </c>
      <c r="DT56" s="2">
        <v>29</v>
      </c>
      <c r="DU56" s="4">
        <v>0.64</v>
      </c>
      <c r="DV56" s="4">
        <f t="shared" si="14"/>
        <v>0</v>
      </c>
      <c r="DX56" s="2" t="s">
        <v>59</v>
      </c>
      <c r="DY56" s="2">
        <v>85</v>
      </c>
      <c r="DZ56" s="2">
        <v>54</v>
      </c>
      <c r="EA56" s="2">
        <v>2</v>
      </c>
      <c r="EB56" s="2">
        <v>29</v>
      </c>
      <c r="EC56" s="4">
        <v>0.64</v>
      </c>
      <c r="ED56" s="8">
        <f>EC56-'ZTE Geek V975'!DM56</f>
        <v>0</v>
      </c>
      <c r="EF56" s="2" t="s">
        <v>59</v>
      </c>
      <c r="EG56" s="2">
        <v>85</v>
      </c>
      <c r="EH56" s="2">
        <v>54</v>
      </c>
      <c r="EI56" s="2">
        <v>2</v>
      </c>
      <c r="EJ56" s="2">
        <v>29</v>
      </c>
      <c r="EK56" s="4">
        <v>0.64</v>
      </c>
      <c r="EL56" s="4">
        <f t="shared" si="15"/>
        <v>0</v>
      </c>
      <c r="EN56" s="2" t="s">
        <v>59</v>
      </c>
      <c r="EO56" s="2">
        <v>85</v>
      </c>
      <c r="EP56" s="2">
        <v>54</v>
      </c>
      <c r="EQ56" s="2">
        <v>2</v>
      </c>
      <c r="ER56" s="2">
        <v>29</v>
      </c>
      <c r="ES56" s="4">
        <v>0.64</v>
      </c>
      <c r="ET56" s="4">
        <f t="shared" si="16"/>
        <v>0</v>
      </c>
      <c r="EV56" s="2" t="s">
        <v>59</v>
      </c>
      <c r="EW56" s="2">
        <v>85</v>
      </c>
      <c r="EX56" s="2">
        <v>54</v>
      </c>
      <c r="EY56" s="2">
        <v>2</v>
      </c>
      <c r="EZ56" s="2">
        <v>29</v>
      </c>
      <c r="FA56" s="4">
        <v>0.64</v>
      </c>
      <c r="FB56" s="4">
        <f t="shared" si="17"/>
        <v>0</v>
      </c>
      <c r="FD56" s="2" t="s">
        <v>59</v>
      </c>
      <c r="FE56" s="2">
        <v>85</v>
      </c>
      <c r="FF56" s="2">
        <v>54</v>
      </c>
      <c r="FG56" s="2">
        <v>2</v>
      </c>
      <c r="FH56" s="2">
        <v>29</v>
      </c>
      <c r="FI56" s="4">
        <v>0.64</v>
      </c>
      <c r="FJ56" s="4">
        <f t="shared" si="18"/>
        <v>0</v>
      </c>
      <c r="FL56" s="2" t="s">
        <v>59</v>
      </c>
      <c r="FM56" s="2">
        <v>85</v>
      </c>
      <c r="FN56" s="2">
        <v>54</v>
      </c>
      <c r="FO56" s="2">
        <v>2</v>
      </c>
      <c r="FP56" s="2">
        <v>29</v>
      </c>
      <c r="FQ56" s="4">
        <v>0.64</v>
      </c>
      <c r="FR56" s="8">
        <f t="shared" si="19"/>
        <v>0</v>
      </c>
      <c r="FT56" s="2" t="s">
        <v>59</v>
      </c>
      <c r="FU56" s="2">
        <v>85</v>
      </c>
      <c r="FV56" s="2">
        <v>54</v>
      </c>
      <c r="FW56" s="2">
        <v>2</v>
      </c>
      <c r="FX56" s="2">
        <v>29</v>
      </c>
      <c r="FY56" s="4">
        <f t="shared" si="88"/>
        <v>0.63529411764705879</v>
      </c>
      <c r="FZ56" s="4">
        <f t="shared" si="20"/>
        <v>-4.7058823529412264E-3</v>
      </c>
      <c r="GB56" t="s">
        <v>59</v>
      </c>
      <c r="GC56">
        <v>85</v>
      </c>
      <c r="GD56">
        <v>54</v>
      </c>
      <c r="GE56">
        <v>2</v>
      </c>
      <c r="GF56">
        <v>29</v>
      </c>
      <c r="GG56" s="38">
        <f t="shared" si="89"/>
        <v>0.63529411764705879</v>
      </c>
      <c r="GH56" s="4">
        <f t="shared" si="21"/>
        <v>0</v>
      </c>
      <c r="GJ56" t="s">
        <v>59</v>
      </c>
      <c r="GK56">
        <v>85</v>
      </c>
      <c r="GL56">
        <v>54</v>
      </c>
      <c r="GM56">
        <v>2</v>
      </c>
      <c r="GN56">
        <v>29</v>
      </c>
      <c r="GO56" s="38">
        <f>GL56/GK56</f>
        <v>0.63529411764705879</v>
      </c>
      <c r="GP56" s="4">
        <f t="shared" si="22"/>
        <v>0</v>
      </c>
      <c r="GQ56" s="2" t="s">
        <v>129</v>
      </c>
      <c r="GR56" s="2" t="s">
        <v>59</v>
      </c>
      <c r="GS56" s="2">
        <v>85</v>
      </c>
      <c r="GT56" s="2">
        <v>54</v>
      </c>
      <c r="GU56" s="2">
        <v>2</v>
      </c>
      <c r="GV56" s="2">
        <v>29</v>
      </c>
      <c r="GW56" s="4">
        <v>0.64</v>
      </c>
      <c r="GX56" s="4">
        <f t="shared" si="23"/>
        <v>4.7058823529412264E-3</v>
      </c>
      <c r="GZ56" s="2" t="s">
        <v>59</v>
      </c>
      <c r="HA56" s="2">
        <v>85</v>
      </c>
      <c r="HB56" s="2">
        <v>54</v>
      </c>
      <c r="HC56" s="2">
        <v>2</v>
      </c>
      <c r="HD56" s="2">
        <v>29</v>
      </c>
      <c r="HE56" s="4">
        <v>0.64</v>
      </c>
      <c r="HF56" s="4">
        <f t="shared" si="24"/>
        <v>0</v>
      </c>
      <c r="HH56" s="2" t="s">
        <v>59</v>
      </c>
      <c r="HI56" s="2">
        <v>85</v>
      </c>
      <c r="HJ56" s="2">
        <v>54</v>
      </c>
      <c r="HK56" s="2">
        <v>2</v>
      </c>
      <c r="HL56" s="2">
        <v>29</v>
      </c>
      <c r="HM56" s="4">
        <v>0.64</v>
      </c>
      <c r="HN56" s="4">
        <f t="shared" si="25"/>
        <v>0</v>
      </c>
      <c r="HP56" s="2" t="s">
        <v>59</v>
      </c>
      <c r="HQ56" s="2">
        <v>85</v>
      </c>
      <c r="HR56" s="2">
        <v>54</v>
      </c>
      <c r="HS56" s="2">
        <v>2</v>
      </c>
      <c r="HT56" s="2">
        <v>29</v>
      </c>
      <c r="HU56" s="4">
        <v>0.64</v>
      </c>
      <c r="HV56" s="4">
        <f t="shared" si="26"/>
        <v>0</v>
      </c>
      <c r="HX56" s="2" t="s">
        <v>59</v>
      </c>
      <c r="HY56" s="2">
        <v>85</v>
      </c>
      <c r="HZ56" s="2">
        <v>54</v>
      </c>
      <c r="IA56" s="2">
        <v>2</v>
      </c>
      <c r="IB56" s="2">
        <v>29</v>
      </c>
      <c r="IC56" s="4">
        <v>0.64</v>
      </c>
      <c r="ID56" s="4">
        <f t="shared" si="27"/>
        <v>0</v>
      </c>
      <c r="IF56" s="2" t="s">
        <v>59</v>
      </c>
      <c r="IG56" s="2">
        <v>85</v>
      </c>
      <c r="IH56" s="2">
        <v>54</v>
      </c>
      <c r="II56" s="2">
        <v>2</v>
      </c>
      <c r="IJ56" s="2">
        <v>29</v>
      </c>
      <c r="IK56" s="4">
        <f t="shared" si="90"/>
        <v>0.63529411764705879</v>
      </c>
      <c r="IL56" s="4">
        <f t="shared" si="28"/>
        <v>-4.7058823529412264E-3</v>
      </c>
      <c r="IN56" s="55" t="s">
        <v>59</v>
      </c>
      <c r="IO56" s="55">
        <v>85</v>
      </c>
      <c r="IP56" s="55">
        <v>54</v>
      </c>
      <c r="IQ56" s="55">
        <v>2</v>
      </c>
      <c r="IR56" s="55">
        <v>29</v>
      </c>
      <c r="IS56" s="56">
        <v>0.64</v>
      </c>
      <c r="IT56" s="56">
        <v>0</v>
      </c>
      <c r="IU56" s="52"/>
      <c r="IV56" s="55" t="s">
        <v>59</v>
      </c>
      <c r="IW56" s="55">
        <v>85</v>
      </c>
      <c r="IX56" s="55">
        <v>54</v>
      </c>
      <c r="IY56" s="55">
        <v>2</v>
      </c>
      <c r="IZ56" s="55">
        <v>29</v>
      </c>
      <c r="JA56" s="56">
        <v>0.64</v>
      </c>
      <c r="JB56" s="56">
        <v>0</v>
      </c>
      <c r="JC56" s="52"/>
      <c r="JD56" s="73" t="s">
        <v>59</v>
      </c>
      <c r="JE56" s="73">
        <v>85</v>
      </c>
      <c r="JF56" s="73">
        <v>54</v>
      </c>
      <c r="JG56" s="73">
        <v>2</v>
      </c>
      <c r="JH56" s="73">
        <v>29</v>
      </c>
      <c r="JI56" s="77">
        <v>0.64</v>
      </c>
      <c r="JJ56" s="67">
        <f t="shared" si="29"/>
        <v>0</v>
      </c>
      <c r="JK56" s="66"/>
      <c r="JL56" s="73" t="s">
        <v>59</v>
      </c>
      <c r="JM56" s="73">
        <v>85</v>
      </c>
      <c r="JN56" s="73">
        <v>54</v>
      </c>
      <c r="JO56" s="73">
        <v>2</v>
      </c>
      <c r="JP56" s="73">
        <v>29</v>
      </c>
      <c r="JQ56" s="77">
        <f t="shared" si="91"/>
        <v>0.63529411764705879</v>
      </c>
      <c r="JR56" s="67">
        <f t="shared" si="30"/>
        <v>-4.7058823529412264E-3</v>
      </c>
      <c r="JS56" s="66"/>
      <c r="JT56" s="74" t="s">
        <v>59</v>
      </c>
      <c r="JU56" s="74">
        <v>85</v>
      </c>
      <c r="JV56" s="74">
        <v>54</v>
      </c>
      <c r="JW56" s="74">
        <v>2</v>
      </c>
      <c r="JX56" s="74">
        <v>29</v>
      </c>
      <c r="JY56" s="75">
        <f t="shared" si="92"/>
        <v>0.63529411764705879</v>
      </c>
      <c r="JZ56" s="75">
        <f t="shared" si="31"/>
        <v>0</v>
      </c>
      <c r="KB56" s="73" t="s">
        <v>59</v>
      </c>
      <c r="KC56" s="73">
        <v>85</v>
      </c>
      <c r="KD56" s="73">
        <v>54</v>
      </c>
      <c r="KE56" s="73">
        <v>2</v>
      </c>
      <c r="KF56" s="73">
        <v>29</v>
      </c>
      <c r="KG56" s="77">
        <v>0.64</v>
      </c>
      <c r="KH56" s="75">
        <f t="shared" si="32"/>
        <v>4.7058823529412264E-3</v>
      </c>
      <c r="KI56" s="74"/>
      <c r="KJ56" s="73" t="s">
        <v>59</v>
      </c>
      <c r="KK56" s="73">
        <v>85</v>
      </c>
      <c r="KL56" s="73">
        <v>54</v>
      </c>
      <c r="KM56" s="73">
        <v>2</v>
      </c>
      <c r="KN56" s="73">
        <v>29</v>
      </c>
      <c r="KO56" s="77">
        <v>0.64</v>
      </c>
      <c r="KP56" s="75">
        <f t="shared" si="33"/>
        <v>0</v>
      </c>
      <c r="KQ56" s="74"/>
      <c r="KR56" s="73" t="s">
        <v>59</v>
      </c>
      <c r="KS56" s="73">
        <v>85</v>
      </c>
      <c r="KT56" s="73">
        <v>54</v>
      </c>
      <c r="KU56" s="73">
        <v>2</v>
      </c>
      <c r="KV56" s="73">
        <v>29</v>
      </c>
      <c r="KW56" s="77">
        <f>KT56/KS56</f>
        <v>0.63529411764705879</v>
      </c>
      <c r="KX56" s="75">
        <f t="shared" si="34"/>
        <v>-4.7058823529412264E-3</v>
      </c>
      <c r="KY56" s="74"/>
      <c r="KZ56" s="73" t="s">
        <v>59</v>
      </c>
      <c r="LA56" s="73">
        <v>85</v>
      </c>
      <c r="LB56" s="73">
        <v>54</v>
      </c>
      <c r="LC56" s="73">
        <v>2</v>
      </c>
      <c r="LD56" s="73">
        <v>29</v>
      </c>
      <c r="LE56" s="77">
        <v>0.64</v>
      </c>
      <c r="LF56" s="75">
        <f t="shared" si="35"/>
        <v>-28.36</v>
      </c>
      <c r="LG56" s="74"/>
      <c r="LH56" s="74"/>
      <c r="LI56" s="73" t="s">
        <v>59</v>
      </c>
      <c r="LJ56" s="73">
        <v>85</v>
      </c>
      <c r="LK56" s="40">
        <v>53</v>
      </c>
      <c r="LL56" s="73">
        <v>2</v>
      </c>
      <c r="LM56" s="73">
        <v>30</v>
      </c>
      <c r="LN56" s="77">
        <v>0.62</v>
      </c>
      <c r="LO56" s="75">
        <f t="shared" si="36"/>
        <v>-2.0000000000000018E-2</v>
      </c>
      <c r="LP56" s="74">
        <v>-1</v>
      </c>
      <c r="LQ56" s="74" t="s">
        <v>59</v>
      </c>
      <c r="LR56" s="74">
        <v>85</v>
      </c>
      <c r="LS56" s="74">
        <v>54</v>
      </c>
      <c r="LT56" s="74">
        <v>2</v>
      </c>
      <c r="LU56" s="74">
        <v>29</v>
      </c>
      <c r="LV56" s="75">
        <f t="shared" si="37"/>
        <v>0.63529411764705879</v>
      </c>
      <c r="LW56" s="75">
        <f t="shared" si="38"/>
        <v>1.5294117647058791E-2</v>
      </c>
      <c r="LY56" s="74" t="s">
        <v>59</v>
      </c>
      <c r="LZ56" s="74">
        <v>85</v>
      </c>
      <c r="MA56" s="74">
        <v>54</v>
      </c>
      <c r="MB56" s="74">
        <v>2</v>
      </c>
      <c r="MC56" s="74">
        <v>29</v>
      </c>
      <c r="MD56" s="75">
        <f t="shared" si="39"/>
        <v>0.63529411764705879</v>
      </c>
      <c r="ME56" s="75">
        <f t="shared" si="40"/>
        <v>0</v>
      </c>
      <c r="MG56" s="74" t="s">
        <v>59</v>
      </c>
      <c r="MH56" s="74">
        <v>85</v>
      </c>
      <c r="MI56" s="74">
        <v>54</v>
      </c>
      <c r="MJ56" s="74">
        <v>2</v>
      </c>
      <c r="MK56" s="74">
        <v>29</v>
      </c>
      <c r="ML56" s="75">
        <f t="shared" si="41"/>
        <v>0.63529411764705879</v>
      </c>
      <c r="MM56" s="75">
        <f t="shared" si="42"/>
        <v>0</v>
      </c>
      <c r="MO56" s="74" t="s">
        <v>59</v>
      </c>
      <c r="MP56" s="74">
        <v>85</v>
      </c>
      <c r="MQ56" s="74">
        <v>54</v>
      </c>
      <c r="MR56" s="74">
        <v>2</v>
      </c>
      <c r="MS56" s="74">
        <v>29</v>
      </c>
      <c r="MT56" s="75">
        <f t="shared" si="43"/>
        <v>0.63529411764705879</v>
      </c>
      <c r="MU56" s="75">
        <f t="shared" si="44"/>
        <v>0</v>
      </c>
      <c r="MW56" s="74" t="s">
        <v>59</v>
      </c>
      <c r="MX56" s="74">
        <v>85</v>
      </c>
      <c r="MY56" s="74">
        <v>54</v>
      </c>
      <c r="MZ56" s="74">
        <v>2</v>
      </c>
      <c r="NA56" s="74">
        <v>29</v>
      </c>
      <c r="NB56" s="75">
        <f t="shared" si="45"/>
        <v>0.63529411764705879</v>
      </c>
      <c r="NC56" s="75">
        <f t="shared" si="46"/>
        <v>0</v>
      </c>
      <c r="ND56" s="74"/>
      <c r="NE56" s="74" t="s">
        <v>59</v>
      </c>
      <c r="NF56" s="74">
        <v>85</v>
      </c>
      <c r="NG56" s="74">
        <v>54</v>
      </c>
      <c r="NH56" s="74">
        <v>2</v>
      </c>
      <c r="NI56" s="74">
        <v>29</v>
      </c>
      <c r="NJ56" s="75">
        <f t="shared" si="47"/>
        <v>0.63529411764705879</v>
      </c>
      <c r="NK56" s="75">
        <f t="shared" si="48"/>
        <v>0</v>
      </c>
      <c r="NL56" s="74"/>
      <c r="NM56" s="74" t="s">
        <v>59</v>
      </c>
      <c r="NN56" s="74">
        <v>85</v>
      </c>
      <c r="NO56" s="6">
        <v>54</v>
      </c>
      <c r="NP56" s="74">
        <v>2</v>
      </c>
      <c r="NQ56" s="6">
        <v>29</v>
      </c>
      <c r="NR56" s="75">
        <f t="shared" si="49"/>
        <v>0.63529411764705879</v>
      </c>
      <c r="NS56" s="75">
        <f t="shared" si="50"/>
        <v>0</v>
      </c>
      <c r="NT56" s="49" t="s">
        <v>89</v>
      </c>
      <c r="NU56" s="74" t="s">
        <v>59</v>
      </c>
      <c r="NV56" s="74">
        <v>85</v>
      </c>
      <c r="NW56" s="6">
        <v>54</v>
      </c>
      <c r="NX56" s="74">
        <v>2</v>
      </c>
      <c r="NY56" s="6">
        <v>29</v>
      </c>
      <c r="NZ56" s="75">
        <f t="shared" si="51"/>
        <v>0.63529411764705879</v>
      </c>
      <c r="OA56" s="75">
        <f t="shared" si="52"/>
        <v>0</v>
      </c>
      <c r="OB56" s="49" t="s">
        <v>89</v>
      </c>
      <c r="OC56" s="74" t="s">
        <v>59</v>
      </c>
      <c r="OD56" s="74">
        <v>85</v>
      </c>
      <c r="OE56" s="74">
        <v>54</v>
      </c>
      <c r="OF56" s="74">
        <v>2</v>
      </c>
      <c r="OG56" s="74">
        <v>29</v>
      </c>
      <c r="OH56" s="75">
        <f t="shared" si="53"/>
        <v>0.63529411764705879</v>
      </c>
      <c r="OI56" s="75">
        <f t="shared" si="54"/>
        <v>0</v>
      </c>
      <c r="OK56" s="74" t="s">
        <v>59</v>
      </c>
      <c r="OL56" s="74">
        <v>85</v>
      </c>
      <c r="OM56" s="6">
        <v>54</v>
      </c>
      <c r="ON56" s="74">
        <v>2</v>
      </c>
      <c r="OO56" s="6">
        <v>29</v>
      </c>
      <c r="OP56" s="75">
        <f t="shared" si="55"/>
        <v>0.63529411764705879</v>
      </c>
      <c r="OQ56" s="75">
        <f t="shared" si="56"/>
        <v>0</v>
      </c>
      <c r="OR56" s="49" t="s">
        <v>89</v>
      </c>
      <c r="OS56" s="74" t="s">
        <v>59</v>
      </c>
      <c r="OT56" s="74">
        <v>85</v>
      </c>
      <c r="OU56" s="6">
        <v>54</v>
      </c>
      <c r="OV56" s="74">
        <v>2</v>
      </c>
      <c r="OW56" s="6">
        <v>29</v>
      </c>
      <c r="OX56" s="75">
        <f t="shared" si="57"/>
        <v>0.63529411764705879</v>
      </c>
      <c r="OY56" s="75">
        <f t="shared" si="58"/>
        <v>0</v>
      </c>
      <c r="OZ56" s="49" t="s">
        <v>89</v>
      </c>
      <c r="PA56" s="74" t="s">
        <v>59</v>
      </c>
      <c r="PB56" s="74">
        <v>85</v>
      </c>
      <c r="PC56" s="6">
        <v>54</v>
      </c>
      <c r="PD56" s="74">
        <v>2</v>
      </c>
      <c r="PE56" s="6">
        <v>29</v>
      </c>
      <c r="PF56" s="75">
        <f t="shared" si="59"/>
        <v>0.63529411764705879</v>
      </c>
      <c r="PG56" s="75">
        <f t="shared" si="60"/>
        <v>0</v>
      </c>
      <c r="PI56" s="74" t="s">
        <v>59</v>
      </c>
      <c r="PJ56" s="74">
        <v>85</v>
      </c>
      <c r="PK56" s="74">
        <v>54</v>
      </c>
      <c r="PL56" s="74">
        <v>2</v>
      </c>
      <c r="PM56" s="74">
        <v>29</v>
      </c>
      <c r="PN56" s="75">
        <f t="shared" si="61"/>
        <v>0.63529411764705879</v>
      </c>
      <c r="PO56" s="75">
        <f t="shared" si="62"/>
        <v>0</v>
      </c>
      <c r="PQ56" s="74" t="s">
        <v>59</v>
      </c>
      <c r="PR56" s="74">
        <v>85</v>
      </c>
      <c r="PS56" s="74">
        <v>54</v>
      </c>
      <c r="PT56" s="74">
        <v>2</v>
      </c>
      <c r="PU56" s="74">
        <v>29</v>
      </c>
      <c r="PV56" s="75">
        <f t="shared" si="63"/>
        <v>0.63529411764705879</v>
      </c>
      <c r="PW56" s="75">
        <f t="shared" si="64"/>
        <v>0</v>
      </c>
      <c r="PY56" s="74" t="s">
        <v>59</v>
      </c>
      <c r="PZ56" s="74">
        <v>85</v>
      </c>
      <c r="QA56" s="6">
        <v>54</v>
      </c>
      <c r="QB56" s="74">
        <v>2</v>
      </c>
      <c r="QC56" s="6">
        <v>29</v>
      </c>
      <c r="QD56" s="75">
        <f t="shared" si="65"/>
        <v>0.63529411764705879</v>
      </c>
      <c r="QE56" s="75">
        <f t="shared" si="66"/>
        <v>0</v>
      </c>
      <c r="QF56" s="49" t="s">
        <v>89</v>
      </c>
      <c r="QG56" s="74" t="s">
        <v>59</v>
      </c>
      <c r="QH56" s="74">
        <v>85</v>
      </c>
      <c r="QI56" s="6">
        <v>54</v>
      </c>
      <c r="QJ56" s="74">
        <v>2</v>
      </c>
      <c r="QK56" s="6">
        <v>29</v>
      </c>
      <c r="QL56" s="75">
        <f t="shared" si="67"/>
        <v>0.63529411764705879</v>
      </c>
      <c r="QM56" s="75">
        <f t="shared" si="68"/>
        <v>0</v>
      </c>
      <c r="QO56" s="74" t="s">
        <v>59</v>
      </c>
      <c r="QP56" s="74">
        <v>85</v>
      </c>
      <c r="QQ56" s="6">
        <v>54</v>
      </c>
      <c r="QR56" s="74">
        <v>2</v>
      </c>
      <c r="QS56" s="6">
        <v>29</v>
      </c>
      <c r="QT56" s="75">
        <f t="shared" si="69"/>
        <v>0.63529411764705879</v>
      </c>
      <c r="QU56" s="75">
        <f t="shared" si="70"/>
        <v>0</v>
      </c>
      <c r="QV56" s="49" t="s">
        <v>89</v>
      </c>
      <c r="QW56" s="74" t="s">
        <v>59</v>
      </c>
      <c r="QX56" s="74">
        <v>85</v>
      </c>
      <c r="QY56" s="6">
        <v>54</v>
      </c>
      <c r="QZ56" s="74">
        <v>2</v>
      </c>
      <c r="RA56" s="6">
        <v>29</v>
      </c>
      <c r="RB56" s="75">
        <f t="shared" si="71"/>
        <v>0.63529411764705879</v>
      </c>
      <c r="RC56" s="75">
        <f t="shared" si="72"/>
        <v>0</v>
      </c>
      <c r="RE56" s="74" t="s">
        <v>59</v>
      </c>
      <c r="RF56" s="74">
        <v>85</v>
      </c>
      <c r="RG56" s="6">
        <v>54</v>
      </c>
      <c r="RH56" s="74">
        <v>2</v>
      </c>
      <c r="RI56" s="6">
        <v>29</v>
      </c>
      <c r="RJ56" s="75">
        <f t="shared" si="73"/>
        <v>0.63529411764705879</v>
      </c>
      <c r="RK56" s="75">
        <f t="shared" si="74"/>
        <v>0</v>
      </c>
      <c r="RL56" s="49" t="s">
        <v>89</v>
      </c>
      <c r="RM56" s="74" t="s">
        <v>59</v>
      </c>
      <c r="RN56" s="74">
        <v>85</v>
      </c>
      <c r="RO56" s="6">
        <v>54</v>
      </c>
      <c r="RP56" s="74">
        <v>2</v>
      </c>
      <c r="RQ56" s="6">
        <v>29</v>
      </c>
      <c r="RR56" s="75">
        <f t="shared" si="75"/>
        <v>0.63529411764705879</v>
      </c>
      <c r="RS56" s="75">
        <f t="shared" si="76"/>
        <v>0</v>
      </c>
      <c r="RT56" s="49" t="s">
        <v>89</v>
      </c>
      <c r="RU56" s="74" t="s">
        <v>59</v>
      </c>
      <c r="RV56" s="74">
        <v>85</v>
      </c>
      <c r="RW56" s="6">
        <v>54</v>
      </c>
      <c r="RX56" s="74">
        <v>2</v>
      </c>
      <c r="RY56" s="6">
        <v>29</v>
      </c>
      <c r="RZ56" s="75">
        <f t="shared" si="77"/>
        <v>0.63529411764705879</v>
      </c>
      <c r="SA56" s="75">
        <f t="shared" si="78"/>
        <v>0</v>
      </c>
      <c r="SC56" s="74" t="s">
        <v>59</v>
      </c>
      <c r="SD56" s="74">
        <v>85</v>
      </c>
      <c r="SE56" s="74">
        <v>54</v>
      </c>
      <c r="SF56" s="74">
        <v>2</v>
      </c>
      <c r="SG56" s="74">
        <v>29</v>
      </c>
      <c r="SH56" s="75">
        <f t="shared" si="79"/>
        <v>0.63529411764705879</v>
      </c>
      <c r="SI56" s="75">
        <f t="shared" si="80"/>
        <v>0</v>
      </c>
      <c r="SJ56" s="74" t="s">
        <v>89</v>
      </c>
      <c r="SK56" s="74" t="s">
        <v>59</v>
      </c>
      <c r="SL56" s="74">
        <v>85</v>
      </c>
      <c r="SM56" s="74">
        <v>54</v>
      </c>
      <c r="SN56" s="74">
        <v>2</v>
      </c>
      <c r="SO56" s="74">
        <v>29</v>
      </c>
      <c r="SP56" s="75">
        <f t="shared" si="81"/>
        <v>0.63529411764705879</v>
      </c>
      <c r="SQ56" s="75" t="str">
        <f t="shared" si="82"/>
        <v>OK</v>
      </c>
      <c r="SR56" s="74" t="s">
        <v>246</v>
      </c>
      <c r="SS56" s="74" t="s">
        <v>59</v>
      </c>
      <c r="ST56" s="74">
        <v>85</v>
      </c>
      <c r="SU56" s="74">
        <v>54</v>
      </c>
      <c r="SV56" s="74">
        <v>2</v>
      </c>
      <c r="SW56" s="74">
        <v>29</v>
      </c>
      <c r="SX56" s="75">
        <f t="shared" si="83"/>
        <v>0.63529411764705879</v>
      </c>
      <c r="SY56" s="75" t="str">
        <f t="shared" si="84"/>
        <v>OK</v>
      </c>
      <c r="TA56" s="74" t="s">
        <v>59</v>
      </c>
      <c r="TB56" s="74">
        <v>85</v>
      </c>
      <c r="TC56" s="74">
        <v>54</v>
      </c>
      <c r="TD56" s="74">
        <v>2</v>
      </c>
      <c r="TE56" s="74">
        <v>29</v>
      </c>
      <c r="TF56" s="75">
        <v>0.64</v>
      </c>
      <c r="TG56" s="50" t="str">
        <f t="shared" si="85"/>
        <v>OK</v>
      </c>
      <c r="TH56" s="66" t="s">
        <v>254</v>
      </c>
      <c r="TI56" s="74" t="s">
        <v>59</v>
      </c>
      <c r="TJ56" s="74">
        <v>85</v>
      </c>
      <c r="TK56" s="74">
        <v>54</v>
      </c>
      <c r="TL56" s="74">
        <v>2</v>
      </c>
      <c r="TM56" s="74">
        <v>29</v>
      </c>
      <c r="TN56" s="75">
        <f t="shared" si="86"/>
        <v>0.63529411764705879</v>
      </c>
      <c r="TO56" s="75" t="str">
        <f t="shared" si="87"/>
        <v>OK</v>
      </c>
    </row>
    <row r="57" spans="1:535" ht="15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G57" s="4"/>
      <c r="H57" s="2" t="s">
        <v>60</v>
      </c>
      <c r="I57" s="2">
        <v>234</v>
      </c>
      <c r="J57" s="2">
        <v>214</v>
      </c>
      <c r="K57" s="2">
        <v>18</v>
      </c>
      <c r="L57" s="2">
        <v>2</v>
      </c>
      <c r="M57" s="4">
        <v>0.91</v>
      </c>
      <c r="N57" s="4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4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4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4">
        <f t="shared" si="3"/>
        <v>0</v>
      </c>
      <c r="AN57" s="2" t="s">
        <v>60</v>
      </c>
      <c r="AO57" s="2">
        <v>234</v>
      </c>
      <c r="AP57" s="2">
        <v>214</v>
      </c>
      <c r="AQ57" s="2">
        <v>18</v>
      </c>
      <c r="AR57" s="2">
        <v>2</v>
      </c>
      <c r="AS57" s="4">
        <v>0.91</v>
      </c>
      <c r="AT57" s="4">
        <f t="shared" si="4"/>
        <v>0</v>
      </c>
      <c r="AV57" s="2" t="s">
        <v>60</v>
      </c>
      <c r="AW57" s="2">
        <v>234</v>
      </c>
      <c r="AX57" s="2">
        <v>214</v>
      </c>
      <c r="AY57" s="2">
        <v>18</v>
      </c>
      <c r="AZ57" s="2">
        <v>2</v>
      </c>
      <c r="BA57" s="4">
        <v>0.91</v>
      </c>
      <c r="BB57" s="4">
        <f t="shared" si="5"/>
        <v>0</v>
      </c>
      <c r="BD57" s="2" t="s">
        <v>60</v>
      </c>
      <c r="BE57" s="2">
        <v>234</v>
      </c>
      <c r="BF57" s="2">
        <v>214</v>
      </c>
      <c r="BG57" s="2">
        <v>18</v>
      </c>
      <c r="BH57" s="2">
        <v>2</v>
      </c>
      <c r="BI57" s="4">
        <v>0.91</v>
      </c>
      <c r="BJ57" s="4">
        <f t="shared" si="6"/>
        <v>0</v>
      </c>
      <c r="BL57" s="2" t="s">
        <v>60</v>
      </c>
      <c r="BM57" s="2">
        <v>234</v>
      </c>
      <c r="BN57" s="2">
        <v>214</v>
      </c>
      <c r="BO57" s="2">
        <v>18</v>
      </c>
      <c r="BP57" s="2">
        <v>2</v>
      </c>
      <c r="BQ57" s="4">
        <v>0.91</v>
      </c>
      <c r="BR57" s="4">
        <f t="shared" si="7"/>
        <v>0</v>
      </c>
      <c r="BT57" s="2" t="s">
        <v>60</v>
      </c>
      <c r="BU57" s="2">
        <v>234</v>
      </c>
      <c r="BV57" s="2">
        <v>214</v>
      </c>
      <c r="BW57" s="2">
        <v>18</v>
      </c>
      <c r="BX57" s="2">
        <v>2</v>
      </c>
      <c r="BY57" s="4">
        <v>0.91</v>
      </c>
      <c r="BZ57" s="4">
        <f t="shared" si="8"/>
        <v>0</v>
      </c>
      <c r="CB57" s="2" t="s">
        <v>60</v>
      </c>
      <c r="CC57" s="2">
        <v>234</v>
      </c>
      <c r="CD57" s="2">
        <v>214</v>
      </c>
      <c r="CE57" s="2">
        <v>18</v>
      </c>
      <c r="CF57" s="2">
        <v>2</v>
      </c>
      <c r="CG57" s="4">
        <v>0.91</v>
      </c>
      <c r="CH57" s="4">
        <f t="shared" si="9"/>
        <v>0</v>
      </c>
      <c r="CJ57" s="2" t="s">
        <v>60</v>
      </c>
      <c r="CK57" s="2">
        <v>234</v>
      </c>
      <c r="CL57" s="2">
        <v>214</v>
      </c>
      <c r="CM57" s="2">
        <v>18</v>
      </c>
      <c r="CN57" s="2">
        <v>2</v>
      </c>
      <c r="CO57" s="4">
        <v>0.91</v>
      </c>
      <c r="CP57" s="4">
        <f t="shared" si="10"/>
        <v>0</v>
      </c>
      <c r="CR57" s="2" t="s">
        <v>60</v>
      </c>
      <c r="CS57" s="2">
        <v>234</v>
      </c>
      <c r="CT57" s="2">
        <v>214</v>
      </c>
      <c r="CU57" s="2">
        <v>18</v>
      </c>
      <c r="CV57" s="2">
        <v>2</v>
      </c>
      <c r="CW57" s="4">
        <v>0.91</v>
      </c>
      <c r="CX57" s="4">
        <f t="shared" si="11"/>
        <v>0</v>
      </c>
      <c r="CZ57" s="2" t="s">
        <v>60</v>
      </c>
      <c r="DA57" s="2">
        <v>234</v>
      </c>
      <c r="DB57" s="2">
        <v>214</v>
      </c>
      <c r="DC57" s="2">
        <v>18</v>
      </c>
      <c r="DD57" s="2">
        <v>2</v>
      </c>
      <c r="DE57" s="4">
        <v>0.91</v>
      </c>
      <c r="DF57" s="8">
        <f t="shared" si="12"/>
        <v>0</v>
      </c>
      <c r="DH57" s="2" t="s">
        <v>60</v>
      </c>
      <c r="DI57" s="2">
        <v>234</v>
      </c>
      <c r="DJ57" s="2">
        <v>214</v>
      </c>
      <c r="DK57" s="2">
        <v>18</v>
      </c>
      <c r="DL57" s="2">
        <v>2</v>
      </c>
      <c r="DM57" s="4">
        <v>0.91</v>
      </c>
      <c r="DN57" s="4">
        <f t="shared" si="13"/>
        <v>0</v>
      </c>
      <c r="DP57" s="2" t="s">
        <v>60</v>
      </c>
      <c r="DQ57" s="2">
        <v>234</v>
      </c>
      <c r="DR57" s="2">
        <v>214</v>
      </c>
      <c r="DS57" s="2">
        <v>18</v>
      </c>
      <c r="DT57" s="2">
        <v>2</v>
      </c>
      <c r="DU57" s="4">
        <v>0.91</v>
      </c>
      <c r="DV57" s="4">
        <f t="shared" si="14"/>
        <v>0</v>
      </c>
      <c r="DX57" s="2" t="s">
        <v>60</v>
      </c>
      <c r="DY57" s="2">
        <v>234</v>
      </c>
      <c r="DZ57" s="2">
        <v>214</v>
      </c>
      <c r="EA57" s="2">
        <v>18</v>
      </c>
      <c r="EB57" s="2">
        <v>2</v>
      </c>
      <c r="EC57" s="4">
        <v>0.91</v>
      </c>
      <c r="ED57" s="8">
        <f>EC57-'ZTE Geek V975'!DM57</f>
        <v>0</v>
      </c>
      <c r="EF57" s="2" t="s">
        <v>60</v>
      </c>
      <c r="EG57" s="2">
        <v>281</v>
      </c>
      <c r="EH57" s="2">
        <v>214</v>
      </c>
      <c r="EI57" s="2">
        <v>18</v>
      </c>
      <c r="EJ57" s="6">
        <v>49</v>
      </c>
      <c r="EK57" s="4">
        <v>0.76</v>
      </c>
      <c r="EL57" s="4">
        <f t="shared" si="15"/>
        <v>-0.15000000000000002</v>
      </c>
      <c r="EN57" s="2" t="s">
        <v>60</v>
      </c>
      <c r="EO57" s="2">
        <v>281</v>
      </c>
      <c r="EP57" s="2">
        <v>261</v>
      </c>
      <c r="EQ57" s="2">
        <v>18</v>
      </c>
      <c r="ER57" s="2">
        <v>2</v>
      </c>
      <c r="ES57" s="4">
        <v>0.93</v>
      </c>
      <c r="ET57" s="4">
        <f t="shared" si="16"/>
        <v>0.17000000000000004</v>
      </c>
      <c r="EV57" s="2" t="s">
        <v>60</v>
      </c>
      <c r="EW57" s="2">
        <v>281</v>
      </c>
      <c r="EX57" s="2">
        <v>261</v>
      </c>
      <c r="EY57" s="2">
        <v>18</v>
      </c>
      <c r="EZ57" s="2">
        <v>2</v>
      </c>
      <c r="FA57" s="4">
        <v>0.93</v>
      </c>
      <c r="FB57" s="4">
        <f t="shared" si="17"/>
        <v>0</v>
      </c>
      <c r="FD57" s="2" t="s">
        <v>60</v>
      </c>
      <c r="FE57" s="2">
        <v>281</v>
      </c>
      <c r="FF57" s="2">
        <v>261</v>
      </c>
      <c r="FG57" s="2">
        <v>18</v>
      </c>
      <c r="FH57" s="2">
        <v>2</v>
      </c>
      <c r="FI57" s="4">
        <v>0.93</v>
      </c>
      <c r="FJ57" s="4">
        <f t="shared" si="18"/>
        <v>0</v>
      </c>
      <c r="FL57" s="2" t="s">
        <v>60</v>
      </c>
      <c r="FM57" s="2">
        <v>281</v>
      </c>
      <c r="FN57" s="2">
        <v>261</v>
      </c>
      <c r="FO57" s="2">
        <v>18</v>
      </c>
      <c r="FP57" s="2">
        <v>2</v>
      </c>
      <c r="FQ57" s="4">
        <v>0.93</v>
      </c>
      <c r="FR57" s="8">
        <f t="shared" si="19"/>
        <v>0</v>
      </c>
      <c r="FT57" s="2" t="s">
        <v>60</v>
      </c>
      <c r="FU57" s="2">
        <v>281</v>
      </c>
      <c r="FV57" s="2">
        <v>261</v>
      </c>
      <c r="FW57" s="2">
        <v>18</v>
      </c>
      <c r="FX57" s="2">
        <v>2</v>
      </c>
      <c r="FY57" s="4">
        <f t="shared" si="88"/>
        <v>0.92882562277580072</v>
      </c>
      <c r="FZ57" s="4">
        <f t="shared" si="20"/>
        <v>-1.17437722419933E-3</v>
      </c>
      <c r="GB57" t="s">
        <v>115</v>
      </c>
      <c r="GC57">
        <v>281</v>
      </c>
      <c r="GD57">
        <v>261</v>
      </c>
      <c r="GE57">
        <v>18</v>
      </c>
      <c r="GF57">
        <v>2</v>
      </c>
      <c r="GG57" s="38">
        <f t="shared" si="89"/>
        <v>0.92882562277580072</v>
      </c>
      <c r="GH57" s="4">
        <f t="shared" si="21"/>
        <v>0</v>
      </c>
      <c r="GJ57" s="2" t="s">
        <v>60</v>
      </c>
      <c r="GK57" s="2">
        <v>281</v>
      </c>
      <c r="GL57" s="2">
        <v>261</v>
      </c>
      <c r="GM57" s="2">
        <v>18</v>
      </c>
      <c r="GN57" s="2">
        <v>2</v>
      </c>
      <c r="GO57" s="4">
        <v>0.93</v>
      </c>
      <c r="GP57" s="4">
        <f t="shared" si="22"/>
        <v>1.17437722419933E-3</v>
      </c>
      <c r="GR57" s="2" t="s">
        <v>60</v>
      </c>
      <c r="GS57" s="2">
        <v>281</v>
      </c>
      <c r="GT57" s="2">
        <v>261</v>
      </c>
      <c r="GU57" s="2">
        <v>18</v>
      </c>
      <c r="GV57" s="2">
        <v>2</v>
      </c>
      <c r="GW57" s="4">
        <v>0.93</v>
      </c>
      <c r="GX57" s="4">
        <f t="shared" si="23"/>
        <v>0</v>
      </c>
      <c r="GZ57" s="2" t="s">
        <v>60</v>
      </c>
      <c r="HA57" s="2">
        <v>281</v>
      </c>
      <c r="HB57" s="2">
        <v>261</v>
      </c>
      <c r="HC57" s="2">
        <v>18</v>
      </c>
      <c r="HD57" s="2">
        <v>2</v>
      </c>
      <c r="HE57" s="4">
        <v>0.93</v>
      </c>
      <c r="HF57" s="4">
        <f t="shared" si="24"/>
        <v>0</v>
      </c>
      <c r="HH57" s="2" t="s">
        <v>60</v>
      </c>
      <c r="HI57" s="2">
        <v>291</v>
      </c>
      <c r="HJ57" s="2">
        <v>263</v>
      </c>
      <c r="HK57" s="2">
        <v>26</v>
      </c>
      <c r="HL57" s="2">
        <v>2</v>
      </c>
      <c r="HM57" s="4">
        <v>0.9</v>
      </c>
      <c r="HN57" s="4">
        <f t="shared" si="25"/>
        <v>-3.0000000000000027E-2</v>
      </c>
      <c r="HO57" s="2" t="s">
        <v>89</v>
      </c>
      <c r="HP57" s="2" t="s">
        <v>60</v>
      </c>
      <c r="HQ57" s="2">
        <v>291</v>
      </c>
      <c r="HR57" s="2">
        <v>263</v>
      </c>
      <c r="HS57" s="2">
        <v>26</v>
      </c>
      <c r="HT57" s="2">
        <v>2</v>
      </c>
      <c r="HU57" s="4">
        <v>0.9</v>
      </c>
      <c r="HV57" s="4">
        <f t="shared" si="26"/>
        <v>0</v>
      </c>
      <c r="HX57" s="2" t="s">
        <v>60</v>
      </c>
      <c r="HY57" s="2">
        <v>291</v>
      </c>
      <c r="HZ57" s="2">
        <v>263</v>
      </c>
      <c r="IA57" s="2">
        <v>26</v>
      </c>
      <c r="IB57" s="2">
        <v>2</v>
      </c>
      <c r="IC57" s="4">
        <v>0.9</v>
      </c>
      <c r="ID57" s="4">
        <f t="shared" si="27"/>
        <v>0</v>
      </c>
      <c r="IF57" s="2" t="s">
        <v>60</v>
      </c>
      <c r="IG57" s="2">
        <v>291</v>
      </c>
      <c r="IH57" s="2">
        <v>263</v>
      </c>
      <c r="II57" s="2">
        <v>26</v>
      </c>
      <c r="IJ57" s="2">
        <v>2</v>
      </c>
      <c r="IK57" s="4">
        <f t="shared" si="90"/>
        <v>0.90378006872852235</v>
      </c>
      <c r="IL57" s="4">
        <f t="shared" si="28"/>
        <v>3.7800687285223233E-3</v>
      </c>
      <c r="IN57" s="55" t="s">
        <v>60</v>
      </c>
      <c r="IO57" s="55">
        <v>291</v>
      </c>
      <c r="IP57" s="55">
        <v>263</v>
      </c>
      <c r="IQ57" s="55">
        <v>26</v>
      </c>
      <c r="IR57" s="55">
        <v>2</v>
      </c>
      <c r="IS57" s="56">
        <v>0.9</v>
      </c>
      <c r="IT57" s="56">
        <v>0</v>
      </c>
      <c r="IU57" s="52"/>
      <c r="IV57" s="55" t="s">
        <v>60</v>
      </c>
      <c r="IW57" s="55">
        <v>291</v>
      </c>
      <c r="IX57" s="55">
        <v>263</v>
      </c>
      <c r="IY57" s="55">
        <v>26</v>
      </c>
      <c r="IZ57" s="55">
        <v>2</v>
      </c>
      <c r="JA57" s="56">
        <v>0.9</v>
      </c>
      <c r="JB57" s="56">
        <v>0</v>
      </c>
      <c r="JC57" s="52"/>
      <c r="JD57" s="73" t="s">
        <v>60</v>
      </c>
      <c r="JE57" s="73">
        <v>291</v>
      </c>
      <c r="JF57" s="73">
        <v>263</v>
      </c>
      <c r="JG57" s="73">
        <v>26</v>
      </c>
      <c r="JH57" s="73">
        <v>2</v>
      </c>
      <c r="JI57" s="77">
        <v>0.9</v>
      </c>
      <c r="JJ57" s="67">
        <f t="shared" si="29"/>
        <v>0</v>
      </c>
      <c r="JK57" s="66"/>
      <c r="JL57" s="73" t="s">
        <v>60</v>
      </c>
      <c r="JM57" s="73">
        <v>291</v>
      </c>
      <c r="JN57" s="73">
        <v>263</v>
      </c>
      <c r="JO57" s="73">
        <v>26</v>
      </c>
      <c r="JP57" s="73">
        <v>2</v>
      </c>
      <c r="JQ57" s="77">
        <f t="shared" si="91"/>
        <v>0.90378006872852235</v>
      </c>
      <c r="JR57" s="67">
        <f t="shared" si="30"/>
        <v>3.7800687285223233E-3</v>
      </c>
      <c r="JS57" s="66" t="s">
        <v>89</v>
      </c>
      <c r="JT57" s="74" t="s">
        <v>60</v>
      </c>
      <c r="JU57" s="74">
        <v>291</v>
      </c>
      <c r="JV57" s="74">
        <v>263</v>
      </c>
      <c r="JW57" s="74">
        <v>26</v>
      </c>
      <c r="JX57" s="74">
        <v>2</v>
      </c>
      <c r="JY57" s="75">
        <f t="shared" si="92"/>
        <v>0.90378006872852235</v>
      </c>
      <c r="JZ57" s="75">
        <f t="shared" si="31"/>
        <v>0</v>
      </c>
      <c r="KB57" s="73" t="s">
        <v>60</v>
      </c>
      <c r="KC57" s="73">
        <v>291</v>
      </c>
      <c r="KD57" s="73">
        <v>263</v>
      </c>
      <c r="KE57" s="73">
        <v>26</v>
      </c>
      <c r="KF57" s="73">
        <v>2</v>
      </c>
      <c r="KG57" s="77">
        <v>0.9</v>
      </c>
      <c r="KH57" s="75">
        <f t="shared" si="32"/>
        <v>-3.7800687285223233E-3</v>
      </c>
      <c r="KI57" s="74"/>
      <c r="KJ57" s="73" t="s">
        <v>60</v>
      </c>
      <c r="KK57" s="73">
        <v>291</v>
      </c>
      <c r="KL57" s="73">
        <v>263</v>
      </c>
      <c r="KM57" s="73">
        <v>26</v>
      </c>
      <c r="KN57" s="73">
        <v>2</v>
      </c>
      <c r="KO57" s="77">
        <v>0.9</v>
      </c>
      <c r="KP57" s="75">
        <f t="shared" si="33"/>
        <v>0</v>
      </c>
      <c r="KQ57" s="74"/>
      <c r="KR57" s="73" t="s">
        <v>60</v>
      </c>
      <c r="KS57" s="73">
        <v>291</v>
      </c>
      <c r="KT57" s="73">
        <v>263</v>
      </c>
      <c r="KU57" s="73">
        <v>26</v>
      </c>
      <c r="KV57" s="73">
        <v>2</v>
      </c>
      <c r="KW57" s="77">
        <v>0.9</v>
      </c>
      <c r="KX57" s="75">
        <f t="shared" si="34"/>
        <v>0</v>
      </c>
      <c r="KY57" s="74"/>
      <c r="KZ57" s="73" t="s">
        <v>60</v>
      </c>
      <c r="LA57" s="73">
        <v>291</v>
      </c>
      <c r="LB57" s="73">
        <v>263</v>
      </c>
      <c r="LC57" s="73">
        <v>26</v>
      </c>
      <c r="LD57" s="73">
        <v>2</v>
      </c>
      <c r="LE57" s="77">
        <v>0.9</v>
      </c>
      <c r="LF57" s="75">
        <f t="shared" si="35"/>
        <v>-1.1000000000000001</v>
      </c>
      <c r="LG57" s="74"/>
      <c r="LH57" s="74"/>
      <c r="LI57" s="73" t="s">
        <v>60</v>
      </c>
      <c r="LJ57" s="73">
        <v>291</v>
      </c>
      <c r="LK57" s="73">
        <v>263</v>
      </c>
      <c r="LL57" s="73">
        <v>26</v>
      </c>
      <c r="LM57" s="73">
        <v>2</v>
      </c>
      <c r="LN57" s="77">
        <v>0.9</v>
      </c>
      <c r="LO57" s="75">
        <f t="shared" si="36"/>
        <v>0</v>
      </c>
      <c r="LP57" s="74"/>
      <c r="LQ57" s="74" t="s">
        <v>60</v>
      </c>
      <c r="LR57" s="74">
        <v>291</v>
      </c>
      <c r="LS57" s="74">
        <v>263</v>
      </c>
      <c r="LT57" s="74">
        <v>26</v>
      </c>
      <c r="LU57" s="74">
        <v>2</v>
      </c>
      <c r="LV57" s="75">
        <f t="shared" si="37"/>
        <v>0.90378006872852235</v>
      </c>
      <c r="LW57" s="75">
        <f t="shared" si="38"/>
        <v>3.7800687285223233E-3</v>
      </c>
      <c r="LY57" s="74" t="s">
        <v>60</v>
      </c>
      <c r="LZ57" s="74">
        <v>291</v>
      </c>
      <c r="MA57" s="74">
        <v>263</v>
      </c>
      <c r="MB57" s="74">
        <v>26</v>
      </c>
      <c r="MC57" s="74">
        <v>2</v>
      </c>
      <c r="MD57" s="75">
        <f t="shared" si="39"/>
        <v>0.90378006872852235</v>
      </c>
      <c r="ME57" s="75">
        <f t="shared" si="40"/>
        <v>0</v>
      </c>
      <c r="MG57" s="74" t="s">
        <v>60</v>
      </c>
      <c r="MH57" s="74">
        <v>291</v>
      </c>
      <c r="MI57" s="74">
        <v>262</v>
      </c>
      <c r="MJ57" s="74">
        <v>26</v>
      </c>
      <c r="MK57" s="74">
        <v>3</v>
      </c>
      <c r="ML57" s="75">
        <f t="shared" si="41"/>
        <v>0.90034364261168387</v>
      </c>
      <c r="MM57" s="75">
        <f t="shared" si="42"/>
        <v>-3.4364261168384758E-3</v>
      </c>
      <c r="MO57" s="74" t="s">
        <v>60</v>
      </c>
      <c r="MP57" s="74">
        <v>291</v>
      </c>
      <c r="MQ57" s="74">
        <v>262</v>
      </c>
      <c r="MR57" s="74">
        <v>26</v>
      </c>
      <c r="MS57" s="74">
        <v>3</v>
      </c>
      <c r="MT57" s="75">
        <f t="shared" si="43"/>
        <v>0.90034364261168387</v>
      </c>
      <c r="MU57" s="75">
        <f t="shared" si="44"/>
        <v>0</v>
      </c>
      <c r="MW57" s="74" t="s">
        <v>60</v>
      </c>
      <c r="MX57" s="74">
        <v>291</v>
      </c>
      <c r="MY57" s="74">
        <v>263</v>
      </c>
      <c r="MZ57" s="74">
        <v>26</v>
      </c>
      <c r="NA57" s="74">
        <v>2</v>
      </c>
      <c r="NB57" s="75">
        <f t="shared" si="45"/>
        <v>0.90378006872852235</v>
      </c>
      <c r="NC57" s="75">
        <f t="shared" si="46"/>
        <v>3.4364261168384758E-3</v>
      </c>
      <c r="ND57" s="74"/>
      <c r="NE57" s="74" t="s">
        <v>60</v>
      </c>
      <c r="NF57" s="74">
        <v>291</v>
      </c>
      <c r="NG57" s="74">
        <v>263</v>
      </c>
      <c r="NH57" s="74">
        <v>26</v>
      </c>
      <c r="NI57" s="74">
        <v>2</v>
      </c>
      <c r="NJ57" s="75">
        <f t="shared" si="47"/>
        <v>0.90378006872852235</v>
      </c>
      <c r="NK57" s="75">
        <f t="shared" si="48"/>
        <v>0</v>
      </c>
      <c r="NL57" s="74"/>
      <c r="NM57" s="74" t="s">
        <v>60</v>
      </c>
      <c r="NN57" s="74">
        <v>291</v>
      </c>
      <c r="NO57" s="74">
        <v>263</v>
      </c>
      <c r="NP57" s="74">
        <v>26</v>
      </c>
      <c r="NQ57" s="74">
        <v>2</v>
      </c>
      <c r="NR57" s="75">
        <f t="shared" si="49"/>
        <v>0.90378006872852235</v>
      </c>
      <c r="NS57" s="75">
        <f t="shared" si="50"/>
        <v>0</v>
      </c>
      <c r="NU57" s="74" t="s">
        <v>60</v>
      </c>
      <c r="NV57" s="74">
        <v>291</v>
      </c>
      <c r="NW57" s="74">
        <v>263</v>
      </c>
      <c r="NX57" s="74">
        <v>26</v>
      </c>
      <c r="NY57" s="74">
        <v>2</v>
      </c>
      <c r="NZ57" s="75">
        <f t="shared" si="51"/>
        <v>0.90378006872852235</v>
      </c>
      <c r="OA57" s="75">
        <f t="shared" si="52"/>
        <v>0</v>
      </c>
      <c r="OC57" s="74" t="s">
        <v>60</v>
      </c>
      <c r="OD57" s="74">
        <v>291</v>
      </c>
      <c r="OE57" s="6">
        <v>263</v>
      </c>
      <c r="OF57" s="74">
        <v>26</v>
      </c>
      <c r="OG57" s="6">
        <v>2</v>
      </c>
      <c r="OH57" s="75">
        <f t="shared" si="53"/>
        <v>0.90378006872852235</v>
      </c>
      <c r="OI57" s="75">
        <f t="shared" si="54"/>
        <v>0</v>
      </c>
      <c r="OJ57" s="49" t="s">
        <v>89</v>
      </c>
      <c r="OK57" s="74" t="s">
        <v>60</v>
      </c>
      <c r="OL57" s="74">
        <v>291</v>
      </c>
      <c r="OM57" s="73">
        <v>263</v>
      </c>
      <c r="ON57" s="74">
        <v>26</v>
      </c>
      <c r="OO57" s="74">
        <v>2</v>
      </c>
      <c r="OP57" s="75">
        <f t="shared" si="55"/>
        <v>0.90378006872852235</v>
      </c>
      <c r="OQ57" s="75">
        <f t="shared" si="56"/>
        <v>0</v>
      </c>
      <c r="OS57" s="74" t="s">
        <v>60</v>
      </c>
      <c r="OT57" s="74">
        <v>291</v>
      </c>
      <c r="OU57" s="74">
        <v>263</v>
      </c>
      <c r="OV57" s="74">
        <v>26</v>
      </c>
      <c r="OW57" s="74">
        <v>2</v>
      </c>
      <c r="OX57" s="75">
        <f t="shared" si="57"/>
        <v>0.90378006872852235</v>
      </c>
      <c r="OY57" s="75">
        <f t="shared" si="58"/>
        <v>0</v>
      </c>
      <c r="PA57" s="74" t="s">
        <v>60</v>
      </c>
      <c r="PB57" s="74">
        <v>291</v>
      </c>
      <c r="PC57" s="74">
        <v>262</v>
      </c>
      <c r="PD57" s="74">
        <v>26</v>
      </c>
      <c r="PE57" s="74">
        <v>3</v>
      </c>
      <c r="PF57" s="75">
        <f t="shared" si="59"/>
        <v>0.90034364261168387</v>
      </c>
      <c r="PG57" s="75">
        <f t="shared" si="60"/>
        <v>-3.4364261168384758E-3</v>
      </c>
      <c r="PI57" s="74" t="s">
        <v>60</v>
      </c>
      <c r="PJ57" s="74">
        <v>291</v>
      </c>
      <c r="PK57" s="74">
        <v>263</v>
      </c>
      <c r="PL57" s="74">
        <v>26</v>
      </c>
      <c r="PM57" s="74">
        <v>2</v>
      </c>
      <c r="PN57" s="75">
        <f t="shared" si="61"/>
        <v>0.90378006872852235</v>
      </c>
      <c r="PO57" s="75">
        <f t="shared" si="62"/>
        <v>3.4364261168384758E-3</v>
      </c>
      <c r="PQ57" s="74" t="s">
        <v>60</v>
      </c>
      <c r="PR57" s="74">
        <v>291</v>
      </c>
      <c r="PS57" s="74">
        <v>263</v>
      </c>
      <c r="PT57" s="74">
        <v>26</v>
      </c>
      <c r="PU57" s="74">
        <v>2</v>
      </c>
      <c r="PV57" s="75">
        <f t="shared" si="63"/>
        <v>0.90378006872852235</v>
      </c>
      <c r="PW57" s="75">
        <f t="shared" si="64"/>
        <v>0</v>
      </c>
      <c r="PY57" s="74" t="s">
        <v>60</v>
      </c>
      <c r="PZ57" s="74">
        <v>291</v>
      </c>
      <c r="QA57" s="74">
        <v>262</v>
      </c>
      <c r="QB57" s="74">
        <v>26</v>
      </c>
      <c r="QC57" s="74">
        <v>3</v>
      </c>
      <c r="QD57" s="75">
        <f t="shared" si="65"/>
        <v>0.90034364261168387</v>
      </c>
      <c r="QE57" s="75">
        <f t="shared" si="66"/>
        <v>-3.4364261168384758E-3</v>
      </c>
      <c r="QG57" s="74" t="s">
        <v>60</v>
      </c>
      <c r="QH57" s="74">
        <v>291</v>
      </c>
      <c r="QI57" s="74">
        <v>263</v>
      </c>
      <c r="QJ57" s="74">
        <v>26</v>
      </c>
      <c r="QK57" s="74">
        <v>2</v>
      </c>
      <c r="QL57" s="75">
        <f t="shared" si="67"/>
        <v>0.90378006872852235</v>
      </c>
      <c r="QM57" s="75">
        <f t="shared" si="68"/>
        <v>3.4364261168384758E-3</v>
      </c>
      <c r="QO57" s="74" t="s">
        <v>60</v>
      </c>
      <c r="QP57" s="74">
        <v>291</v>
      </c>
      <c r="QQ57" s="74">
        <v>263</v>
      </c>
      <c r="QR57" s="74">
        <v>26</v>
      </c>
      <c r="QS57" s="74">
        <v>2</v>
      </c>
      <c r="QT57" s="75">
        <f t="shared" si="69"/>
        <v>0.90378006872852235</v>
      </c>
      <c r="QU57" s="75">
        <f t="shared" si="70"/>
        <v>0</v>
      </c>
      <c r="QW57" s="74" t="s">
        <v>60</v>
      </c>
      <c r="QX57" s="74">
        <v>291</v>
      </c>
      <c r="QY57" s="74">
        <v>263</v>
      </c>
      <c r="QZ57" s="74">
        <v>26</v>
      </c>
      <c r="RA57" s="74">
        <v>2</v>
      </c>
      <c r="RB57" s="75">
        <f t="shared" si="71"/>
        <v>0.90378006872852235</v>
      </c>
      <c r="RC57" s="75">
        <f t="shared" si="72"/>
        <v>0</v>
      </c>
      <c r="RE57" s="74" t="s">
        <v>60</v>
      </c>
      <c r="RF57" s="74">
        <v>291</v>
      </c>
      <c r="RG57" s="74">
        <v>263</v>
      </c>
      <c r="RH57" s="74">
        <v>26</v>
      </c>
      <c r="RI57" s="74">
        <v>2</v>
      </c>
      <c r="RJ57" s="75">
        <f t="shared" si="73"/>
        <v>0.90378006872852235</v>
      </c>
      <c r="RK57" s="75">
        <f t="shared" si="74"/>
        <v>0</v>
      </c>
      <c r="RM57" s="74" t="s">
        <v>60</v>
      </c>
      <c r="RN57" s="74">
        <v>291</v>
      </c>
      <c r="RO57" s="74">
        <v>263</v>
      </c>
      <c r="RP57" s="74">
        <v>26</v>
      </c>
      <c r="RQ57" s="74">
        <v>2</v>
      </c>
      <c r="RR57" s="75">
        <f t="shared" si="75"/>
        <v>0.90378006872852235</v>
      </c>
      <c r="RS57" s="75">
        <f t="shared" si="76"/>
        <v>0</v>
      </c>
      <c r="RU57" s="74" t="s">
        <v>60</v>
      </c>
      <c r="RV57" s="74">
        <v>291</v>
      </c>
      <c r="RW57" s="74">
        <v>262</v>
      </c>
      <c r="RX57" s="74">
        <v>27</v>
      </c>
      <c r="RY57" s="74">
        <v>2</v>
      </c>
      <c r="RZ57" s="75">
        <f t="shared" si="77"/>
        <v>0.90034364261168387</v>
      </c>
      <c r="SA57" s="75">
        <f t="shared" si="78"/>
        <v>-3.4364261168384758E-3</v>
      </c>
      <c r="SC57" s="74" t="s">
        <v>60</v>
      </c>
      <c r="SD57" s="74">
        <v>291</v>
      </c>
      <c r="SE57" s="74">
        <v>263</v>
      </c>
      <c r="SF57" s="74">
        <v>26</v>
      </c>
      <c r="SG57" s="74">
        <v>2</v>
      </c>
      <c r="SH57" s="75">
        <f t="shared" si="79"/>
        <v>0.90378006872852235</v>
      </c>
      <c r="SI57" s="75">
        <f t="shared" si="80"/>
        <v>3.4364261168384758E-3</v>
      </c>
      <c r="SK57" s="74" t="s">
        <v>60</v>
      </c>
      <c r="SL57" s="74">
        <v>291</v>
      </c>
      <c r="SM57" s="74">
        <v>263</v>
      </c>
      <c r="SN57" s="74">
        <v>26</v>
      </c>
      <c r="SO57" s="74">
        <v>2</v>
      </c>
      <c r="SP57" s="75">
        <f t="shared" si="81"/>
        <v>0.90378006872852235</v>
      </c>
      <c r="SQ57" s="75" t="str">
        <f t="shared" si="82"/>
        <v>OK</v>
      </c>
      <c r="SR57" s="74" t="s">
        <v>246</v>
      </c>
      <c r="SS57" s="74" t="s">
        <v>60</v>
      </c>
      <c r="ST57" s="74">
        <v>291</v>
      </c>
      <c r="SU57" s="74">
        <v>263</v>
      </c>
      <c r="SV57" s="74">
        <v>26</v>
      </c>
      <c r="SW57" s="74">
        <v>2</v>
      </c>
      <c r="SX57" s="75">
        <f t="shared" si="83"/>
        <v>0.90378006872852235</v>
      </c>
      <c r="SY57" s="75" t="str">
        <f t="shared" si="84"/>
        <v>OK</v>
      </c>
      <c r="TA57" s="74" t="s">
        <v>60</v>
      </c>
      <c r="TB57" s="74">
        <v>291</v>
      </c>
      <c r="TC57" s="74">
        <v>263</v>
      </c>
      <c r="TD57" s="74">
        <v>26</v>
      </c>
      <c r="TE57" s="74">
        <v>2</v>
      </c>
      <c r="TF57" s="75">
        <v>0.9</v>
      </c>
      <c r="TG57" s="75" t="str">
        <f t="shared" si="85"/>
        <v>OK</v>
      </c>
      <c r="TH57" s="66" t="s">
        <v>246</v>
      </c>
      <c r="TI57" s="74" t="s">
        <v>60</v>
      </c>
      <c r="TJ57" s="74">
        <v>291</v>
      </c>
      <c r="TK57" s="74">
        <v>263</v>
      </c>
      <c r="TL57" s="74">
        <v>26</v>
      </c>
      <c r="TM57" s="74">
        <v>2</v>
      </c>
      <c r="TN57" s="75">
        <f t="shared" si="86"/>
        <v>0.90378006872852235</v>
      </c>
      <c r="TO57" s="75" t="str">
        <f t="shared" si="87"/>
        <v>OK</v>
      </c>
    </row>
    <row r="58" spans="1:535" ht="15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G58" s="4"/>
      <c r="H58" s="6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4">
        <f t="shared" si="0"/>
        <v>-0.57000000000000006</v>
      </c>
      <c r="P58" s="6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4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4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4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4">
        <f t="shared" si="4"/>
        <v>0</v>
      </c>
      <c r="AV58" s="2" t="s">
        <v>61</v>
      </c>
      <c r="AW58" s="2">
        <v>7</v>
      </c>
      <c r="AX58" s="2">
        <v>2</v>
      </c>
      <c r="AY58" s="2">
        <v>5</v>
      </c>
      <c r="AZ58" s="2">
        <v>0</v>
      </c>
      <c r="BA58" s="4">
        <v>0.28999999999999998</v>
      </c>
      <c r="BB58" s="4">
        <f t="shared" si="5"/>
        <v>0</v>
      </c>
      <c r="BD58" s="2" t="s">
        <v>61</v>
      </c>
      <c r="BE58" s="2">
        <v>7</v>
      </c>
      <c r="BF58" s="2">
        <v>2</v>
      </c>
      <c r="BG58" s="2">
        <v>5</v>
      </c>
      <c r="BH58" s="2">
        <v>0</v>
      </c>
      <c r="BI58" s="4">
        <v>0.28999999999999998</v>
      </c>
      <c r="BJ58" s="4">
        <f t="shared" si="6"/>
        <v>0</v>
      </c>
      <c r="BL58" s="2" t="s">
        <v>61</v>
      </c>
      <c r="BM58" s="2">
        <v>7</v>
      </c>
      <c r="BN58" s="2">
        <v>2</v>
      </c>
      <c r="BO58" s="2">
        <v>5</v>
      </c>
      <c r="BP58" s="2">
        <v>0</v>
      </c>
      <c r="BQ58" s="4">
        <v>0.28999999999999998</v>
      </c>
      <c r="BR58" s="4">
        <f t="shared" si="7"/>
        <v>0</v>
      </c>
      <c r="BT58" s="2" t="s">
        <v>61</v>
      </c>
      <c r="BU58" s="2">
        <v>7</v>
      </c>
      <c r="BV58" s="2">
        <v>2</v>
      </c>
      <c r="BW58" s="2">
        <v>5</v>
      </c>
      <c r="BX58" s="2">
        <v>0</v>
      </c>
      <c r="BY58" s="4">
        <v>0.28999999999999998</v>
      </c>
      <c r="BZ58" s="4">
        <f t="shared" si="8"/>
        <v>0</v>
      </c>
      <c r="CB58" s="2" t="s">
        <v>61</v>
      </c>
      <c r="CC58" s="2">
        <v>7</v>
      </c>
      <c r="CD58" s="2">
        <v>2</v>
      </c>
      <c r="CE58" s="2">
        <v>5</v>
      </c>
      <c r="CF58" s="2">
        <v>0</v>
      </c>
      <c r="CG58" s="4">
        <v>0.28999999999999998</v>
      </c>
      <c r="CH58" s="4">
        <f t="shared" si="9"/>
        <v>0</v>
      </c>
      <c r="CJ58" s="2" t="s">
        <v>61</v>
      </c>
      <c r="CK58" s="2">
        <v>7</v>
      </c>
      <c r="CL58" s="2">
        <v>2</v>
      </c>
      <c r="CM58" s="2">
        <v>5</v>
      </c>
      <c r="CN58" s="2">
        <v>0</v>
      </c>
      <c r="CO58" s="4">
        <v>0.28999999999999998</v>
      </c>
      <c r="CP58" s="4">
        <f t="shared" si="10"/>
        <v>0</v>
      </c>
      <c r="CR58" s="2" t="s">
        <v>61</v>
      </c>
      <c r="CS58" s="2">
        <v>7</v>
      </c>
      <c r="CT58" s="2">
        <v>2</v>
      </c>
      <c r="CU58" s="2">
        <v>5</v>
      </c>
      <c r="CV58" s="2">
        <v>0</v>
      </c>
      <c r="CW58" s="4">
        <v>0.28999999999999998</v>
      </c>
      <c r="CX58" s="4">
        <f t="shared" si="11"/>
        <v>0</v>
      </c>
      <c r="CZ58" s="2" t="s">
        <v>61</v>
      </c>
      <c r="DA58" s="2">
        <v>7</v>
      </c>
      <c r="DB58" s="2">
        <v>2</v>
      </c>
      <c r="DC58" s="2">
        <v>5</v>
      </c>
      <c r="DD58" s="2">
        <v>0</v>
      </c>
      <c r="DE58" s="4">
        <v>0.28999999999999998</v>
      </c>
      <c r="DF58" s="8">
        <f t="shared" si="12"/>
        <v>0</v>
      </c>
      <c r="DH58" s="2" t="s">
        <v>61</v>
      </c>
      <c r="DI58" s="2">
        <v>7</v>
      </c>
      <c r="DJ58" s="2">
        <v>2</v>
      </c>
      <c r="DK58" s="2">
        <v>5</v>
      </c>
      <c r="DL58" s="2">
        <v>0</v>
      </c>
      <c r="DM58" s="4">
        <v>0.28999999999999998</v>
      </c>
      <c r="DN58" s="4">
        <f t="shared" si="13"/>
        <v>0</v>
      </c>
      <c r="DP58" s="2" t="s">
        <v>61</v>
      </c>
      <c r="DQ58" s="2">
        <v>7</v>
      </c>
      <c r="DR58" s="2">
        <v>2</v>
      </c>
      <c r="DS58" s="2">
        <v>5</v>
      </c>
      <c r="DT58" s="2">
        <v>0</v>
      </c>
      <c r="DU58" s="4">
        <v>0.28999999999999998</v>
      </c>
      <c r="DV58" s="4">
        <f t="shared" si="14"/>
        <v>0</v>
      </c>
      <c r="DX58" s="2" t="s">
        <v>61</v>
      </c>
      <c r="DY58" s="2">
        <v>7</v>
      </c>
      <c r="DZ58" s="2">
        <v>2</v>
      </c>
      <c r="EA58" s="2">
        <v>5</v>
      </c>
      <c r="EB58" s="2">
        <v>0</v>
      </c>
      <c r="EC58" s="4">
        <v>0.28999999999999998</v>
      </c>
      <c r="ED58" s="8">
        <f>EC58-'ZTE Geek V975'!DM58</f>
        <v>0</v>
      </c>
      <c r="EF58" s="2" t="s">
        <v>61</v>
      </c>
      <c r="EG58" s="2">
        <v>7</v>
      </c>
      <c r="EH58" s="2">
        <v>2</v>
      </c>
      <c r="EI58" s="2">
        <v>5</v>
      </c>
      <c r="EJ58" s="2">
        <v>0</v>
      </c>
      <c r="EK58" s="4">
        <v>0.28999999999999998</v>
      </c>
      <c r="EL58" s="4">
        <f t="shared" si="15"/>
        <v>0</v>
      </c>
      <c r="EN58" s="2" t="s">
        <v>61</v>
      </c>
      <c r="EO58" s="2">
        <v>7</v>
      </c>
      <c r="EP58" s="2">
        <v>2</v>
      </c>
      <c r="EQ58" s="2">
        <v>5</v>
      </c>
      <c r="ER58" s="2">
        <v>0</v>
      </c>
      <c r="ES58" s="4">
        <v>0.28999999999999998</v>
      </c>
      <c r="ET58" s="4">
        <f t="shared" si="16"/>
        <v>0</v>
      </c>
      <c r="EV58" s="2" t="s">
        <v>61</v>
      </c>
      <c r="EW58" s="2">
        <v>7</v>
      </c>
      <c r="EX58" s="2">
        <v>2</v>
      </c>
      <c r="EY58" s="2">
        <v>5</v>
      </c>
      <c r="EZ58" s="2">
        <v>0</v>
      </c>
      <c r="FA58" s="4">
        <v>0.28999999999999998</v>
      </c>
      <c r="FB58" s="4">
        <f t="shared" si="17"/>
        <v>0</v>
      </c>
      <c r="FD58" s="2" t="s">
        <v>61</v>
      </c>
      <c r="FE58" s="2">
        <v>7</v>
      </c>
      <c r="FF58" s="2">
        <v>2</v>
      </c>
      <c r="FG58" s="2">
        <v>5</v>
      </c>
      <c r="FH58" s="2">
        <v>0</v>
      </c>
      <c r="FI58" s="4">
        <v>0.28999999999999998</v>
      </c>
      <c r="FJ58" s="4">
        <f t="shared" si="18"/>
        <v>0</v>
      </c>
      <c r="FL58" s="2" t="s">
        <v>61</v>
      </c>
      <c r="FM58" s="2">
        <v>7</v>
      </c>
      <c r="FN58" s="2">
        <v>2</v>
      </c>
      <c r="FO58" s="2">
        <v>5</v>
      </c>
      <c r="FP58" s="2">
        <v>0</v>
      </c>
      <c r="FQ58" s="4">
        <v>0.28999999999999998</v>
      </c>
      <c r="FR58" s="8">
        <f t="shared" si="19"/>
        <v>0</v>
      </c>
      <c r="FT58" s="2" t="s">
        <v>61</v>
      </c>
      <c r="FU58" s="2">
        <v>7</v>
      </c>
      <c r="FV58" s="2">
        <v>2</v>
      </c>
      <c r="FW58" s="2">
        <v>5</v>
      </c>
      <c r="FX58" s="2">
        <v>0</v>
      </c>
      <c r="FY58" s="4">
        <f t="shared" si="88"/>
        <v>0.2857142857142857</v>
      </c>
      <c r="FZ58" s="4">
        <f t="shared" si="20"/>
        <v>-4.2857142857142816E-3</v>
      </c>
      <c r="GB58" t="s">
        <v>61</v>
      </c>
      <c r="GC58">
        <v>7</v>
      </c>
      <c r="GD58">
        <v>2</v>
      </c>
      <c r="GE58">
        <v>5</v>
      </c>
      <c r="GF58">
        <v>0</v>
      </c>
      <c r="GG58" s="38">
        <f t="shared" si="89"/>
        <v>0.2857142857142857</v>
      </c>
      <c r="GH58" s="4">
        <f t="shared" si="21"/>
        <v>0</v>
      </c>
      <c r="GJ58" s="2" t="s">
        <v>61</v>
      </c>
      <c r="GK58" s="2">
        <v>7</v>
      </c>
      <c r="GL58" s="2">
        <v>2</v>
      </c>
      <c r="GM58" s="2">
        <v>5</v>
      </c>
      <c r="GN58" s="2">
        <v>0</v>
      </c>
      <c r="GO58" s="4">
        <v>0.28999999999999998</v>
      </c>
      <c r="GP58" s="4">
        <f t="shared" si="22"/>
        <v>4.2857142857142816E-3</v>
      </c>
      <c r="GR58" s="2" t="s">
        <v>61</v>
      </c>
      <c r="GS58" s="2">
        <v>7</v>
      </c>
      <c r="GT58" s="2">
        <v>2</v>
      </c>
      <c r="GU58" s="2">
        <v>5</v>
      </c>
      <c r="GV58" s="2">
        <v>0</v>
      </c>
      <c r="GW58" s="4">
        <v>0.28999999999999998</v>
      </c>
      <c r="GX58" s="4">
        <f t="shared" si="23"/>
        <v>0</v>
      </c>
      <c r="GZ58" s="2" t="s">
        <v>61</v>
      </c>
      <c r="HA58" s="2">
        <v>7</v>
      </c>
      <c r="HB58" s="2">
        <v>2</v>
      </c>
      <c r="HC58" s="2">
        <v>5</v>
      </c>
      <c r="HD58" s="2">
        <v>0</v>
      </c>
      <c r="HE58" s="4">
        <v>0.28999999999999998</v>
      </c>
      <c r="HF58" s="4">
        <f t="shared" si="24"/>
        <v>0</v>
      </c>
      <c r="HH58" s="2" t="s">
        <v>61</v>
      </c>
      <c r="HI58" s="2">
        <v>7</v>
      </c>
      <c r="HJ58" s="2">
        <v>2</v>
      </c>
      <c r="HK58" s="2">
        <v>5</v>
      </c>
      <c r="HL58" s="2">
        <v>0</v>
      </c>
      <c r="HM58" s="4">
        <v>0.28999999999999998</v>
      </c>
      <c r="HN58" s="4">
        <f t="shared" si="25"/>
        <v>0</v>
      </c>
      <c r="HP58" s="2" t="s">
        <v>61</v>
      </c>
      <c r="HQ58" s="2">
        <v>7</v>
      </c>
      <c r="HR58" s="2">
        <v>2</v>
      </c>
      <c r="HS58" s="2">
        <v>5</v>
      </c>
      <c r="HT58" s="2">
        <v>0</v>
      </c>
      <c r="HU58" s="4">
        <v>0.28999999999999998</v>
      </c>
      <c r="HV58" s="4">
        <f t="shared" si="26"/>
        <v>0</v>
      </c>
      <c r="HX58" s="2" t="s">
        <v>61</v>
      </c>
      <c r="HY58" s="2">
        <v>7</v>
      </c>
      <c r="HZ58" s="2">
        <v>2</v>
      </c>
      <c r="IA58" s="2">
        <v>5</v>
      </c>
      <c r="IB58" s="2">
        <v>0</v>
      </c>
      <c r="IC58" s="4">
        <v>0.28999999999999998</v>
      </c>
      <c r="ID58" s="4">
        <f t="shared" si="27"/>
        <v>0</v>
      </c>
      <c r="IF58" s="2" t="s">
        <v>61</v>
      </c>
      <c r="IG58" s="2">
        <v>7</v>
      </c>
      <c r="IH58" s="2">
        <v>2</v>
      </c>
      <c r="II58" s="2">
        <v>5</v>
      </c>
      <c r="IJ58" s="2">
        <v>0</v>
      </c>
      <c r="IK58" s="4">
        <f t="shared" si="90"/>
        <v>0.2857142857142857</v>
      </c>
      <c r="IL58" s="4">
        <f t="shared" si="28"/>
        <v>-4.2857142857142816E-3</v>
      </c>
      <c r="IN58" s="55" t="s">
        <v>61</v>
      </c>
      <c r="IO58" s="55">
        <v>7</v>
      </c>
      <c r="IP58" s="55">
        <v>2</v>
      </c>
      <c r="IQ58" s="55">
        <v>5</v>
      </c>
      <c r="IR58" s="55">
        <v>0</v>
      </c>
      <c r="IS58" s="56">
        <v>0.28999999999999998</v>
      </c>
      <c r="IT58" s="56">
        <v>0</v>
      </c>
      <c r="IU58" s="52"/>
      <c r="IV58" s="55" t="s">
        <v>61</v>
      </c>
      <c r="IW58" s="55">
        <v>7</v>
      </c>
      <c r="IX58" s="55">
        <v>2</v>
      </c>
      <c r="IY58" s="55">
        <v>5</v>
      </c>
      <c r="IZ58" s="55">
        <v>0</v>
      </c>
      <c r="JA58" s="56">
        <v>0.28999999999999998</v>
      </c>
      <c r="JB58" s="56">
        <v>0</v>
      </c>
      <c r="JC58" s="52"/>
      <c r="JD58" s="73" t="s">
        <v>61</v>
      </c>
      <c r="JE58" s="73">
        <v>7</v>
      </c>
      <c r="JF58" s="73">
        <v>2</v>
      </c>
      <c r="JG58" s="73">
        <v>5</v>
      </c>
      <c r="JH58" s="73">
        <v>0</v>
      </c>
      <c r="JI58" s="77">
        <v>0.28999999999999998</v>
      </c>
      <c r="JJ58" s="67">
        <f t="shared" si="29"/>
        <v>0</v>
      </c>
      <c r="JK58" s="66"/>
      <c r="JL58" s="73" t="s">
        <v>156</v>
      </c>
      <c r="JM58" s="73">
        <v>7</v>
      </c>
      <c r="JN58" s="73">
        <v>2</v>
      </c>
      <c r="JO58" s="73">
        <v>5</v>
      </c>
      <c r="JP58" s="73">
        <v>0</v>
      </c>
      <c r="JQ58" s="77">
        <f t="shared" si="91"/>
        <v>0.2857142857142857</v>
      </c>
      <c r="JR58" s="67">
        <f t="shared" si="30"/>
        <v>-4.2857142857142816E-3</v>
      </c>
      <c r="JS58" s="66"/>
      <c r="JT58" s="74" t="s">
        <v>156</v>
      </c>
      <c r="JU58" s="74">
        <v>7</v>
      </c>
      <c r="JV58" s="74">
        <v>2</v>
      </c>
      <c r="JW58" s="74">
        <v>5</v>
      </c>
      <c r="JX58" s="74">
        <v>0</v>
      </c>
      <c r="JY58" s="75">
        <f t="shared" si="92"/>
        <v>0.2857142857142857</v>
      </c>
      <c r="JZ58" s="75">
        <f t="shared" si="31"/>
        <v>0</v>
      </c>
      <c r="KB58" s="73" t="s">
        <v>156</v>
      </c>
      <c r="KC58" s="73">
        <v>7</v>
      </c>
      <c r="KD58" s="73">
        <v>2</v>
      </c>
      <c r="KE58" s="73">
        <v>5</v>
      </c>
      <c r="KF58" s="73">
        <v>0</v>
      </c>
      <c r="KG58" s="77">
        <v>0.28999999999999998</v>
      </c>
      <c r="KH58" s="75">
        <f t="shared" si="32"/>
        <v>4.2857142857142816E-3</v>
      </c>
      <c r="KI58" s="74"/>
      <c r="KJ58" s="73" t="s">
        <v>156</v>
      </c>
      <c r="KK58" s="73">
        <v>7</v>
      </c>
      <c r="KL58" s="73">
        <v>2</v>
      </c>
      <c r="KM58" s="73">
        <v>5</v>
      </c>
      <c r="KN58" s="73">
        <v>0</v>
      </c>
      <c r="KO58" s="77">
        <v>0.28999999999999998</v>
      </c>
      <c r="KP58" s="75">
        <f t="shared" si="33"/>
        <v>0</v>
      </c>
      <c r="KQ58" s="74"/>
      <c r="KR58" s="73" t="s">
        <v>156</v>
      </c>
      <c r="KS58" s="73">
        <v>7</v>
      </c>
      <c r="KT58" s="73">
        <v>2</v>
      </c>
      <c r="KU58" s="73">
        <v>5</v>
      </c>
      <c r="KV58" s="73">
        <v>0</v>
      </c>
      <c r="KW58" s="77">
        <v>0.28999999999999998</v>
      </c>
      <c r="KX58" s="75">
        <f t="shared" si="34"/>
        <v>0</v>
      </c>
      <c r="KY58" s="74"/>
      <c r="KZ58" s="73" t="s">
        <v>156</v>
      </c>
      <c r="LA58" s="73">
        <v>7</v>
      </c>
      <c r="LB58" s="73">
        <v>2</v>
      </c>
      <c r="LC58" s="73">
        <v>5</v>
      </c>
      <c r="LD58" s="73">
        <v>0</v>
      </c>
      <c r="LE58" s="77">
        <v>0.28999999999999998</v>
      </c>
      <c r="LF58" s="75">
        <f t="shared" si="35"/>
        <v>0.28999999999999998</v>
      </c>
      <c r="LG58" s="74"/>
      <c r="LH58" s="74"/>
      <c r="LI58" s="73" t="s">
        <v>156</v>
      </c>
      <c r="LJ58" s="73">
        <v>7</v>
      </c>
      <c r="LK58" s="73">
        <v>2</v>
      </c>
      <c r="LL58" s="73">
        <v>5</v>
      </c>
      <c r="LM58" s="73">
        <v>0</v>
      </c>
      <c r="LN58" s="77">
        <v>0.28999999999999998</v>
      </c>
      <c r="LO58" s="75">
        <f t="shared" si="36"/>
        <v>0</v>
      </c>
      <c r="LP58" s="74"/>
      <c r="LQ58" s="74" t="s">
        <v>156</v>
      </c>
      <c r="LR58" s="74">
        <v>7</v>
      </c>
      <c r="LS58" s="74">
        <v>2</v>
      </c>
      <c r="LT58" s="74">
        <v>5</v>
      </c>
      <c r="LU58" s="74">
        <v>0</v>
      </c>
      <c r="LV58" s="75">
        <f t="shared" si="37"/>
        <v>0.2857142857142857</v>
      </c>
      <c r="LW58" s="75">
        <f t="shared" si="38"/>
        <v>-4.2857142857142816E-3</v>
      </c>
      <c r="LY58" s="74" t="s">
        <v>156</v>
      </c>
      <c r="LZ58" s="74">
        <v>7</v>
      </c>
      <c r="MA58" s="74">
        <v>2</v>
      </c>
      <c r="MB58" s="74">
        <v>5</v>
      </c>
      <c r="MC58" s="74">
        <v>0</v>
      </c>
      <c r="MD58" s="75">
        <f t="shared" si="39"/>
        <v>0.2857142857142857</v>
      </c>
      <c r="ME58" s="75">
        <f t="shared" si="40"/>
        <v>0</v>
      </c>
      <c r="MG58" s="74" t="s">
        <v>156</v>
      </c>
      <c r="MH58" s="74">
        <v>7</v>
      </c>
      <c r="MI58" s="74">
        <v>2</v>
      </c>
      <c r="MJ58" s="74">
        <v>5</v>
      </c>
      <c r="MK58" s="74">
        <v>0</v>
      </c>
      <c r="ML58" s="75">
        <f t="shared" si="41"/>
        <v>0.2857142857142857</v>
      </c>
      <c r="MM58" s="75">
        <f t="shared" si="42"/>
        <v>0</v>
      </c>
      <c r="MO58" s="74" t="s">
        <v>156</v>
      </c>
      <c r="MP58" s="74">
        <v>7</v>
      </c>
      <c r="MQ58" s="74">
        <v>2</v>
      </c>
      <c r="MR58" s="74">
        <v>5</v>
      </c>
      <c r="MS58" s="74">
        <v>0</v>
      </c>
      <c r="MT58" s="75">
        <f t="shared" si="43"/>
        <v>0.2857142857142857</v>
      </c>
      <c r="MU58" s="75">
        <f t="shared" si="44"/>
        <v>0</v>
      </c>
      <c r="MW58" s="74" t="s">
        <v>156</v>
      </c>
      <c r="MX58" s="74">
        <v>7</v>
      </c>
      <c r="MY58" s="74">
        <v>2</v>
      </c>
      <c r="MZ58" s="74">
        <v>5</v>
      </c>
      <c r="NA58" s="74">
        <v>0</v>
      </c>
      <c r="NB58" s="75">
        <f t="shared" si="45"/>
        <v>0.2857142857142857</v>
      </c>
      <c r="NC58" s="75">
        <f t="shared" si="46"/>
        <v>0</v>
      </c>
      <c r="ND58" s="74"/>
      <c r="NE58" s="74" t="s">
        <v>156</v>
      </c>
      <c r="NF58" s="74">
        <v>7</v>
      </c>
      <c r="NG58" s="74">
        <v>2</v>
      </c>
      <c r="NH58" s="74">
        <v>5</v>
      </c>
      <c r="NI58" s="74">
        <v>0</v>
      </c>
      <c r="NJ58" s="75">
        <f t="shared" si="47"/>
        <v>0.2857142857142857</v>
      </c>
      <c r="NK58" s="75">
        <f t="shared" si="48"/>
        <v>0</v>
      </c>
      <c r="NL58" s="74"/>
      <c r="NM58" s="74" t="s">
        <v>156</v>
      </c>
      <c r="NN58" s="74">
        <v>7</v>
      </c>
      <c r="NO58" s="74">
        <v>2</v>
      </c>
      <c r="NP58" s="74">
        <v>5</v>
      </c>
      <c r="NQ58" s="74">
        <v>0</v>
      </c>
      <c r="NR58" s="75">
        <f t="shared" si="49"/>
        <v>0.2857142857142857</v>
      </c>
      <c r="NS58" s="75">
        <f t="shared" si="50"/>
        <v>0</v>
      </c>
      <c r="NU58" s="74" t="s">
        <v>156</v>
      </c>
      <c r="NV58" s="74">
        <v>7</v>
      </c>
      <c r="NW58" s="74">
        <v>2</v>
      </c>
      <c r="NX58" s="74">
        <v>5</v>
      </c>
      <c r="NY58" s="74">
        <v>0</v>
      </c>
      <c r="NZ58" s="75">
        <f t="shared" si="51"/>
        <v>0.2857142857142857</v>
      </c>
      <c r="OA58" s="75">
        <f t="shared" si="52"/>
        <v>0</v>
      </c>
      <c r="OC58" s="74" t="s">
        <v>156</v>
      </c>
      <c r="OD58" s="74">
        <v>7</v>
      </c>
      <c r="OE58" s="74">
        <v>2</v>
      </c>
      <c r="OF58" s="74">
        <v>5</v>
      </c>
      <c r="OG58" s="74">
        <v>0</v>
      </c>
      <c r="OH58" s="75">
        <f t="shared" si="53"/>
        <v>0.2857142857142857</v>
      </c>
      <c r="OI58" s="75">
        <f t="shared" si="54"/>
        <v>0</v>
      </c>
      <c r="OK58" s="74" t="s">
        <v>156</v>
      </c>
      <c r="OL58" s="74">
        <v>7</v>
      </c>
      <c r="OM58" s="73">
        <v>2</v>
      </c>
      <c r="ON58" s="74">
        <v>5</v>
      </c>
      <c r="OO58" s="74">
        <v>0</v>
      </c>
      <c r="OP58" s="75">
        <f t="shared" si="55"/>
        <v>0.2857142857142857</v>
      </c>
      <c r="OQ58" s="75">
        <f t="shared" si="56"/>
        <v>0</v>
      </c>
      <c r="OS58" s="74" t="s">
        <v>156</v>
      </c>
      <c r="OT58" s="74">
        <v>7</v>
      </c>
      <c r="OU58" s="74">
        <v>2</v>
      </c>
      <c r="OV58" s="74">
        <v>5</v>
      </c>
      <c r="OW58" s="74">
        <v>0</v>
      </c>
      <c r="OX58" s="75">
        <f t="shared" si="57"/>
        <v>0.2857142857142857</v>
      </c>
      <c r="OY58" s="75">
        <f t="shared" si="58"/>
        <v>0</v>
      </c>
      <c r="PA58" s="74" t="s">
        <v>156</v>
      </c>
      <c r="PB58" s="74">
        <v>7</v>
      </c>
      <c r="PC58" s="74">
        <v>2</v>
      </c>
      <c r="PD58" s="74">
        <v>5</v>
      </c>
      <c r="PE58" s="74">
        <v>0</v>
      </c>
      <c r="PF58" s="75">
        <f t="shared" si="59"/>
        <v>0.2857142857142857</v>
      </c>
      <c r="PG58" s="75">
        <f t="shared" si="60"/>
        <v>0</v>
      </c>
      <c r="PI58" s="74" t="s">
        <v>156</v>
      </c>
      <c r="PJ58" s="74">
        <v>7</v>
      </c>
      <c r="PK58" s="74">
        <v>2</v>
      </c>
      <c r="PL58" s="74">
        <v>5</v>
      </c>
      <c r="PM58" s="74">
        <v>0</v>
      </c>
      <c r="PN58" s="75">
        <f t="shared" si="61"/>
        <v>0.2857142857142857</v>
      </c>
      <c r="PO58" s="75">
        <f t="shared" si="62"/>
        <v>0</v>
      </c>
      <c r="PQ58" s="74" t="s">
        <v>156</v>
      </c>
      <c r="PR58" s="74">
        <v>7</v>
      </c>
      <c r="PS58" s="74">
        <v>2</v>
      </c>
      <c r="PT58" s="74">
        <v>5</v>
      </c>
      <c r="PU58" s="74">
        <v>0</v>
      </c>
      <c r="PV58" s="75">
        <f t="shared" si="63"/>
        <v>0.2857142857142857</v>
      </c>
      <c r="PW58" s="75">
        <f t="shared" si="64"/>
        <v>0</v>
      </c>
      <c r="PY58" s="74" t="s">
        <v>156</v>
      </c>
      <c r="PZ58" s="74">
        <v>7</v>
      </c>
      <c r="QA58" s="74">
        <v>2</v>
      </c>
      <c r="QB58" s="74">
        <v>5</v>
      </c>
      <c r="QC58" s="74">
        <v>0</v>
      </c>
      <c r="QD58" s="75">
        <f t="shared" si="65"/>
        <v>0.2857142857142857</v>
      </c>
      <c r="QE58" s="75">
        <f t="shared" si="66"/>
        <v>0</v>
      </c>
      <c r="QG58" s="74" t="s">
        <v>156</v>
      </c>
      <c r="QH58" s="74">
        <v>7</v>
      </c>
      <c r="QI58" s="74">
        <v>2</v>
      </c>
      <c r="QJ58" s="74">
        <v>5</v>
      </c>
      <c r="QK58" s="74">
        <v>0</v>
      </c>
      <c r="QL58" s="75">
        <f t="shared" si="67"/>
        <v>0.2857142857142857</v>
      </c>
      <c r="QM58" s="75">
        <f t="shared" si="68"/>
        <v>0</v>
      </c>
      <c r="QO58" s="74" t="s">
        <v>156</v>
      </c>
      <c r="QP58" s="74">
        <v>7</v>
      </c>
      <c r="QQ58" s="74">
        <v>2</v>
      </c>
      <c r="QR58" s="74">
        <v>5</v>
      </c>
      <c r="QS58" s="74">
        <v>0</v>
      </c>
      <c r="QT58" s="75">
        <f t="shared" si="69"/>
        <v>0.2857142857142857</v>
      </c>
      <c r="QU58" s="75">
        <f t="shared" si="70"/>
        <v>0</v>
      </c>
      <c r="QW58" s="74" t="s">
        <v>156</v>
      </c>
      <c r="QX58" s="74">
        <v>7</v>
      </c>
      <c r="QY58" s="74">
        <v>2</v>
      </c>
      <c r="QZ58" s="74">
        <v>5</v>
      </c>
      <c r="RA58" s="74">
        <v>0</v>
      </c>
      <c r="RB58" s="75">
        <f t="shared" si="71"/>
        <v>0.2857142857142857</v>
      </c>
      <c r="RC58" s="75">
        <f t="shared" si="72"/>
        <v>0</v>
      </c>
      <c r="RE58" s="74" t="s">
        <v>156</v>
      </c>
      <c r="RF58" s="74">
        <v>7</v>
      </c>
      <c r="RG58" s="74">
        <v>2</v>
      </c>
      <c r="RH58" s="74">
        <v>5</v>
      </c>
      <c r="RI58" s="74">
        <v>0</v>
      </c>
      <c r="RJ58" s="75">
        <f t="shared" si="73"/>
        <v>0.2857142857142857</v>
      </c>
      <c r="RK58" s="75">
        <f t="shared" si="74"/>
        <v>0</v>
      </c>
      <c r="RM58" s="74" t="s">
        <v>156</v>
      </c>
      <c r="RN58" s="74">
        <v>7</v>
      </c>
      <c r="RO58" s="74">
        <v>2</v>
      </c>
      <c r="RP58" s="74">
        <v>5</v>
      </c>
      <c r="RQ58" s="74">
        <v>0</v>
      </c>
      <c r="RR58" s="75">
        <f t="shared" si="75"/>
        <v>0.2857142857142857</v>
      </c>
      <c r="RS58" s="75">
        <f t="shared" si="76"/>
        <v>0</v>
      </c>
      <c r="RU58" s="74" t="s">
        <v>156</v>
      </c>
      <c r="RV58" s="74">
        <v>7</v>
      </c>
      <c r="RW58" s="74">
        <v>2</v>
      </c>
      <c r="RX58" s="74">
        <v>5</v>
      </c>
      <c r="RY58" s="74">
        <v>0</v>
      </c>
      <c r="RZ58" s="75">
        <f t="shared" si="77"/>
        <v>0.2857142857142857</v>
      </c>
      <c r="SA58" s="75">
        <f t="shared" si="78"/>
        <v>0</v>
      </c>
      <c r="SC58" s="74" t="s">
        <v>156</v>
      </c>
      <c r="SD58" s="74">
        <v>7</v>
      </c>
      <c r="SE58" s="74">
        <v>2</v>
      </c>
      <c r="SF58" s="74">
        <v>5</v>
      </c>
      <c r="SG58" s="74">
        <v>0</v>
      </c>
      <c r="SH58" s="75">
        <f t="shared" si="79"/>
        <v>0.2857142857142857</v>
      </c>
      <c r="SI58" s="75">
        <f t="shared" si="80"/>
        <v>0</v>
      </c>
      <c r="SK58" s="74" t="s">
        <v>156</v>
      </c>
      <c r="SL58" s="74">
        <v>7</v>
      </c>
      <c r="SM58" s="74">
        <v>2</v>
      </c>
      <c r="SN58" s="74">
        <v>5</v>
      </c>
      <c r="SO58" s="74">
        <v>0</v>
      </c>
      <c r="SP58" s="75">
        <f t="shared" si="81"/>
        <v>0.2857142857142857</v>
      </c>
      <c r="SQ58" s="75" t="str">
        <f t="shared" si="82"/>
        <v>OK</v>
      </c>
      <c r="SS58" s="74" t="s">
        <v>156</v>
      </c>
      <c r="ST58" s="74">
        <v>7</v>
      </c>
      <c r="SU58" s="74">
        <v>2</v>
      </c>
      <c r="SV58" s="74">
        <v>5</v>
      </c>
      <c r="SW58" s="74">
        <v>0</v>
      </c>
      <c r="SX58" s="75">
        <f t="shared" si="83"/>
        <v>0.2857142857142857</v>
      </c>
      <c r="SY58" s="75" t="str">
        <f t="shared" si="84"/>
        <v>OK</v>
      </c>
      <c r="TA58" s="74" t="s">
        <v>156</v>
      </c>
      <c r="TB58" s="74">
        <v>7</v>
      </c>
      <c r="TC58" s="74">
        <v>2</v>
      </c>
      <c r="TD58" s="74">
        <v>5</v>
      </c>
      <c r="TE58" s="74">
        <v>0</v>
      </c>
      <c r="TF58" s="75">
        <v>0.28999999999999998</v>
      </c>
      <c r="TG58" s="75" t="str">
        <f t="shared" si="85"/>
        <v>OK</v>
      </c>
      <c r="TI58" s="74" t="s">
        <v>156</v>
      </c>
      <c r="TJ58" s="74">
        <v>7</v>
      </c>
      <c r="TK58" s="74">
        <v>2</v>
      </c>
      <c r="TL58" s="74">
        <v>5</v>
      </c>
      <c r="TM58" s="74">
        <v>0</v>
      </c>
      <c r="TN58" s="75">
        <f t="shared" si="86"/>
        <v>0.2857142857142857</v>
      </c>
      <c r="TO58" s="75" t="str">
        <f t="shared" si="87"/>
        <v>OK</v>
      </c>
    </row>
    <row r="59" spans="1:535" ht="15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G59" s="4"/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4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4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4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4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4">
        <f t="shared" si="4"/>
        <v>0</v>
      </c>
      <c r="AV59" s="2" t="s">
        <v>62</v>
      </c>
      <c r="AW59" s="2">
        <v>68</v>
      </c>
      <c r="AX59" s="2">
        <v>68</v>
      </c>
      <c r="AY59" s="2">
        <v>0</v>
      </c>
      <c r="AZ59" s="2">
        <v>0</v>
      </c>
      <c r="BA59" s="4">
        <v>1</v>
      </c>
      <c r="BB59" s="4">
        <f t="shared" si="5"/>
        <v>0</v>
      </c>
      <c r="BD59" s="2" t="s">
        <v>94</v>
      </c>
      <c r="BE59" s="2">
        <v>144</v>
      </c>
      <c r="BF59" s="2">
        <v>134</v>
      </c>
      <c r="BG59" s="2">
        <v>8</v>
      </c>
      <c r="BH59" s="2">
        <v>2</v>
      </c>
      <c r="BI59" s="4">
        <v>0.93</v>
      </c>
      <c r="BL59" s="2" t="s">
        <v>94</v>
      </c>
      <c r="BM59" s="2">
        <v>144</v>
      </c>
      <c r="BN59" s="2">
        <v>134</v>
      </c>
      <c r="BO59" s="2">
        <v>8</v>
      </c>
      <c r="BP59" s="2">
        <v>2</v>
      </c>
      <c r="BQ59" s="4">
        <v>0.93</v>
      </c>
      <c r="BR59" s="4">
        <f t="shared" si="7"/>
        <v>0</v>
      </c>
      <c r="BT59" s="2" t="s">
        <v>94</v>
      </c>
      <c r="BU59" s="2">
        <v>144</v>
      </c>
      <c r="BV59" s="2">
        <v>134</v>
      </c>
      <c r="BW59" s="2">
        <v>8</v>
      </c>
      <c r="BX59" s="2">
        <v>2</v>
      </c>
      <c r="BY59" s="4">
        <v>0.93</v>
      </c>
      <c r="BZ59" s="4">
        <f t="shared" si="8"/>
        <v>0</v>
      </c>
      <c r="CB59" s="2" t="s">
        <v>94</v>
      </c>
      <c r="CC59" s="2">
        <v>144</v>
      </c>
      <c r="CD59" s="2">
        <v>134</v>
      </c>
      <c r="CE59" s="2">
        <v>8</v>
      </c>
      <c r="CF59" s="2">
        <v>2</v>
      </c>
      <c r="CG59" s="4">
        <v>0.93</v>
      </c>
      <c r="CH59" s="4">
        <f t="shared" si="9"/>
        <v>0</v>
      </c>
      <c r="CJ59" s="2" t="s">
        <v>94</v>
      </c>
      <c r="CK59" s="2">
        <v>144</v>
      </c>
      <c r="CL59" s="2">
        <v>134</v>
      </c>
      <c r="CM59" s="2">
        <v>8</v>
      </c>
      <c r="CN59" s="2">
        <v>2</v>
      </c>
      <c r="CO59" s="4">
        <v>0.93</v>
      </c>
      <c r="CP59" s="4">
        <f t="shared" si="10"/>
        <v>0</v>
      </c>
      <c r="CR59" s="2" t="s">
        <v>94</v>
      </c>
      <c r="CS59" s="2">
        <v>144</v>
      </c>
      <c r="CT59" s="2">
        <v>134</v>
      </c>
      <c r="CU59" s="2">
        <v>8</v>
      </c>
      <c r="CV59" s="2">
        <v>2</v>
      </c>
      <c r="CW59" s="4">
        <v>0.93</v>
      </c>
      <c r="CX59" s="4">
        <f t="shared" si="11"/>
        <v>0</v>
      </c>
      <c r="CZ59" s="2" t="s">
        <v>94</v>
      </c>
      <c r="DA59" s="2">
        <v>144</v>
      </c>
      <c r="DB59" s="2">
        <v>134</v>
      </c>
      <c r="DC59" s="2">
        <v>8</v>
      </c>
      <c r="DD59" s="2">
        <v>2</v>
      </c>
      <c r="DE59" s="4">
        <v>0.93</v>
      </c>
      <c r="DF59" s="8">
        <f t="shared" si="12"/>
        <v>0</v>
      </c>
      <c r="DH59" s="2" t="s">
        <v>94</v>
      </c>
      <c r="DI59" s="2">
        <v>144</v>
      </c>
      <c r="DJ59" s="2">
        <v>134</v>
      </c>
      <c r="DK59" s="2">
        <v>8</v>
      </c>
      <c r="DL59" s="2">
        <v>2</v>
      </c>
      <c r="DM59" s="4">
        <v>0.93</v>
      </c>
      <c r="DN59" s="4">
        <f t="shared" si="13"/>
        <v>0</v>
      </c>
      <c r="DP59" s="2" t="s">
        <v>94</v>
      </c>
      <c r="DQ59" s="2">
        <v>144</v>
      </c>
      <c r="DR59" s="2">
        <v>134</v>
      </c>
      <c r="DS59" s="2">
        <v>8</v>
      </c>
      <c r="DT59" s="2">
        <v>2</v>
      </c>
      <c r="DU59" s="4">
        <v>0.93</v>
      </c>
      <c r="DV59" s="4">
        <f t="shared" si="14"/>
        <v>0</v>
      </c>
      <c r="DX59" s="2" t="s">
        <v>94</v>
      </c>
      <c r="DY59" s="2">
        <v>144</v>
      </c>
      <c r="DZ59" s="2">
        <v>134</v>
      </c>
      <c r="EA59" s="2">
        <v>8</v>
      </c>
      <c r="EB59" s="2">
        <v>2</v>
      </c>
      <c r="EC59" s="4">
        <v>0.93</v>
      </c>
      <c r="ED59" s="8">
        <f>EC59-'ZTE Geek V975'!DM59</f>
        <v>1.0000000000000009E-2</v>
      </c>
      <c r="EF59" s="2" t="s">
        <v>94</v>
      </c>
      <c r="EG59" s="2">
        <v>144</v>
      </c>
      <c r="EH59" s="2">
        <v>134</v>
      </c>
      <c r="EI59" s="2">
        <v>8</v>
      </c>
      <c r="EJ59" s="2">
        <v>2</v>
      </c>
      <c r="EK59" s="4">
        <v>0.93</v>
      </c>
      <c r="EL59" s="4">
        <f t="shared" si="15"/>
        <v>0</v>
      </c>
      <c r="EN59" s="2" t="s">
        <v>94</v>
      </c>
      <c r="EO59" s="2">
        <v>144</v>
      </c>
      <c r="EP59" s="2">
        <v>134</v>
      </c>
      <c r="EQ59" s="2">
        <v>8</v>
      </c>
      <c r="ER59" s="2">
        <v>2</v>
      </c>
      <c r="ES59" s="4">
        <v>0.93</v>
      </c>
      <c r="ET59" s="4">
        <f t="shared" si="16"/>
        <v>0</v>
      </c>
      <c r="EV59" s="2" t="s">
        <v>94</v>
      </c>
      <c r="EW59" s="2">
        <v>144</v>
      </c>
      <c r="EX59" s="2">
        <v>134</v>
      </c>
      <c r="EY59" s="2">
        <v>8</v>
      </c>
      <c r="EZ59" s="2">
        <v>2</v>
      </c>
      <c r="FA59" s="4">
        <v>0.93</v>
      </c>
      <c r="FB59" s="4">
        <f t="shared" si="17"/>
        <v>0</v>
      </c>
      <c r="FD59" s="2" t="s">
        <v>94</v>
      </c>
      <c r="FE59" s="2">
        <v>144</v>
      </c>
      <c r="FF59" s="2">
        <v>134</v>
      </c>
      <c r="FG59" s="2">
        <v>8</v>
      </c>
      <c r="FH59" s="2">
        <v>2</v>
      </c>
      <c r="FI59" s="4">
        <v>0.93</v>
      </c>
      <c r="FJ59" s="4">
        <f t="shared" si="18"/>
        <v>0</v>
      </c>
      <c r="FL59" s="2" t="s">
        <v>94</v>
      </c>
      <c r="FM59" s="2">
        <v>144</v>
      </c>
      <c r="FN59" s="2">
        <v>133</v>
      </c>
      <c r="FO59" s="6">
        <v>9</v>
      </c>
      <c r="FP59" s="6">
        <v>2</v>
      </c>
      <c r="FQ59" s="4">
        <v>0.92</v>
      </c>
      <c r="FR59" s="8">
        <f t="shared" si="19"/>
        <v>-1.0000000000000009E-2</v>
      </c>
      <c r="FT59" s="2" t="s">
        <v>94</v>
      </c>
      <c r="FU59" s="2">
        <v>144</v>
      </c>
      <c r="FV59" s="2">
        <v>134</v>
      </c>
      <c r="FW59" s="2">
        <v>8</v>
      </c>
      <c r="FX59" s="2">
        <v>2</v>
      </c>
      <c r="FY59" s="4">
        <f t="shared" si="88"/>
        <v>0.93055555555555558</v>
      </c>
      <c r="FZ59" s="4">
        <f t="shared" si="20"/>
        <v>1.055555555555554E-2</v>
      </c>
      <c r="GB59" s="2" t="s">
        <v>94</v>
      </c>
      <c r="GC59" s="2">
        <v>144</v>
      </c>
      <c r="GD59" s="2">
        <v>134</v>
      </c>
      <c r="GE59" s="2">
        <v>8</v>
      </c>
      <c r="GF59" s="2">
        <v>2</v>
      </c>
      <c r="GG59" s="4">
        <f t="shared" si="89"/>
        <v>0.93055555555555558</v>
      </c>
      <c r="GH59" s="4">
        <f t="shared" si="21"/>
        <v>0</v>
      </c>
      <c r="GI59" s="2" t="s">
        <v>117</v>
      </c>
      <c r="GJ59" s="2" t="s">
        <v>94</v>
      </c>
      <c r="GK59" s="2">
        <v>144</v>
      </c>
      <c r="GL59" s="2">
        <v>134</v>
      </c>
      <c r="GM59" s="2">
        <v>8</v>
      </c>
      <c r="GN59" s="2">
        <v>2</v>
      </c>
      <c r="GO59" s="4">
        <v>0.93</v>
      </c>
      <c r="GP59" s="4">
        <f t="shared" si="22"/>
        <v>-5.5555555555553138E-4</v>
      </c>
      <c r="GR59" s="2" t="s">
        <v>94</v>
      </c>
      <c r="GS59" s="2">
        <v>144</v>
      </c>
      <c r="GT59" s="2">
        <v>134</v>
      </c>
      <c r="GU59" s="2">
        <v>8</v>
      </c>
      <c r="GV59" s="2">
        <v>2</v>
      </c>
      <c r="GW59" s="4">
        <v>0.93</v>
      </c>
      <c r="GX59" s="4">
        <f t="shared" si="23"/>
        <v>0</v>
      </c>
      <c r="GZ59" s="2" t="s">
        <v>94</v>
      </c>
      <c r="HA59" s="2">
        <v>144</v>
      </c>
      <c r="HB59" s="2">
        <v>134</v>
      </c>
      <c r="HC59" s="6">
        <v>8</v>
      </c>
      <c r="HD59" s="2">
        <v>2</v>
      </c>
      <c r="HE59" s="4">
        <f>HB59/HA59</f>
        <v>0.93055555555555558</v>
      </c>
      <c r="HF59" s="4">
        <f t="shared" si="24"/>
        <v>5.5555555555553138E-4</v>
      </c>
      <c r="HG59" s="2" t="s">
        <v>116</v>
      </c>
      <c r="HH59" s="2" t="s">
        <v>94</v>
      </c>
      <c r="HI59" s="2">
        <v>144</v>
      </c>
      <c r="HJ59" s="2">
        <v>134</v>
      </c>
      <c r="HK59" s="2">
        <v>8</v>
      </c>
      <c r="HL59" s="2">
        <v>2</v>
      </c>
      <c r="HM59" s="4">
        <v>0.93</v>
      </c>
      <c r="HN59" s="4">
        <f t="shared" si="25"/>
        <v>-5.5555555555553138E-4</v>
      </c>
      <c r="HP59" s="2" t="s">
        <v>94</v>
      </c>
      <c r="HQ59" s="2">
        <v>144</v>
      </c>
      <c r="HR59" s="2">
        <v>133</v>
      </c>
      <c r="HS59" s="2">
        <v>8</v>
      </c>
      <c r="HT59" s="2">
        <v>3</v>
      </c>
      <c r="HU59" s="4">
        <v>0.92</v>
      </c>
      <c r="HV59" s="4">
        <f t="shared" si="26"/>
        <v>-1.0000000000000009E-2</v>
      </c>
      <c r="HW59" s="2" t="s">
        <v>89</v>
      </c>
      <c r="HX59" s="2" t="s">
        <v>94</v>
      </c>
      <c r="HY59" s="2">
        <v>144</v>
      </c>
      <c r="HZ59" s="2">
        <v>132</v>
      </c>
      <c r="IA59" s="2">
        <v>7</v>
      </c>
      <c r="IB59" s="2">
        <v>5</v>
      </c>
      <c r="IC59" s="4">
        <v>0.92</v>
      </c>
      <c r="ID59" s="4">
        <f t="shared" si="27"/>
        <v>0</v>
      </c>
      <c r="IF59" s="49" t="s">
        <v>94</v>
      </c>
      <c r="IG59" s="49">
        <v>144</v>
      </c>
      <c r="IH59" s="49">
        <v>134</v>
      </c>
      <c r="II59" s="49">
        <v>8</v>
      </c>
      <c r="IJ59" s="49">
        <v>2</v>
      </c>
      <c r="IK59" s="4">
        <f t="shared" si="90"/>
        <v>0.93055555555555558</v>
      </c>
      <c r="IL59" s="4">
        <f t="shared" si="28"/>
        <v>1.055555555555554E-2</v>
      </c>
      <c r="IN59" s="55" t="s">
        <v>94</v>
      </c>
      <c r="IO59" s="55">
        <v>144</v>
      </c>
      <c r="IP59" s="55">
        <v>132</v>
      </c>
      <c r="IQ59" s="55">
        <v>8</v>
      </c>
      <c r="IR59" s="55">
        <v>4</v>
      </c>
      <c r="IS59" s="56">
        <v>0.92</v>
      </c>
      <c r="IT59" s="56">
        <v>0</v>
      </c>
      <c r="IU59" s="52"/>
      <c r="IV59" s="55" t="s">
        <v>94</v>
      </c>
      <c r="IW59" s="55">
        <v>144</v>
      </c>
      <c r="IX59" s="61">
        <v>134</v>
      </c>
      <c r="IY59" s="61">
        <v>8</v>
      </c>
      <c r="IZ59" s="61">
        <v>2</v>
      </c>
      <c r="JA59" s="56">
        <v>0.93</v>
      </c>
      <c r="JB59" s="56">
        <v>1.0000000000000009E-2</v>
      </c>
      <c r="JC59" s="52"/>
      <c r="JD59" s="73" t="s">
        <v>94</v>
      </c>
      <c r="JE59" s="73">
        <v>144</v>
      </c>
      <c r="JF59" s="73">
        <v>134</v>
      </c>
      <c r="JG59" s="73">
        <v>8</v>
      </c>
      <c r="JH59" s="73">
        <v>2</v>
      </c>
      <c r="JI59" s="77">
        <f>JF59/JE59</f>
        <v>0.93055555555555558</v>
      </c>
      <c r="JJ59" s="67">
        <f t="shared" si="29"/>
        <v>5.5555555555553138E-4</v>
      </c>
      <c r="JK59" s="66"/>
      <c r="JL59" s="73" t="s">
        <v>157</v>
      </c>
      <c r="JM59" s="73">
        <v>144</v>
      </c>
      <c r="JN59" s="73">
        <v>134</v>
      </c>
      <c r="JO59" s="73">
        <v>9</v>
      </c>
      <c r="JP59" s="73">
        <v>2</v>
      </c>
      <c r="JQ59" s="77">
        <f t="shared" si="91"/>
        <v>0.93055555555555558</v>
      </c>
      <c r="JR59" s="67">
        <f t="shared" si="30"/>
        <v>0</v>
      </c>
      <c r="JS59" s="66" t="s">
        <v>89</v>
      </c>
      <c r="JT59" s="74" t="s">
        <v>157</v>
      </c>
      <c r="JU59" s="74">
        <v>144</v>
      </c>
      <c r="JV59" s="74">
        <v>134</v>
      </c>
      <c r="JW59" s="74">
        <v>8</v>
      </c>
      <c r="JX59" s="74">
        <v>2</v>
      </c>
      <c r="JY59" s="75">
        <f t="shared" si="92"/>
        <v>0.93055555555555558</v>
      </c>
      <c r="JZ59" s="75">
        <f t="shared" si="31"/>
        <v>0</v>
      </c>
      <c r="KB59" s="73" t="s">
        <v>157</v>
      </c>
      <c r="KC59" s="73">
        <v>144</v>
      </c>
      <c r="KD59" s="73">
        <v>134</v>
      </c>
      <c r="KE59" s="73">
        <v>8</v>
      </c>
      <c r="KF59" s="73">
        <v>2</v>
      </c>
      <c r="KG59" s="77">
        <v>0.93</v>
      </c>
      <c r="KH59" s="75">
        <f t="shared" si="32"/>
        <v>-5.5555555555553138E-4</v>
      </c>
      <c r="KI59" s="74"/>
      <c r="KJ59" s="73" t="s">
        <v>157</v>
      </c>
      <c r="KK59" s="73">
        <v>144</v>
      </c>
      <c r="KL59" s="73">
        <v>134</v>
      </c>
      <c r="KM59" s="73">
        <v>8</v>
      </c>
      <c r="KN59" s="73">
        <v>2</v>
      </c>
      <c r="KO59" s="77">
        <v>0.93</v>
      </c>
      <c r="KP59" s="75">
        <f t="shared" si="33"/>
        <v>0</v>
      </c>
      <c r="KQ59" s="74"/>
      <c r="KR59" s="73" t="s">
        <v>157</v>
      </c>
      <c r="KS59" s="73">
        <v>144</v>
      </c>
      <c r="KT59" s="73">
        <v>134</v>
      </c>
      <c r="KU59" s="73">
        <v>8</v>
      </c>
      <c r="KV59" s="73">
        <v>2</v>
      </c>
      <c r="KW59" s="77">
        <f>KT59/KS59</f>
        <v>0.93055555555555558</v>
      </c>
      <c r="KX59" s="75">
        <f t="shared" si="34"/>
        <v>5.5555555555553138E-4</v>
      </c>
      <c r="KY59" s="74"/>
      <c r="KZ59" s="73" t="s">
        <v>157</v>
      </c>
      <c r="LA59" s="73">
        <v>144</v>
      </c>
      <c r="LB59" s="73">
        <v>134</v>
      </c>
      <c r="LC59" s="73">
        <v>8</v>
      </c>
      <c r="LD59" s="73">
        <v>2</v>
      </c>
      <c r="LE59" s="77">
        <v>0.92</v>
      </c>
      <c r="LF59" s="75">
        <f t="shared" si="35"/>
        <v>-1.08</v>
      </c>
      <c r="LG59" s="74" t="s">
        <v>89</v>
      </c>
      <c r="LH59" s="74"/>
      <c r="LI59" s="73" t="s">
        <v>157</v>
      </c>
      <c r="LJ59" s="73">
        <v>144</v>
      </c>
      <c r="LK59" s="73">
        <v>133</v>
      </c>
      <c r="LL59" s="40">
        <v>7</v>
      </c>
      <c r="LM59" s="40">
        <v>4</v>
      </c>
      <c r="LN59" s="77">
        <v>0.92</v>
      </c>
      <c r="LO59" s="75">
        <f t="shared" si="36"/>
        <v>0</v>
      </c>
      <c r="LP59" s="74">
        <v>-1</v>
      </c>
      <c r="LQ59" s="74" t="s">
        <v>157</v>
      </c>
      <c r="LR59" s="74">
        <v>144</v>
      </c>
      <c r="LS59" s="74">
        <v>134</v>
      </c>
      <c r="LT59" s="6">
        <v>8</v>
      </c>
      <c r="LU59" s="6">
        <v>2</v>
      </c>
      <c r="LV59" s="75">
        <f t="shared" si="37"/>
        <v>0.93055555555555558</v>
      </c>
      <c r="LW59" s="75">
        <f t="shared" si="38"/>
        <v>1.055555555555554E-2</v>
      </c>
      <c r="LX59" s="2" t="s">
        <v>89</v>
      </c>
      <c r="LY59" s="74" t="s">
        <v>157</v>
      </c>
      <c r="LZ59" s="74">
        <v>144</v>
      </c>
      <c r="MA59" s="74">
        <v>134</v>
      </c>
      <c r="MB59" s="6">
        <v>8</v>
      </c>
      <c r="MC59" s="6">
        <v>2</v>
      </c>
      <c r="MD59" s="75">
        <f t="shared" si="39"/>
        <v>0.93055555555555558</v>
      </c>
      <c r="ME59" s="75">
        <f t="shared" si="40"/>
        <v>0</v>
      </c>
      <c r="MF59" s="2" t="s">
        <v>89</v>
      </c>
      <c r="MG59" s="74" t="s">
        <v>157</v>
      </c>
      <c r="MH59" s="74">
        <v>144</v>
      </c>
      <c r="MI59" s="6">
        <v>134</v>
      </c>
      <c r="MJ59" s="6">
        <v>8</v>
      </c>
      <c r="MK59" s="6">
        <v>2</v>
      </c>
      <c r="ML59" s="75">
        <f t="shared" si="41"/>
        <v>0.93055555555555558</v>
      </c>
      <c r="MM59" s="75">
        <f t="shared" si="42"/>
        <v>0</v>
      </c>
      <c r="MN59" s="74" t="s">
        <v>89</v>
      </c>
      <c r="MO59" s="74" t="s">
        <v>157</v>
      </c>
      <c r="MP59" s="74">
        <v>144</v>
      </c>
      <c r="MQ59" s="6">
        <v>134</v>
      </c>
      <c r="MR59" s="6">
        <v>8</v>
      </c>
      <c r="MS59" s="6">
        <v>2</v>
      </c>
      <c r="MT59" s="75">
        <f t="shared" si="43"/>
        <v>0.93055555555555558</v>
      </c>
      <c r="MU59" s="75">
        <f t="shared" si="44"/>
        <v>0</v>
      </c>
      <c r="MV59" s="74" t="s">
        <v>89</v>
      </c>
      <c r="MW59" s="74" t="s">
        <v>157</v>
      </c>
      <c r="MX59" s="74">
        <v>144</v>
      </c>
      <c r="MY59" s="6">
        <v>134</v>
      </c>
      <c r="MZ59" s="6">
        <v>8</v>
      </c>
      <c r="NA59" s="6">
        <v>2</v>
      </c>
      <c r="NB59" s="75">
        <f t="shared" si="45"/>
        <v>0.93055555555555558</v>
      </c>
      <c r="NC59" s="75">
        <f t="shared" si="46"/>
        <v>0</v>
      </c>
      <c r="ND59" s="49" t="s">
        <v>89</v>
      </c>
      <c r="NE59" s="74" t="s">
        <v>157</v>
      </c>
      <c r="NF59" s="74">
        <v>144</v>
      </c>
      <c r="NG59" s="6">
        <v>134</v>
      </c>
      <c r="NH59" s="6">
        <v>8</v>
      </c>
      <c r="NI59" s="6">
        <v>2</v>
      </c>
      <c r="NJ59" s="75">
        <f t="shared" si="47"/>
        <v>0.93055555555555558</v>
      </c>
      <c r="NK59" s="75">
        <f t="shared" si="48"/>
        <v>0</v>
      </c>
      <c r="NL59" s="49" t="s">
        <v>89</v>
      </c>
      <c r="NM59" s="74" t="s">
        <v>157</v>
      </c>
      <c r="NN59" s="74">
        <v>144</v>
      </c>
      <c r="NO59" s="6">
        <v>134</v>
      </c>
      <c r="NP59" s="6">
        <v>8</v>
      </c>
      <c r="NQ59" s="6">
        <v>2</v>
      </c>
      <c r="NR59" s="75">
        <f t="shared" si="49"/>
        <v>0.93055555555555558</v>
      </c>
      <c r="NS59" s="75">
        <f t="shared" si="50"/>
        <v>0</v>
      </c>
      <c r="NT59" s="49" t="s">
        <v>89</v>
      </c>
      <c r="NU59" s="74" t="s">
        <v>157</v>
      </c>
      <c r="NV59" s="74">
        <v>144</v>
      </c>
      <c r="NW59" s="6">
        <v>134</v>
      </c>
      <c r="NX59" s="6">
        <v>8</v>
      </c>
      <c r="NY59" s="6">
        <v>2</v>
      </c>
      <c r="NZ59" s="75">
        <f t="shared" si="51"/>
        <v>0.93055555555555558</v>
      </c>
      <c r="OA59" s="75">
        <f t="shared" si="52"/>
        <v>0</v>
      </c>
      <c r="OB59" s="49" t="s">
        <v>89</v>
      </c>
      <c r="OC59" s="74" t="s">
        <v>157</v>
      </c>
      <c r="OD59" s="74">
        <v>144</v>
      </c>
      <c r="OE59" s="6">
        <v>134</v>
      </c>
      <c r="OF59" s="6">
        <v>8</v>
      </c>
      <c r="OG59" s="6">
        <v>2</v>
      </c>
      <c r="OH59" s="75">
        <f t="shared" si="53"/>
        <v>0.93055555555555558</v>
      </c>
      <c r="OI59" s="75">
        <f t="shared" si="54"/>
        <v>0</v>
      </c>
      <c r="OJ59" s="49" t="s">
        <v>89</v>
      </c>
      <c r="OK59" s="74" t="s">
        <v>157</v>
      </c>
      <c r="OL59" s="74">
        <v>144</v>
      </c>
      <c r="OM59" s="6">
        <v>134</v>
      </c>
      <c r="ON59" s="6">
        <v>8</v>
      </c>
      <c r="OO59" s="6">
        <v>2</v>
      </c>
      <c r="OP59" s="75">
        <f t="shared" si="55"/>
        <v>0.93055555555555558</v>
      </c>
      <c r="OQ59" s="75">
        <f t="shared" si="56"/>
        <v>0</v>
      </c>
      <c r="OR59" s="49" t="s">
        <v>89</v>
      </c>
      <c r="OS59" s="74" t="s">
        <v>157</v>
      </c>
      <c r="OT59" s="74">
        <v>144</v>
      </c>
      <c r="OU59" s="6">
        <v>134</v>
      </c>
      <c r="OV59" s="6">
        <v>8</v>
      </c>
      <c r="OW59" s="6">
        <v>2</v>
      </c>
      <c r="OX59" s="75">
        <f t="shared" si="57"/>
        <v>0.93055555555555558</v>
      </c>
      <c r="OY59" s="75">
        <f t="shared" si="58"/>
        <v>0</v>
      </c>
      <c r="OZ59" s="49" t="s">
        <v>89</v>
      </c>
      <c r="PA59" s="74" t="s">
        <v>157</v>
      </c>
      <c r="PB59" s="74">
        <v>144</v>
      </c>
      <c r="PC59" s="6">
        <v>134</v>
      </c>
      <c r="PD59" s="6">
        <v>8</v>
      </c>
      <c r="PE59" s="6">
        <v>2</v>
      </c>
      <c r="PF59" s="75">
        <f t="shared" si="59"/>
        <v>0.93055555555555558</v>
      </c>
      <c r="PG59" s="75">
        <f t="shared" si="60"/>
        <v>0</v>
      </c>
      <c r="PH59" s="49" t="s">
        <v>89</v>
      </c>
      <c r="PI59" s="74" t="s">
        <v>157</v>
      </c>
      <c r="PJ59" s="74">
        <v>144</v>
      </c>
      <c r="PK59" s="6">
        <v>134</v>
      </c>
      <c r="PL59" s="6">
        <v>8</v>
      </c>
      <c r="PM59" s="6">
        <v>2</v>
      </c>
      <c r="PN59" s="75">
        <f t="shared" si="61"/>
        <v>0.93055555555555558</v>
      </c>
      <c r="PO59" s="75">
        <f t="shared" si="62"/>
        <v>0</v>
      </c>
      <c r="PP59" s="49" t="s">
        <v>89</v>
      </c>
      <c r="PQ59" s="74" t="s">
        <v>157</v>
      </c>
      <c r="PR59" s="74">
        <v>144</v>
      </c>
      <c r="PS59" s="6">
        <v>134</v>
      </c>
      <c r="PT59" s="6">
        <v>8</v>
      </c>
      <c r="PU59" s="6">
        <v>2</v>
      </c>
      <c r="PV59" s="75">
        <f t="shared" si="63"/>
        <v>0.93055555555555558</v>
      </c>
      <c r="PW59" s="75">
        <f t="shared" si="64"/>
        <v>0</v>
      </c>
      <c r="PX59" s="49" t="s">
        <v>89</v>
      </c>
      <c r="PY59" s="74" t="s">
        <v>157</v>
      </c>
      <c r="PZ59" s="74">
        <v>144</v>
      </c>
      <c r="QA59" s="6">
        <v>134</v>
      </c>
      <c r="QB59" s="6">
        <v>8</v>
      </c>
      <c r="QC59" s="6">
        <v>2</v>
      </c>
      <c r="QD59" s="75">
        <f t="shared" si="65"/>
        <v>0.93055555555555558</v>
      </c>
      <c r="QE59" s="75">
        <f t="shared" si="66"/>
        <v>0</v>
      </c>
      <c r="QF59" s="49" t="s">
        <v>89</v>
      </c>
      <c r="QG59" s="74" t="s">
        <v>157</v>
      </c>
      <c r="QH59" s="74">
        <v>144</v>
      </c>
      <c r="QI59" s="6">
        <v>134</v>
      </c>
      <c r="QJ59" s="6">
        <v>8</v>
      </c>
      <c r="QK59" s="6">
        <v>2</v>
      </c>
      <c r="QL59" s="75">
        <f t="shared" si="67"/>
        <v>0.93055555555555558</v>
      </c>
      <c r="QM59" s="75">
        <f t="shared" si="68"/>
        <v>0</v>
      </c>
      <c r="QN59" s="49" t="s">
        <v>89</v>
      </c>
      <c r="QO59" s="74" t="s">
        <v>157</v>
      </c>
      <c r="QP59" s="74">
        <v>144</v>
      </c>
      <c r="QQ59" s="6">
        <v>134</v>
      </c>
      <c r="QR59" s="6">
        <v>8</v>
      </c>
      <c r="QS59" s="6">
        <v>2</v>
      </c>
      <c r="QT59" s="75">
        <f t="shared" si="69"/>
        <v>0.93055555555555558</v>
      </c>
      <c r="QU59" s="75">
        <f t="shared" si="70"/>
        <v>0</v>
      </c>
      <c r="QV59" s="49" t="s">
        <v>89</v>
      </c>
      <c r="QW59" s="74" t="s">
        <v>157</v>
      </c>
      <c r="QX59" s="74">
        <v>144</v>
      </c>
      <c r="QY59" s="6">
        <v>134</v>
      </c>
      <c r="QZ59" s="6">
        <v>8</v>
      </c>
      <c r="RA59" s="6">
        <v>2</v>
      </c>
      <c r="RB59" s="75">
        <f t="shared" si="71"/>
        <v>0.93055555555555558</v>
      </c>
      <c r="RC59" s="75">
        <f t="shared" si="72"/>
        <v>0</v>
      </c>
      <c r="RD59" s="49" t="s">
        <v>89</v>
      </c>
      <c r="RE59" s="74" t="s">
        <v>157</v>
      </c>
      <c r="RF59" s="74">
        <v>144</v>
      </c>
      <c r="RG59" s="6">
        <v>134</v>
      </c>
      <c r="RH59" s="6">
        <v>8</v>
      </c>
      <c r="RI59" s="6">
        <v>2</v>
      </c>
      <c r="RJ59" s="75">
        <f t="shared" si="73"/>
        <v>0.93055555555555558</v>
      </c>
      <c r="RK59" s="75">
        <f t="shared" si="74"/>
        <v>0</v>
      </c>
      <c r="RL59" s="49" t="s">
        <v>89</v>
      </c>
      <c r="RM59" s="74" t="s">
        <v>157</v>
      </c>
      <c r="RN59" s="74">
        <v>144</v>
      </c>
      <c r="RO59" s="6">
        <v>134</v>
      </c>
      <c r="RP59" s="6">
        <v>8</v>
      </c>
      <c r="RQ59" s="6">
        <v>2</v>
      </c>
      <c r="RR59" s="75">
        <f t="shared" si="75"/>
        <v>0.93055555555555558</v>
      </c>
      <c r="RS59" s="75">
        <f t="shared" si="76"/>
        <v>0</v>
      </c>
      <c r="RT59" s="49" t="s">
        <v>89</v>
      </c>
      <c r="RU59" s="74" t="s">
        <v>157</v>
      </c>
      <c r="RV59" s="74">
        <v>144</v>
      </c>
      <c r="RW59" s="6">
        <v>134</v>
      </c>
      <c r="RX59" s="6">
        <v>8</v>
      </c>
      <c r="RY59" s="6">
        <v>2</v>
      </c>
      <c r="RZ59" s="75">
        <f t="shared" si="77"/>
        <v>0.93055555555555558</v>
      </c>
      <c r="SA59" s="75">
        <f t="shared" si="78"/>
        <v>0</v>
      </c>
      <c r="SB59" s="49" t="s">
        <v>89</v>
      </c>
      <c r="SC59" s="74" t="s">
        <v>157</v>
      </c>
      <c r="SD59" s="74">
        <v>144</v>
      </c>
      <c r="SE59" s="74">
        <v>134</v>
      </c>
      <c r="SF59" s="74">
        <v>8</v>
      </c>
      <c r="SG59" s="74">
        <v>2</v>
      </c>
      <c r="SH59" s="75">
        <f t="shared" si="79"/>
        <v>0.93055555555555558</v>
      </c>
      <c r="SI59" s="75">
        <f t="shared" si="80"/>
        <v>0</v>
      </c>
      <c r="SJ59" s="74" t="s">
        <v>89</v>
      </c>
      <c r="SK59" s="74" t="s">
        <v>157</v>
      </c>
      <c r="SL59" s="74">
        <v>144</v>
      </c>
      <c r="SM59" s="74">
        <v>134</v>
      </c>
      <c r="SN59" s="74">
        <v>8</v>
      </c>
      <c r="SO59" s="74">
        <v>2</v>
      </c>
      <c r="SP59" s="75">
        <f t="shared" si="81"/>
        <v>0.93055555555555558</v>
      </c>
      <c r="SQ59" s="75" t="str">
        <f t="shared" si="82"/>
        <v>OK</v>
      </c>
      <c r="SR59" s="74" t="s">
        <v>247</v>
      </c>
      <c r="SS59" s="74" t="s">
        <v>157</v>
      </c>
      <c r="ST59" s="74">
        <v>144</v>
      </c>
      <c r="SU59" s="74">
        <v>134</v>
      </c>
      <c r="SV59" s="74">
        <v>8</v>
      </c>
      <c r="SW59" s="74">
        <v>2</v>
      </c>
      <c r="SX59" s="75">
        <f t="shared" si="83"/>
        <v>0.93055555555555558</v>
      </c>
      <c r="SY59" s="75" t="str">
        <f t="shared" si="84"/>
        <v>OK</v>
      </c>
      <c r="TA59" s="74" t="s">
        <v>157</v>
      </c>
      <c r="TB59" s="74">
        <v>144</v>
      </c>
      <c r="TC59" s="74">
        <v>134</v>
      </c>
      <c r="TD59" s="74">
        <v>8</v>
      </c>
      <c r="TE59" s="74">
        <v>2</v>
      </c>
      <c r="TF59" s="75">
        <v>0.93</v>
      </c>
      <c r="TG59" s="50" t="str">
        <f t="shared" si="85"/>
        <v>OK</v>
      </c>
      <c r="TH59" s="66" t="s">
        <v>255</v>
      </c>
      <c r="TI59" s="74" t="s">
        <v>157</v>
      </c>
      <c r="TJ59" s="74">
        <v>144</v>
      </c>
      <c r="TK59" s="74">
        <v>134</v>
      </c>
      <c r="TL59" s="74">
        <v>8</v>
      </c>
      <c r="TM59" s="74">
        <v>2</v>
      </c>
      <c r="TN59" s="75">
        <f t="shared" si="86"/>
        <v>0.93055555555555558</v>
      </c>
      <c r="TO59" s="75" t="str">
        <f t="shared" si="87"/>
        <v>OK</v>
      </c>
    </row>
    <row r="60" spans="1:535" ht="15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G60" s="4"/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4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4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4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4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4">
        <f t="shared" si="4"/>
        <v>0</v>
      </c>
      <c r="AV60" s="2" t="s">
        <v>63</v>
      </c>
      <c r="AW60" s="2">
        <v>7</v>
      </c>
      <c r="AX60" s="2">
        <v>6</v>
      </c>
      <c r="AY60" s="2">
        <v>1</v>
      </c>
      <c r="AZ60" s="2">
        <v>0</v>
      </c>
      <c r="BA60" s="4">
        <v>0.86</v>
      </c>
      <c r="BB60" s="4">
        <f t="shared" si="5"/>
        <v>0</v>
      </c>
      <c r="BD60" s="2" t="s">
        <v>62</v>
      </c>
      <c r="BE60" s="2">
        <v>68</v>
      </c>
      <c r="BF60" s="2">
        <v>68</v>
      </c>
      <c r="BG60" s="2">
        <v>0</v>
      </c>
      <c r="BH60" s="2">
        <v>0</v>
      </c>
      <c r="BI60" s="4">
        <v>1</v>
      </c>
      <c r="BL60" s="2" t="s">
        <v>62</v>
      </c>
      <c r="BM60" s="2">
        <v>68</v>
      </c>
      <c r="BN60" s="2">
        <v>68</v>
      </c>
      <c r="BO60" s="2">
        <v>0</v>
      </c>
      <c r="BP60" s="2">
        <v>0</v>
      </c>
      <c r="BQ60" s="4">
        <v>1</v>
      </c>
      <c r="BR60" s="4">
        <f t="shared" si="7"/>
        <v>0</v>
      </c>
      <c r="BT60" s="2" t="s">
        <v>62</v>
      </c>
      <c r="BU60" s="2">
        <v>68</v>
      </c>
      <c r="BV60" s="2">
        <v>68</v>
      </c>
      <c r="BW60" s="2">
        <v>0</v>
      </c>
      <c r="BX60" s="2">
        <v>0</v>
      </c>
      <c r="BY60" s="4">
        <v>1</v>
      </c>
      <c r="BZ60" s="4">
        <f t="shared" si="8"/>
        <v>0</v>
      </c>
      <c r="CB60" s="2" t="s">
        <v>62</v>
      </c>
      <c r="CC60" s="2">
        <v>68</v>
      </c>
      <c r="CD60" s="2">
        <v>68</v>
      </c>
      <c r="CE60" s="2">
        <v>0</v>
      </c>
      <c r="CF60" s="2">
        <v>0</v>
      </c>
      <c r="CG60" s="4">
        <v>1</v>
      </c>
      <c r="CH60" s="4">
        <f t="shared" si="9"/>
        <v>0</v>
      </c>
      <c r="CJ60" s="2" t="s">
        <v>62</v>
      </c>
      <c r="CK60" s="2">
        <v>68</v>
      </c>
      <c r="CL60" s="2">
        <v>68</v>
      </c>
      <c r="CM60" s="2">
        <v>0</v>
      </c>
      <c r="CN60" s="2">
        <v>0</v>
      </c>
      <c r="CO60" s="4">
        <v>1</v>
      </c>
      <c r="CP60" s="4">
        <f t="shared" si="10"/>
        <v>0</v>
      </c>
      <c r="CR60" s="2" t="s">
        <v>62</v>
      </c>
      <c r="CS60" s="2">
        <v>68</v>
      </c>
      <c r="CT60" s="2">
        <v>68</v>
      </c>
      <c r="CU60" s="2">
        <v>0</v>
      </c>
      <c r="CV60" s="2">
        <v>0</v>
      </c>
      <c r="CW60" s="4">
        <v>1</v>
      </c>
      <c r="CX60" s="4">
        <f t="shared" si="11"/>
        <v>0</v>
      </c>
      <c r="CZ60" s="2" t="s">
        <v>62</v>
      </c>
      <c r="DA60" s="2">
        <v>68</v>
      </c>
      <c r="DB60" s="2">
        <v>68</v>
      </c>
      <c r="DC60" s="2">
        <v>0</v>
      </c>
      <c r="DD60" s="2">
        <v>0</v>
      </c>
      <c r="DE60" s="4">
        <v>1</v>
      </c>
      <c r="DF60" s="8">
        <f t="shared" si="12"/>
        <v>0</v>
      </c>
      <c r="DH60" s="2" t="s">
        <v>62</v>
      </c>
      <c r="DI60" s="2">
        <v>68</v>
      </c>
      <c r="DJ60" s="2">
        <v>68</v>
      </c>
      <c r="DK60" s="2">
        <v>0</v>
      </c>
      <c r="DL60" s="2">
        <v>0</v>
      </c>
      <c r="DM60" s="4">
        <v>1</v>
      </c>
      <c r="DN60" s="4">
        <f t="shared" si="13"/>
        <v>0</v>
      </c>
      <c r="DP60" s="2" t="s">
        <v>62</v>
      </c>
      <c r="DQ60" s="2">
        <v>68</v>
      </c>
      <c r="DR60" s="2">
        <v>68</v>
      </c>
      <c r="DS60" s="2">
        <v>0</v>
      </c>
      <c r="DT60" s="2">
        <v>0</v>
      </c>
      <c r="DU60" s="4">
        <v>1</v>
      </c>
      <c r="DV60" s="4">
        <f t="shared" si="14"/>
        <v>0</v>
      </c>
      <c r="DX60" s="2" t="s">
        <v>62</v>
      </c>
      <c r="DY60" s="2">
        <v>68</v>
      </c>
      <c r="DZ60" s="2">
        <v>68</v>
      </c>
      <c r="EA60" s="2">
        <v>0</v>
      </c>
      <c r="EB60" s="2">
        <v>0</v>
      </c>
      <c r="EC60" s="4">
        <v>1</v>
      </c>
      <c r="ED60" s="8">
        <f>EC60-'ZTE Geek V975'!DM60</f>
        <v>0</v>
      </c>
      <c r="EF60" s="2" t="s">
        <v>62</v>
      </c>
      <c r="EG60" s="2">
        <v>68</v>
      </c>
      <c r="EH60" s="2">
        <v>68</v>
      </c>
      <c r="EI60" s="2">
        <v>0</v>
      </c>
      <c r="EJ60" s="2">
        <v>0</v>
      </c>
      <c r="EK60" s="4">
        <v>1</v>
      </c>
      <c r="EL60" s="4">
        <f t="shared" si="15"/>
        <v>0</v>
      </c>
      <c r="EN60" s="2" t="s">
        <v>62</v>
      </c>
      <c r="EO60" s="2">
        <v>68</v>
      </c>
      <c r="EP60" s="2">
        <v>68</v>
      </c>
      <c r="EQ60" s="2">
        <v>0</v>
      </c>
      <c r="ER60" s="2">
        <v>0</v>
      </c>
      <c r="ES60" s="4">
        <v>1</v>
      </c>
      <c r="ET60" s="4">
        <f t="shared" si="16"/>
        <v>0</v>
      </c>
      <c r="EV60" s="2" t="s">
        <v>62</v>
      </c>
      <c r="EW60" s="2">
        <v>68</v>
      </c>
      <c r="EX60" s="2">
        <v>68</v>
      </c>
      <c r="EY60" s="2">
        <v>0</v>
      </c>
      <c r="EZ60" s="2">
        <v>0</v>
      </c>
      <c r="FA60" s="4">
        <v>1</v>
      </c>
      <c r="FB60" s="4">
        <f t="shared" si="17"/>
        <v>0</v>
      </c>
      <c r="FD60" s="2" t="s">
        <v>62</v>
      </c>
      <c r="FE60" s="2">
        <v>68</v>
      </c>
      <c r="FF60" s="2">
        <v>68</v>
      </c>
      <c r="FG60" s="2">
        <v>0</v>
      </c>
      <c r="FH60" s="2">
        <v>0</v>
      </c>
      <c r="FI60" s="4">
        <v>1</v>
      </c>
      <c r="FJ60" s="4">
        <f t="shared" si="18"/>
        <v>0</v>
      </c>
      <c r="FL60" s="2" t="s">
        <v>62</v>
      </c>
      <c r="FM60" s="2">
        <v>68</v>
      </c>
      <c r="FN60" s="2">
        <v>68</v>
      </c>
      <c r="FO60" s="2">
        <v>0</v>
      </c>
      <c r="FP60" s="2">
        <v>0</v>
      </c>
      <c r="FQ60" s="4">
        <v>1</v>
      </c>
      <c r="FR60" s="8">
        <f t="shared" si="19"/>
        <v>0</v>
      </c>
      <c r="FT60" s="2" t="s">
        <v>62</v>
      </c>
      <c r="FU60" s="2">
        <v>68</v>
      </c>
      <c r="FV60" s="2">
        <v>68</v>
      </c>
      <c r="FW60" s="2">
        <v>0</v>
      </c>
      <c r="FX60" s="2">
        <v>0</v>
      </c>
      <c r="FY60" s="4">
        <f t="shared" si="88"/>
        <v>1</v>
      </c>
      <c r="FZ60" s="4">
        <f t="shared" si="20"/>
        <v>0</v>
      </c>
      <c r="GB60" t="s">
        <v>62</v>
      </c>
      <c r="GC60">
        <v>68</v>
      </c>
      <c r="GD60">
        <v>68</v>
      </c>
      <c r="GE60">
        <v>0</v>
      </c>
      <c r="GF60">
        <v>0</v>
      </c>
      <c r="GG60" s="38">
        <f t="shared" si="89"/>
        <v>1</v>
      </c>
      <c r="GH60" s="4">
        <f t="shared" si="21"/>
        <v>0</v>
      </c>
      <c r="GJ60" s="2" t="s">
        <v>62</v>
      </c>
      <c r="GK60" s="2">
        <v>68</v>
      </c>
      <c r="GL60" s="2">
        <v>68</v>
      </c>
      <c r="GM60" s="2">
        <v>0</v>
      </c>
      <c r="GN60" s="2">
        <v>0</v>
      </c>
      <c r="GO60" s="4">
        <v>1</v>
      </c>
      <c r="GP60" s="4">
        <f t="shared" si="22"/>
        <v>0</v>
      </c>
      <c r="GR60" s="2" t="s">
        <v>62</v>
      </c>
      <c r="GS60" s="2">
        <v>68</v>
      </c>
      <c r="GT60" s="2">
        <v>68</v>
      </c>
      <c r="GU60" s="2">
        <v>0</v>
      </c>
      <c r="GV60" s="2">
        <v>0</v>
      </c>
      <c r="GW60" s="4">
        <v>1</v>
      </c>
      <c r="GX60" s="4">
        <f t="shared" si="23"/>
        <v>0</v>
      </c>
      <c r="GZ60" s="2" t="s">
        <v>62</v>
      </c>
      <c r="HA60" s="2">
        <v>68</v>
      </c>
      <c r="HB60" s="2">
        <v>68</v>
      </c>
      <c r="HC60" s="2">
        <v>0</v>
      </c>
      <c r="HD60" s="2">
        <v>0</v>
      </c>
      <c r="HE60" s="4">
        <v>1</v>
      </c>
      <c r="HF60" s="4">
        <f t="shared" si="24"/>
        <v>0</v>
      </c>
      <c r="HH60" s="2" t="s">
        <v>62</v>
      </c>
      <c r="HI60" s="2">
        <v>68</v>
      </c>
      <c r="HJ60" s="2">
        <v>68</v>
      </c>
      <c r="HK60" s="2">
        <v>0</v>
      </c>
      <c r="HL60" s="2">
        <v>0</v>
      </c>
      <c r="HM60" s="4">
        <v>1</v>
      </c>
      <c r="HN60" s="4">
        <f t="shared" si="25"/>
        <v>0</v>
      </c>
      <c r="HP60" s="2" t="s">
        <v>62</v>
      </c>
      <c r="HQ60" s="2">
        <v>68</v>
      </c>
      <c r="HR60" s="2">
        <v>68</v>
      </c>
      <c r="HS60" s="2">
        <v>0</v>
      </c>
      <c r="HT60" s="2">
        <v>0</v>
      </c>
      <c r="HU60" s="4">
        <v>1</v>
      </c>
      <c r="HV60" s="4">
        <f t="shared" si="26"/>
        <v>0</v>
      </c>
      <c r="HX60" s="2" t="s">
        <v>62</v>
      </c>
      <c r="HY60" s="2">
        <v>68</v>
      </c>
      <c r="HZ60" s="2">
        <v>68</v>
      </c>
      <c r="IA60" s="2">
        <v>0</v>
      </c>
      <c r="IB60" s="2">
        <v>0</v>
      </c>
      <c r="IC60" s="4">
        <v>1</v>
      </c>
      <c r="ID60" s="4">
        <f t="shared" si="27"/>
        <v>0</v>
      </c>
      <c r="IF60" s="2" t="s">
        <v>62</v>
      </c>
      <c r="IG60" s="2">
        <v>68</v>
      </c>
      <c r="IH60" s="2">
        <v>68</v>
      </c>
      <c r="II60" s="2">
        <v>0</v>
      </c>
      <c r="IJ60" s="2">
        <v>0</v>
      </c>
      <c r="IK60" s="4">
        <f t="shared" si="90"/>
        <v>1</v>
      </c>
      <c r="IL60" s="4">
        <f t="shared" si="28"/>
        <v>0</v>
      </c>
      <c r="IN60" s="55" t="s">
        <v>62</v>
      </c>
      <c r="IO60" s="55">
        <v>68</v>
      </c>
      <c r="IP60" s="55">
        <v>68</v>
      </c>
      <c r="IQ60" s="55">
        <v>0</v>
      </c>
      <c r="IR60" s="55">
        <v>0</v>
      </c>
      <c r="IS60" s="56">
        <v>1</v>
      </c>
      <c r="IT60" s="56">
        <v>0</v>
      </c>
      <c r="IU60" s="52"/>
      <c r="IV60" s="55" t="s">
        <v>62</v>
      </c>
      <c r="IW60" s="55">
        <v>68</v>
      </c>
      <c r="IX60" s="55">
        <v>68</v>
      </c>
      <c r="IY60" s="55">
        <v>0</v>
      </c>
      <c r="IZ60" s="55">
        <v>0</v>
      </c>
      <c r="JA60" s="56">
        <v>1</v>
      </c>
      <c r="JB60" s="56">
        <v>0</v>
      </c>
      <c r="JC60" s="52"/>
      <c r="JD60" s="73" t="s">
        <v>62</v>
      </c>
      <c r="JE60" s="73">
        <v>68</v>
      </c>
      <c r="JF60" s="73">
        <v>68</v>
      </c>
      <c r="JG60" s="73">
        <v>0</v>
      </c>
      <c r="JH60" s="73">
        <v>0</v>
      </c>
      <c r="JI60" s="77">
        <v>1</v>
      </c>
      <c r="JJ60" s="67">
        <f t="shared" si="29"/>
        <v>0</v>
      </c>
      <c r="JK60" s="66"/>
      <c r="JL60" s="73" t="s">
        <v>158</v>
      </c>
      <c r="JM60" s="73">
        <v>68</v>
      </c>
      <c r="JN60" s="73">
        <v>68</v>
      </c>
      <c r="JO60" s="73">
        <v>0</v>
      </c>
      <c r="JP60" s="73">
        <v>0</v>
      </c>
      <c r="JQ60" s="77">
        <f t="shared" si="91"/>
        <v>1</v>
      </c>
      <c r="JR60" s="67">
        <f t="shared" si="30"/>
        <v>0</v>
      </c>
      <c r="JS60" s="66"/>
      <c r="JT60" s="74" t="s">
        <v>158</v>
      </c>
      <c r="JU60" s="74">
        <v>68</v>
      </c>
      <c r="JV60" s="74">
        <v>68</v>
      </c>
      <c r="JW60" s="74">
        <v>0</v>
      </c>
      <c r="JX60" s="74">
        <v>0</v>
      </c>
      <c r="JY60" s="75">
        <f t="shared" si="92"/>
        <v>1</v>
      </c>
      <c r="JZ60" s="75">
        <f t="shared" si="31"/>
        <v>0</v>
      </c>
      <c r="KB60" s="73" t="s">
        <v>158</v>
      </c>
      <c r="KC60" s="73">
        <v>68</v>
      </c>
      <c r="KD60" s="73">
        <v>68</v>
      </c>
      <c r="KE60" s="73">
        <v>0</v>
      </c>
      <c r="KF60" s="73">
        <v>0</v>
      </c>
      <c r="KG60" s="77">
        <v>1</v>
      </c>
      <c r="KH60" s="75">
        <f t="shared" si="32"/>
        <v>0</v>
      </c>
      <c r="KI60" s="74"/>
      <c r="KJ60" s="73" t="s">
        <v>158</v>
      </c>
      <c r="KK60" s="73">
        <v>68</v>
      </c>
      <c r="KL60" s="73">
        <v>68</v>
      </c>
      <c r="KM60" s="73">
        <v>0</v>
      </c>
      <c r="KN60" s="73">
        <v>0</v>
      </c>
      <c r="KO60" s="77">
        <v>1</v>
      </c>
      <c r="KP60" s="75">
        <f t="shared" si="33"/>
        <v>0</v>
      </c>
      <c r="KQ60" s="74"/>
      <c r="KR60" s="73" t="s">
        <v>158</v>
      </c>
      <c r="KS60" s="73">
        <v>68</v>
      </c>
      <c r="KT60" s="73">
        <v>68</v>
      </c>
      <c r="KU60" s="73">
        <v>0</v>
      </c>
      <c r="KV60" s="73">
        <v>0</v>
      </c>
      <c r="KW60" s="77">
        <v>1</v>
      </c>
      <c r="KX60" s="75">
        <f t="shared" si="34"/>
        <v>0</v>
      </c>
      <c r="KY60" s="74"/>
      <c r="KZ60" s="73" t="s">
        <v>158</v>
      </c>
      <c r="LA60" s="73">
        <v>68</v>
      </c>
      <c r="LB60" s="73">
        <v>68</v>
      </c>
      <c r="LC60" s="73">
        <v>0</v>
      </c>
      <c r="LD60" s="73">
        <v>0</v>
      </c>
      <c r="LE60" s="77">
        <v>1</v>
      </c>
      <c r="LF60" s="75">
        <f t="shared" si="35"/>
        <v>1</v>
      </c>
      <c r="LG60" s="74"/>
      <c r="LH60" s="74"/>
      <c r="LI60" s="73" t="s">
        <v>158</v>
      </c>
      <c r="LJ60" s="73">
        <v>68</v>
      </c>
      <c r="LK60" s="73">
        <v>68</v>
      </c>
      <c r="LL60" s="73">
        <v>0</v>
      </c>
      <c r="LM60" s="73">
        <v>0</v>
      </c>
      <c r="LN60" s="77">
        <v>1</v>
      </c>
      <c r="LO60" s="75">
        <f t="shared" si="36"/>
        <v>0</v>
      </c>
      <c r="LP60" s="74"/>
      <c r="LQ60" s="74" t="s">
        <v>158</v>
      </c>
      <c r="LR60" s="74">
        <v>68</v>
      </c>
      <c r="LS60" s="74">
        <v>68</v>
      </c>
      <c r="LT60" s="74">
        <v>0</v>
      </c>
      <c r="LU60" s="74">
        <v>0</v>
      </c>
      <c r="LV60" s="75">
        <f t="shared" si="37"/>
        <v>1</v>
      </c>
      <c r="LW60" s="75">
        <f t="shared" si="38"/>
        <v>0</v>
      </c>
      <c r="LY60" s="74" t="s">
        <v>158</v>
      </c>
      <c r="LZ60" s="74">
        <v>68</v>
      </c>
      <c r="MA60" s="74">
        <v>68</v>
      </c>
      <c r="MB60" s="74">
        <v>0</v>
      </c>
      <c r="MC60" s="74">
        <v>0</v>
      </c>
      <c r="MD60" s="75">
        <f t="shared" si="39"/>
        <v>1</v>
      </c>
      <c r="ME60" s="75">
        <f t="shared" si="40"/>
        <v>0</v>
      </c>
      <c r="MG60" s="74" t="s">
        <v>158</v>
      </c>
      <c r="MH60" s="74">
        <v>68</v>
      </c>
      <c r="MI60" s="74">
        <v>68</v>
      </c>
      <c r="MJ60" s="74">
        <v>0</v>
      </c>
      <c r="MK60" s="74">
        <v>0</v>
      </c>
      <c r="ML60" s="75">
        <f t="shared" si="41"/>
        <v>1</v>
      </c>
      <c r="MM60" s="75">
        <f t="shared" si="42"/>
        <v>0</v>
      </c>
      <c r="MO60" s="74" t="s">
        <v>158</v>
      </c>
      <c r="MP60" s="74">
        <v>68</v>
      </c>
      <c r="MQ60" s="74">
        <v>68</v>
      </c>
      <c r="MR60" s="74">
        <v>0</v>
      </c>
      <c r="MS60" s="74">
        <v>0</v>
      </c>
      <c r="MT60" s="75">
        <f t="shared" si="43"/>
        <v>1</v>
      </c>
      <c r="MU60" s="75">
        <f t="shared" si="44"/>
        <v>0</v>
      </c>
      <c r="MW60" s="74" t="s">
        <v>158</v>
      </c>
      <c r="MX60" s="74">
        <v>68</v>
      </c>
      <c r="MY60" s="74">
        <v>68</v>
      </c>
      <c r="MZ60" s="74">
        <v>0</v>
      </c>
      <c r="NA60" s="74">
        <v>0</v>
      </c>
      <c r="NB60" s="75">
        <f t="shared" si="45"/>
        <v>1</v>
      </c>
      <c r="NC60" s="75">
        <f t="shared" si="46"/>
        <v>0</v>
      </c>
      <c r="ND60" s="74"/>
      <c r="NE60" s="74" t="s">
        <v>158</v>
      </c>
      <c r="NF60" s="74">
        <v>68</v>
      </c>
      <c r="NG60" s="74">
        <v>68</v>
      </c>
      <c r="NH60" s="74">
        <v>0</v>
      </c>
      <c r="NI60" s="74">
        <v>0</v>
      </c>
      <c r="NJ60" s="75">
        <f t="shared" si="47"/>
        <v>1</v>
      </c>
      <c r="NK60" s="75">
        <f t="shared" si="48"/>
        <v>0</v>
      </c>
      <c r="NL60" s="74"/>
      <c r="NM60" s="74" t="s">
        <v>158</v>
      </c>
      <c r="NN60" s="74">
        <v>68</v>
      </c>
      <c r="NO60" s="74">
        <v>68</v>
      </c>
      <c r="NP60" s="74">
        <v>0</v>
      </c>
      <c r="NQ60" s="74">
        <v>0</v>
      </c>
      <c r="NR60" s="75">
        <f t="shared" si="49"/>
        <v>1</v>
      </c>
      <c r="NS60" s="75">
        <f t="shared" si="50"/>
        <v>0</v>
      </c>
      <c r="NU60" s="74" t="s">
        <v>158</v>
      </c>
      <c r="NV60" s="74">
        <v>68</v>
      </c>
      <c r="NW60" s="74">
        <v>68</v>
      </c>
      <c r="NX60" s="74">
        <v>0</v>
      </c>
      <c r="NY60" s="74">
        <v>0</v>
      </c>
      <c r="NZ60" s="75">
        <f t="shared" si="51"/>
        <v>1</v>
      </c>
      <c r="OA60" s="75">
        <f t="shared" si="52"/>
        <v>0</v>
      </c>
      <c r="OC60" s="74" t="s">
        <v>158</v>
      </c>
      <c r="OD60" s="74">
        <v>68</v>
      </c>
      <c r="OE60" s="74">
        <v>68</v>
      </c>
      <c r="OF60" s="74">
        <v>0</v>
      </c>
      <c r="OG60" s="74">
        <v>0</v>
      </c>
      <c r="OH60" s="75">
        <f t="shared" si="53"/>
        <v>1</v>
      </c>
      <c r="OI60" s="75">
        <f t="shared" si="54"/>
        <v>0</v>
      </c>
      <c r="OK60" s="74" t="s">
        <v>158</v>
      </c>
      <c r="OL60" s="74">
        <v>68</v>
      </c>
      <c r="OM60" s="73">
        <v>68</v>
      </c>
      <c r="ON60" s="74">
        <v>0</v>
      </c>
      <c r="OO60" s="74">
        <v>0</v>
      </c>
      <c r="OP60" s="75">
        <f t="shared" si="55"/>
        <v>1</v>
      </c>
      <c r="OQ60" s="75">
        <f t="shared" si="56"/>
        <v>0</v>
      </c>
      <c r="OS60" s="74" t="s">
        <v>158</v>
      </c>
      <c r="OT60" s="74">
        <v>68</v>
      </c>
      <c r="OU60" s="74">
        <v>68</v>
      </c>
      <c r="OV60" s="74">
        <v>0</v>
      </c>
      <c r="OW60" s="74">
        <v>0</v>
      </c>
      <c r="OX60" s="75">
        <f t="shared" si="57"/>
        <v>1</v>
      </c>
      <c r="OY60" s="75">
        <f t="shared" si="58"/>
        <v>0</v>
      </c>
      <c r="PA60" s="74" t="s">
        <v>158</v>
      </c>
      <c r="PB60" s="74">
        <v>68</v>
      </c>
      <c r="PC60" s="74">
        <v>68</v>
      </c>
      <c r="PD60" s="74">
        <v>0</v>
      </c>
      <c r="PE60" s="74">
        <v>0</v>
      </c>
      <c r="PF60" s="75">
        <f t="shared" si="59"/>
        <v>1</v>
      </c>
      <c r="PG60" s="75">
        <f t="shared" si="60"/>
        <v>0</v>
      </c>
      <c r="PI60" s="74" t="s">
        <v>158</v>
      </c>
      <c r="PJ60" s="74">
        <v>68</v>
      </c>
      <c r="PK60" s="74">
        <v>68</v>
      </c>
      <c r="PL60" s="74">
        <v>0</v>
      </c>
      <c r="PM60" s="74">
        <v>0</v>
      </c>
      <c r="PN60" s="75">
        <f t="shared" si="61"/>
        <v>1</v>
      </c>
      <c r="PO60" s="75">
        <f t="shared" si="62"/>
        <v>0</v>
      </c>
      <c r="PQ60" s="74" t="s">
        <v>158</v>
      </c>
      <c r="PR60" s="74">
        <v>68</v>
      </c>
      <c r="PS60" s="74">
        <v>68</v>
      </c>
      <c r="PT60" s="74">
        <v>0</v>
      </c>
      <c r="PU60" s="74">
        <v>0</v>
      </c>
      <c r="PV60" s="75">
        <f t="shared" si="63"/>
        <v>1</v>
      </c>
      <c r="PW60" s="75">
        <f t="shared" si="64"/>
        <v>0</v>
      </c>
      <c r="PY60" s="74" t="s">
        <v>158</v>
      </c>
      <c r="PZ60" s="74">
        <v>68</v>
      </c>
      <c r="QA60" s="74">
        <v>68</v>
      </c>
      <c r="QB60" s="74">
        <v>0</v>
      </c>
      <c r="QC60" s="74">
        <v>0</v>
      </c>
      <c r="QD60" s="75">
        <f t="shared" si="65"/>
        <v>1</v>
      </c>
      <c r="QE60" s="75">
        <f t="shared" si="66"/>
        <v>0</v>
      </c>
      <c r="QG60" s="74" t="s">
        <v>158</v>
      </c>
      <c r="QH60" s="74">
        <v>68</v>
      </c>
      <c r="QI60" s="74">
        <v>68</v>
      </c>
      <c r="QJ60" s="74">
        <v>0</v>
      </c>
      <c r="QK60" s="74">
        <v>0</v>
      </c>
      <c r="QL60" s="75">
        <f t="shared" si="67"/>
        <v>1</v>
      </c>
      <c r="QM60" s="75">
        <f t="shared" si="68"/>
        <v>0</v>
      </c>
      <c r="QO60" s="74" t="s">
        <v>158</v>
      </c>
      <c r="QP60" s="74">
        <v>68</v>
      </c>
      <c r="QQ60" s="74">
        <v>68</v>
      </c>
      <c r="QR60" s="74">
        <v>0</v>
      </c>
      <c r="QS60" s="74">
        <v>0</v>
      </c>
      <c r="QT60" s="75">
        <f t="shared" si="69"/>
        <v>1</v>
      </c>
      <c r="QU60" s="75">
        <f t="shared" si="70"/>
        <v>0</v>
      </c>
      <c r="QW60" s="74" t="s">
        <v>158</v>
      </c>
      <c r="QX60" s="74">
        <v>68</v>
      </c>
      <c r="QY60" s="74">
        <v>68</v>
      </c>
      <c r="QZ60" s="74">
        <v>0</v>
      </c>
      <c r="RA60" s="74">
        <v>0</v>
      </c>
      <c r="RB60" s="75">
        <f t="shared" si="71"/>
        <v>1</v>
      </c>
      <c r="RC60" s="75">
        <f t="shared" si="72"/>
        <v>0</v>
      </c>
      <c r="RE60" s="74" t="s">
        <v>158</v>
      </c>
      <c r="RF60" s="74">
        <v>68</v>
      </c>
      <c r="RG60" s="74">
        <v>68</v>
      </c>
      <c r="RH60" s="74">
        <v>0</v>
      </c>
      <c r="RI60" s="74">
        <v>0</v>
      </c>
      <c r="RJ60" s="75">
        <f t="shared" si="73"/>
        <v>1</v>
      </c>
      <c r="RK60" s="75">
        <f t="shared" si="74"/>
        <v>0</v>
      </c>
      <c r="RM60" s="74" t="s">
        <v>158</v>
      </c>
      <c r="RN60" s="74">
        <v>68</v>
      </c>
      <c r="RO60" s="74">
        <v>68</v>
      </c>
      <c r="RP60" s="74">
        <v>0</v>
      </c>
      <c r="RQ60" s="74">
        <v>0</v>
      </c>
      <c r="RR60" s="75">
        <f t="shared" si="75"/>
        <v>1</v>
      </c>
      <c r="RS60" s="75">
        <f t="shared" si="76"/>
        <v>0</v>
      </c>
      <c r="RU60" s="74" t="s">
        <v>158</v>
      </c>
      <c r="RV60" s="74">
        <v>68</v>
      </c>
      <c r="RW60" s="74">
        <v>68</v>
      </c>
      <c r="RX60" s="74">
        <v>0</v>
      </c>
      <c r="RY60" s="74">
        <v>0</v>
      </c>
      <c r="RZ60" s="75">
        <f t="shared" si="77"/>
        <v>1</v>
      </c>
      <c r="SA60" s="75">
        <f t="shared" si="78"/>
        <v>0</v>
      </c>
      <c r="SC60" s="74" t="s">
        <v>158</v>
      </c>
      <c r="SD60" s="74">
        <v>68</v>
      </c>
      <c r="SE60" s="74">
        <v>68</v>
      </c>
      <c r="SF60" s="74">
        <v>0</v>
      </c>
      <c r="SG60" s="74">
        <v>0</v>
      </c>
      <c r="SH60" s="75">
        <f t="shared" si="79"/>
        <v>1</v>
      </c>
      <c r="SI60" s="75">
        <f t="shared" si="80"/>
        <v>0</v>
      </c>
      <c r="SK60" s="74" t="s">
        <v>158</v>
      </c>
      <c r="SL60" s="74">
        <v>68</v>
      </c>
      <c r="SM60" s="74">
        <v>68</v>
      </c>
      <c r="SN60" s="74">
        <v>0</v>
      </c>
      <c r="SO60" s="74">
        <v>0</v>
      </c>
      <c r="SP60" s="75">
        <f t="shared" si="81"/>
        <v>1</v>
      </c>
      <c r="SQ60" s="75" t="str">
        <f t="shared" si="82"/>
        <v>OK</v>
      </c>
      <c r="SS60" s="74" t="s">
        <v>158</v>
      </c>
      <c r="ST60" s="74">
        <v>68</v>
      </c>
      <c r="SU60" s="74">
        <v>68</v>
      </c>
      <c r="SV60" s="74">
        <v>0</v>
      </c>
      <c r="SW60" s="74">
        <v>0</v>
      </c>
      <c r="SX60" s="75">
        <f t="shared" si="83"/>
        <v>1</v>
      </c>
      <c r="SY60" s="75" t="str">
        <f t="shared" si="84"/>
        <v>OK</v>
      </c>
      <c r="TA60" s="74" t="s">
        <v>158</v>
      </c>
      <c r="TB60" s="74">
        <v>68</v>
      </c>
      <c r="TC60" s="74">
        <v>68</v>
      </c>
      <c r="TD60" s="74">
        <v>0</v>
      </c>
      <c r="TE60" s="74">
        <v>0</v>
      </c>
      <c r="TF60" s="75">
        <v>1</v>
      </c>
      <c r="TG60" s="75" t="str">
        <f t="shared" si="85"/>
        <v>OK</v>
      </c>
      <c r="TI60" s="74" t="s">
        <v>158</v>
      </c>
      <c r="TJ60" s="74">
        <v>68</v>
      </c>
      <c r="TK60" s="74">
        <v>68</v>
      </c>
      <c r="TL60" s="74">
        <v>0</v>
      </c>
      <c r="TM60" s="74">
        <v>0</v>
      </c>
      <c r="TN60" s="75">
        <f t="shared" si="86"/>
        <v>1</v>
      </c>
      <c r="TO60" s="75" t="str">
        <f t="shared" si="87"/>
        <v>OK</v>
      </c>
    </row>
    <row r="61" spans="1:535" ht="15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G61" s="4"/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4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4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4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4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4">
        <f t="shared" si="4"/>
        <v>0</v>
      </c>
      <c r="AV61" s="2" t="s">
        <v>64</v>
      </c>
      <c r="AW61" s="2">
        <v>32</v>
      </c>
      <c r="AX61" s="2">
        <v>31</v>
      </c>
      <c r="AY61" s="2">
        <v>1</v>
      </c>
      <c r="AZ61" s="2">
        <v>0</v>
      </c>
      <c r="BA61" s="4">
        <v>0.97</v>
      </c>
      <c r="BB61" s="4">
        <f t="shared" si="5"/>
        <v>0</v>
      </c>
      <c r="BD61" s="2" t="s">
        <v>95</v>
      </c>
      <c r="BE61" s="2">
        <v>3</v>
      </c>
      <c r="BF61" s="2">
        <v>3</v>
      </c>
      <c r="BG61" s="2">
        <v>0</v>
      </c>
      <c r="BH61" s="2">
        <v>0</v>
      </c>
      <c r="BI61" s="4">
        <v>1</v>
      </c>
      <c r="BL61" s="2" t="s">
        <v>95</v>
      </c>
      <c r="BM61" s="2">
        <v>3</v>
      </c>
      <c r="BN61" s="2">
        <v>3</v>
      </c>
      <c r="BO61" s="2">
        <v>0</v>
      </c>
      <c r="BP61" s="2">
        <v>0</v>
      </c>
      <c r="BQ61" s="4">
        <v>1</v>
      </c>
      <c r="BR61" s="4">
        <f t="shared" si="7"/>
        <v>0</v>
      </c>
      <c r="BT61" s="2" t="s">
        <v>95</v>
      </c>
      <c r="BU61" s="2">
        <v>3</v>
      </c>
      <c r="BV61" s="2">
        <v>3</v>
      </c>
      <c r="BW61" s="2">
        <v>0</v>
      </c>
      <c r="BX61" s="2">
        <v>0</v>
      </c>
      <c r="BY61" s="4">
        <v>1</v>
      </c>
      <c r="BZ61" s="4">
        <f t="shared" si="8"/>
        <v>0</v>
      </c>
      <c r="CB61" s="2" t="s">
        <v>95</v>
      </c>
      <c r="CC61" s="2">
        <v>3</v>
      </c>
      <c r="CD61" s="2">
        <v>3</v>
      </c>
      <c r="CE61" s="2">
        <v>0</v>
      </c>
      <c r="CF61" s="2">
        <v>0</v>
      </c>
      <c r="CG61" s="4">
        <v>1</v>
      </c>
      <c r="CH61" s="4">
        <f t="shared" si="9"/>
        <v>0</v>
      </c>
      <c r="CJ61" s="2" t="s">
        <v>95</v>
      </c>
      <c r="CK61" s="2">
        <v>3</v>
      </c>
      <c r="CL61" s="2">
        <v>3</v>
      </c>
      <c r="CM61" s="2">
        <v>0</v>
      </c>
      <c r="CN61" s="2">
        <v>0</v>
      </c>
      <c r="CO61" s="4">
        <v>1</v>
      </c>
      <c r="CP61" s="4">
        <f t="shared" si="10"/>
        <v>0</v>
      </c>
      <c r="CR61" s="2" t="s">
        <v>95</v>
      </c>
      <c r="CS61" s="2">
        <v>3</v>
      </c>
      <c r="CT61" s="2">
        <v>3</v>
      </c>
      <c r="CU61" s="2">
        <v>0</v>
      </c>
      <c r="CV61" s="2">
        <v>0</v>
      </c>
      <c r="CW61" s="4">
        <v>1</v>
      </c>
      <c r="CX61" s="4">
        <f t="shared" si="11"/>
        <v>0</v>
      </c>
      <c r="CZ61" s="2" t="s">
        <v>95</v>
      </c>
      <c r="DA61" s="2">
        <v>3</v>
      </c>
      <c r="DB61" s="2">
        <v>3</v>
      </c>
      <c r="DC61" s="2">
        <v>0</v>
      </c>
      <c r="DD61" s="2">
        <v>0</v>
      </c>
      <c r="DE61" s="4">
        <v>1</v>
      </c>
      <c r="DF61" s="8">
        <f t="shared" si="12"/>
        <v>0</v>
      </c>
      <c r="DH61" s="2" t="s">
        <v>95</v>
      </c>
      <c r="DI61" s="2">
        <v>3</v>
      </c>
      <c r="DJ61" s="2">
        <v>3</v>
      </c>
      <c r="DK61" s="2">
        <v>0</v>
      </c>
      <c r="DL61" s="2">
        <v>0</v>
      </c>
      <c r="DM61" s="4">
        <v>1</v>
      </c>
      <c r="DN61" s="4">
        <f t="shared" si="13"/>
        <v>0</v>
      </c>
      <c r="DP61" s="2" t="s">
        <v>95</v>
      </c>
      <c r="DQ61" s="2">
        <v>3</v>
      </c>
      <c r="DR61" s="2">
        <v>3</v>
      </c>
      <c r="DS61" s="2">
        <v>0</v>
      </c>
      <c r="DT61" s="2">
        <v>0</v>
      </c>
      <c r="DU61" s="4">
        <v>1</v>
      </c>
      <c r="DV61" s="4">
        <f t="shared" si="14"/>
        <v>0</v>
      </c>
      <c r="DX61" s="2" t="s">
        <v>95</v>
      </c>
      <c r="DY61" s="2">
        <v>3</v>
      </c>
      <c r="DZ61" s="2">
        <v>3</v>
      </c>
      <c r="EA61" s="2">
        <v>0</v>
      </c>
      <c r="EB61" s="2">
        <v>0</v>
      </c>
      <c r="EC61" s="4">
        <v>1</v>
      </c>
      <c r="ED61" s="8">
        <f>EC61-'ZTE Geek V975'!DM61</f>
        <v>0</v>
      </c>
      <c r="EF61" s="2" t="s">
        <v>95</v>
      </c>
      <c r="EG61" s="2">
        <v>3</v>
      </c>
      <c r="EH61" s="2">
        <v>3</v>
      </c>
      <c r="EI61" s="2">
        <v>0</v>
      </c>
      <c r="EJ61" s="2">
        <v>0</v>
      </c>
      <c r="EK61" s="4">
        <v>1</v>
      </c>
      <c r="EL61" s="4">
        <f t="shared" si="15"/>
        <v>0</v>
      </c>
      <c r="EN61" s="2" t="s">
        <v>95</v>
      </c>
      <c r="EO61" s="2">
        <v>3</v>
      </c>
      <c r="EP61" s="2">
        <v>3</v>
      </c>
      <c r="EQ61" s="2">
        <v>0</v>
      </c>
      <c r="ER61" s="2">
        <v>0</v>
      </c>
      <c r="ES61" s="4">
        <v>1</v>
      </c>
      <c r="ET61" s="4">
        <f t="shared" si="16"/>
        <v>0</v>
      </c>
      <c r="EV61" s="2" t="s">
        <v>95</v>
      </c>
      <c r="EW61" s="2">
        <v>3</v>
      </c>
      <c r="EX61" s="2">
        <v>3</v>
      </c>
      <c r="EY61" s="2">
        <v>0</v>
      </c>
      <c r="EZ61" s="2">
        <v>0</v>
      </c>
      <c r="FA61" s="4">
        <v>1</v>
      </c>
      <c r="FB61" s="4">
        <f t="shared" si="17"/>
        <v>0</v>
      </c>
      <c r="FD61" s="2" t="s">
        <v>95</v>
      </c>
      <c r="FE61" s="2">
        <v>3</v>
      </c>
      <c r="FF61" s="2">
        <v>3</v>
      </c>
      <c r="FG61" s="2">
        <v>0</v>
      </c>
      <c r="FH61" s="2">
        <v>0</v>
      </c>
      <c r="FI61" s="4">
        <v>1</v>
      </c>
      <c r="FJ61" s="4">
        <f t="shared" si="18"/>
        <v>0</v>
      </c>
      <c r="FL61" s="2" t="s">
        <v>95</v>
      </c>
      <c r="FM61" s="2">
        <v>3</v>
      </c>
      <c r="FN61" s="2">
        <v>3</v>
      </c>
      <c r="FO61" s="2">
        <v>0</v>
      </c>
      <c r="FP61" s="2">
        <v>0</v>
      </c>
      <c r="FQ61" s="4">
        <v>1</v>
      </c>
      <c r="FR61" s="8">
        <f t="shared" si="19"/>
        <v>0</v>
      </c>
      <c r="FT61" s="2" t="s">
        <v>95</v>
      </c>
      <c r="FU61" s="2">
        <v>3</v>
      </c>
      <c r="FV61" s="2">
        <v>3</v>
      </c>
      <c r="FW61" s="2">
        <v>0</v>
      </c>
      <c r="FX61" s="2">
        <v>0</v>
      </c>
      <c r="FY61" s="4">
        <f t="shared" si="88"/>
        <v>1</v>
      </c>
      <c r="FZ61" s="4">
        <f t="shared" si="20"/>
        <v>0</v>
      </c>
      <c r="GB61" t="s">
        <v>95</v>
      </c>
      <c r="GC61">
        <v>3</v>
      </c>
      <c r="GD61">
        <v>3</v>
      </c>
      <c r="GE61">
        <v>0</v>
      </c>
      <c r="GF61">
        <v>0</v>
      </c>
      <c r="GG61" s="38">
        <f t="shared" si="89"/>
        <v>1</v>
      </c>
      <c r="GH61" s="4">
        <f t="shared" si="21"/>
        <v>0</v>
      </c>
      <c r="GJ61" s="2" t="s">
        <v>95</v>
      </c>
      <c r="GK61" s="2">
        <v>3</v>
      </c>
      <c r="GL61" s="2">
        <v>3</v>
      </c>
      <c r="GM61" s="2">
        <v>0</v>
      </c>
      <c r="GN61" s="2">
        <v>0</v>
      </c>
      <c r="GO61" s="4">
        <v>1</v>
      </c>
      <c r="GP61" s="4">
        <f t="shared" si="22"/>
        <v>0</v>
      </c>
      <c r="GR61" s="2" t="s">
        <v>95</v>
      </c>
      <c r="GS61" s="2">
        <v>3</v>
      </c>
      <c r="GT61" s="2">
        <v>3</v>
      </c>
      <c r="GU61" s="2">
        <v>0</v>
      </c>
      <c r="GV61" s="2">
        <v>0</v>
      </c>
      <c r="GW61" s="4">
        <v>1</v>
      </c>
      <c r="GX61" s="4">
        <f t="shared" si="23"/>
        <v>0</v>
      </c>
      <c r="GZ61" s="2" t="s">
        <v>95</v>
      </c>
      <c r="HA61" s="2">
        <v>3</v>
      </c>
      <c r="HB61" s="2">
        <v>3</v>
      </c>
      <c r="HC61" s="2">
        <v>0</v>
      </c>
      <c r="HD61" s="2">
        <v>0</v>
      </c>
      <c r="HE61" s="4">
        <v>1</v>
      </c>
      <c r="HF61" s="4">
        <f t="shared" si="24"/>
        <v>0</v>
      </c>
      <c r="HH61" s="2" t="s">
        <v>95</v>
      </c>
      <c r="HI61" s="2">
        <v>3</v>
      </c>
      <c r="HJ61" s="2">
        <v>3</v>
      </c>
      <c r="HK61" s="2">
        <v>0</v>
      </c>
      <c r="HL61" s="2">
        <v>0</v>
      </c>
      <c r="HM61" s="4">
        <v>1</v>
      </c>
      <c r="HN61" s="4">
        <f t="shared" si="25"/>
        <v>0</v>
      </c>
      <c r="HP61" s="2" t="s">
        <v>95</v>
      </c>
      <c r="HQ61" s="2">
        <v>3</v>
      </c>
      <c r="HR61" s="2">
        <v>3</v>
      </c>
      <c r="HS61" s="2">
        <v>0</v>
      </c>
      <c r="HT61" s="2">
        <v>0</v>
      </c>
      <c r="HU61" s="4">
        <v>1</v>
      </c>
      <c r="HV61" s="4">
        <f t="shared" si="26"/>
        <v>0</v>
      </c>
      <c r="HX61" s="2" t="s">
        <v>95</v>
      </c>
      <c r="HY61" s="2">
        <v>3</v>
      </c>
      <c r="HZ61" s="2">
        <v>3</v>
      </c>
      <c r="IA61" s="2">
        <v>0</v>
      </c>
      <c r="IB61" s="2">
        <v>0</v>
      </c>
      <c r="IC61" s="4">
        <v>1</v>
      </c>
      <c r="ID61" s="4">
        <f t="shared" si="27"/>
        <v>0</v>
      </c>
      <c r="IF61" s="2" t="s">
        <v>95</v>
      </c>
      <c r="IG61" s="2">
        <v>3</v>
      </c>
      <c r="IH61" s="2">
        <v>3</v>
      </c>
      <c r="II61" s="2">
        <v>0</v>
      </c>
      <c r="IJ61" s="2">
        <v>0</v>
      </c>
      <c r="IK61" s="4">
        <f t="shared" si="90"/>
        <v>1</v>
      </c>
      <c r="IL61" s="4">
        <f t="shared" si="28"/>
        <v>0</v>
      </c>
      <c r="IN61" s="55" t="s">
        <v>95</v>
      </c>
      <c r="IO61" s="55">
        <v>3</v>
      </c>
      <c r="IP61" s="55">
        <v>3</v>
      </c>
      <c r="IQ61" s="55">
        <v>0</v>
      </c>
      <c r="IR61" s="55">
        <v>0</v>
      </c>
      <c r="IS61" s="56">
        <v>1</v>
      </c>
      <c r="IT61" s="56">
        <v>0</v>
      </c>
      <c r="IU61" s="52"/>
      <c r="IV61" s="55" t="s">
        <v>95</v>
      </c>
      <c r="IW61" s="55">
        <v>3</v>
      </c>
      <c r="IX61" s="55">
        <v>3</v>
      </c>
      <c r="IY61" s="55">
        <v>0</v>
      </c>
      <c r="IZ61" s="55">
        <v>0</v>
      </c>
      <c r="JA61" s="56">
        <v>1</v>
      </c>
      <c r="JB61" s="56">
        <v>0</v>
      </c>
      <c r="JC61" s="52"/>
      <c r="JD61" s="73" t="s">
        <v>95</v>
      </c>
      <c r="JE61" s="73">
        <v>3</v>
      </c>
      <c r="JF61" s="73">
        <v>3</v>
      </c>
      <c r="JG61" s="73">
        <v>0</v>
      </c>
      <c r="JH61" s="73">
        <v>0</v>
      </c>
      <c r="JI61" s="77">
        <v>1</v>
      </c>
      <c r="JJ61" s="67">
        <f t="shared" si="29"/>
        <v>0</v>
      </c>
      <c r="JK61" s="66"/>
      <c r="JL61" s="73" t="s">
        <v>95</v>
      </c>
      <c r="JM61" s="73">
        <v>3</v>
      </c>
      <c r="JN61" s="73">
        <v>3</v>
      </c>
      <c r="JO61" s="73">
        <v>0</v>
      </c>
      <c r="JP61" s="73">
        <v>0</v>
      </c>
      <c r="JQ61" s="77">
        <f t="shared" si="91"/>
        <v>1</v>
      </c>
      <c r="JR61" s="67">
        <f t="shared" si="30"/>
        <v>0</v>
      </c>
      <c r="JS61" s="66"/>
      <c r="JT61" s="74" t="s">
        <v>95</v>
      </c>
      <c r="JU61" s="74">
        <v>3</v>
      </c>
      <c r="JV61" s="74">
        <v>3</v>
      </c>
      <c r="JW61" s="74">
        <v>0</v>
      </c>
      <c r="JX61" s="74">
        <v>0</v>
      </c>
      <c r="JY61" s="75">
        <f t="shared" si="92"/>
        <v>1</v>
      </c>
      <c r="JZ61" s="75">
        <f t="shared" si="31"/>
        <v>0</v>
      </c>
      <c r="KB61" s="73" t="s">
        <v>95</v>
      </c>
      <c r="KC61" s="73">
        <v>3</v>
      </c>
      <c r="KD61" s="73">
        <v>3</v>
      </c>
      <c r="KE61" s="73">
        <v>0</v>
      </c>
      <c r="KF61" s="73">
        <v>0</v>
      </c>
      <c r="KG61" s="77">
        <v>1</v>
      </c>
      <c r="KH61" s="75">
        <f t="shared" si="32"/>
        <v>0</v>
      </c>
      <c r="KI61" s="74"/>
      <c r="KJ61" s="73" t="s">
        <v>95</v>
      </c>
      <c r="KK61" s="73">
        <v>3</v>
      </c>
      <c r="KL61" s="73">
        <v>3</v>
      </c>
      <c r="KM61" s="73">
        <v>0</v>
      </c>
      <c r="KN61" s="73">
        <v>0</v>
      </c>
      <c r="KO61" s="77">
        <v>1</v>
      </c>
      <c r="KP61" s="75">
        <f t="shared" si="33"/>
        <v>0</v>
      </c>
      <c r="KQ61" s="74"/>
      <c r="KR61" s="73" t="s">
        <v>95</v>
      </c>
      <c r="KS61" s="73">
        <v>3</v>
      </c>
      <c r="KT61" s="73">
        <v>3</v>
      </c>
      <c r="KU61" s="73">
        <v>0</v>
      </c>
      <c r="KV61" s="73">
        <v>0</v>
      </c>
      <c r="KW61" s="77">
        <v>1</v>
      </c>
      <c r="KX61" s="75">
        <f t="shared" si="34"/>
        <v>0</v>
      </c>
      <c r="KY61" s="74"/>
      <c r="KZ61" s="73" t="s">
        <v>95</v>
      </c>
      <c r="LA61" s="73">
        <v>3</v>
      </c>
      <c r="LB61" s="73">
        <v>3</v>
      </c>
      <c r="LC61" s="73">
        <v>0</v>
      </c>
      <c r="LD61" s="73">
        <v>0</v>
      </c>
      <c r="LE61" s="77">
        <v>1</v>
      </c>
      <c r="LF61" s="75">
        <f t="shared" si="35"/>
        <v>1</v>
      </c>
      <c r="LG61" s="74"/>
      <c r="LH61" s="74"/>
      <c r="LI61" s="73" t="s">
        <v>95</v>
      </c>
      <c r="LJ61" s="73">
        <v>3</v>
      </c>
      <c r="LK61" s="73">
        <v>3</v>
      </c>
      <c r="LL61" s="73">
        <v>0</v>
      </c>
      <c r="LM61" s="73">
        <v>0</v>
      </c>
      <c r="LN61" s="77">
        <v>1</v>
      </c>
      <c r="LO61" s="75">
        <f t="shared" si="36"/>
        <v>0</v>
      </c>
      <c r="LP61" s="74"/>
      <c r="LQ61" s="74" t="s">
        <v>95</v>
      </c>
      <c r="LR61" s="74">
        <v>3</v>
      </c>
      <c r="LS61" s="74">
        <v>3</v>
      </c>
      <c r="LT61" s="74">
        <v>0</v>
      </c>
      <c r="LU61" s="74">
        <v>0</v>
      </c>
      <c r="LV61" s="75">
        <f t="shared" si="37"/>
        <v>1</v>
      </c>
      <c r="LW61" s="75">
        <f t="shared" si="38"/>
        <v>0</v>
      </c>
      <c r="LY61" s="74" t="s">
        <v>95</v>
      </c>
      <c r="LZ61" s="74">
        <v>3</v>
      </c>
      <c r="MA61" s="74">
        <v>3</v>
      </c>
      <c r="MB61" s="74">
        <v>0</v>
      </c>
      <c r="MC61" s="74">
        <v>0</v>
      </c>
      <c r="MD61" s="75">
        <f t="shared" si="39"/>
        <v>1</v>
      </c>
      <c r="ME61" s="75">
        <f t="shared" si="40"/>
        <v>0</v>
      </c>
      <c r="MG61" s="74" t="s">
        <v>95</v>
      </c>
      <c r="MH61" s="74">
        <v>3</v>
      </c>
      <c r="MI61" s="74">
        <v>3</v>
      </c>
      <c r="MJ61" s="74">
        <v>0</v>
      </c>
      <c r="MK61" s="74">
        <v>0</v>
      </c>
      <c r="ML61" s="75">
        <f t="shared" si="41"/>
        <v>1</v>
      </c>
      <c r="MM61" s="75">
        <f t="shared" si="42"/>
        <v>0</v>
      </c>
      <c r="MO61" s="74" t="s">
        <v>95</v>
      </c>
      <c r="MP61" s="74">
        <v>3</v>
      </c>
      <c r="MQ61" s="74">
        <v>3</v>
      </c>
      <c r="MR61" s="74">
        <v>0</v>
      </c>
      <c r="MS61" s="74">
        <v>0</v>
      </c>
      <c r="MT61" s="75">
        <f t="shared" si="43"/>
        <v>1</v>
      </c>
      <c r="MU61" s="75">
        <f t="shared" si="44"/>
        <v>0</v>
      </c>
      <c r="MW61" s="74" t="s">
        <v>95</v>
      </c>
      <c r="MX61" s="74">
        <v>3</v>
      </c>
      <c r="MY61" s="74">
        <v>3</v>
      </c>
      <c r="MZ61" s="74">
        <v>0</v>
      </c>
      <c r="NA61" s="74">
        <v>0</v>
      </c>
      <c r="NB61" s="75">
        <f t="shared" si="45"/>
        <v>1</v>
      </c>
      <c r="NC61" s="75">
        <f t="shared" si="46"/>
        <v>0</v>
      </c>
      <c r="ND61" s="74"/>
      <c r="NE61" s="74" t="s">
        <v>95</v>
      </c>
      <c r="NF61" s="74">
        <v>3</v>
      </c>
      <c r="NG61" s="74">
        <v>3</v>
      </c>
      <c r="NH61" s="74">
        <v>0</v>
      </c>
      <c r="NI61" s="74">
        <v>0</v>
      </c>
      <c r="NJ61" s="75">
        <f t="shared" si="47"/>
        <v>1</v>
      </c>
      <c r="NK61" s="75">
        <f t="shared" si="48"/>
        <v>0</v>
      </c>
      <c r="NL61" s="74"/>
      <c r="NM61" s="74" t="s">
        <v>95</v>
      </c>
      <c r="NN61" s="74">
        <v>3</v>
      </c>
      <c r="NO61" s="74">
        <v>3</v>
      </c>
      <c r="NP61" s="74">
        <v>0</v>
      </c>
      <c r="NQ61" s="74">
        <v>0</v>
      </c>
      <c r="NR61" s="75">
        <f t="shared" si="49"/>
        <v>1</v>
      </c>
      <c r="NS61" s="75">
        <f t="shared" si="50"/>
        <v>0</v>
      </c>
      <c r="NU61" s="74" t="s">
        <v>95</v>
      </c>
      <c r="NV61" s="74">
        <v>3</v>
      </c>
      <c r="NW61" s="74">
        <v>3</v>
      </c>
      <c r="NX61" s="74">
        <v>0</v>
      </c>
      <c r="NY61" s="74">
        <v>0</v>
      </c>
      <c r="NZ61" s="75">
        <f t="shared" si="51"/>
        <v>1</v>
      </c>
      <c r="OA61" s="75">
        <f t="shared" si="52"/>
        <v>0</v>
      </c>
      <c r="OC61" s="74" t="s">
        <v>95</v>
      </c>
      <c r="OD61" s="74">
        <v>3</v>
      </c>
      <c r="OE61" s="74">
        <v>3</v>
      </c>
      <c r="OF61" s="74">
        <v>0</v>
      </c>
      <c r="OG61" s="74">
        <v>0</v>
      </c>
      <c r="OH61" s="75">
        <f t="shared" si="53"/>
        <v>1</v>
      </c>
      <c r="OI61" s="75">
        <f t="shared" si="54"/>
        <v>0</v>
      </c>
      <c r="OK61" s="74" t="s">
        <v>95</v>
      </c>
      <c r="OL61" s="74">
        <v>3</v>
      </c>
      <c r="OM61" s="73">
        <v>3</v>
      </c>
      <c r="ON61" s="74">
        <v>0</v>
      </c>
      <c r="OO61" s="74">
        <v>0</v>
      </c>
      <c r="OP61" s="75">
        <f t="shared" si="55"/>
        <v>1</v>
      </c>
      <c r="OQ61" s="75">
        <f t="shared" si="56"/>
        <v>0</v>
      </c>
      <c r="OS61" s="74" t="s">
        <v>95</v>
      </c>
      <c r="OT61" s="74">
        <v>3</v>
      </c>
      <c r="OU61" s="74">
        <v>3</v>
      </c>
      <c r="OV61" s="74">
        <v>0</v>
      </c>
      <c r="OW61" s="74">
        <v>0</v>
      </c>
      <c r="OX61" s="75">
        <f t="shared" si="57"/>
        <v>1</v>
      </c>
      <c r="OY61" s="75">
        <f t="shared" si="58"/>
        <v>0</v>
      </c>
      <c r="PA61" s="74" t="s">
        <v>95</v>
      </c>
      <c r="PB61" s="74">
        <v>3</v>
      </c>
      <c r="PC61" s="74">
        <v>3</v>
      </c>
      <c r="PD61" s="74">
        <v>0</v>
      </c>
      <c r="PE61" s="74">
        <v>0</v>
      </c>
      <c r="PF61" s="75">
        <f t="shared" si="59"/>
        <v>1</v>
      </c>
      <c r="PG61" s="75">
        <f t="shared" si="60"/>
        <v>0</v>
      </c>
      <c r="PI61" s="74" t="s">
        <v>95</v>
      </c>
      <c r="PJ61" s="74">
        <v>3</v>
      </c>
      <c r="PK61" s="74">
        <v>3</v>
      </c>
      <c r="PL61" s="74">
        <v>0</v>
      </c>
      <c r="PM61" s="74">
        <v>0</v>
      </c>
      <c r="PN61" s="75">
        <f t="shared" si="61"/>
        <v>1</v>
      </c>
      <c r="PO61" s="75">
        <f t="shared" si="62"/>
        <v>0</v>
      </c>
      <c r="PQ61" s="74" t="s">
        <v>95</v>
      </c>
      <c r="PR61" s="74">
        <v>3</v>
      </c>
      <c r="PS61" s="74">
        <v>3</v>
      </c>
      <c r="PT61" s="74">
        <v>0</v>
      </c>
      <c r="PU61" s="74">
        <v>0</v>
      </c>
      <c r="PV61" s="75">
        <f t="shared" si="63"/>
        <v>1</v>
      </c>
      <c r="PW61" s="75">
        <f t="shared" si="64"/>
        <v>0</v>
      </c>
      <c r="PY61" s="74" t="s">
        <v>95</v>
      </c>
      <c r="PZ61" s="74">
        <v>3</v>
      </c>
      <c r="QA61" s="74">
        <v>3</v>
      </c>
      <c r="QB61" s="74">
        <v>0</v>
      </c>
      <c r="QC61" s="74">
        <v>0</v>
      </c>
      <c r="QD61" s="75">
        <f t="shared" si="65"/>
        <v>1</v>
      </c>
      <c r="QE61" s="75">
        <f t="shared" si="66"/>
        <v>0</v>
      </c>
      <c r="QG61" s="74" t="s">
        <v>95</v>
      </c>
      <c r="QH61" s="74">
        <v>3</v>
      </c>
      <c r="QI61" s="74">
        <v>3</v>
      </c>
      <c r="QJ61" s="74">
        <v>0</v>
      </c>
      <c r="QK61" s="74">
        <v>0</v>
      </c>
      <c r="QL61" s="75">
        <f t="shared" si="67"/>
        <v>1</v>
      </c>
      <c r="QM61" s="75">
        <f t="shared" si="68"/>
        <v>0</v>
      </c>
      <c r="QO61" s="74" t="s">
        <v>95</v>
      </c>
      <c r="QP61" s="74">
        <v>3</v>
      </c>
      <c r="QQ61" s="74">
        <v>3</v>
      </c>
      <c r="QR61" s="74">
        <v>0</v>
      </c>
      <c r="QS61" s="74">
        <v>0</v>
      </c>
      <c r="QT61" s="75">
        <f t="shared" si="69"/>
        <v>1</v>
      </c>
      <c r="QU61" s="75">
        <f t="shared" si="70"/>
        <v>0</v>
      </c>
      <c r="QW61" s="74" t="s">
        <v>95</v>
      </c>
      <c r="QX61" s="74">
        <v>3</v>
      </c>
      <c r="QY61" s="74">
        <v>3</v>
      </c>
      <c r="QZ61" s="74">
        <v>0</v>
      </c>
      <c r="RA61" s="74">
        <v>0</v>
      </c>
      <c r="RB61" s="75">
        <f t="shared" si="71"/>
        <v>1</v>
      </c>
      <c r="RC61" s="75">
        <f t="shared" si="72"/>
        <v>0</v>
      </c>
      <c r="RE61" s="74" t="s">
        <v>95</v>
      </c>
      <c r="RF61" s="74">
        <v>3</v>
      </c>
      <c r="RG61" s="74">
        <v>3</v>
      </c>
      <c r="RH61" s="74">
        <v>0</v>
      </c>
      <c r="RI61" s="74">
        <v>0</v>
      </c>
      <c r="RJ61" s="75">
        <f t="shared" si="73"/>
        <v>1</v>
      </c>
      <c r="RK61" s="75">
        <f t="shared" si="74"/>
        <v>0</v>
      </c>
      <c r="RM61" s="74" t="s">
        <v>95</v>
      </c>
      <c r="RN61" s="74">
        <v>3</v>
      </c>
      <c r="RO61" s="74">
        <v>3</v>
      </c>
      <c r="RP61" s="74">
        <v>0</v>
      </c>
      <c r="RQ61" s="74">
        <v>0</v>
      </c>
      <c r="RR61" s="75">
        <f t="shared" si="75"/>
        <v>1</v>
      </c>
      <c r="RS61" s="75">
        <f t="shared" si="76"/>
        <v>0</v>
      </c>
      <c r="RU61" s="74" t="s">
        <v>95</v>
      </c>
      <c r="RV61" s="74">
        <v>3</v>
      </c>
      <c r="RW61" s="74">
        <v>3</v>
      </c>
      <c r="RX61" s="74">
        <v>0</v>
      </c>
      <c r="RY61" s="74">
        <v>0</v>
      </c>
      <c r="RZ61" s="75">
        <f t="shared" si="77"/>
        <v>1</v>
      </c>
      <c r="SA61" s="75">
        <f t="shared" si="78"/>
        <v>0</v>
      </c>
      <c r="SC61" s="74" t="s">
        <v>95</v>
      </c>
      <c r="SD61" s="74">
        <v>3</v>
      </c>
      <c r="SE61" s="74">
        <v>3</v>
      </c>
      <c r="SF61" s="74">
        <v>0</v>
      </c>
      <c r="SG61" s="74">
        <v>0</v>
      </c>
      <c r="SH61" s="75">
        <f t="shared" si="79"/>
        <v>1</v>
      </c>
      <c r="SI61" s="75">
        <f t="shared" si="80"/>
        <v>0</v>
      </c>
      <c r="SK61" s="74" t="s">
        <v>95</v>
      </c>
      <c r="SL61" s="74">
        <v>3</v>
      </c>
      <c r="SM61" s="74">
        <v>3</v>
      </c>
      <c r="SN61" s="74">
        <v>0</v>
      </c>
      <c r="SO61" s="74">
        <v>0</v>
      </c>
      <c r="SP61" s="75">
        <f t="shared" si="81"/>
        <v>1</v>
      </c>
      <c r="SQ61" s="75" t="str">
        <f t="shared" si="82"/>
        <v>OK</v>
      </c>
      <c r="SS61" s="74" t="s">
        <v>95</v>
      </c>
      <c r="ST61" s="74">
        <v>3</v>
      </c>
      <c r="SU61" s="74">
        <v>3</v>
      </c>
      <c r="SV61" s="74">
        <v>0</v>
      </c>
      <c r="SW61" s="74">
        <v>0</v>
      </c>
      <c r="SX61" s="75">
        <f t="shared" si="83"/>
        <v>1</v>
      </c>
      <c r="SY61" s="75" t="str">
        <f t="shared" si="84"/>
        <v>OK</v>
      </c>
      <c r="TA61" s="74" t="s">
        <v>95</v>
      </c>
      <c r="TB61" s="74">
        <v>3</v>
      </c>
      <c r="TC61" s="74">
        <v>3</v>
      </c>
      <c r="TD61" s="74">
        <v>0</v>
      </c>
      <c r="TE61" s="74">
        <v>0</v>
      </c>
      <c r="TF61" s="75">
        <v>1</v>
      </c>
      <c r="TG61" s="75" t="str">
        <f t="shared" si="85"/>
        <v>OK</v>
      </c>
      <c r="TI61" s="74" t="s">
        <v>95</v>
      </c>
      <c r="TJ61" s="74">
        <v>3</v>
      </c>
      <c r="TK61" s="74">
        <v>3</v>
      </c>
      <c r="TL61" s="74">
        <v>0</v>
      </c>
      <c r="TM61" s="74">
        <v>0</v>
      </c>
      <c r="TN61" s="75">
        <f t="shared" si="86"/>
        <v>1</v>
      </c>
      <c r="TO61" s="75" t="str">
        <f t="shared" si="87"/>
        <v>OK</v>
      </c>
    </row>
    <row r="62" spans="1:535" ht="15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G62" s="4"/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4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4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4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4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4">
        <f t="shared" si="4"/>
        <v>0</v>
      </c>
      <c r="AV62" s="2" t="s">
        <v>65</v>
      </c>
      <c r="AW62" s="2">
        <v>160</v>
      </c>
      <c r="AX62" s="2">
        <v>32</v>
      </c>
      <c r="AY62" s="2">
        <v>128</v>
      </c>
      <c r="AZ62" s="2">
        <v>0</v>
      </c>
      <c r="BA62" s="4">
        <v>0.2</v>
      </c>
      <c r="BB62" s="4">
        <f t="shared" si="5"/>
        <v>0</v>
      </c>
      <c r="BD62" s="2" t="s">
        <v>63</v>
      </c>
      <c r="BE62" s="2">
        <v>7</v>
      </c>
      <c r="BF62" s="2">
        <v>6</v>
      </c>
      <c r="BG62" s="2">
        <v>1</v>
      </c>
      <c r="BH62" s="2">
        <v>0</v>
      </c>
      <c r="BI62" s="4">
        <v>0.86</v>
      </c>
      <c r="BJ62" s="4">
        <f>BI62-BA60</f>
        <v>0</v>
      </c>
      <c r="BL62" s="2" t="s">
        <v>63</v>
      </c>
      <c r="BM62" s="2">
        <v>7</v>
      </c>
      <c r="BN62" s="2">
        <v>6</v>
      </c>
      <c r="BO62" s="2">
        <v>1</v>
      </c>
      <c r="BP62" s="2">
        <v>0</v>
      </c>
      <c r="BQ62" s="4">
        <v>0.86</v>
      </c>
      <c r="BR62" s="4">
        <f t="shared" si="7"/>
        <v>0</v>
      </c>
      <c r="BT62" s="2" t="s">
        <v>63</v>
      </c>
      <c r="BU62" s="2">
        <v>7</v>
      </c>
      <c r="BV62" s="2">
        <v>6</v>
      </c>
      <c r="BW62" s="2">
        <v>1</v>
      </c>
      <c r="BX62" s="2">
        <v>0</v>
      </c>
      <c r="BY62" s="4">
        <v>0.86</v>
      </c>
      <c r="BZ62" s="4">
        <f t="shared" si="8"/>
        <v>0</v>
      </c>
      <c r="CB62" s="2" t="s">
        <v>63</v>
      </c>
      <c r="CC62" s="2">
        <v>7</v>
      </c>
      <c r="CD62" s="2">
        <v>6</v>
      </c>
      <c r="CE62" s="2">
        <v>1</v>
      </c>
      <c r="CF62" s="2">
        <v>0</v>
      </c>
      <c r="CG62" s="4">
        <v>0.86</v>
      </c>
      <c r="CH62" s="4">
        <f t="shared" si="9"/>
        <v>0</v>
      </c>
      <c r="CJ62" s="2" t="s">
        <v>63</v>
      </c>
      <c r="CK62" s="2">
        <v>7</v>
      </c>
      <c r="CL62" s="2">
        <v>6</v>
      </c>
      <c r="CM62" s="2">
        <v>1</v>
      </c>
      <c r="CN62" s="2">
        <v>0</v>
      </c>
      <c r="CO62" s="4">
        <v>0.86</v>
      </c>
      <c r="CP62" s="4">
        <f t="shared" si="10"/>
        <v>0</v>
      </c>
      <c r="CR62" s="2" t="s">
        <v>63</v>
      </c>
      <c r="CS62" s="2">
        <v>7</v>
      </c>
      <c r="CT62" s="2">
        <v>6</v>
      </c>
      <c r="CU62" s="2">
        <v>1</v>
      </c>
      <c r="CV62" s="2">
        <v>0</v>
      </c>
      <c r="CW62" s="4">
        <v>0.86</v>
      </c>
      <c r="CX62" s="4">
        <f t="shared" si="11"/>
        <v>0</v>
      </c>
      <c r="CZ62" s="2" t="s">
        <v>63</v>
      </c>
      <c r="DA62" s="2">
        <v>7</v>
      </c>
      <c r="DB62" s="2">
        <v>6</v>
      </c>
      <c r="DC62" s="2">
        <v>1</v>
      </c>
      <c r="DD62" s="2">
        <v>0</v>
      </c>
      <c r="DE62" s="4">
        <v>0.86</v>
      </c>
      <c r="DF62" s="8">
        <f t="shared" si="12"/>
        <v>0</v>
      </c>
      <c r="DH62" s="2" t="s">
        <v>63</v>
      </c>
      <c r="DI62" s="2">
        <v>7</v>
      </c>
      <c r="DJ62" s="2">
        <v>6</v>
      </c>
      <c r="DK62" s="2">
        <v>1</v>
      </c>
      <c r="DL62" s="2">
        <v>0</v>
      </c>
      <c r="DM62" s="4">
        <v>0.86</v>
      </c>
      <c r="DN62" s="4">
        <f t="shared" si="13"/>
        <v>0</v>
      </c>
      <c r="DP62" s="2" t="s">
        <v>63</v>
      </c>
      <c r="DQ62" s="2">
        <v>7</v>
      </c>
      <c r="DR62" s="2">
        <v>6</v>
      </c>
      <c r="DS62" s="2">
        <v>1</v>
      </c>
      <c r="DT62" s="2">
        <v>0</v>
      </c>
      <c r="DU62" s="4">
        <v>0.86</v>
      </c>
      <c r="DV62" s="4">
        <f t="shared" si="14"/>
        <v>0</v>
      </c>
      <c r="DX62" s="2" t="s">
        <v>63</v>
      </c>
      <c r="DY62" s="2">
        <v>7</v>
      </c>
      <c r="DZ62" s="2">
        <v>6</v>
      </c>
      <c r="EA62" s="2">
        <v>1</v>
      </c>
      <c r="EB62" s="2">
        <v>0</v>
      </c>
      <c r="EC62" s="4">
        <v>0.86</v>
      </c>
      <c r="ED62" s="8">
        <f>EC62-'ZTE Geek V975'!DM62</f>
        <v>0</v>
      </c>
      <c r="EF62" s="2" t="s">
        <v>63</v>
      </c>
      <c r="EG62" s="2">
        <v>7</v>
      </c>
      <c r="EH62" s="2">
        <v>6</v>
      </c>
      <c r="EI62" s="2">
        <v>1</v>
      </c>
      <c r="EJ62" s="2">
        <v>0</v>
      </c>
      <c r="EK62" s="4">
        <v>0.86</v>
      </c>
      <c r="EL62" s="4">
        <f t="shared" si="15"/>
        <v>0</v>
      </c>
      <c r="EN62" s="2" t="s">
        <v>63</v>
      </c>
      <c r="EO62" s="2">
        <v>7</v>
      </c>
      <c r="EP62" s="2">
        <v>6</v>
      </c>
      <c r="EQ62" s="2">
        <v>1</v>
      </c>
      <c r="ER62" s="2">
        <v>0</v>
      </c>
      <c r="ES62" s="4">
        <v>0.86</v>
      </c>
      <c r="ET62" s="4">
        <f t="shared" si="16"/>
        <v>0</v>
      </c>
      <c r="EV62" s="2" t="s">
        <v>63</v>
      </c>
      <c r="EW62" s="2">
        <v>7</v>
      </c>
      <c r="EX62" s="2">
        <v>6</v>
      </c>
      <c r="EY62" s="2">
        <v>1</v>
      </c>
      <c r="EZ62" s="2">
        <v>0</v>
      </c>
      <c r="FA62" s="4">
        <v>0.86</v>
      </c>
      <c r="FB62" s="4">
        <f t="shared" si="17"/>
        <v>0</v>
      </c>
      <c r="FD62" s="2" t="s">
        <v>63</v>
      </c>
      <c r="FE62" s="2">
        <v>7</v>
      </c>
      <c r="FF62" s="2">
        <v>6</v>
      </c>
      <c r="FG62" s="2">
        <v>1</v>
      </c>
      <c r="FH62" s="2">
        <v>0</v>
      </c>
      <c r="FI62" s="4">
        <v>0.86</v>
      </c>
      <c r="FJ62" s="4">
        <f t="shared" si="18"/>
        <v>0</v>
      </c>
      <c r="FL62" s="2" t="s">
        <v>63</v>
      </c>
      <c r="FM62" s="2">
        <v>7</v>
      </c>
      <c r="FN62" s="2">
        <v>6</v>
      </c>
      <c r="FO62" s="2">
        <v>1</v>
      </c>
      <c r="FP62" s="2">
        <v>0</v>
      </c>
      <c r="FQ62" s="4">
        <v>0.86</v>
      </c>
      <c r="FR62" s="8">
        <f t="shared" si="19"/>
        <v>0</v>
      </c>
      <c r="FT62" s="2" t="s">
        <v>63</v>
      </c>
      <c r="FU62" s="2">
        <v>7</v>
      </c>
      <c r="FV62" s="2">
        <v>6</v>
      </c>
      <c r="FW62" s="2">
        <v>1</v>
      </c>
      <c r="FX62" s="2">
        <v>0</v>
      </c>
      <c r="FY62" s="4">
        <f t="shared" si="88"/>
        <v>0.8571428571428571</v>
      </c>
      <c r="FZ62" s="4">
        <f t="shared" si="20"/>
        <v>-2.8571428571428914E-3</v>
      </c>
      <c r="GB62" t="s">
        <v>63</v>
      </c>
      <c r="GC62">
        <v>7</v>
      </c>
      <c r="GD62">
        <v>6</v>
      </c>
      <c r="GE62">
        <v>1</v>
      </c>
      <c r="GF62">
        <v>0</v>
      </c>
      <c r="GG62" s="38">
        <f t="shared" si="89"/>
        <v>0.8571428571428571</v>
      </c>
      <c r="GH62" s="4">
        <f t="shared" si="21"/>
        <v>0</v>
      </c>
      <c r="GJ62" s="2" t="s">
        <v>63</v>
      </c>
      <c r="GK62" s="2">
        <v>7</v>
      </c>
      <c r="GL62" s="2">
        <v>6</v>
      </c>
      <c r="GM62" s="2">
        <v>1</v>
      </c>
      <c r="GN62" s="2">
        <v>0</v>
      </c>
      <c r="GO62" s="4">
        <v>0.86</v>
      </c>
      <c r="GP62" s="4">
        <f t="shared" si="22"/>
        <v>2.8571428571428914E-3</v>
      </c>
      <c r="GR62" s="2" t="s">
        <v>63</v>
      </c>
      <c r="GS62" s="2">
        <v>7</v>
      </c>
      <c r="GT62" s="2">
        <v>6</v>
      </c>
      <c r="GU62" s="2">
        <v>1</v>
      </c>
      <c r="GV62" s="2">
        <v>0</v>
      </c>
      <c r="GW62" s="4">
        <v>0.86</v>
      </c>
      <c r="GX62" s="4">
        <f t="shared" si="23"/>
        <v>0</v>
      </c>
      <c r="GZ62" s="2" t="s">
        <v>63</v>
      </c>
      <c r="HA62" s="2">
        <v>7</v>
      </c>
      <c r="HB62" s="2">
        <v>6</v>
      </c>
      <c r="HC62" s="2">
        <v>1</v>
      </c>
      <c r="HD62" s="2">
        <v>0</v>
      </c>
      <c r="HE62" s="4">
        <v>0.86</v>
      </c>
      <c r="HF62" s="4">
        <f t="shared" si="24"/>
        <v>0</v>
      </c>
      <c r="HH62" s="2" t="s">
        <v>63</v>
      </c>
      <c r="HI62" s="2">
        <v>7</v>
      </c>
      <c r="HJ62" s="2">
        <v>6</v>
      </c>
      <c r="HK62" s="2">
        <v>1</v>
      </c>
      <c r="HL62" s="2">
        <v>0</v>
      </c>
      <c r="HM62" s="4">
        <v>0.86</v>
      </c>
      <c r="HN62" s="4">
        <f t="shared" si="25"/>
        <v>0</v>
      </c>
      <c r="HP62" s="2" t="s">
        <v>63</v>
      </c>
      <c r="HQ62" s="2">
        <v>7</v>
      </c>
      <c r="HR62" s="2">
        <v>6</v>
      </c>
      <c r="HS62" s="2">
        <v>1</v>
      </c>
      <c r="HT62" s="2">
        <v>0</v>
      </c>
      <c r="HU62" s="4">
        <v>0.86</v>
      </c>
      <c r="HV62" s="4">
        <f t="shared" si="26"/>
        <v>0</v>
      </c>
      <c r="HX62" s="2" t="s">
        <v>63</v>
      </c>
      <c r="HY62" s="2">
        <v>7</v>
      </c>
      <c r="HZ62" s="2">
        <v>6</v>
      </c>
      <c r="IA62" s="2">
        <v>1</v>
      </c>
      <c r="IB62" s="2">
        <v>0</v>
      </c>
      <c r="IC62" s="4">
        <v>0.86</v>
      </c>
      <c r="ID62" s="4">
        <f t="shared" si="27"/>
        <v>0</v>
      </c>
      <c r="IF62" s="2" t="s">
        <v>63</v>
      </c>
      <c r="IG62" s="2">
        <v>7</v>
      </c>
      <c r="IH62" s="2">
        <v>6</v>
      </c>
      <c r="II62" s="2">
        <v>1</v>
      </c>
      <c r="IJ62" s="2">
        <v>0</v>
      </c>
      <c r="IK62" s="4">
        <f t="shared" si="90"/>
        <v>0.8571428571428571</v>
      </c>
      <c r="IL62" s="4">
        <f t="shared" si="28"/>
        <v>-2.8571428571428914E-3</v>
      </c>
      <c r="IN62" s="55" t="s">
        <v>63</v>
      </c>
      <c r="IO62" s="55">
        <v>7</v>
      </c>
      <c r="IP62" s="55">
        <v>6</v>
      </c>
      <c r="IQ62" s="55">
        <v>1</v>
      </c>
      <c r="IR62" s="55">
        <v>0</v>
      </c>
      <c r="IS62" s="56">
        <v>0.86</v>
      </c>
      <c r="IT62" s="56">
        <v>0</v>
      </c>
      <c r="IU62" s="52"/>
      <c r="IV62" s="55" t="s">
        <v>63</v>
      </c>
      <c r="IW62" s="55">
        <v>7</v>
      </c>
      <c r="IX62" s="55">
        <v>6</v>
      </c>
      <c r="IY62" s="55">
        <v>1</v>
      </c>
      <c r="IZ62" s="55">
        <v>0</v>
      </c>
      <c r="JA62" s="56">
        <v>0.86</v>
      </c>
      <c r="JB62" s="56">
        <v>0</v>
      </c>
      <c r="JC62" s="52"/>
      <c r="JD62" s="73" t="s">
        <v>63</v>
      </c>
      <c r="JE62" s="73">
        <v>7</v>
      </c>
      <c r="JF62" s="73">
        <v>6</v>
      </c>
      <c r="JG62" s="73">
        <v>1</v>
      </c>
      <c r="JH62" s="73">
        <v>0</v>
      </c>
      <c r="JI62" s="77">
        <v>0.86</v>
      </c>
      <c r="JJ62" s="67">
        <f t="shared" si="29"/>
        <v>0</v>
      </c>
      <c r="JK62" s="66"/>
      <c r="JL62" s="73" t="s">
        <v>63</v>
      </c>
      <c r="JM62" s="73">
        <v>7</v>
      </c>
      <c r="JN62" s="73">
        <v>6</v>
      </c>
      <c r="JO62" s="73">
        <v>1</v>
      </c>
      <c r="JP62" s="73">
        <v>0</v>
      </c>
      <c r="JQ62" s="77">
        <f t="shared" si="91"/>
        <v>0.8571428571428571</v>
      </c>
      <c r="JR62" s="67">
        <f t="shared" si="30"/>
        <v>-2.8571428571428914E-3</v>
      </c>
      <c r="JS62" s="66"/>
      <c r="JT62" s="74" t="s">
        <v>63</v>
      </c>
      <c r="JU62" s="74">
        <v>7</v>
      </c>
      <c r="JV62" s="74">
        <v>6</v>
      </c>
      <c r="JW62" s="74">
        <v>1</v>
      </c>
      <c r="JX62" s="74">
        <v>0</v>
      </c>
      <c r="JY62" s="75">
        <f t="shared" si="92"/>
        <v>0.8571428571428571</v>
      </c>
      <c r="JZ62" s="75">
        <f t="shared" si="31"/>
        <v>0</v>
      </c>
      <c r="KB62" s="73" t="s">
        <v>63</v>
      </c>
      <c r="KC62" s="73">
        <v>7</v>
      </c>
      <c r="KD62" s="73">
        <v>6</v>
      </c>
      <c r="KE62" s="73">
        <v>1</v>
      </c>
      <c r="KF62" s="73">
        <v>0</v>
      </c>
      <c r="KG62" s="77">
        <v>0.86</v>
      </c>
      <c r="KH62" s="75">
        <f t="shared" si="32"/>
        <v>2.8571428571428914E-3</v>
      </c>
      <c r="KI62" s="74"/>
      <c r="KJ62" s="73" t="s">
        <v>63</v>
      </c>
      <c r="KK62" s="73">
        <v>7</v>
      </c>
      <c r="KL62" s="73">
        <v>6</v>
      </c>
      <c r="KM62" s="73">
        <v>1</v>
      </c>
      <c r="KN62" s="73">
        <v>0</v>
      </c>
      <c r="KO62" s="77">
        <v>0.86</v>
      </c>
      <c r="KP62" s="75">
        <f t="shared" si="33"/>
        <v>0</v>
      </c>
      <c r="KQ62" s="74"/>
      <c r="KR62" s="73" t="s">
        <v>63</v>
      </c>
      <c r="KS62" s="73">
        <v>7</v>
      </c>
      <c r="KT62" s="73">
        <v>6</v>
      </c>
      <c r="KU62" s="73">
        <v>1</v>
      </c>
      <c r="KV62" s="73">
        <v>0</v>
      </c>
      <c r="KW62" s="77">
        <v>0.86</v>
      </c>
      <c r="KX62" s="75">
        <f t="shared" si="34"/>
        <v>0</v>
      </c>
      <c r="KY62" s="74"/>
      <c r="KZ62" s="73" t="s">
        <v>63</v>
      </c>
      <c r="LA62" s="73">
        <v>7</v>
      </c>
      <c r="LB62" s="73">
        <v>6</v>
      </c>
      <c r="LC62" s="73">
        <v>1</v>
      </c>
      <c r="LD62" s="73">
        <v>0</v>
      </c>
      <c r="LE62" s="77">
        <v>0.86</v>
      </c>
      <c r="LF62" s="75">
        <f t="shared" si="35"/>
        <v>0.86</v>
      </c>
      <c r="LG62" s="74"/>
      <c r="LH62" s="74"/>
      <c r="LI62" s="73" t="s">
        <v>63</v>
      </c>
      <c r="LJ62" s="73">
        <v>7</v>
      </c>
      <c r="LK62" s="73">
        <v>6</v>
      </c>
      <c r="LL62" s="73">
        <v>1</v>
      </c>
      <c r="LM62" s="73">
        <v>0</v>
      </c>
      <c r="LN62" s="77">
        <v>0.86</v>
      </c>
      <c r="LO62" s="75">
        <f t="shared" si="36"/>
        <v>0</v>
      </c>
      <c r="LP62" s="74"/>
      <c r="LQ62" s="74" t="s">
        <v>63</v>
      </c>
      <c r="LR62" s="74">
        <v>7</v>
      </c>
      <c r="LS62" s="74">
        <v>6</v>
      </c>
      <c r="LT62" s="74">
        <v>1</v>
      </c>
      <c r="LU62" s="74">
        <v>0</v>
      </c>
      <c r="LV62" s="75">
        <f t="shared" si="37"/>
        <v>0.8571428571428571</v>
      </c>
      <c r="LW62" s="75">
        <f t="shared" si="38"/>
        <v>-2.8571428571428914E-3</v>
      </c>
      <c r="LY62" s="74" t="s">
        <v>63</v>
      </c>
      <c r="LZ62" s="74">
        <v>7</v>
      </c>
      <c r="MA62" s="74">
        <v>6</v>
      </c>
      <c r="MB62" s="74">
        <v>1</v>
      </c>
      <c r="MC62" s="74">
        <v>0</v>
      </c>
      <c r="MD62" s="75">
        <f t="shared" si="39"/>
        <v>0.8571428571428571</v>
      </c>
      <c r="ME62" s="75">
        <f t="shared" si="40"/>
        <v>0</v>
      </c>
      <c r="MG62" s="74" t="s">
        <v>63</v>
      </c>
      <c r="MH62" s="74">
        <v>7</v>
      </c>
      <c r="MI62" s="74">
        <v>6</v>
      </c>
      <c r="MJ62" s="74">
        <v>1</v>
      </c>
      <c r="MK62" s="74">
        <v>0</v>
      </c>
      <c r="ML62" s="75">
        <f t="shared" si="41"/>
        <v>0.8571428571428571</v>
      </c>
      <c r="MM62" s="75">
        <f t="shared" si="42"/>
        <v>0</v>
      </c>
      <c r="MO62" s="74" t="s">
        <v>63</v>
      </c>
      <c r="MP62" s="74">
        <v>7</v>
      </c>
      <c r="MQ62" s="74">
        <v>6</v>
      </c>
      <c r="MR62" s="74">
        <v>1</v>
      </c>
      <c r="MS62" s="74">
        <v>0</v>
      </c>
      <c r="MT62" s="75">
        <f t="shared" si="43"/>
        <v>0.8571428571428571</v>
      </c>
      <c r="MU62" s="75">
        <f t="shared" si="44"/>
        <v>0</v>
      </c>
      <c r="MW62" s="74" t="s">
        <v>63</v>
      </c>
      <c r="MX62" s="74">
        <v>7</v>
      </c>
      <c r="MY62" s="74">
        <v>6</v>
      </c>
      <c r="MZ62" s="74">
        <v>1</v>
      </c>
      <c r="NA62" s="74">
        <v>0</v>
      </c>
      <c r="NB62" s="75">
        <f t="shared" si="45"/>
        <v>0.8571428571428571</v>
      </c>
      <c r="NC62" s="75">
        <f t="shared" si="46"/>
        <v>0</v>
      </c>
      <c r="ND62" s="74"/>
      <c r="NE62" s="74" t="s">
        <v>63</v>
      </c>
      <c r="NF62" s="74">
        <v>7</v>
      </c>
      <c r="NG62" s="74">
        <v>6</v>
      </c>
      <c r="NH62" s="74">
        <v>1</v>
      </c>
      <c r="NI62" s="74">
        <v>0</v>
      </c>
      <c r="NJ62" s="75">
        <f t="shared" si="47"/>
        <v>0.8571428571428571</v>
      </c>
      <c r="NK62" s="75">
        <f t="shared" si="48"/>
        <v>0</v>
      </c>
      <c r="NL62" s="74"/>
      <c r="NM62" s="74" t="s">
        <v>63</v>
      </c>
      <c r="NN62" s="74">
        <v>7</v>
      </c>
      <c r="NO62" s="74">
        <v>6</v>
      </c>
      <c r="NP62" s="74">
        <v>1</v>
      </c>
      <c r="NQ62" s="74">
        <v>0</v>
      </c>
      <c r="NR62" s="75">
        <f t="shared" si="49"/>
        <v>0.8571428571428571</v>
      </c>
      <c r="NS62" s="75">
        <f t="shared" si="50"/>
        <v>0</v>
      </c>
      <c r="NU62" s="74" t="s">
        <v>63</v>
      </c>
      <c r="NV62" s="74">
        <v>7</v>
      </c>
      <c r="NW62" s="74">
        <v>6</v>
      </c>
      <c r="NX62" s="74">
        <v>1</v>
      </c>
      <c r="NY62" s="74">
        <v>0</v>
      </c>
      <c r="NZ62" s="75">
        <f t="shared" si="51"/>
        <v>0.8571428571428571</v>
      </c>
      <c r="OA62" s="75">
        <f t="shared" si="52"/>
        <v>0</v>
      </c>
      <c r="OC62" s="74" t="s">
        <v>63</v>
      </c>
      <c r="OD62" s="74">
        <v>7</v>
      </c>
      <c r="OE62" s="74">
        <v>6</v>
      </c>
      <c r="OF62" s="74">
        <v>1</v>
      </c>
      <c r="OG62" s="74">
        <v>0</v>
      </c>
      <c r="OH62" s="75">
        <f t="shared" si="53"/>
        <v>0.8571428571428571</v>
      </c>
      <c r="OI62" s="75">
        <f t="shared" si="54"/>
        <v>0</v>
      </c>
      <c r="OK62" s="74" t="s">
        <v>63</v>
      </c>
      <c r="OL62" s="74">
        <v>7</v>
      </c>
      <c r="OM62" s="73">
        <v>6</v>
      </c>
      <c r="ON62" s="74">
        <v>1</v>
      </c>
      <c r="OO62" s="74">
        <v>0</v>
      </c>
      <c r="OP62" s="75">
        <f t="shared" si="55"/>
        <v>0.8571428571428571</v>
      </c>
      <c r="OQ62" s="75">
        <f t="shared" si="56"/>
        <v>0</v>
      </c>
      <c r="OS62" s="74" t="s">
        <v>63</v>
      </c>
      <c r="OT62" s="74">
        <v>7</v>
      </c>
      <c r="OU62" s="74">
        <v>6</v>
      </c>
      <c r="OV62" s="74">
        <v>1</v>
      </c>
      <c r="OW62" s="74">
        <v>0</v>
      </c>
      <c r="OX62" s="75">
        <f t="shared" si="57"/>
        <v>0.8571428571428571</v>
      </c>
      <c r="OY62" s="75">
        <f t="shared" si="58"/>
        <v>0</v>
      </c>
      <c r="PA62" s="74" t="s">
        <v>63</v>
      </c>
      <c r="PB62" s="74">
        <v>7</v>
      </c>
      <c r="PC62" s="74">
        <v>6</v>
      </c>
      <c r="PD62" s="74">
        <v>1</v>
      </c>
      <c r="PE62" s="74">
        <v>0</v>
      </c>
      <c r="PF62" s="75">
        <f t="shared" si="59"/>
        <v>0.8571428571428571</v>
      </c>
      <c r="PG62" s="75">
        <f t="shared" si="60"/>
        <v>0</v>
      </c>
      <c r="PI62" s="74" t="s">
        <v>63</v>
      </c>
      <c r="PJ62" s="74">
        <v>7</v>
      </c>
      <c r="PK62" s="74">
        <v>6</v>
      </c>
      <c r="PL62" s="74">
        <v>1</v>
      </c>
      <c r="PM62" s="74">
        <v>0</v>
      </c>
      <c r="PN62" s="75">
        <f t="shared" si="61"/>
        <v>0.8571428571428571</v>
      </c>
      <c r="PO62" s="75">
        <f t="shared" si="62"/>
        <v>0</v>
      </c>
      <c r="PQ62" s="74" t="s">
        <v>63</v>
      </c>
      <c r="PR62" s="74">
        <v>7</v>
      </c>
      <c r="PS62" s="74">
        <v>6</v>
      </c>
      <c r="PT62" s="74">
        <v>1</v>
      </c>
      <c r="PU62" s="74">
        <v>0</v>
      </c>
      <c r="PV62" s="75">
        <f t="shared" si="63"/>
        <v>0.8571428571428571</v>
      </c>
      <c r="PW62" s="75">
        <f t="shared" si="64"/>
        <v>0</v>
      </c>
      <c r="PY62" s="74" t="s">
        <v>63</v>
      </c>
      <c r="PZ62" s="74">
        <v>7</v>
      </c>
      <c r="QA62" s="74">
        <v>6</v>
      </c>
      <c r="QB62" s="74">
        <v>1</v>
      </c>
      <c r="QC62" s="74">
        <v>0</v>
      </c>
      <c r="QD62" s="75">
        <f t="shared" si="65"/>
        <v>0.8571428571428571</v>
      </c>
      <c r="QE62" s="75">
        <f t="shared" si="66"/>
        <v>0</v>
      </c>
      <c r="QG62" s="74" t="s">
        <v>63</v>
      </c>
      <c r="QH62" s="74">
        <v>7</v>
      </c>
      <c r="QI62" s="74">
        <v>6</v>
      </c>
      <c r="QJ62" s="74">
        <v>1</v>
      </c>
      <c r="QK62" s="74">
        <v>0</v>
      </c>
      <c r="QL62" s="75">
        <f t="shared" si="67"/>
        <v>0.8571428571428571</v>
      </c>
      <c r="QM62" s="75">
        <f t="shared" si="68"/>
        <v>0</v>
      </c>
      <c r="QO62" s="74" t="s">
        <v>63</v>
      </c>
      <c r="QP62" s="74">
        <v>7</v>
      </c>
      <c r="QQ62" s="74">
        <v>6</v>
      </c>
      <c r="QR62" s="74">
        <v>1</v>
      </c>
      <c r="QS62" s="74">
        <v>0</v>
      </c>
      <c r="QT62" s="75">
        <f t="shared" si="69"/>
        <v>0.8571428571428571</v>
      </c>
      <c r="QU62" s="75">
        <f t="shared" si="70"/>
        <v>0</v>
      </c>
      <c r="QW62" s="74" t="s">
        <v>63</v>
      </c>
      <c r="QX62" s="74">
        <v>7</v>
      </c>
      <c r="QY62" s="74">
        <v>6</v>
      </c>
      <c r="QZ62" s="74">
        <v>1</v>
      </c>
      <c r="RA62" s="74">
        <v>0</v>
      </c>
      <c r="RB62" s="75">
        <f t="shared" si="71"/>
        <v>0.8571428571428571</v>
      </c>
      <c r="RC62" s="75">
        <f t="shared" si="72"/>
        <v>0</v>
      </c>
      <c r="RE62" s="74" t="s">
        <v>63</v>
      </c>
      <c r="RF62" s="74">
        <v>7</v>
      </c>
      <c r="RG62" s="74">
        <v>6</v>
      </c>
      <c r="RH62" s="74">
        <v>1</v>
      </c>
      <c r="RI62" s="74">
        <v>0</v>
      </c>
      <c r="RJ62" s="75">
        <f t="shared" si="73"/>
        <v>0.8571428571428571</v>
      </c>
      <c r="RK62" s="75">
        <f t="shared" si="74"/>
        <v>0</v>
      </c>
      <c r="RM62" s="74" t="s">
        <v>63</v>
      </c>
      <c r="RN62" s="74">
        <v>7</v>
      </c>
      <c r="RO62" s="74">
        <v>6</v>
      </c>
      <c r="RP62" s="74">
        <v>1</v>
      </c>
      <c r="RQ62" s="74">
        <v>0</v>
      </c>
      <c r="RR62" s="75">
        <f t="shared" si="75"/>
        <v>0.8571428571428571</v>
      </c>
      <c r="RS62" s="75">
        <f t="shared" si="76"/>
        <v>0</v>
      </c>
      <c r="RU62" s="74" t="s">
        <v>63</v>
      </c>
      <c r="RV62" s="74">
        <v>7</v>
      </c>
      <c r="RW62" s="74">
        <v>6</v>
      </c>
      <c r="RX62" s="74">
        <v>1</v>
      </c>
      <c r="RY62" s="74">
        <v>0</v>
      </c>
      <c r="RZ62" s="75">
        <f t="shared" si="77"/>
        <v>0.8571428571428571</v>
      </c>
      <c r="SA62" s="75">
        <f t="shared" si="78"/>
        <v>0</v>
      </c>
      <c r="SC62" s="74" t="s">
        <v>63</v>
      </c>
      <c r="SD62" s="74">
        <v>7</v>
      </c>
      <c r="SE62" s="74">
        <v>6</v>
      </c>
      <c r="SF62" s="74">
        <v>1</v>
      </c>
      <c r="SG62" s="74">
        <v>0</v>
      </c>
      <c r="SH62" s="75">
        <f t="shared" si="79"/>
        <v>0.8571428571428571</v>
      </c>
      <c r="SI62" s="75">
        <f t="shared" si="80"/>
        <v>0</v>
      </c>
      <c r="SK62" s="74" t="s">
        <v>63</v>
      </c>
      <c r="SL62" s="74">
        <v>7</v>
      </c>
      <c r="SM62" s="74">
        <v>6</v>
      </c>
      <c r="SN62" s="74">
        <v>1</v>
      </c>
      <c r="SO62" s="74">
        <v>0</v>
      </c>
      <c r="SP62" s="75">
        <f t="shared" si="81"/>
        <v>0.8571428571428571</v>
      </c>
      <c r="SQ62" s="75" t="str">
        <f t="shared" si="82"/>
        <v>OK</v>
      </c>
      <c r="SS62" s="74" t="s">
        <v>63</v>
      </c>
      <c r="ST62" s="74">
        <v>7</v>
      </c>
      <c r="SU62" s="74">
        <v>6</v>
      </c>
      <c r="SV62" s="74">
        <v>1</v>
      </c>
      <c r="SW62" s="74">
        <v>0</v>
      </c>
      <c r="SX62" s="75">
        <f t="shared" si="83"/>
        <v>0.8571428571428571</v>
      </c>
      <c r="SY62" s="75" t="str">
        <f t="shared" si="84"/>
        <v>OK</v>
      </c>
      <c r="TA62" s="74" t="s">
        <v>63</v>
      </c>
      <c r="TB62" s="74">
        <v>7</v>
      </c>
      <c r="TC62" s="74">
        <v>6</v>
      </c>
      <c r="TD62" s="74">
        <v>1</v>
      </c>
      <c r="TE62" s="74">
        <v>0</v>
      </c>
      <c r="TF62" s="75">
        <v>0.86</v>
      </c>
      <c r="TG62" s="75" t="str">
        <f t="shared" si="85"/>
        <v>OK</v>
      </c>
      <c r="TI62" s="74" t="s">
        <v>63</v>
      </c>
      <c r="TJ62" s="74">
        <v>7</v>
      </c>
      <c r="TK62" s="74">
        <v>6</v>
      </c>
      <c r="TL62" s="74">
        <v>1</v>
      </c>
      <c r="TM62" s="74">
        <v>0</v>
      </c>
      <c r="TN62" s="75">
        <f t="shared" si="86"/>
        <v>0.8571428571428571</v>
      </c>
      <c r="TO62" s="75" t="str">
        <f t="shared" si="87"/>
        <v>OK</v>
      </c>
    </row>
    <row r="63" spans="1:535" ht="15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G63" s="4"/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4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4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4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4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4">
        <f t="shared" si="4"/>
        <v>0</v>
      </c>
      <c r="AV63" s="2" t="s">
        <v>66</v>
      </c>
      <c r="AW63" s="2">
        <v>20</v>
      </c>
      <c r="AX63" s="2">
        <v>20</v>
      </c>
      <c r="AY63" s="2">
        <v>0</v>
      </c>
      <c r="AZ63" s="2">
        <v>0</v>
      </c>
      <c r="BA63" s="4">
        <v>1</v>
      </c>
      <c r="BB63" s="4">
        <f t="shared" si="5"/>
        <v>0</v>
      </c>
      <c r="BD63" s="2" t="s">
        <v>64</v>
      </c>
      <c r="BE63" s="2">
        <v>32</v>
      </c>
      <c r="BF63" s="2">
        <v>31</v>
      </c>
      <c r="BG63" s="2">
        <v>1</v>
      </c>
      <c r="BH63" s="2">
        <v>0</v>
      </c>
      <c r="BI63" s="4">
        <v>0.97</v>
      </c>
      <c r="BJ63" s="4">
        <f>BI63-BA61</f>
        <v>0</v>
      </c>
      <c r="BL63" s="2" t="s">
        <v>64</v>
      </c>
      <c r="BM63" s="2">
        <v>32</v>
      </c>
      <c r="BN63" s="2">
        <v>31</v>
      </c>
      <c r="BO63" s="2">
        <v>1</v>
      </c>
      <c r="BP63" s="2">
        <v>0</v>
      </c>
      <c r="BQ63" s="4">
        <v>0.97</v>
      </c>
      <c r="BR63" s="4">
        <f t="shared" si="7"/>
        <v>0</v>
      </c>
      <c r="BT63" s="2" t="s">
        <v>64</v>
      </c>
      <c r="BU63" s="2">
        <v>32</v>
      </c>
      <c r="BV63" s="2">
        <v>31</v>
      </c>
      <c r="BW63" s="2">
        <v>1</v>
      </c>
      <c r="BX63" s="2">
        <v>0</v>
      </c>
      <c r="BY63" s="4">
        <v>0.97</v>
      </c>
      <c r="BZ63" s="4">
        <f t="shared" si="8"/>
        <v>0</v>
      </c>
      <c r="CB63" s="2" t="s">
        <v>64</v>
      </c>
      <c r="CC63" s="2">
        <v>32</v>
      </c>
      <c r="CD63" s="2">
        <v>31</v>
      </c>
      <c r="CE63" s="2">
        <v>1</v>
      </c>
      <c r="CF63" s="2">
        <v>0</v>
      </c>
      <c r="CG63" s="4">
        <v>0.97</v>
      </c>
      <c r="CH63" s="4">
        <f t="shared" si="9"/>
        <v>0</v>
      </c>
      <c r="CJ63" s="2" t="s">
        <v>64</v>
      </c>
      <c r="CK63" s="2">
        <v>32</v>
      </c>
      <c r="CL63" s="2">
        <v>31</v>
      </c>
      <c r="CM63" s="2">
        <v>1</v>
      </c>
      <c r="CN63" s="2">
        <v>0</v>
      </c>
      <c r="CO63" s="4">
        <v>0.97</v>
      </c>
      <c r="CP63" s="4">
        <f t="shared" si="10"/>
        <v>0</v>
      </c>
      <c r="CR63" s="2" t="s">
        <v>64</v>
      </c>
      <c r="CS63" s="2">
        <v>32</v>
      </c>
      <c r="CT63" s="2">
        <v>31</v>
      </c>
      <c r="CU63" s="2">
        <v>1</v>
      </c>
      <c r="CV63" s="2">
        <v>0</v>
      </c>
      <c r="CW63" s="4">
        <v>0.97</v>
      </c>
      <c r="CX63" s="4">
        <f t="shared" si="11"/>
        <v>0</v>
      </c>
      <c r="CZ63" s="2" t="s">
        <v>64</v>
      </c>
      <c r="DA63" s="2">
        <v>32</v>
      </c>
      <c r="DB63" s="2">
        <v>31</v>
      </c>
      <c r="DC63" s="2">
        <v>1</v>
      </c>
      <c r="DD63" s="2">
        <v>0</v>
      </c>
      <c r="DE63" s="4">
        <v>0.97</v>
      </c>
      <c r="DF63" s="8">
        <f t="shared" si="12"/>
        <v>0</v>
      </c>
      <c r="DH63" s="2" t="s">
        <v>64</v>
      </c>
      <c r="DI63" s="2">
        <v>32</v>
      </c>
      <c r="DJ63" s="2">
        <v>31</v>
      </c>
      <c r="DK63" s="2">
        <v>1</v>
      </c>
      <c r="DL63" s="2">
        <v>0</v>
      </c>
      <c r="DM63" s="4">
        <v>0.97</v>
      </c>
      <c r="DN63" s="4">
        <f t="shared" si="13"/>
        <v>0</v>
      </c>
      <c r="DP63" s="2" t="s">
        <v>64</v>
      </c>
      <c r="DQ63" s="2">
        <v>32</v>
      </c>
      <c r="DR63" s="2">
        <v>31</v>
      </c>
      <c r="DS63" s="2">
        <v>1</v>
      </c>
      <c r="DT63" s="2">
        <v>0</v>
      </c>
      <c r="DU63" s="4">
        <v>0.97</v>
      </c>
      <c r="DV63" s="4">
        <f t="shared" si="14"/>
        <v>0</v>
      </c>
      <c r="DX63" s="2" t="s">
        <v>64</v>
      </c>
      <c r="DY63" s="2">
        <v>32</v>
      </c>
      <c r="DZ63" s="2">
        <v>31</v>
      </c>
      <c r="EA63" s="2">
        <v>1</v>
      </c>
      <c r="EB63" s="2">
        <v>0</v>
      </c>
      <c r="EC63" s="4">
        <v>0.97</v>
      </c>
      <c r="ED63" s="8">
        <f>EC63-'ZTE Geek V975'!DM63</f>
        <v>0</v>
      </c>
      <c r="EF63" s="2" t="s">
        <v>64</v>
      </c>
      <c r="EG63" s="2">
        <v>32</v>
      </c>
      <c r="EH63" s="2">
        <v>31</v>
      </c>
      <c r="EI63" s="2">
        <v>1</v>
      </c>
      <c r="EJ63" s="2">
        <v>0</v>
      </c>
      <c r="EK63" s="4">
        <v>0.97</v>
      </c>
      <c r="EL63" s="4">
        <f t="shared" si="15"/>
        <v>0</v>
      </c>
      <c r="EN63" s="2" t="s">
        <v>64</v>
      </c>
      <c r="EO63" s="2">
        <v>32</v>
      </c>
      <c r="EP63" s="2">
        <v>31</v>
      </c>
      <c r="EQ63" s="2">
        <v>1</v>
      </c>
      <c r="ER63" s="2">
        <v>0</v>
      </c>
      <c r="ES63" s="4">
        <v>0.97</v>
      </c>
      <c r="ET63" s="4">
        <f t="shared" si="16"/>
        <v>0</v>
      </c>
      <c r="EV63" s="2" t="s">
        <v>64</v>
      </c>
      <c r="EW63" s="2">
        <v>32</v>
      </c>
      <c r="EX63" s="2">
        <v>31</v>
      </c>
      <c r="EY63" s="2">
        <v>1</v>
      </c>
      <c r="EZ63" s="2">
        <v>0</v>
      </c>
      <c r="FA63" s="4">
        <v>0.97</v>
      </c>
      <c r="FB63" s="4">
        <f t="shared" si="17"/>
        <v>0</v>
      </c>
      <c r="FD63" s="2" t="s">
        <v>64</v>
      </c>
      <c r="FE63" s="2">
        <v>32</v>
      </c>
      <c r="FF63" s="2">
        <v>31</v>
      </c>
      <c r="FG63" s="2">
        <v>1</v>
      </c>
      <c r="FH63" s="2">
        <v>0</v>
      </c>
      <c r="FI63" s="4">
        <v>0.97</v>
      </c>
      <c r="FJ63" s="4">
        <f t="shared" si="18"/>
        <v>0</v>
      </c>
      <c r="FL63" s="2" t="s">
        <v>64</v>
      </c>
      <c r="FM63" s="2">
        <v>32</v>
      </c>
      <c r="FN63" s="2">
        <v>31</v>
      </c>
      <c r="FO63" s="2">
        <v>1</v>
      </c>
      <c r="FP63" s="2">
        <v>0</v>
      </c>
      <c r="FQ63" s="4">
        <v>0.97</v>
      </c>
      <c r="FR63" s="8">
        <f t="shared" si="19"/>
        <v>0</v>
      </c>
      <c r="FT63" s="2" t="s">
        <v>64</v>
      </c>
      <c r="FU63" s="2">
        <v>32</v>
      </c>
      <c r="FV63" s="2">
        <v>31</v>
      </c>
      <c r="FW63" s="2">
        <v>1</v>
      </c>
      <c r="FX63" s="2">
        <v>0</v>
      </c>
      <c r="FY63" s="4">
        <f t="shared" si="88"/>
        <v>0.96875</v>
      </c>
      <c r="FZ63" s="4">
        <f t="shared" si="20"/>
        <v>-1.2499999999999734E-3</v>
      </c>
      <c r="GB63" t="s">
        <v>64</v>
      </c>
      <c r="GC63">
        <v>32</v>
      </c>
      <c r="GD63">
        <v>31</v>
      </c>
      <c r="GE63">
        <v>1</v>
      </c>
      <c r="GF63">
        <v>0</v>
      </c>
      <c r="GG63" s="38">
        <f t="shared" si="89"/>
        <v>0.96875</v>
      </c>
      <c r="GH63" s="4">
        <f t="shared" si="21"/>
        <v>0</v>
      </c>
      <c r="GJ63" s="2" t="s">
        <v>64</v>
      </c>
      <c r="GK63" s="2">
        <v>32</v>
      </c>
      <c r="GL63" s="2">
        <v>31</v>
      </c>
      <c r="GM63" s="2">
        <v>1</v>
      </c>
      <c r="GN63" s="2">
        <v>0</v>
      </c>
      <c r="GO63" s="4">
        <v>0.97</v>
      </c>
      <c r="GP63" s="4">
        <f t="shared" si="22"/>
        <v>1.2499999999999734E-3</v>
      </c>
      <c r="GR63" s="2" t="s">
        <v>64</v>
      </c>
      <c r="GS63" s="2">
        <v>32</v>
      </c>
      <c r="GT63" s="2">
        <v>31</v>
      </c>
      <c r="GU63" s="2">
        <v>1</v>
      </c>
      <c r="GV63" s="2">
        <v>0</v>
      </c>
      <c r="GW63" s="4">
        <v>0.97</v>
      </c>
      <c r="GX63" s="4">
        <f t="shared" si="23"/>
        <v>0</v>
      </c>
      <c r="GZ63" s="2" t="s">
        <v>64</v>
      </c>
      <c r="HA63" s="2">
        <v>32</v>
      </c>
      <c r="HB63" s="2">
        <v>31</v>
      </c>
      <c r="HC63" s="2">
        <v>1</v>
      </c>
      <c r="HD63" s="2">
        <v>0</v>
      </c>
      <c r="HE63" s="4">
        <v>0.97</v>
      </c>
      <c r="HF63" s="4">
        <f t="shared" si="24"/>
        <v>0</v>
      </c>
      <c r="HH63" s="2" t="s">
        <v>64</v>
      </c>
      <c r="HI63" s="2">
        <v>32</v>
      </c>
      <c r="HJ63" s="2">
        <v>31</v>
      </c>
      <c r="HK63" s="2">
        <v>1</v>
      </c>
      <c r="HL63" s="2">
        <v>0</v>
      </c>
      <c r="HM63" s="4">
        <v>0.97</v>
      </c>
      <c r="HN63" s="4">
        <f t="shared" si="25"/>
        <v>0</v>
      </c>
      <c r="HP63" s="2" t="s">
        <v>64</v>
      </c>
      <c r="HQ63" s="2">
        <v>32</v>
      </c>
      <c r="HR63" s="2">
        <v>31</v>
      </c>
      <c r="HS63" s="2">
        <v>1</v>
      </c>
      <c r="HT63" s="2">
        <v>0</v>
      </c>
      <c r="HU63" s="4">
        <v>0.97</v>
      </c>
      <c r="HV63" s="4">
        <f t="shared" si="26"/>
        <v>0</v>
      </c>
      <c r="HX63" s="2" t="s">
        <v>64</v>
      </c>
      <c r="HY63" s="2">
        <v>32</v>
      </c>
      <c r="HZ63" s="2">
        <v>31</v>
      </c>
      <c r="IA63" s="2">
        <v>1</v>
      </c>
      <c r="IB63" s="2">
        <v>0</v>
      </c>
      <c r="IC63" s="4">
        <v>0.97</v>
      </c>
      <c r="ID63" s="4">
        <f t="shared" si="27"/>
        <v>0</v>
      </c>
      <c r="IF63" s="2" t="s">
        <v>64</v>
      </c>
      <c r="IG63" s="2">
        <v>32</v>
      </c>
      <c r="IH63" s="2">
        <v>31</v>
      </c>
      <c r="II63" s="2">
        <v>1</v>
      </c>
      <c r="IJ63" s="2">
        <v>0</v>
      </c>
      <c r="IK63" s="4">
        <f t="shared" si="90"/>
        <v>0.96875</v>
      </c>
      <c r="IL63" s="4">
        <f t="shared" si="28"/>
        <v>-1.2499999999999734E-3</v>
      </c>
      <c r="IN63" s="55" t="s">
        <v>64</v>
      </c>
      <c r="IO63" s="55">
        <v>32</v>
      </c>
      <c r="IP63" s="55">
        <v>31</v>
      </c>
      <c r="IQ63" s="55">
        <v>1</v>
      </c>
      <c r="IR63" s="55">
        <v>0</v>
      </c>
      <c r="IS63" s="56">
        <v>0.97</v>
      </c>
      <c r="IT63" s="56">
        <v>0</v>
      </c>
      <c r="IU63" s="52"/>
      <c r="IV63" s="55" t="s">
        <v>64</v>
      </c>
      <c r="IW63" s="55">
        <v>32</v>
      </c>
      <c r="IX63" s="55">
        <v>31</v>
      </c>
      <c r="IY63" s="55">
        <v>1</v>
      </c>
      <c r="IZ63" s="55">
        <v>0</v>
      </c>
      <c r="JA63" s="56">
        <v>0.97</v>
      </c>
      <c r="JB63" s="56">
        <v>0</v>
      </c>
      <c r="JC63" s="52"/>
      <c r="JD63" s="73" t="s">
        <v>64</v>
      </c>
      <c r="JE63" s="73">
        <v>32</v>
      </c>
      <c r="JF63" s="73">
        <v>31</v>
      </c>
      <c r="JG63" s="73">
        <v>1</v>
      </c>
      <c r="JH63" s="73">
        <v>0</v>
      </c>
      <c r="JI63" s="77">
        <v>0.97</v>
      </c>
      <c r="JJ63" s="67">
        <f t="shared" si="29"/>
        <v>0</v>
      </c>
      <c r="JK63" s="66"/>
      <c r="JL63" s="73" t="s">
        <v>64</v>
      </c>
      <c r="JM63" s="73">
        <v>32</v>
      </c>
      <c r="JN63" s="73">
        <v>31</v>
      </c>
      <c r="JO63" s="73">
        <v>1</v>
      </c>
      <c r="JP63" s="73">
        <v>0</v>
      </c>
      <c r="JQ63" s="77">
        <f t="shared" si="91"/>
        <v>0.96875</v>
      </c>
      <c r="JR63" s="67">
        <f t="shared" si="30"/>
        <v>-1.2499999999999734E-3</v>
      </c>
      <c r="JS63" s="66"/>
      <c r="JT63" s="74" t="s">
        <v>64</v>
      </c>
      <c r="JU63" s="74">
        <v>32</v>
      </c>
      <c r="JV63" s="74">
        <v>31</v>
      </c>
      <c r="JW63" s="74">
        <v>1</v>
      </c>
      <c r="JX63" s="74">
        <v>0</v>
      </c>
      <c r="JY63" s="75">
        <f t="shared" si="92"/>
        <v>0.96875</v>
      </c>
      <c r="JZ63" s="75">
        <f t="shared" si="31"/>
        <v>0</v>
      </c>
      <c r="KB63" s="73" t="s">
        <v>64</v>
      </c>
      <c r="KC63" s="73">
        <v>32</v>
      </c>
      <c r="KD63" s="73">
        <v>31</v>
      </c>
      <c r="KE63" s="73">
        <v>1</v>
      </c>
      <c r="KF63" s="73">
        <v>0</v>
      </c>
      <c r="KG63" s="77">
        <v>0.97</v>
      </c>
      <c r="KH63" s="75">
        <f t="shared" si="32"/>
        <v>1.2499999999999734E-3</v>
      </c>
      <c r="KI63" s="74"/>
      <c r="KJ63" s="73" t="s">
        <v>64</v>
      </c>
      <c r="KK63" s="73">
        <v>32</v>
      </c>
      <c r="KL63" s="73">
        <v>31</v>
      </c>
      <c r="KM63" s="73">
        <v>1</v>
      </c>
      <c r="KN63" s="73">
        <v>0</v>
      </c>
      <c r="KO63" s="77">
        <v>0.97</v>
      </c>
      <c r="KP63" s="75">
        <f t="shared" si="33"/>
        <v>0</v>
      </c>
      <c r="KQ63" s="74"/>
      <c r="KR63" s="73" t="s">
        <v>64</v>
      </c>
      <c r="KS63" s="73">
        <v>32</v>
      </c>
      <c r="KT63" s="73">
        <v>31</v>
      </c>
      <c r="KU63" s="73">
        <v>1</v>
      </c>
      <c r="KV63" s="73">
        <v>0</v>
      </c>
      <c r="KW63" s="77">
        <v>0.97</v>
      </c>
      <c r="KX63" s="75">
        <f t="shared" si="34"/>
        <v>0</v>
      </c>
      <c r="KY63" s="74"/>
      <c r="KZ63" s="73" t="s">
        <v>64</v>
      </c>
      <c r="LA63" s="73">
        <v>32</v>
      </c>
      <c r="LB63" s="73">
        <v>31</v>
      </c>
      <c r="LC63" s="73">
        <v>1</v>
      </c>
      <c r="LD63" s="73">
        <v>0</v>
      </c>
      <c r="LE63" s="77">
        <v>0.97</v>
      </c>
      <c r="LF63" s="75">
        <f t="shared" si="35"/>
        <v>0.97</v>
      </c>
      <c r="LG63" s="74"/>
      <c r="LH63" s="74"/>
      <c r="LI63" s="73" t="s">
        <v>64</v>
      </c>
      <c r="LJ63" s="73">
        <v>32</v>
      </c>
      <c r="LK63" s="73">
        <v>31</v>
      </c>
      <c r="LL63" s="73">
        <v>1</v>
      </c>
      <c r="LM63" s="73">
        <v>0</v>
      </c>
      <c r="LN63" s="77">
        <v>0.97</v>
      </c>
      <c r="LO63" s="75">
        <f t="shared" si="36"/>
        <v>0</v>
      </c>
      <c r="LP63" s="74"/>
      <c r="LQ63" s="74" t="s">
        <v>64</v>
      </c>
      <c r="LR63" s="74">
        <v>32</v>
      </c>
      <c r="LS63" s="74">
        <v>31</v>
      </c>
      <c r="LT63" s="74">
        <v>1</v>
      </c>
      <c r="LU63" s="74">
        <v>0</v>
      </c>
      <c r="LV63" s="75">
        <f t="shared" si="37"/>
        <v>0.96875</v>
      </c>
      <c r="LW63" s="75">
        <f t="shared" si="38"/>
        <v>-1.2499999999999734E-3</v>
      </c>
      <c r="LY63" s="74" t="s">
        <v>64</v>
      </c>
      <c r="LZ63" s="74">
        <v>32</v>
      </c>
      <c r="MA63" s="74">
        <v>31</v>
      </c>
      <c r="MB63" s="74">
        <v>1</v>
      </c>
      <c r="MC63" s="74">
        <v>0</v>
      </c>
      <c r="MD63" s="75">
        <f t="shared" si="39"/>
        <v>0.96875</v>
      </c>
      <c r="ME63" s="75">
        <f t="shared" si="40"/>
        <v>0</v>
      </c>
      <c r="MG63" s="74" t="s">
        <v>64</v>
      </c>
      <c r="MH63" s="74">
        <v>32</v>
      </c>
      <c r="MI63" s="74">
        <v>31</v>
      </c>
      <c r="MJ63" s="74">
        <v>1</v>
      </c>
      <c r="MK63" s="74">
        <v>0</v>
      </c>
      <c r="ML63" s="75">
        <f t="shared" si="41"/>
        <v>0.96875</v>
      </c>
      <c r="MM63" s="75">
        <f t="shared" si="42"/>
        <v>0</v>
      </c>
      <c r="MO63" s="74" t="s">
        <v>64</v>
      </c>
      <c r="MP63" s="74">
        <v>32</v>
      </c>
      <c r="MQ63" s="74">
        <v>31</v>
      </c>
      <c r="MR63" s="74">
        <v>1</v>
      </c>
      <c r="MS63" s="74">
        <v>0</v>
      </c>
      <c r="MT63" s="75">
        <f t="shared" si="43"/>
        <v>0.96875</v>
      </c>
      <c r="MU63" s="75">
        <f t="shared" si="44"/>
        <v>0</v>
      </c>
      <c r="MW63" s="74" t="s">
        <v>64</v>
      </c>
      <c r="MX63" s="74">
        <v>32</v>
      </c>
      <c r="MY63" s="74">
        <v>31</v>
      </c>
      <c r="MZ63" s="74">
        <v>1</v>
      </c>
      <c r="NA63" s="74">
        <v>0</v>
      </c>
      <c r="NB63" s="75">
        <f t="shared" si="45"/>
        <v>0.96875</v>
      </c>
      <c r="NC63" s="75">
        <f t="shared" si="46"/>
        <v>0</v>
      </c>
      <c r="ND63" s="74"/>
      <c r="NE63" s="74" t="s">
        <v>64</v>
      </c>
      <c r="NF63" s="74">
        <v>32</v>
      </c>
      <c r="NG63" s="74">
        <v>31</v>
      </c>
      <c r="NH63" s="74">
        <v>1</v>
      </c>
      <c r="NI63" s="74">
        <v>0</v>
      </c>
      <c r="NJ63" s="75">
        <f t="shared" si="47"/>
        <v>0.96875</v>
      </c>
      <c r="NK63" s="75">
        <f t="shared" si="48"/>
        <v>0</v>
      </c>
      <c r="NL63" s="74"/>
      <c r="NM63" s="74" t="s">
        <v>64</v>
      </c>
      <c r="NN63" s="74">
        <v>32</v>
      </c>
      <c r="NO63" s="74">
        <v>31</v>
      </c>
      <c r="NP63" s="74">
        <v>1</v>
      </c>
      <c r="NQ63" s="74">
        <v>0</v>
      </c>
      <c r="NR63" s="75">
        <f t="shared" si="49"/>
        <v>0.96875</v>
      </c>
      <c r="NS63" s="75">
        <f t="shared" si="50"/>
        <v>0</v>
      </c>
      <c r="NU63" s="74" t="s">
        <v>64</v>
      </c>
      <c r="NV63" s="74">
        <v>32</v>
      </c>
      <c r="NW63" s="74">
        <v>31</v>
      </c>
      <c r="NX63" s="74">
        <v>1</v>
      </c>
      <c r="NY63" s="74">
        <v>0</v>
      </c>
      <c r="NZ63" s="75">
        <f t="shared" si="51"/>
        <v>0.96875</v>
      </c>
      <c r="OA63" s="75">
        <f t="shared" si="52"/>
        <v>0</v>
      </c>
      <c r="OC63" s="74" t="s">
        <v>64</v>
      </c>
      <c r="OD63" s="74">
        <v>32</v>
      </c>
      <c r="OE63" s="74">
        <v>31</v>
      </c>
      <c r="OF63" s="74">
        <v>1</v>
      </c>
      <c r="OG63" s="74">
        <v>0</v>
      </c>
      <c r="OH63" s="75">
        <f t="shared" si="53"/>
        <v>0.96875</v>
      </c>
      <c r="OI63" s="75">
        <f t="shared" si="54"/>
        <v>0</v>
      </c>
      <c r="OK63" s="74" t="s">
        <v>64</v>
      </c>
      <c r="OL63" s="74">
        <v>32</v>
      </c>
      <c r="OM63" s="73">
        <v>31</v>
      </c>
      <c r="ON63" s="74">
        <v>1</v>
      </c>
      <c r="OO63" s="74">
        <v>0</v>
      </c>
      <c r="OP63" s="75">
        <f t="shared" si="55"/>
        <v>0.96875</v>
      </c>
      <c r="OQ63" s="75">
        <f t="shared" si="56"/>
        <v>0</v>
      </c>
      <c r="OS63" s="74" t="s">
        <v>64</v>
      </c>
      <c r="OT63" s="74">
        <v>32</v>
      </c>
      <c r="OU63" s="74">
        <v>31</v>
      </c>
      <c r="OV63" s="74">
        <v>1</v>
      </c>
      <c r="OW63" s="74">
        <v>0</v>
      </c>
      <c r="OX63" s="75">
        <f t="shared" si="57"/>
        <v>0.96875</v>
      </c>
      <c r="OY63" s="75">
        <f t="shared" si="58"/>
        <v>0</v>
      </c>
      <c r="PA63" s="74" t="s">
        <v>64</v>
      </c>
      <c r="PB63" s="74">
        <v>32</v>
      </c>
      <c r="PC63" s="74">
        <v>31</v>
      </c>
      <c r="PD63" s="74">
        <v>1</v>
      </c>
      <c r="PE63" s="74">
        <v>0</v>
      </c>
      <c r="PF63" s="75">
        <f t="shared" si="59"/>
        <v>0.96875</v>
      </c>
      <c r="PG63" s="75">
        <f t="shared" si="60"/>
        <v>0</v>
      </c>
      <c r="PI63" s="74" t="s">
        <v>64</v>
      </c>
      <c r="PJ63" s="74">
        <v>32</v>
      </c>
      <c r="PK63" s="74">
        <v>31</v>
      </c>
      <c r="PL63" s="74">
        <v>1</v>
      </c>
      <c r="PM63" s="74">
        <v>0</v>
      </c>
      <c r="PN63" s="75">
        <f t="shared" si="61"/>
        <v>0.96875</v>
      </c>
      <c r="PO63" s="75">
        <f t="shared" si="62"/>
        <v>0</v>
      </c>
      <c r="PQ63" s="74" t="s">
        <v>64</v>
      </c>
      <c r="PR63" s="74">
        <v>32</v>
      </c>
      <c r="PS63" s="74">
        <v>31</v>
      </c>
      <c r="PT63" s="74">
        <v>1</v>
      </c>
      <c r="PU63" s="74">
        <v>0</v>
      </c>
      <c r="PV63" s="75">
        <f t="shared" si="63"/>
        <v>0.96875</v>
      </c>
      <c r="PW63" s="75">
        <f t="shared" si="64"/>
        <v>0</v>
      </c>
      <c r="PY63" s="74" t="s">
        <v>64</v>
      </c>
      <c r="PZ63" s="74">
        <v>32</v>
      </c>
      <c r="QA63" s="74">
        <v>31</v>
      </c>
      <c r="QB63" s="74">
        <v>1</v>
      </c>
      <c r="QC63" s="74">
        <v>0</v>
      </c>
      <c r="QD63" s="75">
        <f t="shared" si="65"/>
        <v>0.96875</v>
      </c>
      <c r="QE63" s="75">
        <f t="shared" si="66"/>
        <v>0</v>
      </c>
      <c r="QG63" s="74" t="s">
        <v>64</v>
      </c>
      <c r="QH63" s="74">
        <v>32</v>
      </c>
      <c r="QI63" s="74">
        <v>31</v>
      </c>
      <c r="QJ63" s="74">
        <v>1</v>
      </c>
      <c r="QK63" s="74">
        <v>0</v>
      </c>
      <c r="QL63" s="75">
        <f t="shared" si="67"/>
        <v>0.96875</v>
      </c>
      <c r="QM63" s="75">
        <f t="shared" si="68"/>
        <v>0</v>
      </c>
      <c r="QO63" s="74" t="s">
        <v>64</v>
      </c>
      <c r="QP63" s="74">
        <v>32</v>
      </c>
      <c r="QQ63" s="74">
        <v>31</v>
      </c>
      <c r="QR63" s="74">
        <v>1</v>
      </c>
      <c r="QS63" s="74">
        <v>0</v>
      </c>
      <c r="QT63" s="75">
        <f t="shared" si="69"/>
        <v>0.96875</v>
      </c>
      <c r="QU63" s="75">
        <f t="shared" si="70"/>
        <v>0</v>
      </c>
      <c r="QW63" s="74" t="s">
        <v>64</v>
      </c>
      <c r="QX63" s="74">
        <v>32</v>
      </c>
      <c r="QY63" s="74">
        <v>31</v>
      </c>
      <c r="QZ63" s="74">
        <v>1</v>
      </c>
      <c r="RA63" s="74">
        <v>0</v>
      </c>
      <c r="RB63" s="75">
        <f t="shared" si="71"/>
        <v>0.96875</v>
      </c>
      <c r="RC63" s="75">
        <f t="shared" si="72"/>
        <v>0</v>
      </c>
      <c r="RE63" s="74" t="s">
        <v>64</v>
      </c>
      <c r="RF63" s="74">
        <v>32</v>
      </c>
      <c r="RG63" s="74">
        <v>31</v>
      </c>
      <c r="RH63" s="74">
        <v>1</v>
      </c>
      <c r="RI63" s="74">
        <v>0</v>
      </c>
      <c r="RJ63" s="75">
        <f t="shared" si="73"/>
        <v>0.96875</v>
      </c>
      <c r="RK63" s="75">
        <f t="shared" si="74"/>
        <v>0</v>
      </c>
      <c r="RM63" s="74" t="s">
        <v>64</v>
      </c>
      <c r="RN63" s="74">
        <v>32</v>
      </c>
      <c r="RO63" s="74">
        <v>31</v>
      </c>
      <c r="RP63" s="74">
        <v>1</v>
      </c>
      <c r="RQ63" s="74">
        <v>0</v>
      </c>
      <c r="RR63" s="75">
        <f t="shared" si="75"/>
        <v>0.96875</v>
      </c>
      <c r="RS63" s="75">
        <f t="shared" si="76"/>
        <v>0</v>
      </c>
      <c r="RU63" s="74" t="s">
        <v>64</v>
      </c>
      <c r="RV63" s="74">
        <v>32</v>
      </c>
      <c r="RW63" s="74">
        <v>31</v>
      </c>
      <c r="RX63" s="74">
        <v>1</v>
      </c>
      <c r="RY63" s="74">
        <v>0</v>
      </c>
      <c r="RZ63" s="75">
        <f t="shared" si="77"/>
        <v>0.96875</v>
      </c>
      <c r="SA63" s="75">
        <f t="shared" si="78"/>
        <v>0</v>
      </c>
      <c r="SC63" s="74" t="s">
        <v>64</v>
      </c>
      <c r="SD63" s="74">
        <v>32</v>
      </c>
      <c r="SE63" s="74">
        <v>32</v>
      </c>
      <c r="SF63" s="74">
        <v>0</v>
      </c>
      <c r="SG63" s="74">
        <v>0</v>
      </c>
      <c r="SH63" s="75">
        <f t="shared" si="79"/>
        <v>1</v>
      </c>
      <c r="SI63" s="75">
        <f t="shared" si="80"/>
        <v>3.125E-2</v>
      </c>
      <c r="SK63" s="74" t="s">
        <v>64</v>
      </c>
      <c r="SL63" s="74">
        <v>32</v>
      </c>
      <c r="SM63" s="74">
        <v>32</v>
      </c>
      <c r="SN63" s="74">
        <v>0</v>
      </c>
      <c r="SO63" s="74">
        <v>0</v>
      </c>
      <c r="SP63" s="75">
        <f t="shared" si="81"/>
        <v>1</v>
      </c>
      <c r="SQ63" s="75" t="str">
        <f t="shared" si="82"/>
        <v>OK</v>
      </c>
      <c r="SS63" s="74" t="s">
        <v>64</v>
      </c>
      <c r="ST63" s="74">
        <v>32</v>
      </c>
      <c r="SU63" s="74">
        <v>32</v>
      </c>
      <c r="SV63" s="74">
        <v>0</v>
      </c>
      <c r="SW63" s="74">
        <v>0</v>
      </c>
      <c r="SX63" s="75">
        <f t="shared" si="83"/>
        <v>1</v>
      </c>
      <c r="SY63" s="75" t="str">
        <f t="shared" si="84"/>
        <v>OK</v>
      </c>
      <c r="TA63" s="74" t="s">
        <v>64</v>
      </c>
      <c r="TB63" s="74">
        <v>32</v>
      </c>
      <c r="TC63" s="74">
        <v>32</v>
      </c>
      <c r="TD63" s="74">
        <v>0</v>
      </c>
      <c r="TE63" s="74">
        <v>0</v>
      </c>
      <c r="TF63" s="75">
        <v>1</v>
      </c>
      <c r="TG63" s="75" t="str">
        <f t="shared" si="85"/>
        <v>OK</v>
      </c>
      <c r="TI63" s="74" t="s">
        <v>64</v>
      </c>
      <c r="TJ63" s="74">
        <v>32</v>
      </c>
      <c r="TK63" s="74">
        <v>32</v>
      </c>
      <c r="TL63" s="74">
        <v>0</v>
      </c>
      <c r="TM63" s="74">
        <v>0</v>
      </c>
      <c r="TN63" s="75">
        <f t="shared" si="86"/>
        <v>1</v>
      </c>
      <c r="TO63" s="75" t="str">
        <f t="shared" si="87"/>
        <v>OK</v>
      </c>
    </row>
    <row r="64" spans="1:535" ht="15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G64" s="4"/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4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4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4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4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4">
        <f t="shared" si="4"/>
        <v>0</v>
      </c>
      <c r="AV64" s="2" t="s">
        <v>71</v>
      </c>
      <c r="AW64" s="2">
        <v>3</v>
      </c>
      <c r="AX64" s="2">
        <v>3</v>
      </c>
      <c r="AY64" s="2">
        <v>0</v>
      </c>
      <c r="AZ64" s="2">
        <v>0</v>
      </c>
      <c r="BA64" s="4">
        <v>1</v>
      </c>
      <c r="BB64" s="4">
        <f t="shared" si="5"/>
        <v>0</v>
      </c>
      <c r="BD64" s="2" t="s">
        <v>65</v>
      </c>
      <c r="BE64" s="2">
        <v>160</v>
      </c>
      <c r="BF64" s="2">
        <v>32</v>
      </c>
      <c r="BG64" s="2">
        <v>128</v>
      </c>
      <c r="BH64" s="2">
        <v>0</v>
      </c>
      <c r="BI64" s="4">
        <v>0.2</v>
      </c>
      <c r="BJ64" s="4">
        <f>BI64-BA62</f>
        <v>0</v>
      </c>
      <c r="BL64" s="2" t="s">
        <v>65</v>
      </c>
      <c r="BM64" s="2">
        <v>160</v>
      </c>
      <c r="BN64" s="2">
        <v>32</v>
      </c>
      <c r="BO64" s="2">
        <v>128</v>
      </c>
      <c r="BP64" s="2">
        <v>0</v>
      </c>
      <c r="BQ64" s="4">
        <v>0.2</v>
      </c>
      <c r="BR64" s="4">
        <f t="shared" si="7"/>
        <v>0</v>
      </c>
      <c r="BT64" s="2" t="s">
        <v>65</v>
      </c>
      <c r="BU64" s="2">
        <v>160</v>
      </c>
      <c r="BV64" s="2">
        <v>32</v>
      </c>
      <c r="BW64" s="2">
        <v>128</v>
      </c>
      <c r="BX64" s="2">
        <v>0</v>
      </c>
      <c r="BY64" s="4">
        <v>0.2</v>
      </c>
      <c r="BZ64" s="4">
        <f t="shared" si="8"/>
        <v>0</v>
      </c>
      <c r="CB64" s="2" t="s">
        <v>65</v>
      </c>
      <c r="CC64" s="2">
        <v>160</v>
      </c>
      <c r="CD64" s="2">
        <v>32</v>
      </c>
      <c r="CE64" s="2">
        <v>128</v>
      </c>
      <c r="CF64" s="2">
        <v>0</v>
      </c>
      <c r="CG64" s="4">
        <v>0.2</v>
      </c>
      <c r="CH64" s="4">
        <f t="shared" si="9"/>
        <v>0</v>
      </c>
      <c r="CJ64" s="2" t="s">
        <v>65</v>
      </c>
      <c r="CK64" s="2">
        <v>160</v>
      </c>
      <c r="CL64" s="2">
        <v>32</v>
      </c>
      <c r="CM64" s="2">
        <v>47</v>
      </c>
      <c r="CN64" s="2">
        <v>81</v>
      </c>
      <c r="CO64" s="4">
        <v>0.2</v>
      </c>
      <c r="CP64" s="4">
        <f t="shared" si="10"/>
        <v>0</v>
      </c>
      <c r="CR64" s="2" t="s">
        <v>65</v>
      </c>
      <c r="CS64" s="2">
        <v>160</v>
      </c>
      <c r="CT64" s="2">
        <v>32</v>
      </c>
      <c r="CU64" s="2">
        <v>47</v>
      </c>
      <c r="CV64" s="2">
        <v>81</v>
      </c>
      <c r="CW64" s="4">
        <v>0.2</v>
      </c>
      <c r="CX64" s="4">
        <f t="shared" si="11"/>
        <v>0</v>
      </c>
      <c r="CZ64" s="2" t="s">
        <v>65</v>
      </c>
      <c r="DA64" s="2">
        <v>160</v>
      </c>
      <c r="DB64" s="2">
        <v>32</v>
      </c>
      <c r="DC64" s="2">
        <v>47</v>
      </c>
      <c r="DD64" s="2">
        <v>81</v>
      </c>
      <c r="DE64" s="4">
        <v>0.2</v>
      </c>
      <c r="DF64" s="8">
        <f t="shared" si="12"/>
        <v>0</v>
      </c>
      <c r="DH64" s="2" t="s">
        <v>65</v>
      </c>
      <c r="DI64" s="2">
        <v>160</v>
      </c>
      <c r="DJ64" s="2">
        <v>32</v>
      </c>
      <c r="DK64" s="2">
        <v>47</v>
      </c>
      <c r="DL64" s="2">
        <v>81</v>
      </c>
      <c r="DM64" s="4">
        <v>0.2</v>
      </c>
      <c r="DN64" s="4">
        <f t="shared" si="13"/>
        <v>0</v>
      </c>
      <c r="DP64" s="2" t="s">
        <v>65</v>
      </c>
      <c r="DQ64" s="2">
        <v>160</v>
      </c>
      <c r="DR64" s="2">
        <v>32</v>
      </c>
      <c r="DS64" s="2">
        <v>47</v>
      </c>
      <c r="DT64" s="2">
        <v>81</v>
      </c>
      <c r="DU64" s="4">
        <v>0.2</v>
      </c>
      <c r="DV64" s="4">
        <f t="shared" si="14"/>
        <v>0</v>
      </c>
      <c r="DX64" s="2" t="s">
        <v>65</v>
      </c>
      <c r="DY64" s="2">
        <v>160</v>
      </c>
      <c r="DZ64" s="2">
        <v>32</v>
      </c>
      <c r="EA64" s="2">
        <v>47</v>
      </c>
      <c r="EB64" s="2">
        <v>81</v>
      </c>
      <c r="EC64" s="4">
        <v>0.2</v>
      </c>
      <c r="ED64" s="8">
        <f>EC64-'ZTE Geek V975'!DM64</f>
        <v>0</v>
      </c>
      <c r="EF64" s="2" t="s">
        <v>65</v>
      </c>
      <c r="EG64" s="2">
        <v>160</v>
      </c>
      <c r="EH64" s="2">
        <v>32</v>
      </c>
      <c r="EI64" s="2">
        <v>47</v>
      </c>
      <c r="EJ64" s="2">
        <v>81</v>
      </c>
      <c r="EK64" s="4">
        <v>0.2</v>
      </c>
      <c r="EL64" s="4">
        <f t="shared" si="15"/>
        <v>0</v>
      </c>
      <c r="EN64" s="2" t="s">
        <v>65</v>
      </c>
      <c r="EO64" s="2">
        <v>160</v>
      </c>
      <c r="EP64" s="2">
        <v>32</v>
      </c>
      <c r="EQ64" s="2">
        <v>47</v>
      </c>
      <c r="ER64" s="2">
        <v>81</v>
      </c>
      <c r="ES64" s="4">
        <v>0.2</v>
      </c>
      <c r="ET64" s="4">
        <f t="shared" si="16"/>
        <v>0</v>
      </c>
      <c r="EV64" s="2" t="s">
        <v>65</v>
      </c>
      <c r="EW64" s="2">
        <v>160</v>
      </c>
      <c r="EX64" s="2">
        <v>32</v>
      </c>
      <c r="EY64" s="2">
        <v>47</v>
      </c>
      <c r="EZ64" s="2">
        <v>81</v>
      </c>
      <c r="FA64" s="4">
        <v>0.2</v>
      </c>
      <c r="FB64" s="4">
        <f t="shared" si="17"/>
        <v>0</v>
      </c>
      <c r="FD64" s="2" t="s">
        <v>65</v>
      </c>
      <c r="FE64" s="2">
        <v>160</v>
      </c>
      <c r="FF64" s="2">
        <v>32</v>
      </c>
      <c r="FG64" s="2">
        <v>47</v>
      </c>
      <c r="FH64" s="2">
        <v>81</v>
      </c>
      <c r="FI64" s="4">
        <v>0.2</v>
      </c>
      <c r="FJ64" s="4">
        <f t="shared" si="18"/>
        <v>0</v>
      </c>
      <c r="FL64" s="2" t="s">
        <v>65</v>
      </c>
      <c r="FM64" s="2">
        <v>160</v>
      </c>
      <c r="FN64" s="2">
        <v>32</v>
      </c>
      <c r="FO64" s="2">
        <v>47</v>
      </c>
      <c r="FP64" s="2">
        <v>81</v>
      </c>
      <c r="FQ64" s="4">
        <v>0.2</v>
      </c>
      <c r="FR64" s="8">
        <f t="shared" si="19"/>
        <v>0</v>
      </c>
      <c r="FT64" s="2" t="s">
        <v>65</v>
      </c>
      <c r="FU64" s="2">
        <v>160</v>
      </c>
      <c r="FV64" s="2">
        <v>32</v>
      </c>
      <c r="FW64" s="2">
        <v>47</v>
      </c>
      <c r="FX64" s="2">
        <v>81</v>
      </c>
      <c r="FY64" s="4">
        <f t="shared" si="88"/>
        <v>0.2</v>
      </c>
      <c r="FZ64" s="4">
        <f t="shared" si="20"/>
        <v>0</v>
      </c>
      <c r="GB64" t="s">
        <v>65</v>
      </c>
      <c r="GC64">
        <v>160</v>
      </c>
      <c r="GD64">
        <v>32</v>
      </c>
      <c r="GE64">
        <v>47</v>
      </c>
      <c r="GF64">
        <v>81</v>
      </c>
      <c r="GG64" s="38">
        <f t="shared" si="89"/>
        <v>0.2</v>
      </c>
      <c r="GH64" s="4">
        <f t="shared" si="21"/>
        <v>0</v>
      </c>
      <c r="GJ64" s="2" t="s">
        <v>65</v>
      </c>
      <c r="GK64" s="2">
        <v>160</v>
      </c>
      <c r="GL64" s="2">
        <v>32</v>
      </c>
      <c r="GM64" s="2">
        <v>47</v>
      </c>
      <c r="GN64" s="2">
        <v>81</v>
      </c>
      <c r="GO64" s="4">
        <v>0.2</v>
      </c>
      <c r="GP64" s="4">
        <f t="shared" si="22"/>
        <v>0</v>
      </c>
      <c r="GR64" s="2" t="s">
        <v>65</v>
      </c>
      <c r="GS64" s="2">
        <v>160</v>
      </c>
      <c r="GT64" s="2">
        <v>32</v>
      </c>
      <c r="GU64" s="2">
        <v>47</v>
      </c>
      <c r="GV64" s="2">
        <v>81</v>
      </c>
      <c r="GW64" s="4">
        <v>0.2</v>
      </c>
      <c r="GX64" s="4">
        <f t="shared" si="23"/>
        <v>0</v>
      </c>
      <c r="GZ64" s="2" t="s">
        <v>65</v>
      </c>
      <c r="HA64" s="2">
        <v>160</v>
      </c>
      <c r="HB64" s="2">
        <v>32</v>
      </c>
      <c r="HC64" s="2">
        <v>47</v>
      </c>
      <c r="HD64" s="2">
        <v>81</v>
      </c>
      <c r="HE64" s="4">
        <v>0.2</v>
      </c>
      <c r="HF64" s="4">
        <f t="shared" si="24"/>
        <v>0</v>
      </c>
      <c r="HH64" s="2" t="s">
        <v>65</v>
      </c>
      <c r="HI64" s="2">
        <v>160</v>
      </c>
      <c r="HJ64" s="2">
        <v>32</v>
      </c>
      <c r="HK64" s="2">
        <v>47</v>
      </c>
      <c r="HL64" s="2">
        <v>81</v>
      </c>
      <c r="HM64" s="4">
        <v>0.2</v>
      </c>
      <c r="HN64" s="4">
        <f t="shared" si="25"/>
        <v>0</v>
      </c>
      <c r="HP64" s="2" t="s">
        <v>65</v>
      </c>
      <c r="HQ64" s="2">
        <v>160</v>
      </c>
      <c r="HR64" s="2">
        <v>32</v>
      </c>
      <c r="HS64" s="2">
        <v>47</v>
      </c>
      <c r="HT64" s="2">
        <v>81</v>
      </c>
      <c r="HU64" s="4">
        <v>0.2</v>
      </c>
      <c r="HV64" s="4">
        <f t="shared" si="26"/>
        <v>0</v>
      </c>
      <c r="HX64" s="2" t="s">
        <v>65</v>
      </c>
      <c r="HY64" s="2">
        <v>160</v>
      </c>
      <c r="HZ64" s="2">
        <v>32</v>
      </c>
      <c r="IA64" s="2">
        <v>47</v>
      </c>
      <c r="IB64" s="2">
        <v>81</v>
      </c>
      <c r="IC64" s="4">
        <v>0.2</v>
      </c>
      <c r="ID64" s="4">
        <f t="shared" si="27"/>
        <v>0</v>
      </c>
      <c r="IF64" s="2" t="s">
        <v>65</v>
      </c>
      <c r="IG64" s="2">
        <v>160</v>
      </c>
      <c r="IH64" s="2">
        <v>32</v>
      </c>
      <c r="II64" s="2">
        <v>47</v>
      </c>
      <c r="IJ64" s="2">
        <v>81</v>
      </c>
      <c r="IK64" s="4">
        <f t="shared" si="90"/>
        <v>0.2</v>
      </c>
      <c r="IL64" s="4">
        <f t="shared" si="28"/>
        <v>0</v>
      </c>
      <c r="IN64" s="55" t="s">
        <v>65</v>
      </c>
      <c r="IO64" s="55">
        <v>160</v>
      </c>
      <c r="IP64" s="55">
        <v>32</v>
      </c>
      <c r="IQ64" s="55">
        <v>47</v>
      </c>
      <c r="IR64" s="55">
        <v>81</v>
      </c>
      <c r="IS64" s="56">
        <v>0.2</v>
      </c>
      <c r="IT64" s="56">
        <v>0</v>
      </c>
      <c r="IU64" s="52"/>
      <c r="IV64" s="55" t="s">
        <v>65</v>
      </c>
      <c r="IW64" s="55">
        <v>160</v>
      </c>
      <c r="IX64" s="55">
        <v>32</v>
      </c>
      <c r="IY64" s="55">
        <v>47</v>
      </c>
      <c r="IZ64" s="55">
        <v>81</v>
      </c>
      <c r="JA64" s="56">
        <v>0.2</v>
      </c>
      <c r="JB64" s="56">
        <v>0</v>
      </c>
      <c r="JC64" s="52"/>
      <c r="JD64" s="73" t="s">
        <v>65</v>
      </c>
      <c r="JE64" s="73">
        <v>160</v>
      </c>
      <c r="JF64" s="73">
        <v>0</v>
      </c>
      <c r="JG64" s="73">
        <v>0</v>
      </c>
      <c r="JH64" s="73">
        <v>160</v>
      </c>
      <c r="JI64" s="77">
        <v>0</v>
      </c>
      <c r="JJ64" s="67">
        <f t="shared" si="29"/>
        <v>-0.2</v>
      </c>
      <c r="JK64" s="66"/>
      <c r="JL64" s="73" t="s">
        <v>159</v>
      </c>
      <c r="JM64" s="73">
        <v>160</v>
      </c>
      <c r="JN64" s="73">
        <v>32</v>
      </c>
      <c r="JO64" s="73">
        <v>47</v>
      </c>
      <c r="JP64" s="73">
        <v>81</v>
      </c>
      <c r="JQ64" s="77">
        <f t="shared" si="91"/>
        <v>0.2</v>
      </c>
      <c r="JR64" s="67">
        <f t="shared" si="30"/>
        <v>0.2</v>
      </c>
      <c r="JS64" s="66"/>
      <c r="JT64" s="74" t="s">
        <v>159</v>
      </c>
      <c r="JU64" s="74">
        <v>160</v>
      </c>
      <c r="JV64" s="74">
        <v>32</v>
      </c>
      <c r="JW64" s="74">
        <v>47</v>
      </c>
      <c r="JX64" s="74">
        <v>81</v>
      </c>
      <c r="JY64" s="75">
        <f t="shared" si="92"/>
        <v>0.2</v>
      </c>
      <c r="JZ64" s="75">
        <f t="shared" si="31"/>
        <v>0</v>
      </c>
      <c r="KB64" s="73" t="s">
        <v>159</v>
      </c>
      <c r="KC64" s="73">
        <v>160</v>
      </c>
      <c r="KD64" s="73">
        <v>32</v>
      </c>
      <c r="KE64" s="73">
        <v>47</v>
      </c>
      <c r="KF64" s="73">
        <v>81</v>
      </c>
      <c r="KG64" s="77">
        <v>0.2</v>
      </c>
      <c r="KH64" s="75">
        <f t="shared" si="32"/>
        <v>0</v>
      </c>
      <c r="KI64" s="74"/>
      <c r="KJ64" s="73" t="s">
        <v>159</v>
      </c>
      <c r="KK64" s="73">
        <v>160</v>
      </c>
      <c r="KL64" s="73">
        <v>32</v>
      </c>
      <c r="KM64" s="73">
        <v>47</v>
      </c>
      <c r="KN64" s="73">
        <v>81</v>
      </c>
      <c r="KO64" s="77">
        <v>0.2</v>
      </c>
      <c r="KP64" s="75">
        <f t="shared" si="33"/>
        <v>0</v>
      </c>
      <c r="KQ64" s="74"/>
      <c r="KR64" s="73" t="s">
        <v>159</v>
      </c>
      <c r="KS64" s="73">
        <v>160</v>
      </c>
      <c r="KT64" s="73">
        <v>32</v>
      </c>
      <c r="KU64" s="73">
        <v>47</v>
      </c>
      <c r="KV64" s="73">
        <v>81</v>
      </c>
      <c r="KW64" s="77">
        <v>0.2</v>
      </c>
      <c r="KX64" s="75">
        <f t="shared" si="34"/>
        <v>0</v>
      </c>
      <c r="KY64" s="74"/>
      <c r="KZ64" s="73" t="s">
        <v>159</v>
      </c>
      <c r="LA64" s="73">
        <v>160</v>
      </c>
      <c r="LB64" s="73">
        <v>32</v>
      </c>
      <c r="LC64" s="73">
        <v>47</v>
      </c>
      <c r="LD64" s="73">
        <v>81</v>
      </c>
      <c r="LE64" s="77">
        <v>0.2</v>
      </c>
      <c r="LF64" s="75">
        <f t="shared" si="35"/>
        <v>-80.8</v>
      </c>
      <c r="LG64" s="74"/>
      <c r="LH64" s="74"/>
      <c r="LI64" s="73" t="s">
        <v>159</v>
      </c>
      <c r="LJ64" s="73">
        <v>160</v>
      </c>
      <c r="LK64" s="73">
        <v>32</v>
      </c>
      <c r="LL64" s="73">
        <v>47</v>
      </c>
      <c r="LM64" s="73">
        <v>81</v>
      </c>
      <c r="LN64" s="77">
        <v>0.2</v>
      </c>
      <c r="LO64" s="75">
        <f t="shared" si="36"/>
        <v>0</v>
      </c>
      <c r="LP64" s="74"/>
      <c r="LQ64" s="74" t="s">
        <v>159</v>
      </c>
      <c r="LR64" s="74">
        <v>160</v>
      </c>
      <c r="LS64" s="74">
        <v>32</v>
      </c>
      <c r="LT64" s="74">
        <v>47</v>
      </c>
      <c r="LU64" s="74">
        <v>81</v>
      </c>
      <c r="LV64" s="75">
        <f t="shared" si="37"/>
        <v>0.2</v>
      </c>
      <c r="LW64" s="75">
        <f t="shared" si="38"/>
        <v>0</v>
      </c>
      <c r="LY64" s="74" t="s">
        <v>159</v>
      </c>
      <c r="LZ64" s="74">
        <v>160</v>
      </c>
      <c r="MA64" s="74">
        <v>32</v>
      </c>
      <c r="MB64" s="74">
        <v>47</v>
      </c>
      <c r="MC64" s="74">
        <v>81</v>
      </c>
      <c r="MD64" s="75">
        <f t="shared" si="39"/>
        <v>0.2</v>
      </c>
      <c r="ME64" s="75">
        <f t="shared" si="40"/>
        <v>0</v>
      </c>
      <c r="MG64" s="74" t="s">
        <v>159</v>
      </c>
      <c r="MH64" s="74">
        <v>160</v>
      </c>
      <c r="MI64" s="74">
        <v>32</v>
      </c>
      <c r="MJ64" s="74">
        <v>47</v>
      </c>
      <c r="MK64" s="74">
        <v>81</v>
      </c>
      <c r="ML64" s="75">
        <f t="shared" si="41"/>
        <v>0.2</v>
      </c>
      <c r="MM64" s="75">
        <f t="shared" si="42"/>
        <v>0</v>
      </c>
      <c r="MO64" s="74" t="s">
        <v>159</v>
      </c>
      <c r="MP64" s="74">
        <v>160</v>
      </c>
      <c r="MQ64" s="74">
        <v>32</v>
      </c>
      <c r="MR64" s="74">
        <v>47</v>
      </c>
      <c r="MS64" s="74">
        <v>81</v>
      </c>
      <c r="MT64" s="75">
        <f t="shared" si="43"/>
        <v>0.2</v>
      </c>
      <c r="MU64" s="75">
        <f t="shared" si="44"/>
        <v>0</v>
      </c>
      <c r="MW64" s="74" t="s">
        <v>159</v>
      </c>
      <c r="MX64" s="74">
        <v>160</v>
      </c>
      <c r="MY64" s="74">
        <v>32</v>
      </c>
      <c r="MZ64" s="74">
        <v>47</v>
      </c>
      <c r="NA64" s="74">
        <v>81</v>
      </c>
      <c r="NB64" s="75">
        <f t="shared" si="45"/>
        <v>0.2</v>
      </c>
      <c r="NC64" s="75">
        <f t="shared" si="46"/>
        <v>0</v>
      </c>
      <c r="ND64" s="74"/>
      <c r="NE64" s="74" t="s">
        <v>159</v>
      </c>
      <c r="NF64" s="74">
        <v>160</v>
      </c>
      <c r="NG64" s="74">
        <v>32</v>
      </c>
      <c r="NH64" s="74">
        <v>47</v>
      </c>
      <c r="NI64" s="74">
        <v>81</v>
      </c>
      <c r="NJ64" s="75">
        <f t="shared" si="47"/>
        <v>0.2</v>
      </c>
      <c r="NK64" s="75">
        <f t="shared" si="48"/>
        <v>0</v>
      </c>
      <c r="NL64" s="74"/>
      <c r="NM64" s="74" t="s">
        <v>159</v>
      </c>
      <c r="NN64" s="74">
        <v>160</v>
      </c>
      <c r="NO64" s="74">
        <v>32</v>
      </c>
      <c r="NP64" s="74">
        <v>47</v>
      </c>
      <c r="NQ64" s="74">
        <v>81</v>
      </c>
      <c r="NR64" s="75">
        <f t="shared" si="49"/>
        <v>0.2</v>
      </c>
      <c r="NS64" s="75">
        <f t="shared" si="50"/>
        <v>0</v>
      </c>
      <c r="NT64" s="74"/>
      <c r="NU64" s="74" t="s">
        <v>159</v>
      </c>
      <c r="NV64" s="74">
        <v>160</v>
      </c>
      <c r="NW64" s="74">
        <v>32</v>
      </c>
      <c r="NX64" s="74">
        <v>47</v>
      </c>
      <c r="NY64" s="74">
        <v>81</v>
      </c>
      <c r="NZ64" s="75">
        <f t="shared" si="51"/>
        <v>0.2</v>
      </c>
      <c r="OA64" s="75">
        <f t="shared" si="52"/>
        <v>0</v>
      </c>
      <c r="OB64" s="74"/>
      <c r="OC64" s="74" t="s">
        <v>159</v>
      </c>
      <c r="OD64" s="74">
        <v>160</v>
      </c>
      <c r="OE64" s="74">
        <v>32</v>
      </c>
      <c r="OF64" s="74">
        <v>47</v>
      </c>
      <c r="OG64" s="74">
        <v>81</v>
      </c>
      <c r="OH64" s="75">
        <f t="shared" si="53"/>
        <v>0.2</v>
      </c>
      <c r="OI64" s="75">
        <f t="shared" si="54"/>
        <v>0</v>
      </c>
      <c r="OK64" s="74" t="s">
        <v>159</v>
      </c>
      <c r="OL64" s="74">
        <v>160</v>
      </c>
      <c r="OM64" s="73">
        <v>32</v>
      </c>
      <c r="ON64" s="74">
        <v>47</v>
      </c>
      <c r="OO64" s="74">
        <v>81</v>
      </c>
      <c r="OP64" s="75">
        <f t="shared" si="55"/>
        <v>0.2</v>
      </c>
      <c r="OQ64" s="75">
        <f t="shared" si="56"/>
        <v>0</v>
      </c>
      <c r="OS64" s="74" t="s">
        <v>159</v>
      </c>
      <c r="OT64" s="74">
        <v>160</v>
      </c>
      <c r="OU64" s="74">
        <v>32</v>
      </c>
      <c r="OV64" s="74">
        <v>47</v>
      </c>
      <c r="OW64" s="74">
        <v>81</v>
      </c>
      <c r="OX64" s="75">
        <f t="shared" si="57"/>
        <v>0.2</v>
      </c>
      <c r="OY64" s="75">
        <f t="shared" si="58"/>
        <v>0</v>
      </c>
      <c r="PA64" s="74" t="s">
        <v>159</v>
      </c>
      <c r="PB64" s="74">
        <v>160</v>
      </c>
      <c r="PC64" s="74">
        <v>32</v>
      </c>
      <c r="PD64" s="74">
        <v>47</v>
      </c>
      <c r="PE64" s="74">
        <v>81</v>
      </c>
      <c r="PF64" s="75">
        <f t="shared" si="59"/>
        <v>0.2</v>
      </c>
      <c r="PG64" s="75">
        <f t="shared" si="60"/>
        <v>0</v>
      </c>
      <c r="PI64" s="74" t="s">
        <v>159</v>
      </c>
      <c r="PJ64" s="74">
        <v>160</v>
      </c>
      <c r="PK64" s="74">
        <v>32</v>
      </c>
      <c r="PL64" s="74">
        <v>47</v>
      </c>
      <c r="PM64" s="74">
        <v>81</v>
      </c>
      <c r="PN64" s="75">
        <f t="shared" si="61"/>
        <v>0.2</v>
      </c>
      <c r="PO64" s="75">
        <f t="shared" si="62"/>
        <v>0</v>
      </c>
      <c r="PQ64" s="74" t="s">
        <v>159</v>
      </c>
      <c r="PR64" s="74">
        <v>160</v>
      </c>
      <c r="PS64" s="74">
        <v>32</v>
      </c>
      <c r="PT64" s="74">
        <v>47</v>
      </c>
      <c r="PU64" s="74">
        <v>81</v>
      </c>
      <c r="PV64" s="75">
        <f t="shared" si="63"/>
        <v>0.2</v>
      </c>
      <c r="PW64" s="75">
        <f t="shared" si="64"/>
        <v>0</v>
      </c>
      <c r="PY64" s="74" t="s">
        <v>159</v>
      </c>
      <c r="PZ64" s="74">
        <v>160</v>
      </c>
      <c r="QA64" s="74">
        <v>32</v>
      </c>
      <c r="QB64" s="74">
        <v>47</v>
      </c>
      <c r="QC64" s="74">
        <v>81</v>
      </c>
      <c r="QD64" s="75">
        <f t="shared" si="65"/>
        <v>0.2</v>
      </c>
      <c r="QE64" s="75">
        <f t="shared" si="66"/>
        <v>0</v>
      </c>
      <c r="QG64" s="74" t="s">
        <v>159</v>
      </c>
      <c r="QH64" s="74">
        <v>160</v>
      </c>
      <c r="QI64" s="74">
        <v>32</v>
      </c>
      <c r="QJ64" s="74">
        <v>47</v>
      </c>
      <c r="QK64" s="74">
        <v>81</v>
      </c>
      <c r="QL64" s="75">
        <f t="shared" si="67"/>
        <v>0.2</v>
      </c>
      <c r="QM64" s="75">
        <f t="shared" si="68"/>
        <v>0</v>
      </c>
      <c r="QO64" s="74" t="s">
        <v>159</v>
      </c>
      <c r="QP64" s="74">
        <v>160</v>
      </c>
      <c r="QQ64" s="74">
        <v>32</v>
      </c>
      <c r="QR64" s="74">
        <v>47</v>
      </c>
      <c r="QS64" s="74">
        <v>81</v>
      </c>
      <c r="QT64" s="75">
        <f t="shared" si="69"/>
        <v>0.2</v>
      </c>
      <c r="QU64" s="75">
        <f t="shared" si="70"/>
        <v>0</v>
      </c>
      <c r="QW64" s="74" t="s">
        <v>159</v>
      </c>
      <c r="QX64" s="74">
        <v>160</v>
      </c>
      <c r="QY64" s="74">
        <v>32</v>
      </c>
      <c r="QZ64" s="74">
        <v>47</v>
      </c>
      <c r="RA64" s="74">
        <v>81</v>
      </c>
      <c r="RB64" s="75">
        <f t="shared" si="71"/>
        <v>0.2</v>
      </c>
      <c r="RC64" s="75">
        <f t="shared" si="72"/>
        <v>0</v>
      </c>
      <c r="RE64" s="74" t="s">
        <v>159</v>
      </c>
      <c r="RF64" s="74">
        <v>160</v>
      </c>
      <c r="RG64" s="74">
        <v>32</v>
      </c>
      <c r="RH64" s="74">
        <v>47</v>
      </c>
      <c r="RI64" s="74">
        <v>81</v>
      </c>
      <c r="RJ64" s="75">
        <f t="shared" si="73"/>
        <v>0.2</v>
      </c>
      <c r="RK64" s="75">
        <f t="shared" si="74"/>
        <v>0</v>
      </c>
      <c r="RM64" s="74" t="s">
        <v>159</v>
      </c>
      <c r="RN64" s="74">
        <v>160</v>
      </c>
      <c r="RO64" s="74">
        <v>32</v>
      </c>
      <c r="RP64" s="74">
        <v>47</v>
      </c>
      <c r="RQ64" s="74">
        <v>81</v>
      </c>
      <c r="RR64" s="75">
        <f t="shared" si="75"/>
        <v>0.2</v>
      </c>
      <c r="RS64" s="75">
        <f t="shared" si="76"/>
        <v>0</v>
      </c>
      <c r="RU64" s="74" t="s">
        <v>159</v>
      </c>
      <c r="RV64" s="74">
        <v>160</v>
      </c>
      <c r="RW64" s="74">
        <v>32</v>
      </c>
      <c r="RX64" s="74">
        <v>47</v>
      </c>
      <c r="RY64" s="74">
        <v>81</v>
      </c>
      <c r="RZ64" s="75">
        <f t="shared" si="77"/>
        <v>0.2</v>
      </c>
      <c r="SA64" s="75">
        <f t="shared" si="78"/>
        <v>0</v>
      </c>
      <c r="SC64" s="74" t="s">
        <v>159</v>
      </c>
      <c r="SD64" s="74">
        <v>160</v>
      </c>
      <c r="SE64" s="74">
        <v>32</v>
      </c>
      <c r="SF64" s="74">
        <v>47</v>
      </c>
      <c r="SG64" s="74">
        <v>81</v>
      </c>
      <c r="SH64" s="75">
        <f t="shared" si="79"/>
        <v>0.2</v>
      </c>
      <c r="SI64" s="75">
        <f t="shared" si="80"/>
        <v>0</v>
      </c>
      <c r="SK64" s="74" t="s">
        <v>159</v>
      </c>
      <c r="SL64" s="74">
        <v>160</v>
      </c>
      <c r="SM64" s="74">
        <v>32</v>
      </c>
      <c r="SN64" s="74">
        <v>47</v>
      </c>
      <c r="SO64" s="74">
        <v>81</v>
      </c>
      <c r="SP64" s="75">
        <f t="shared" si="81"/>
        <v>0.2</v>
      </c>
      <c r="SQ64" s="75" t="str">
        <f t="shared" si="82"/>
        <v>OK</v>
      </c>
      <c r="SS64" s="74" t="s">
        <v>159</v>
      </c>
      <c r="ST64" s="74">
        <v>160</v>
      </c>
      <c r="SU64" s="74">
        <v>32</v>
      </c>
      <c r="SV64" s="74">
        <v>47</v>
      </c>
      <c r="SW64" s="74">
        <v>81</v>
      </c>
      <c r="SX64" s="75">
        <f t="shared" si="83"/>
        <v>0.2</v>
      </c>
      <c r="SY64" s="75" t="str">
        <f t="shared" si="84"/>
        <v>OK</v>
      </c>
      <c r="TA64" s="74" t="s">
        <v>159</v>
      </c>
      <c r="TB64" s="74">
        <v>160</v>
      </c>
      <c r="TC64" s="74">
        <v>32</v>
      </c>
      <c r="TD64" s="74">
        <v>47</v>
      </c>
      <c r="TE64" s="74">
        <v>81</v>
      </c>
      <c r="TF64" s="75">
        <v>0.37</v>
      </c>
      <c r="TG64" s="75" t="str">
        <f t="shared" si="85"/>
        <v>OK</v>
      </c>
      <c r="TI64" s="74" t="s">
        <v>159</v>
      </c>
      <c r="TJ64" s="74">
        <v>160</v>
      </c>
      <c r="TK64" s="74">
        <v>32</v>
      </c>
      <c r="TL64" s="74">
        <v>47</v>
      </c>
      <c r="TM64" s="74">
        <v>81</v>
      </c>
      <c r="TN64" s="75">
        <f t="shared" si="86"/>
        <v>0.2</v>
      </c>
      <c r="TO64" s="75" t="str">
        <f t="shared" si="87"/>
        <v>OK</v>
      </c>
    </row>
    <row r="65" spans="1:535" ht="15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G65" s="4"/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4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4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4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4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4">
        <f t="shared" si="4"/>
        <v>0</v>
      </c>
      <c r="AV65" s="2" t="s">
        <v>73</v>
      </c>
      <c r="AW65" s="2">
        <v>4</v>
      </c>
      <c r="AX65" s="2">
        <v>4</v>
      </c>
      <c r="AY65" s="2">
        <v>0</v>
      </c>
      <c r="AZ65" s="2">
        <v>0</v>
      </c>
      <c r="BA65" s="4">
        <v>1</v>
      </c>
      <c r="BB65" s="4">
        <f t="shared" si="5"/>
        <v>0</v>
      </c>
      <c r="BD65" s="2" t="s">
        <v>96</v>
      </c>
      <c r="BE65" s="2">
        <v>52</v>
      </c>
      <c r="BF65" s="2">
        <v>52</v>
      </c>
      <c r="BG65" s="2">
        <v>0</v>
      </c>
      <c r="BH65" s="2">
        <v>0</v>
      </c>
      <c r="BI65" s="4">
        <v>1</v>
      </c>
      <c r="BL65" s="2" t="s">
        <v>96</v>
      </c>
      <c r="BM65" s="2">
        <v>52</v>
      </c>
      <c r="BN65" s="2">
        <v>52</v>
      </c>
      <c r="BO65" s="2">
        <v>0</v>
      </c>
      <c r="BP65" s="2">
        <v>0</v>
      </c>
      <c r="BQ65" s="4">
        <v>1</v>
      </c>
      <c r="BR65" s="4">
        <f t="shared" si="7"/>
        <v>0</v>
      </c>
      <c r="BT65" s="2" t="s">
        <v>96</v>
      </c>
      <c r="BU65" s="2">
        <v>52</v>
      </c>
      <c r="BV65" s="2">
        <v>52</v>
      </c>
      <c r="BW65" s="2">
        <v>0</v>
      </c>
      <c r="BX65" s="2">
        <v>0</v>
      </c>
      <c r="BY65" s="4">
        <v>1</v>
      </c>
      <c r="BZ65" s="4">
        <f t="shared" si="8"/>
        <v>0</v>
      </c>
      <c r="CB65" s="2" t="s">
        <v>96</v>
      </c>
      <c r="CC65" s="2">
        <v>52</v>
      </c>
      <c r="CD65" s="2">
        <v>52</v>
      </c>
      <c r="CE65" s="2">
        <v>0</v>
      </c>
      <c r="CF65" s="2">
        <v>0</v>
      </c>
      <c r="CG65" s="4">
        <v>1</v>
      </c>
      <c r="CH65" s="4">
        <f t="shared" si="9"/>
        <v>0</v>
      </c>
      <c r="CJ65" s="2" t="s">
        <v>96</v>
      </c>
      <c r="CK65" s="2">
        <v>52</v>
      </c>
      <c r="CL65" s="2">
        <v>52</v>
      </c>
      <c r="CM65" s="2">
        <v>0</v>
      </c>
      <c r="CN65" s="2">
        <v>0</v>
      </c>
      <c r="CO65" s="4">
        <v>1</v>
      </c>
      <c r="CP65" s="4">
        <f t="shared" si="10"/>
        <v>0</v>
      </c>
      <c r="CR65" s="2" t="s">
        <v>96</v>
      </c>
      <c r="CS65" s="2">
        <v>52</v>
      </c>
      <c r="CT65" s="2">
        <v>52</v>
      </c>
      <c r="CU65" s="2">
        <v>0</v>
      </c>
      <c r="CV65" s="2">
        <v>0</v>
      </c>
      <c r="CW65" s="4">
        <v>1</v>
      </c>
      <c r="CX65" s="4">
        <f t="shared" si="11"/>
        <v>0</v>
      </c>
      <c r="CZ65" s="2" t="s">
        <v>96</v>
      </c>
      <c r="DA65" s="2">
        <v>52</v>
      </c>
      <c r="DB65" s="2">
        <v>52</v>
      </c>
      <c r="DC65" s="2">
        <v>0</v>
      </c>
      <c r="DD65" s="2">
        <v>0</v>
      </c>
      <c r="DE65" s="4">
        <v>1</v>
      </c>
      <c r="DF65" s="8">
        <f t="shared" si="12"/>
        <v>0</v>
      </c>
      <c r="DH65" s="2" t="s">
        <v>96</v>
      </c>
      <c r="DI65" s="2">
        <v>52</v>
      </c>
      <c r="DJ65" s="2">
        <v>52</v>
      </c>
      <c r="DK65" s="2">
        <v>0</v>
      </c>
      <c r="DL65" s="2">
        <v>0</v>
      </c>
      <c r="DM65" s="4">
        <v>1</v>
      </c>
      <c r="DN65" s="4">
        <f t="shared" si="13"/>
        <v>0</v>
      </c>
      <c r="DP65" s="2" t="s">
        <v>96</v>
      </c>
      <c r="DQ65" s="2">
        <v>52</v>
      </c>
      <c r="DR65" s="2">
        <v>52</v>
      </c>
      <c r="DS65" s="2">
        <v>0</v>
      </c>
      <c r="DT65" s="2">
        <v>0</v>
      </c>
      <c r="DU65" s="4">
        <v>1</v>
      </c>
      <c r="DV65" s="4">
        <f t="shared" si="14"/>
        <v>0</v>
      </c>
      <c r="DX65" s="2" t="s">
        <v>96</v>
      </c>
      <c r="DY65" s="2">
        <v>52</v>
      </c>
      <c r="DZ65" s="2">
        <v>52</v>
      </c>
      <c r="EA65" s="2">
        <v>0</v>
      </c>
      <c r="EB65" s="2">
        <v>0</v>
      </c>
      <c r="EC65" s="4">
        <v>1</v>
      </c>
      <c r="ED65" s="8">
        <f>EC65-'ZTE Geek V975'!DM65</f>
        <v>0</v>
      </c>
      <c r="EF65" s="2" t="s">
        <v>96</v>
      </c>
      <c r="EG65" s="2">
        <v>52</v>
      </c>
      <c r="EH65" s="2">
        <v>52</v>
      </c>
      <c r="EI65" s="2">
        <v>0</v>
      </c>
      <c r="EJ65" s="2">
        <v>0</v>
      </c>
      <c r="EK65" s="4">
        <v>1</v>
      </c>
      <c r="EL65" s="4">
        <f t="shared" si="15"/>
        <v>0</v>
      </c>
      <c r="EN65" s="2" t="s">
        <v>96</v>
      </c>
      <c r="EO65" s="2">
        <v>52</v>
      </c>
      <c r="EP65" s="2">
        <v>52</v>
      </c>
      <c r="EQ65" s="2">
        <v>0</v>
      </c>
      <c r="ER65" s="2">
        <v>0</v>
      </c>
      <c r="ES65" s="4">
        <v>1</v>
      </c>
      <c r="ET65" s="4">
        <f t="shared" si="16"/>
        <v>0</v>
      </c>
      <c r="EV65" s="2" t="s">
        <v>96</v>
      </c>
      <c r="EW65" s="2">
        <v>52</v>
      </c>
      <c r="EX65" s="2">
        <v>52</v>
      </c>
      <c r="EY65" s="2">
        <v>0</v>
      </c>
      <c r="EZ65" s="2">
        <v>0</v>
      </c>
      <c r="FA65" s="4">
        <v>1</v>
      </c>
      <c r="FB65" s="4">
        <f t="shared" si="17"/>
        <v>0</v>
      </c>
      <c r="FD65" s="2" t="s">
        <v>96</v>
      </c>
      <c r="FE65" s="2">
        <v>52</v>
      </c>
      <c r="FF65" s="2">
        <v>52</v>
      </c>
      <c r="FG65" s="2">
        <v>0</v>
      </c>
      <c r="FH65" s="2">
        <v>0</v>
      </c>
      <c r="FI65" s="4">
        <v>1</v>
      </c>
      <c r="FJ65" s="4">
        <f t="shared" si="18"/>
        <v>0</v>
      </c>
      <c r="FL65" s="2" t="s">
        <v>96</v>
      </c>
      <c r="FM65" s="2">
        <v>52</v>
      </c>
      <c r="FN65" s="2">
        <v>52</v>
      </c>
      <c r="FO65" s="2">
        <v>0</v>
      </c>
      <c r="FP65" s="2">
        <v>0</v>
      </c>
      <c r="FQ65" s="4">
        <v>1</v>
      </c>
      <c r="FR65" s="8">
        <f t="shared" si="19"/>
        <v>0</v>
      </c>
      <c r="FT65" s="2" t="s">
        <v>96</v>
      </c>
      <c r="FU65" s="2">
        <v>52</v>
      </c>
      <c r="FV65" s="2">
        <v>52</v>
      </c>
      <c r="FW65" s="2">
        <v>0</v>
      </c>
      <c r="FX65" s="2">
        <v>0</v>
      </c>
      <c r="FY65" s="4">
        <f t="shared" si="88"/>
        <v>1</v>
      </c>
      <c r="FZ65" s="4">
        <f t="shared" si="20"/>
        <v>0</v>
      </c>
      <c r="GB65" t="s">
        <v>96</v>
      </c>
      <c r="GC65">
        <v>52</v>
      </c>
      <c r="GD65">
        <v>52</v>
      </c>
      <c r="GE65">
        <v>0</v>
      </c>
      <c r="GF65">
        <v>0</v>
      </c>
      <c r="GG65" s="38">
        <f t="shared" si="89"/>
        <v>1</v>
      </c>
      <c r="GH65" s="4">
        <f t="shared" si="21"/>
        <v>0</v>
      </c>
      <c r="GJ65" s="2" t="s">
        <v>96</v>
      </c>
      <c r="GK65" s="2">
        <v>52</v>
      </c>
      <c r="GL65" s="2">
        <v>52</v>
      </c>
      <c r="GM65" s="2">
        <v>0</v>
      </c>
      <c r="GN65" s="2">
        <v>0</v>
      </c>
      <c r="GO65" s="4">
        <v>1</v>
      </c>
      <c r="GP65" s="4">
        <f t="shared" si="22"/>
        <v>0</v>
      </c>
      <c r="GR65" s="2" t="s">
        <v>96</v>
      </c>
      <c r="GS65" s="2">
        <v>52</v>
      </c>
      <c r="GT65" s="2">
        <v>52</v>
      </c>
      <c r="GU65" s="2">
        <v>0</v>
      </c>
      <c r="GV65" s="2">
        <v>0</v>
      </c>
      <c r="GW65" s="4">
        <v>1</v>
      </c>
      <c r="GX65" s="4">
        <f t="shared" si="23"/>
        <v>0</v>
      </c>
      <c r="GZ65" s="2" t="s">
        <v>96</v>
      </c>
      <c r="HA65" s="2">
        <v>52</v>
      </c>
      <c r="HB65" s="2">
        <v>52</v>
      </c>
      <c r="HC65" s="2">
        <v>0</v>
      </c>
      <c r="HD65" s="2">
        <v>0</v>
      </c>
      <c r="HE65" s="4">
        <v>1</v>
      </c>
      <c r="HF65" s="4">
        <f t="shared" si="24"/>
        <v>0</v>
      </c>
      <c r="HH65" s="2" t="s">
        <v>96</v>
      </c>
      <c r="HI65" s="2">
        <v>52</v>
      </c>
      <c r="HJ65" s="2">
        <v>52</v>
      </c>
      <c r="HK65" s="2">
        <v>0</v>
      </c>
      <c r="HL65" s="2">
        <v>0</v>
      </c>
      <c r="HM65" s="4">
        <v>1</v>
      </c>
      <c r="HN65" s="4">
        <f t="shared" si="25"/>
        <v>0</v>
      </c>
      <c r="HP65" s="2" t="s">
        <v>96</v>
      </c>
      <c r="HQ65" s="2">
        <v>52</v>
      </c>
      <c r="HR65" s="2">
        <v>52</v>
      </c>
      <c r="HS65" s="2">
        <v>0</v>
      </c>
      <c r="HT65" s="2">
        <v>0</v>
      </c>
      <c r="HU65" s="4">
        <v>1</v>
      </c>
      <c r="HV65" s="4">
        <f t="shared" si="26"/>
        <v>0</v>
      </c>
      <c r="HX65" s="2" t="s">
        <v>96</v>
      </c>
      <c r="HY65" s="2">
        <v>52</v>
      </c>
      <c r="HZ65" s="2">
        <v>52</v>
      </c>
      <c r="IA65" s="2">
        <v>0</v>
      </c>
      <c r="IB65" s="2">
        <v>0</v>
      </c>
      <c r="IC65" s="4">
        <v>1</v>
      </c>
      <c r="ID65" s="4">
        <f t="shared" si="27"/>
        <v>0</v>
      </c>
      <c r="IF65" s="2" t="s">
        <v>96</v>
      </c>
      <c r="IG65" s="2">
        <v>52</v>
      </c>
      <c r="IH65" s="2">
        <v>52</v>
      </c>
      <c r="II65" s="2">
        <v>0</v>
      </c>
      <c r="IJ65" s="2">
        <v>0</v>
      </c>
      <c r="IK65" s="4">
        <f t="shared" si="90"/>
        <v>1</v>
      </c>
      <c r="IL65" s="4">
        <f t="shared" si="28"/>
        <v>0</v>
      </c>
      <c r="IN65" s="55" t="s">
        <v>96</v>
      </c>
      <c r="IO65" s="55">
        <v>52</v>
      </c>
      <c r="IP65" s="55">
        <v>52</v>
      </c>
      <c r="IQ65" s="55">
        <v>0</v>
      </c>
      <c r="IR65" s="55">
        <v>0</v>
      </c>
      <c r="IS65" s="56">
        <v>1</v>
      </c>
      <c r="IT65" s="56">
        <v>0</v>
      </c>
      <c r="IU65" s="52"/>
      <c r="IV65" s="55" t="s">
        <v>96</v>
      </c>
      <c r="IW65" s="55">
        <v>52</v>
      </c>
      <c r="IX65" s="55">
        <v>52</v>
      </c>
      <c r="IY65" s="55">
        <v>0</v>
      </c>
      <c r="IZ65" s="55">
        <v>0</v>
      </c>
      <c r="JA65" s="56">
        <v>1</v>
      </c>
      <c r="JB65" s="56">
        <v>0</v>
      </c>
      <c r="JC65" s="52"/>
      <c r="JD65" s="73" t="s">
        <v>96</v>
      </c>
      <c r="JE65" s="73">
        <v>52</v>
      </c>
      <c r="JF65" s="73">
        <v>52</v>
      </c>
      <c r="JG65" s="73">
        <v>0</v>
      </c>
      <c r="JH65" s="73">
        <v>0</v>
      </c>
      <c r="JI65" s="77">
        <v>1</v>
      </c>
      <c r="JJ65" s="67">
        <f t="shared" si="29"/>
        <v>0</v>
      </c>
      <c r="JK65" s="66"/>
      <c r="JL65" s="73" t="s">
        <v>96</v>
      </c>
      <c r="JM65" s="73">
        <v>52</v>
      </c>
      <c r="JN65" s="73">
        <v>52</v>
      </c>
      <c r="JO65" s="73">
        <v>0</v>
      </c>
      <c r="JP65" s="73">
        <v>0</v>
      </c>
      <c r="JQ65" s="77">
        <f t="shared" si="91"/>
        <v>1</v>
      </c>
      <c r="JR65" s="67">
        <f t="shared" si="30"/>
        <v>0</v>
      </c>
      <c r="JS65" s="66"/>
      <c r="JT65" s="74" t="s">
        <v>96</v>
      </c>
      <c r="JU65" s="74">
        <v>52</v>
      </c>
      <c r="JV65" s="74">
        <v>52</v>
      </c>
      <c r="JW65" s="74">
        <v>0</v>
      </c>
      <c r="JX65" s="74">
        <v>0</v>
      </c>
      <c r="JY65" s="75">
        <f t="shared" si="92"/>
        <v>1</v>
      </c>
      <c r="JZ65" s="75">
        <f t="shared" si="31"/>
        <v>0</v>
      </c>
      <c r="KB65" s="73" t="s">
        <v>96</v>
      </c>
      <c r="KC65" s="73">
        <v>52</v>
      </c>
      <c r="KD65" s="73">
        <v>52</v>
      </c>
      <c r="KE65" s="73">
        <v>0</v>
      </c>
      <c r="KF65" s="73">
        <v>0</v>
      </c>
      <c r="KG65" s="77">
        <v>1</v>
      </c>
      <c r="KH65" s="75">
        <f t="shared" si="32"/>
        <v>0</v>
      </c>
      <c r="KI65" s="74"/>
      <c r="KJ65" s="73" t="s">
        <v>96</v>
      </c>
      <c r="KK65" s="73">
        <v>52</v>
      </c>
      <c r="KL65" s="73">
        <v>52</v>
      </c>
      <c r="KM65" s="73">
        <v>0</v>
      </c>
      <c r="KN65" s="73">
        <v>0</v>
      </c>
      <c r="KO65" s="77">
        <v>1</v>
      </c>
      <c r="KP65" s="75">
        <f t="shared" si="33"/>
        <v>0</v>
      </c>
      <c r="KQ65" s="74"/>
      <c r="KR65" s="73" t="s">
        <v>96</v>
      </c>
      <c r="KS65" s="73">
        <v>52</v>
      </c>
      <c r="KT65" s="73">
        <v>52</v>
      </c>
      <c r="KU65" s="73">
        <v>0</v>
      </c>
      <c r="KV65" s="73">
        <v>0</v>
      </c>
      <c r="KW65" s="77">
        <v>1</v>
      </c>
      <c r="KX65" s="75">
        <f t="shared" si="34"/>
        <v>0</v>
      </c>
      <c r="KY65" s="74"/>
      <c r="KZ65" s="73" t="s">
        <v>96</v>
      </c>
      <c r="LA65" s="73">
        <v>52</v>
      </c>
      <c r="LB65" s="73">
        <v>52</v>
      </c>
      <c r="LC65" s="73">
        <v>0</v>
      </c>
      <c r="LD65" s="73">
        <v>0</v>
      </c>
      <c r="LE65" s="77">
        <v>1</v>
      </c>
      <c r="LF65" s="75">
        <f t="shared" si="35"/>
        <v>1</v>
      </c>
      <c r="LG65" s="74"/>
      <c r="LH65" s="74"/>
      <c r="LI65" s="73" t="s">
        <v>96</v>
      </c>
      <c r="LJ65" s="73">
        <v>52</v>
      </c>
      <c r="LK65" s="73">
        <v>52</v>
      </c>
      <c r="LL65" s="73">
        <v>0</v>
      </c>
      <c r="LM65" s="73">
        <v>0</v>
      </c>
      <c r="LN65" s="77">
        <v>1</v>
      </c>
      <c r="LO65" s="75">
        <f t="shared" si="36"/>
        <v>0</v>
      </c>
      <c r="LP65" s="74"/>
      <c r="LQ65" s="74" t="s">
        <v>96</v>
      </c>
      <c r="LR65" s="74">
        <v>52</v>
      </c>
      <c r="LS65" s="74">
        <v>52</v>
      </c>
      <c r="LT65" s="74">
        <v>0</v>
      </c>
      <c r="LU65" s="74">
        <v>0</v>
      </c>
      <c r="LV65" s="75">
        <f t="shared" si="37"/>
        <v>1</v>
      </c>
      <c r="LW65" s="75">
        <f t="shared" si="38"/>
        <v>0</v>
      </c>
      <c r="LY65" s="74" t="s">
        <v>96</v>
      </c>
      <c r="LZ65" s="74">
        <v>52</v>
      </c>
      <c r="MA65" s="74">
        <v>52</v>
      </c>
      <c r="MB65" s="74">
        <v>0</v>
      </c>
      <c r="MC65" s="74">
        <v>0</v>
      </c>
      <c r="MD65" s="75">
        <f t="shared" si="39"/>
        <v>1</v>
      </c>
      <c r="ME65" s="75">
        <f t="shared" si="40"/>
        <v>0</v>
      </c>
      <c r="MG65" s="74" t="s">
        <v>96</v>
      </c>
      <c r="MH65" s="74">
        <v>52</v>
      </c>
      <c r="MI65" s="74">
        <v>52</v>
      </c>
      <c r="MJ65" s="74">
        <v>0</v>
      </c>
      <c r="MK65" s="74">
        <v>0</v>
      </c>
      <c r="ML65" s="75">
        <f t="shared" si="41"/>
        <v>1</v>
      </c>
      <c r="MM65" s="75">
        <f t="shared" si="42"/>
        <v>0</v>
      </c>
      <c r="MO65" s="74" t="s">
        <v>96</v>
      </c>
      <c r="MP65" s="74">
        <v>52</v>
      </c>
      <c r="MQ65" s="74">
        <v>52</v>
      </c>
      <c r="MR65" s="74">
        <v>0</v>
      </c>
      <c r="MS65" s="74">
        <v>0</v>
      </c>
      <c r="MT65" s="75">
        <f t="shared" si="43"/>
        <v>1</v>
      </c>
      <c r="MU65" s="75">
        <f t="shared" si="44"/>
        <v>0</v>
      </c>
      <c r="MW65" s="74" t="s">
        <v>96</v>
      </c>
      <c r="MX65" s="74">
        <v>52</v>
      </c>
      <c r="MY65" s="74">
        <v>52</v>
      </c>
      <c r="MZ65" s="74">
        <v>0</v>
      </c>
      <c r="NA65" s="74">
        <v>0</v>
      </c>
      <c r="NB65" s="75">
        <f t="shared" si="45"/>
        <v>1</v>
      </c>
      <c r="NC65" s="75">
        <f t="shared" si="46"/>
        <v>0</v>
      </c>
      <c r="ND65" s="74"/>
      <c r="NE65" s="74" t="s">
        <v>96</v>
      </c>
      <c r="NF65" s="74">
        <v>52</v>
      </c>
      <c r="NG65" s="74">
        <v>52</v>
      </c>
      <c r="NH65" s="74">
        <v>0</v>
      </c>
      <c r="NI65" s="74">
        <v>0</v>
      </c>
      <c r="NJ65" s="75">
        <f t="shared" si="47"/>
        <v>1</v>
      </c>
      <c r="NK65" s="75">
        <f t="shared" si="48"/>
        <v>0</v>
      </c>
      <c r="NL65" s="74"/>
      <c r="NM65" s="74" t="s">
        <v>96</v>
      </c>
      <c r="NN65" s="74">
        <v>52</v>
      </c>
      <c r="NO65" s="74">
        <v>52</v>
      </c>
      <c r="NP65" s="74">
        <v>0</v>
      </c>
      <c r="NQ65" s="74">
        <v>0</v>
      </c>
      <c r="NR65" s="75">
        <f t="shared" si="49"/>
        <v>1</v>
      </c>
      <c r="NS65" s="75">
        <f t="shared" si="50"/>
        <v>0</v>
      </c>
      <c r="NU65" s="74" t="s">
        <v>96</v>
      </c>
      <c r="NV65" s="74">
        <v>52</v>
      </c>
      <c r="NW65" s="74">
        <v>52</v>
      </c>
      <c r="NX65" s="74">
        <v>0</v>
      </c>
      <c r="NY65" s="74">
        <v>0</v>
      </c>
      <c r="NZ65" s="75">
        <f t="shared" si="51"/>
        <v>1</v>
      </c>
      <c r="OA65" s="75">
        <f t="shared" si="52"/>
        <v>0</v>
      </c>
      <c r="OC65" s="74" t="s">
        <v>96</v>
      </c>
      <c r="OD65" s="74">
        <v>52</v>
      </c>
      <c r="OE65" s="74">
        <v>52</v>
      </c>
      <c r="OF65" s="74">
        <v>0</v>
      </c>
      <c r="OG65" s="74">
        <v>0</v>
      </c>
      <c r="OH65" s="75">
        <f t="shared" si="53"/>
        <v>1</v>
      </c>
      <c r="OI65" s="75">
        <f t="shared" si="54"/>
        <v>0</v>
      </c>
      <c r="OK65" s="74" t="s">
        <v>96</v>
      </c>
      <c r="OL65" s="74">
        <v>52</v>
      </c>
      <c r="OM65" s="73">
        <v>52</v>
      </c>
      <c r="ON65" s="74">
        <v>0</v>
      </c>
      <c r="OO65" s="74">
        <v>0</v>
      </c>
      <c r="OP65" s="75">
        <f t="shared" si="55"/>
        <v>1</v>
      </c>
      <c r="OQ65" s="75">
        <f t="shared" si="56"/>
        <v>0</v>
      </c>
      <c r="OS65" s="74" t="s">
        <v>96</v>
      </c>
      <c r="OT65" s="74">
        <v>52</v>
      </c>
      <c r="OU65" s="74">
        <v>52</v>
      </c>
      <c r="OV65" s="74">
        <v>0</v>
      </c>
      <c r="OW65" s="74">
        <v>0</v>
      </c>
      <c r="OX65" s="75">
        <f t="shared" si="57"/>
        <v>1</v>
      </c>
      <c r="OY65" s="75">
        <f t="shared" si="58"/>
        <v>0</v>
      </c>
      <c r="PA65" s="74" t="s">
        <v>96</v>
      </c>
      <c r="PB65" s="74">
        <v>52</v>
      </c>
      <c r="PC65" s="74">
        <v>52</v>
      </c>
      <c r="PD65" s="74">
        <v>0</v>
      </c>
      <c r="PE65" s="74">
        <v>0</v>
      </c>
      <c r="PF65" s="75">
        <f t="shared" si="59"/>
        <v>1</v>
      </c>
      <c r="PG65" s="75">
        <f t="shared" si="60"/>
        <v>0</v>
      </c>
      <c r="PI65" s="74" t="s">
        <v>96</v>
      </c>
      <c r="PJ65" s="74">
        <v>52</v>
      </c>
      <c r="PK65" s="74">
        <v>52</v>
      </c>
      <c r="PL65" s="74">
        <v>0</v>
      </c>
      <c r="PM65" s="74">
        <v>0</v>
      </c>
      <c r="PN65" s="75">
        <f t="shared" si="61"/>
        <v>1</v>
      </c>
      <c r="PO65" s="75">
        <f t="shared" si="62"/>
        <v>0</v>
      </c>
      <c r="PQ65" s="74" t="s">
        <v>96</v>
      </c>
      <c r="PR65" s="74">
        <v>52</v>
      </c>
      <c r="PS65" s="74">
        <v>52</v>
      </c>
      <c r="PT65" s="74">
        <v>0</v>
      </c>
      <c r="PU65" s="74">
        <v>0</v>
      </c>
      <c r="PV65" s="75">
        <f t="shared" si="63"/>
        <v>1</v>
      </c>
      <c r="PW65" s="75">
        <f t="shared" si="64"/>
        <v>0</v>
      </c>
      <c r="PY65" s="74" t="s">
        <v>96</v>
      </c>
      <c r="PZ65" s="74">
        <v>52</v>
      </c>
      <c r="QA65" s="74">
        <v>52</v>
      </c>
      <c r="QB65" s="74">
        <v>0</v>
      </c>
      <c r="QC65" s="74">
        <v>0</v>
      </c>
      <c r="QD65" s="75">
        <f t="shared" si="65"/>
        <v>1</v>
      </c>
      <c r="QE65" s="75">
        <f t="shared" si="66"/>
        <v>0</v>
      </c>
      <c r="QG65" s="74" t="s">
        <v>96</v>
      </c>
      <c r="QH65" s="74">
        <v>52</v>
      </c>
      <c r="QI65" s="74">
        <v>52</v>
      </c>
      <c r="QJ65" s="74">
        <v>0</v>
      </c>
      <c r="QK65" s="74">
        <v>0</v>
      </c>
      <c r="QL65" s="75">
        <f t="shared" si="67"/>
        <v>1</v>
      </c>
      <c r="QM65" s="75">
        <f t="shared" si="68"/>
        <v>0</v>
      </c>
      <c r="QO65" s="74" t="s">
        <v>96</v>
      </c>
      <c r="QP65" s="74">
        <v>52</v>
      </c>
      <c r="QQ65" s="74">
        <v>52</v>
      </c>
      <c r="QR65" s="74">
        <v>0</v>
      </c>
      <c r="QS65" s="74">
        <v>0</v>
      </c>
      <c r="QT65" s="75">
        <f t="shared" si="69"/>
        <v>1</v>
      </c>
      <c r="QU65" s="75">
        <f t="shared" si="70"/>
        <v>0</v>
      </c>
      <c r="QW65" s="74" t="s">
        <v>96</v>
      </c>
      <c r="QX65" s="74">
        <v>52</v>
      </c>
      <c r="QY65" s="74">
        <v>52</v>
      </c>
      <c r="QZ65" s="74">
        <v>0</v>
      </c>
      <c r="RA65" s="74">
        <v>0</v>
      </c>
      <c r="RB65" s="75">
        <f t="shared" si="71"/>
        <v>1</v>
      </c>
      <c r="RC65" s="75">
        <f t="shared" si="72"/>
        <v>0</v>
      </c>
      <c r="RE65" s="74" t="s">
        <v>96</v>
      </c>
      <c r="RF65" s="74">
        <v>52</v>
      </c>
      <c r="RG65" s="74">
        <v>52</v>
      </c>
      <c r="RH65" s="74">
        <v>0</v>
      </c>
      <c r="RI65" s="74">
        <v>0</v>
      </c>
      <c r="RJ65" s="75">
        <f t="shared" si="73"/>
        <v>1</v>
      </c>
      <c r="RK65" s="75">
        <f t="shared" si="74"/>
        <v>0</v>
      </c>
      <c r="RM65" s="74" t="s">
        <v>96</v>
      </c>
      <c r="RN65" s="74">
        <v>52</v>
      </c>
      <c r="RO65" s="74">
        <v>52</v>
      </c>
      <c r="RP65" s="74">
        <v>0</v>
      </c>
      <c r="RQ65" s="74">
        <v>0</v>
      </c>
      <c r="RR65" s="75">
        <f t="shared" si="75"/>
        <v>1</v>
      </c>
      <c r="RS65" s="75">
        <f t="shared" si="76"/>
        <v>0</v>
      </c>
      <c r="RU65" s="74" t="s">
        <v>96</v>
      </c>
      <c r="RV65" s="74">
        <v>52</v>
      </c>
      <c r="RW65" s="74">
        <v>52</v>
      </c>
      <c r="RX65" s="74">
        <v>0</v>
      </c>
      <c r="RY65" s="74">
        <v>0</v>
      </c>
      <c r="RZ65" s="75">
        <f t="shared" si="77"/>
        <v>1</v>
      </c>
      <c r="SA65" s="75">
        <f t="shared" si="78"/>
        <v>0</v>
      </c>
      <c r="SC65" s="74" t="s">
        <v>96</v>
      </c>
      <c r="SD65" s="74">
        <v>52</v>
      </c>
      <c r="SE65" s="74">
        <v>52</v>
      </c>
      <c r="SF65" s="74">
        <v>0</v>
      </c>
      <c r="SG65" s="74">
        <v>0</v>
      </c>
      <c r="SH65" s="75">
        <f t="shared" si="79"/>
        <v>1</v>
      </c>
      <c r="SI65" s="75">
        <f t="shared" si="80"/>
        <v>0</v>
      </c>
      <c r="SK65" s="74" t="s">
        <v>96</v>
      </c>
      <c r="SL65" s="74">
        <v>52</v>
      </c>
      <c r="SM65" s="74">
        <v>52</v>
      </c>
      <c r="SN65" s="74">
        <v>0</v>
      </c>
      <c r="SO65" s="74">
        <v>0</v>
      </c>
      <c r="SP65" s="75">
        <f t="shared" si="81"/>
        <v>1</v>
      </c>
      <c r="SQ65" s="75" t="str">
        <f t="shared" si="82"/>
        <v>OK</v>
      </c>
      <c r="SS65" s="74" t="s">
        <v>96</v>
      </c>
      <c r="ST65" s="74">
        <v>52</v>
      </c>
      <c r="SU65" s="74">
        <v>52</v>
      </c>
      <c r="SV65" s="74">
        <v>0</v>
      </c>
      <c r="SW65" s="74">
        <v>0</v>
      </c>
      <c r="SX65" s="75">
        <f t="shared" si="83"/>
        <v>1</v>
      </c>
      <c r="SY65" s="75" t="str">
        <f t="shared" si="84"/>
        <v>OK</v>
      </c>
      <c r="TA65" s="74" t="s">
        <v>96</v>
      </c>
      <c r="TB65" s="74">
        <v>52</v>
      </c>
      <c r="TC65" s="74">
        <v>52</v>
      </c>
      <c r="TD65" s="74">
        <v>0</v>
      </c>
      <c r="TE65" s="74">
        <v>0</v>
      </c>
      <c r="TF65" s="75">
        <v>1</v>
      </c>
      <c r="TG65" s="75" t="str">
        <f t="shared" si="85"/>
        <v>OK</v>
      </c>
      <c r="TI65" s="74" t="s">
        <v>96</v>
      </c>
      <c r="TJ65" s="74">
        <v>52</v>
      </c>
      <c r="TK65" s="74">
        <v>52</v>
      </c>
      <c r="TL65" s="74">
        <v>0</v>
      </c>
      <c r="TM65" s="74">
        <v>0</v>
      </c>
      <c r="TN65" s="75">
        <f t="shared" si="86"/>
        <v>1</v>
      </c>
      <c r="TO65" s="75" t="str">
        <f t="shared" si="87"/>
        <v>OK</v>
      </c>
    </row>
    <row r="66" spans="1:535" ht="15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G66" s="4"/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4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4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4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4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4">
        <f t="shared" si="4"/>
        <v>0</v>
      </c>
      <c r="AV66" s="2" t="s">
        <v>67</v>
      </c>
      <c r="AW66" s="2">
        <v>94</v>
      </c>
      <c r="AX66" s="2">
        <v>76</v>
      </c>
      <c r="AY66" s="2">
        <v>12</v>
      </c>
      <c r="AZ66" s="2">
        <v>6</v>
      </c>
      <c r="BA66" s="4">
        <v>0.81</v>
      </c>
      <c r="BB66" s="4">
        <f t="shared" si="5"/>
        <v>0</v>
      </c>
      <c r="BD66" s="2" t="s">
        <v>66</v>
      </c>
      <c r="BE66" s="2">
        <v>20</v>
      </c>
      <c r="BF66" s="2">
        <v>20</v>
      </c>
      <c r="BG66" s="2">
        <v>0</v>
      </c>
      <c r="BH66" s="2">
        <v>0</v>
      </c>
      <c r="BI66" s="4">
        <v>1</v>
      </c>
      <c r="BJ66" s="4">
        <f t="shared" ref="BJ66:BJ73" si="93">BI66-BA63</f>
        <v>0</v>
      </c>
      <c r="BL66" s="2" t="s">
        <v>66</v>
      </c>
      <c r="BM66" s="2">
        <v>20</v>
      </c>
      <c r="BN66" s="2">
        <v>20</v>
      </c>
      <c r="BO66" s="2">
        <v>0</v>
      </c>
      <c r="BP66" s="2">
        <v>0</v>
      </c>
      <c r="BQ66" s="4">
        <v>1</v>
      </c>
      <c r="BR66" s="4">
        <f t="shared" si="7"/>
        <v>0</v>
      </c>
      <c r="BT66" s="2" t="s">
        <v>66</v>
      </c>
      <c r="BU66" s="2">
        <v>20</v>
      </c>
      <c r="BV66" s="2">
        <v>20</v>
      </c>
      <c r="BW66" s="2">
        <v>0</v>
      </c>
      <c r="BX66" s="2">
        <v>0</v>
      </c>
      <c r="BY66" s="4">
        <v>1</v>
      </c>
      <c r="BZ66" s="4">
        <f t="shared" si="8"/>
        <v>0</v>
      </c>
      <c r="CB66" s="2" t="s">
        <v>66</v>
      </c>
      <c r="CC66" s="2">
        <v>20</v>
      </c>
      <c r="CD66" s="2">
        <v>20</v>
      </c>
      <c r="CE66" s="2">
        <v>0</v>
      </c>
      <c r="CF66" s="2">
        <v>0</v>
      </c>
      <c r="CG66" s="4">
        <v>1</v>
      </c>
      <c r="CH66" s="4">
        <f t="shared" si="9"/>
        <v>0</v>
      </c>
      <c r="CJ66" s="2" t="s">
        <v>66</v>
      </c>
      <c r="CK66" s="2">
        <v>20</v>
      </c>
      <c r="CL66" s="2">
        <v>20</v>
      </c>
      <c r="CM66" s="2">
        <v>0</v>
      </c>
      <c r="CN66" s="2">
        <v>0</v>
      </c>
      <c r="CO66" s="4">
        <v>1</v>
      </c>
      <c r="CP66" s="4">
        <f t="shared" si="10"/>
        <v>0</v>
      </c>
      <c r="CR66" s="2" t="s">
        <v>66</v>
      </c>
      <c r="CS66" s="2">
        <v>20</v>
      </c>
      <c r="CT66" s="2">
        <v>20</v>
      </c>
      <c r="CU66" s="2">
        <v>0</v>
      </c>
      <c r="CV66" s="2">
        <v>0</v>
      </c>
      <c r="CW66" s="4">
        <v>1</v>
      </c>
      <c r="CX66" s="4">
        <f t="shared" si="11"/>
        <v>0</v>
      </c>
      <c r="CZ66" s="2" t="s">
        <v>66</v>
      </c>
      <c r="DA66" s="2">
        <v>20</v>
      </c>
      <c r="DB66" s="2">
        <v>20</v>
      </c>
      <c r="DC66" s="2">
        <v>0</v>
      </c>
      <c r="DD66" s="2">
        <v>0</v>
      </c>
      <c r="DE66" s="4">
        <v>1</v>
      </c>
      <c r="DF66" s="8">
        <f t="shared" si="12"/>
        <v>0</v>
      </c>
      <c r="DH66" s="2" t="s">
        <v>66</v>
      </c>
      <c r="DI66" s="2">
        <v>20</v>
      </c>
      <c r="DJ66" s="2">
        <v>20</v>
      </c>
      <c r="DK66" s="2">
        <v>0</v>
      </c>
      <c r="DL66" s="2">
        <v>0</v>
      </c>
      <c r="DM66" s="4">
        <v>1</v>
      </c>
      <c r="DN66" s="4">
        <f t="shared" si="13"/>
        <v>0</v>
      </c>
      <c r="DP66" s="2" t="s">
        <v>66</v>
      </c>
      <c r="DQ66" s="2">
        <v>20</v>
      </c>
      <c r="DR66" s="2">
        <v>20</v>
      </c>
      <c r="DS66" s="2">
        <v>0</v>
      </c>
      <c r="DT66" s="2">
        <v>0</v>
      </c>
      <c r="DU66" s="4">
        <v>1</v>
      </c>
      <c r="DV66" s="4">
        <f t="shared" si="14"/>
        <v>0</v>
      </c>
      <c r="DX66" s="2" t="s">
        <v>66</v>
      </c>
      <c r="DY66" s="2">
        <v>20</v>
      </c>
      <c r="DZ66" s="2">
        <v>20</v>
      </c>
      <c r="EA66" s="2">
        <v>0</v>
      </c>
      <c r="EB66" s="2">
        <v>0</v>
      </c>
      <c r="EC66" s="4">
        <v>1</v>
      </c>
      <c r="ED66" s="8">
        <f>EC66-'ZTE Geek V975'!DM66</f>
        <v>0</v>
      </c>
      <c r="EF66" s="2" t="s">
        <v>66</v>
      </c>
      <c r="EG66" s="2">
        <v>20</v>
      </c>
      <c r="EH66" s="2">
        <v>20</v>
      </c>
      <c r="EI66" s="2">
        <v>0</v>
      </c>
      <c r="EJ66" s="2">
        <v>0</v>
      </c>
      <c r="EK66" s="4">
        <v>1</v>
      </c>
      <c r="EL66" s="4">
        <f t="shared" si="15"/>
        <v>0</v>
      </c>
      <c r="EN66" s="2" t="s">
        <v>66</v>
      </c>
      <c r="EO66" s="2">
        <v>20</v>
      </c>
      <c r="EP66" s="2">
        <v>20</v>
      </c>
      <c r="EQ66" s="2">
        <v>0</v>
      </c>
      <c r="ER66" s="2">
        <v>0</v>
      </c>
      <c r="ES66" s="4">
        <v>1</v>
      </c>
      <c r="ET66" s="4">
        <f t="shared" si="16"/>
        <v>0</v>
      </c>
      <c r="EV66" s="2" t="s">
        <v>66</v>
      </c>
      <c r="EW66" s="2">
        <v>20</v>
      </c>
      <c r="EX66" s="2">
        <v>20</v>
      </c>
      <c r="EY66" s="2">
        <v>0</v>
      </c>
      <c r="EZ66" s="2">
        <v>0</v>
      </c>
      <c r="FA66" s="4">
        <v>1</v>
      </c>
      <c r="FB66" s="4">
        <f t="shared" si="17"/>
        <v>0</v>
      </c>
      <c r="FD66" s="2" t="s">
        <v>66</v>
      </c>
      <c r="FE66" s="2">
        <v>20</v>
      </c>
      <c r="FF66" s="2">
        <v>20</v>
      </c>
      <c r="FG66" s="2">
        <v>0</v>
      </c>
      <c r="FH66" s="2">
        <v>0</v>
      </c>
      <c r="FI66" s="4">
        <v>1</v>
      </c>
      <c r="FJ66" s="4">
        <f t="shared" si="18"/>
        <v>0</v>
      </c>
      <c r="FL66" s="2" t="s">
        <v>66</v>
      </c>
      <c r="FM66" s="2">
        <v>20</v>
      </c>
      <c r="FN66" s="2">
        <v>20</v>
      </c>
      <c r="FO66" s="2">
        <v>0</v>
      </c>
      <c r="FP66" s="2">
        <v>0</v>
      </c>
      <c r="FQ66" s="4">
        <v>1</v>
      </c>
      <c r="FR66" s="8">
        <f t="shared" si="19"/>
        <v>0</v>
      </c>
      <c r="FT66" s="2" t="s">
        <v>66</v>
      </c>
      <c r="FU66" s="2">
        <v>20</v>
      </c>
      <c r="FV66" s="2">
        <v>20</v>
      </c>
      <c r="FW66" s="2">
        <v>0</v>
      </c>
      <c r="FX66" s="2">
        <v>0</v>
      </c>
      <c r="FY66" s="4">
        <f t="shared" si="88"/>
        <v>1</v>
      </c>
      <c r="FZ66" s="4">
        <f t="shared" si="20"/>
        <v>0</v>
      </c>
      <c r="GB66" t="s">
        <v>66</v>
      </c>
      <c r="GC66">
        <v>20</v>
      </c>
      <c r="GD66">
        <v>20</v>
      </c>
      <c r="GE66">
        <v>0</v>
      </c>
      <c r="GF66">
        <v>0</v>
      </c>
      <c r="GG66" s="38">
        <f t="shared" si="89"/>
        <v>1</v>
      </c>
      <c r="GH66" s="4">
        <f t="shared" si="21"/>
        <v>0</v>
      </c>
      <c r="GJ66" s="2" t="s">
        <v>66</v>
      </c>
      <c r="GK66" s="2">
        <v>20</v>
      </c>
      <c r="GL66" s="2">
        <v>20</v>
      </c>
      <c r="GM66" s="2">
        <v>0</v>
      </c>
      <c r="GN66" s="2">
        <v>0</v>
      </c>
      <c r="GO66" s="4">
        <v>1</v>
      </c>
      <c r="GP66" s="4">
        <f t="shared" si="22"/>
        <v>0</v>
      </c>
      <c r="GR66" s="2" t="s">
        <v>66</v>
      </c>
      <c r="GS66" s="2">
        <v>20</v>
      </c>
      <c r="GT66" s="2">
        <v>20</v>
      </c>
      <c r="GU66" s="2">
        <v>0</v>
      </c>
      <c r="GV66" s="2">
        <v>0</v>
      </c>
      <c r="GW66" s="4">
        <v>1</v>
      </c>
      <c r="GX66" s="4">
        <f t="shared" si="23"/>
        <v>0</v>
      </c>
      <c r="GZ66" s="2" t="s">
        <v>66</v>
      </c>
      <c r="HA66" s="2">
        <v>20</v>
      </c>
      <c r="HB66" s="2">
        <v>20</v>
      </c>
      <c r="HC66" s="2">
        <v>0</v>
      </c>
      <c r="HD66" s="2">
        <v>0</v>
      </c>
      <c r="HE66" s="4">
        <v>1</v>
      </c>
      <c r="HF66" s="4">
        <f t="shared" si="24"/>
        <v>0</v>
      </c>
      <c r="HH66" s="2" t="s">
        <v>66</v>
      </c>
      <c r="HI66" s="2">
        <v>20</v>
      </c>
      <c r="HJ66" s="2">
        <v>20</v>
      </c>
      <c r="HK66" s="2">
        <v>0</v>
      </c>
      <c r="HL66" s="2">
        <v>0</v>
      </c>
      <c r="HM66" s="4">
        <v>1</v>
      </c>
      <c r="HN66" s="4">
        <f t="shared" si="25"/>
        <v>0</v>
      </c>
      <c r="HP66" s="2" t="s">
        <v>66</v>
      </c>
      <c r="HQ66" s="2">
        <v>20</v>
      </c>
      <c r="HR66" s="2">
        <v>20</v>
      </c>
      <c r="HS66" s="2">
        <v>0</v>
      </c>
      <c r="HT66" s="2">
        <v>0</v>
      </c>
      <c r="HU66" s="4">
        <v>1</v>
      </c>
      <c r="HV66" s="4">
        <f t="shared" si="26"/>
        <v>0</v>
      </c>
      <c r="HX66" s="2" t="s">
        <v>66</v>
      </c>
      <c r="HY66" s="2">
        <v>20</v>
      </c>
      <c r="HZ66" s="2">
        <v>20</v>
      </c>
      <c r="IA66" s="2">
        <v>0</v>
      </c>
      <c r="IB66" s="2">
        <v>0</v>
      </c>
      <c r="IC66" s="4">
        <v>1</v>
      </c>
      <c r="ID66" s="4">
        <f t="shared" si="27"/>
        <v>0</v>
      </c>
      <c r="IF66" s="2" t="s">
        <v>66</v>
      </c>
      <c r="IG66" s="2">
        <v>20</v>
      </c>
      <c r="IH66" s="2">
        <v>20</v>
      </c>
      <c r="II66" s="2">
        <v>0</v>
      </c>
      <c r="IJ66" s="2">
        <v>0</v>
      </c>
      <c r="IK66" s="4">
        <f t="shared" si="90"/>
        <v>1</v>
      </c>
      <c r="IL66" s="4">
        <f t="shared" si="28"/>
        <v>0</v>
      </c>
      <c r="IN66" s="55" t="s">
        <v>66</v>
      </c>
      <c r="IO66" s="55">
        <v>20</v>
      </c>
      <c r="IP66" s="55">
        <v>20</v>
      </c>
      <c r="IQ66" s="55">
        <v>0</v>
      </c>
      <c r="IR66" s="55">
        <v>0</v>
      </c>
      <c r="IS66" s="56">
        <v>1</v>
      </c>
      <c r="IT66" s="56">
        <v>0</v>
      </c>
      <c r="IU66" s="52"/>
      <c r="IV66" s="55" t="s">
        <v>66</v>
      </c>
      <c r="IW66" s="55">
        <v>20</v>
      </c>
      <c r="IX66" s="55">
        <v>20</v>
      </c>
      <c r="IY66" s="55">
        <v>0</v>
      </c>
      <c r="IZ66" s="55">
        <v>0</v>
      </c>
      <c r="JA66" s="56">
        <v>1</v>
      </c>
      <c r="JB66" s="56">
        <v>0</v>
      </c>
      <c r="JC66" s="52"/>
      <c r="JD66" s="73" t="s">
        <v>66</v>
      </c>
      <c r="JE66" s="73">
        <v>20</v>
      </c>
      <c r="JF66" s="73">
        <v>20</v>
      </c>
      <c r="JG66" s="73">
        <v>0</v>
      </c>
      <c r="JH66" s="73">
        <v>0</v>
      </c>
      <c r="JI66" s="77">
        <v>1</v>
      </c>
      <c r="JJ66" s="67">
        <f t="shared" si="29"/>
        <v>0</v>
      </c>
      <c r="JK66" s="66"/>
      <c r="JL66" s="73" t="s">
        <v>66</v>
      </c>
      <c r="JM66" s="73">
        <v>20</v>
      </c>
      <c r="JN66" s="73">
        <v>20</v>
      </c>
      <c r="JO66" s="73">
        <v>0</v>
      </c>
      <c r="JP66" s="73">
        <v>0</v>
      </c>
      <c r="JQ66" s="77">
        <f t="shared" si="91"/>
        <v>1</v>
      </c>
      <c r="JR66" s="67">
        <f t="shared" si="30"/>
        <v>0</v>
      </c>
      <c r="JS66" s="66"/>
      <c r="JT66" s="74" t="s">
        <v>66</v>
      </c>
      <c r="JU66" s="74">
        <v>20</v>
      </c>
      <c r="JV66" s="74">
        <v>20</v>
      </c>
      <c r="JW66" s="74">
        <v>0</v>
      </c>
      <c r="JX66" s="74">
        <v>0</v>
      </c>
      <c r="JY66" s="75">
        <f t="shared" si="92"/>
        <v>1</v>
      </c>
      <c r="JZ66" s="75">
        <f t="shared" si="31"/>
        <v>0</v>
      </c>
      <c r="KB66" s="73" t="s">
        <v>66</v>
      </c>
      <c r="KC66" s="73">
        <v>20</v>
      </c>
      <c r="KD66" s="73">
        <v>20</v>
      </c>
      <c r="KE66" s="73">
        <v>0</v>
      </c>
      <c r="KF66" s="73">
        <v>0</v>
      </c>
      <c r="KG66" s="77">
        <v>1</v>
      </c>
      <c r="KH66" s="75">
        <f t="shared" si="32"/>
        <v>0</v>
      </c>
      <c r="KI66" s="74"/>
      <c r="KJ66" s="73" t="s">
        <v>66</v>
      </c>
      <c r="KK66" s="73">
        <v>20</v>
      </c>
      <c r="KL66" s="73">
        <v>20</v>
      </c>
      <c r="KM66" s="73">
        <v>0</v>
      </c>
      <c r="KN66" s="73">
        <v>0</v>
      </c>
      <c r="KO66" s="77">
        <v>1</v>
      </c>
      <c r="KP66" s="75">
        <f t="shared" si="33"/>
        <v>0</v>
      </c>
      <c r="KQ66" s="74"/>
      <c r="KR66" s="73" t="s">
        <v>66</v>
      </c>
      <c r="KS66" s="73">
        <v>20</v>
      </c>
      <c r="KT66" s="73">
        <v>20</v>
      </c>
      <c r="KU66" s="73">
        <v>0</v>
      </c>
      <c r="KV66" s="73">
        <v>0</v>
      </c>
      <c r="KW66" s="77">
        <v>1</v>
      </c>
      <c r="KX66" s="75">
        <f t="shared" si="34"/>
        <v>0</v>
      </c>
      <c r="KY66" s="74"/>
      <c r="KZ66" s="73" t="s">
        <v>66</v>
      </c>
      <c r="LA66" s="73">
        <v>20</v>
      </c>
      <c r="LB66" s="73">
        <v>20</v>
      </c>
      <c r="LC66" s="73">
        <v>0</v>
      </c>
      <c r="LD66" s="73">
        <v>0</v>
      </c>
      <c r="LE66" s="77">
        <v>1</v>
      </c>
      <c r="LF66" s="75">
        <f t="shared" si="35"/>
        <v>1</v>
      </c>
      <c r="LG66" s="74"/>
      <c r="LH66" s="74"/>
      <c r="LI66" s="73" t="s">
        <v>66</v>
      </c>
      <c r="LJ66" s="73">
        <v>20</v>
      </c>
      <c r="LK66" s="73">
        <v>20</v>
      </c>
      <c r="LL66" s="73">
        <v>0</v>
      </c>
      <c r="LM66" s="73">
        <v>0</v>
      </c>
      <c r="LN66" s="77">
        <v>1</v>
      </c>
      <c r="LO66" s="75">
        <f t="shared" si="36"/>
        <v>0</v>
      </c>
      <c r="LP66" s="74"/>
      <c r="LQ66" s="74" t="s">
        <v>66</v>
      </c>
      <c r="LR66" s="74">
        <v>20</v>
      </c>
      <c r="LS66" s="74">
        <v>20</v>
      </c>
      <c r="LT66" s="74">
        <v>0</v>
      </c>
      <c r="LU66" s="74">
        <v>0</v>
      </c>
      <c r="LV66" s="75">
        <f t="shared" si="37"/>
        <v>1</v>
      </c>
      <c r="LW66" s="75">
        <f t="shared" si="38"/>
        <v>0</v>
      </c>
      <c r="LY66" s="74" t="s">
        <v>66</v>
      </c>
      <c r="LZ66" s="74">
        <v>20</v>
      </c>
      <c r="MA66" s="74">
        <v>20</v>
      </c>
      <c r="MB66" s="74">
        <v>0</v>
      </c>
      <c r="MC66" s="74">
        <v>0</v>
      </c>
      <c r="MD66" s="75">
        <f t="shared" si="39"/>
        <v>1</v>
      </c>
      <c r="ME66" s="75">
        <f t="shared" si="40"/>
        <v>0</v>
      </c>
      <c r="MG66" s="74" t="s">
        <v>66</v>
      </c>
      <c r="MH66" s="74">
        <v>20</v>
      </c>
      <c r="MI66" s="74">
        <v>20</v>
      </c>
      <c r="MJ66" s="74">
        <v>0</v>
      </c>
      <c r="MK66" s="74">
        <v>0</v>
      </c>
      <c r="ML66" s="75">
        <f t="shared" si="41"/>
        <v>1</v>
      </c>
      <c r="MM66" s="75">
        <f t="shared" si="42"/>
        <v>0</v>
      </c>
      <c r="MO66" s="74" t="s">
        <v>66</v>
      </c>
      <c r="MP66" s="74">
        <v>20</v>
      </c>
      <c r="MQ66" s="74">
        <v>20</v>
      </c>
      <c r="MR66" s="74">
        <v>0</v>
      </c>
      <c r="MS66" s="74">
        <v>0</v>
      </c>
      <c r="MT66" s="75">
        <f t="shared" si="43"/>
        <v>1</v>
      </c>
      <c r="MU66" s="75">
        <f t="shared" si="44"/>
        <v>0</v>
      </c>
      <c r="MW66" s="74" t="s">
        <v>66</v>
      </c>
      <c r="MX66" s="74">
        <v>20</v>
      </c>
      <c r="MY66" s="74">
        <v>20</v>
      </c>
      <c r="MZ66" s="74">
        <v>0</v>
      </c>
      <c r="NA66" s="74">
        <v>0</v>
      </c>
      <c r="NB66" s="75">
        <f t="shared" si="45"/>
        <v>1</v>
      </c>
      <c r="NC66" s="75">
        <f t="shared" si="46"/>
        <v>0</v>
      </c>
      <c r="ND66" s="74"/>
      <c r="NE66" s="74" t="s">
        <v>66</v>
      </c>
      <c r="NF66" s="74">
        <v>20</v>
      </c>
      <c r="NG66" s="6">
        <v>20</v>
      </c>
      <c r="NH66" s="6">
        <v>0</v>
      </c>
      <c r="NI66" s="74">
        <v>0</v>
      </c>
      <c r="NJ66" s="75">
        <f t="shared" si="47"/>
        <v>1</v>
      </c>
      <c r="NK66" s="75">
        <f t="shared" si="48"/>
        <v>0</v>
      </c>
      <c r="NL66" s="49" t="s">
        <v>89</v>
      </c>
      <c r="NM66" s="74" t="s">
        <v>66</v>
      </c>
      <c r="NN66" s="74">
        <v>20</v>
      </c>
      <c r="NO66" s="74">
        <v>20</v>
      </c>
      <c r="NP66" s="74">
        <v>0</v>
      </c>
      <c r="NQ66" s="74">
        <v>0</v>
      </c>
      <c r="NR66" s="75">
        <f t="shared" si="49"/>
        <v>1</v>
      </c>
      <c r="NS66" s="75">
        <f t="shared" si="50"/>
        <v>0</v>
      </c>
      <c r="NU66" s="74" t="s">
        <v>66</v>
      </c>
      <c r="NV66" s="74">
        <v>20</v>
      </c>
      <c r="NW66" s="74">
        <v>20</v>
      </c>
      <c r="NX66" s="74">
        <v>0</v>
      </c>
      <c r="NY66" s="74">
        <v>0</v>
      </c>
      <c r="NZ66" s="75">
        <f t="shared" si="51"/>
        <v>1</v>
      </c>
      <c r="OA66" s="75">
        <f t="shared" si="52"/>
        <v>0</v>
      </c>
      <c r="OC66" s="74" t="s">
        <v>66</v>
      </c>
      <c r="OD66" s="74">
        <v>20</v>
      </c>
      <c r="OE66" s="74">
        <v>20</v>
      </c>
      <c r="OF66" s="74">
        <v>0</v>
      </c>
      <c r="OG66" s="74">
        <v>0</v>
      </c>
      <c r="OH66" s="75">
        <f t="shared" si="53"/>
        <v>1</v>
      </c>
      <c r="OI66" s="75">
        <f t="shared" si="54"/>
        <v>0</v>
      </c>
      <c r="OK66" s="74" t="s">
        <v>66</v>
      </c>
      <c r="OL66" s="74">
        <v>20</v>
      </c>
      <c r="OM66" s="73">
        <v>20</v>
      </c>
      <c r="ON66" s="74">
        <v>0</v>
      </c>
      <c r="OO66" s="74">
        <v>0</v>
      </c>
      <c r="OP66" s="75">
        <f t="shared" si="55"/>
        <v>1</v>
      </c>
      <c r="OQ66" s="75">
        <f t="shared" si="56"/>
        <v>0</v>
      </c>
      <c r="OS66" s="74" t="s">
        <v>66</v>
      </c>
      <c r="OT66" s="74">
        <v>20</v>
      </c>
      <c r="OU66" s="74">
        <v>20</v>
      </c>
      <c r="OV66" s="74">
        <v>0</v>
      </c>
      <c r="OW66" s="74">
        <v>0</v>
      </c>
      <c r="OX66" s="75">
        <f t="shared" si="57"/>
        <v>1</v>
      </c>
      <c r="OY66" s="75">
        <f t="shared" si="58"/>
        <v>0</v>
      </c>
      <c r="PA66" s="74" t="s">
        <v>66</v>
      </c>
      <c r="PB66" s="74">
        <v>20</v>
      </c>
      <c r="PC66" s="74">
        <v>20</v>
      </c>
      <c r="PD66" s="74">
        <v>0</v>
      </c>
      <c r="PE66" s="74">
        <v>0</v>
      </c>
      <c r="PF66" s="75">
        <f t="shared" si="59"/>
        <v>1</v>
      </c>
      <c r="PG66" s="75">
        <f t="shared" si="60"/>
        <v>0</v>
      </c>
      <c r="PI66" s="74" t="s">
        <v>66</v>
      </c>
      <c r="PJ66" s="74">
        <v>20</v>
      </c>
      <c r="PK66" s="74">
        <v>20</v>
      </c>
      <c r="PL66" s="74">
        <v>0</v>
      </c>
      <c r="PM66" s="74">
        <v>0</v>
      </c>
      <c r="PN66" s="75">
        <f t="shared" si="61"/>
        <v>1</v>
      </c>
      <c r="PO66" s="75">
        <f t="shared" si="62"/>
        <v>0</v>
      </c>
      <c r="PQ66" s="74" t="s">
        <v>66</v>
      </c>
      <c r="PR66" s="74">
        <v>20</v>
      </c>
      <c r="PS66" s="74">
        <v>20</v>
      </c>
      <c r="PT66" s="74">
        <v>0</v>
      </c>
      <c r="PU66" s="74">
        <v>0</v>
      </c>
      <c r="PV66" s="75">
        <f t="shared" si="63"/>
        <v>1</v>
      </c>
      <c r="PW66" s="75">
        <f t="shared" si="64"/>
        <v>0</v>
      </c>
      <c r="PY66" s="74" t="s">
        <v>66</v>
      </c>
      <c r="PZ66" s="74">
        <v>20</v>
      </c>
      <c r="QA66" s="74">
        <v>20</v>
      </c>
      <c r="QB66" s="74">
        <v>0</v>
      </c>
      <c r="QC66" s="74">
        <v>0</v>
      </c>
      <c r="QD66" s="75">
        <f t="shared" si="65"/>
        <v>1</v>
      </c>
      <c r="QE66" s="75">
        <f t="shared" si="66"/>
        <v>0</v>
      </c>
      <c r="QG66" s="74" t="s">
        <v>66</v>
      </c>
      <c r="QH66" s="74">
        <v>20</v>
      </c>
      <c r="QI66" s="74">
        <v>20</v>
      </c>
      <c r="QJ66" s="74">
        <v>0</v>
      </c>
      <c r="QK66" s="74">
        <v>0</v>
      </c>
      <c r="QL66" s="75">
        <f t="shared" si="67"/>
        <v>1</v>
      </c>
      <c r="QM66" s="75">
        <f t="shared" si="68"/>
        <v>0</v>
      </c>
      <c r="QO66" s="74" t="s">
        <v>66</v>
      </c>
      <c r="QP66" s="74">
        <v>20</v>
      </c>
      <c r="QQ66" s="74">
        <v>20</v>
      </c>
      <c r="QR66" s="74">
        <v>0</v>
      </c>
      <c r="QS66" s="74">
        <v>0</v>
      </c>
      <c r="QT66" s="75">
        <f t="shared" si="69"/>
        <v>1</v>
      </c>
      <c r="QU66" s="75">
        <f t="shared" si="70"/>
        <v>0</v>
      </c>
      <c r="QW66" s="74" t="s">
        <v>66</v>
      </c>
      <c r="QX66" s="74">
        <v>20</v>
      </c>
      <c r="QY66" s="74">
        <v>20</v>
      </c>
      <c r="QZ66" s="74">
        <v>0</v>
      </c>
      <c r="RA66" s="74">
        <v>0</v>
      </c>
      <c r="RB66" s="75">
        <f t="shared" si="71"/>
        <v>1</v>
      </c>
      <c r="RC66" s="75">
        <f t="shared" si="72"/>
        <v>0</v>
      </c>
      <c r="RE66" s="74" t="s">
        <v>66</v>
      </c>
      <c r="RF66" s="74">
        <v>20</v>
      </c>
      <c r="RG66" s="74">
        <v>20</v>
      </c>
      <c r="RH66" s="74">
        <v>0</v>
      </c>
      <c r="RI66" s="74">
        <v>0</v>
      </c>
      <c r="RJ66" s="75">
        <f t="shared" si="73"/>
        <v>1</v>
      </c>
      <c r="RK66" s="75">
        <f t="shared" si="74"/>
        <v>0</v>
      </c>
      <c r="RM66" s="74" t="s">
        <v>66</v>
      </c>
      <c r="RN66" s="74">
        <v>20</v>
      </c>
      <c r="RO66" s="6">
        <v>20</v>
      </c>
      <c r="RP66" s="6">
        <v>0</v>
      </c>
      <c r="RQ66" s="74">
        <v>0</v>
      </c>
      <c r="RR66" s="75">
        <f t="shared" si="75"/>
        <v>1</v>
      </c>
      <c r="RS66" s="75">
        <f t="shared" si="76"/>
        <v>0</v>
      </c>
      <c r="RT66" s="49" t="s">
        <v>89</v>
      </c>
      <c r="RU66" s="74" t="s">
        <v>66</v>
      </c>
      <c r="RV66" s="74">
        <v>20</v>
      </c>
      <c r="RW66" s="74">
        <v>20</v>
      </c>
      <c r="RX66" s="74">
        <v>0</v>
      </c>
      <c r="RY66" s="74">
        <v>0</v>
      </c>
      <c r="RZ66" s="75">
        <f t="shared" si="77"/>
        <v>1</v>
      </c>
      <c r="SA66" s="75">
        <f t="shared" si="78"/>
        <v>0</v>
      </c>
      <c r="SC66" s="74" t="s">
        <v>66</v>
      </c>
      <c r="SD66" s="74">
        <v>20</v>
      </c>
      <c r="SE66" s="74">
        <v>20</v>
      </c>
      <c r="SF66" s="74">
        <v>0</v>
      </c>
      <c r="SG66" s="74">
        <v>0</v>
      </c>
      <c r="SH66" s="75">
        <f t="shared" si="79"/>
        <v>1</v>
      </c>
      <c r="SI66" s="75">
        <f t="shared" si="80"/>
        <v>0</v>
      </c>
      <c r="SK66" s="74" t="s">
        <v>66</v>
      </c>
      <c r="SL66" s="74">
        <v>20</v>
      </c>
      <c r="SM66" s="74">
        <v>20</v>
      </c>
      <c r="SN66" s="74">
        <v>0</v>
      </c>
      <c r="SO66" s="74">
        <v>0</v>
      </c>
      <c r="SP66" s="75">
        <f t="shared" si="81"/>
        <v>1</v>
      </c>
      <c r="SQ66" s="75" t="str">
        <f t="shared" si="82"/>
        <v>OK</v>
      </c>
      <c r="SR66" s="74" t="s">
        <v>248</v>
      </c>
      <c r="SS66" s="74" t="s">
        <v>66</v>
      </c>
      <c r="ST66" s="74">
        <v>20</v>
      </c>
      <c r="SU66" s="74">
        <v>20</v>
      </c>
      <c r="SV66" s="74">
        <v>0</v>
      </c>
      <c r="SW66" s="74">
        <v>0</v>
      </c>
      <c r="SX66" s="75">
        <f t="shared" si="83"/>
        <v>1</v>
      </c>
      <c r="SY66" s="75" t="str">
        <f t="shared" si="84"/>
        <v>OK</v>
      </c>
      <c r="TA66" s="74" t="s">
        <v>66</v>
      </c>
      <c r="TB66" s="74">
        <v>20</v>
      </c>
      <c r="TC66" s="74">
        <v>20</v>
      </c>
      <c r="TD66" s="74">
        <v>0</v>
      </c>
      <c r="TE66" s="74">
        <v>0</v>
      </c>
      <c r="TF66" s="75">
        <v>1</v>
      </c>
      <c r="TG66" s="75" t="str">
        <f t="shared" si="85"/>
        <v>OK</v>
      </c>
      <c r="TH66" s="66" t="s">
        <v>248</v>
      </c>
      <c r="TI66" s="74" t="s">
        <v>66</v>
      </c>
      <c r="TJ66" s="74">
        <v>20</v>
      </c>
      <c r="TK66" s="74">
        <v>20</v>
      </c>
      <c r="TL66" s="74">
        <v>0</v>
      </c>
      <c r="TM66" s="74">
        <v>0</v>
      </c>
      <c r="TN66" s="75">
        <f t="shared" si="86"/>
        <v>1</v>
      </c>
      <c r="TO66" s="75" t="str">
        <f t="shared" si="87"/>
        <v>OK</v>
      </c>
    </row>
    <row r="67" spans="1:535" ht="15">
      <c r="A67" s="2" t="s">
        <v>68</v>
      </c>
      <c r="B67" s="2">
        <v>71</v>
      </c>
      <c r="C67" s="2">
        <v>32</v>
      </c>
      <c r="D67" s="2">
        <v>11</v>
      </c>
      <c r="E67" s="2">
        <v>28</v>
      </c>
      <c r="F67" s="4">
        <v>0.45</v>
      </c>
      <c r="G67" s="4"/>
      <c r="H67" s="2" t="s">
        <v>68</v>
      </c>
      <c r="I67" s="2">
        <v>71</v>
      </c>
      <c r="J67" s="2">
        <v>33</v>
      </c>
      <c r="K67" s="2">
        <v>10</v>
      </c>
      <c r="L67" s="2">
        <v>28</v>
      </c>
      <c r="M67" s="4">
        <v>0.46</v>
      </c>
      <c r="N67" s="4">
        <f t="shared" si="0"/>
        <v>1.0000000000000009E-2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4">
        <f t="shared" si="1"/>
        <v>0</v>
      </c>
      <c r="X67" s="2" t="s">
        <v>68</v>
      </c>
      <c r="Y67" s="2">
        <v>71</v>
      </c>
      <c r="Z67" s="2">
        <v>33</v>
      </c>
      <c r="AA67" s="2">
        <v>10</v>
      </c>
      <c r="AB67" s="2">
        <v>28</v>
      </c>
      <c r="AC67" s="4">
        <v>0.46</v>
      </c>
      <c r="AD67" s="4">
        <f t="shared" si="2"/>
        <v>0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4">
        <f t="shared" si="3"/>
        <v>0</v>
      </c>
      <c r="AN67" s="2" t="s">
        <v>68</v>
      </c>
      <c r="AO67" s="2">
        <v>71</v>
      </c>
      <c r="AP67" s="2">
        <v>33</v>
      </c>
      <c r="AQ67" s="2">
        <v>10</v>
      </c>
      <c r="AR67" s="2">
        <v>28</v>
      </c>
      <c r="AS67" s="4">
        <v>0.46</v>
      </c>
      <c r="AT67" s="4">
        <f t="shared" si="4"/>
        <v>0</v>
      </c>
      <c r="AV67" s="2" t="s">
        <v>68</v>
      </c>
      <c r="AW67" s="2">
        <v>71</v>
      </c>
      <c r="AX67" s="2">
        <v>33</v>
      </c>
      <c r="AY67" s="2">
        <v>10</v>
      </c>
      <c r="AZ67" s="2">
        <v>28</v>
      </c>
      <c r="BA67" s="4">
        <v>0.46</v>
      </c>
      <c r="BB67" s="4">
        <f t="shared" si="5"/>
        <v>0</v>
      </c>
      <c r="BD67" s="2" t="s">
        <v>71</v>
      </c>
      <c r="BE67" s="2">
        <v>3</v>
      </c>
      <c r="BF67" s="2">
        <v>3</v>
      </c>
      <c r="BG67" s="2">
        <v>0</v>
      </c>
      <c r="BH67" s="2">
        <v>0</v>
      </c>
      <c r="BI67" s="4">
        <v>1</v>
      </c>
      <c r="BJ67" s="4">
        <f t="shared" si="93"/>
        <v>0</v>
      </c>
      <c r="BL67" s="2" t="s">
        <v>71</v>
      </c>
      <c r="BM67" s="2">
        <v>3</v>
      </c>
      <c r="BN67" s="2">
        <v>3</v>
      </c>
      <c r="BO67" s="2">
        <v>0</v>
      </c>
      <c r="BP67" s="2">
        <v>0</v>
      </c>
      <c r="BQ67" s="4">
        <v>1</v>
      </c>
      <c r="BR67" s="4">
        <f t="shared" si="7"/>
        <v>0</v>
      </c>
      <c r="BT67" s="2" t="s">
        <v>71</v>
      </c>
      <c r="BU67" s="2">
        <v>3</v>
      </c>
      <c r="BV67" s="2">
        <v>3</v>
      </c>
      <c r="BW67" s="2">
        <v>0</v>
      </c>
      <c r="BX67" s="2">
        <v>0</v>
      </c>
      <c r="BY67" s="4">
        <v>1</v>
      </c>
      <c r="BZ67" s="4">
        <f t="shared" si="8"/>
        <v>0</v>
      </c>
      <c r="CB67" s="2" t="s">
        <v>71</v>
      </c>
      <c r="CC67" s="2">
        <v>3</v>
      </c>
      <c r="CD67" s="2">
        <v>3</v>
      </c>
      <c r="CE67" s="2">
        <v>0</v>
      </c>
      <c r="CF67" s="2">
        <v>0</v>
      </c>
      <c r="CG67" s="4">
        <v>1</v>
      </c>
      <c r="CH67" s="4">
        <f t="shared" si="9"/>
        <v>0</v>
      </c>
      <c r="CJ67" s="2" t="s">
        <v>71</v>
      </c>
      <c r="CK67" s="2">
        <v>3</v>
      </c>
      <c r="CL67" s="2">
        <v>3</v>
      </c>
      <c r="CM67" s="2">
        <v>0</v>
      </c>
      <c r="CN67" s="2">
        <v>0</v>
      </c>
      <c r="CO67" s="4">
        <v>1</v>
      </c>
      <c r="CP67" s="4">
        <f t="shared" si="10"/>
        <v>0</v>
      </c>
      <c r="CR67" s="2" t="s">
        <v>71</v>
      </c>
      <c r="CS67" s="2">
        <v>3</v>
      </c>
      <c r="CT67" s="2">
        <v>3</v>
      </c>
      <c r="CU67" s="2">
        <v>0</v>
      </c>
      <c r="CV67" s="2">
        <v>0</v>
      </c>
      <c r="CW67" s="4">
        <v>1</v>
      </c>
      <c r="CX67" s="4">
        <f t="shared" si="11"/>
        <v>0</v>
      </c>
      <c r="CZ67" s="2" t="s">
        <v>71</v>
      </c>
      <c r="DA67" s="2">
        <v>3</v>
      </c>
      <c r="DB67" s="2">
        <v>3</v>
      </c>
      <c r="DC67" s="2">
        <v>0</v>
      </c>
      <c r="DD67" s="2">
        <v>0</v>
      </c>
      <c r="DE67" s="4">
        <v>1</v>
      </c>
      <c r="DF67" s="8">
        <f t="shared" si="12"/>
        <v>0</v>
      </c>
      <c r="DH67" s="2" t="s">
        <v>71</v>
      </c>
      <c r="DI67" s="2">
        <v>3</v>
      </c>
      <c r="DJ67" s="2">
        <v>3</v>
      </c>
      <c r="DK67" s="2">
        <v>0</v>
      </c>
      <c r="DL67" s="2">
        <v>0</v>
      </c>
      <c r="DM67" s="4">
        <v>1</v>
      </c>
      <c r="DN67" s="4">
        <f t="shared" si="13"/>
        <v>0</v>
      </c>
      <c r="DP67" s="2" t="s">
        <v>71</v>
      </c>
      <c r="DQ67" s="2">
        <v>3</v>
      </c>
      <c r="DR67" s="2">
        <v>3</v>
      </c>
      <c r="DS67" s="2">
        <v>0</v>
      </c>
      <c r="DT67" s="2">
        <v>0</v>
      </c>
      <c r="DU67" s="4">
        <v>1</v>
      </c>
      <c r="DV67" s="4">
        <f t="shared" si="14"/>
        <v>0</v>
      </c>
      <c r="DX67" s="2" t="s">
        <v>71</v>
      </c>
      <c r="DY67" s="2">
        <v>3</v>
      </c>
      <c r="DZ67" s="2">
        <v>3</v>
      </c>
      <c r="EA67" s="2">
        <v>0</v>
      </c>
      <c r="EB67" s="2">
        <v>0</v>
      </c>
      <c r="EC67" s="4">
        <v>1</v>
      </c>
      <c r="ED67" s="8">
        <f>EC67-'ZTE Geek V975'!DM67</f>
        <v>0</v>
      </c>
      <c r="EF67" s="2" t="s">
        <v>71</v>
      </c>
      <c r="EG67" s="2">
        <v>3</v>
      </c>
      <c r="EH67" s="2">
        <v>3</v>
      </c>
      <c r="EI67" s="2">
        <v>0</v>
      </c>
      <c r="EJ67" s="2">
        <v>0</v>
      </c>
      <c r="EK67" s="4">
        <v>1</v>
      </c>
      <c r="EL67" s="4">
        <f t="shared" si="15"/>
        <v>0</v>
      </c>
      <c r="EN67" s="2" t="s">
        <v>71</v>
      </c>
      <c r="EO67" s="2">
        <v>3</v>
      </c>
      <c r="EP67" s="2">
        <v>3</v>
      </c>
      <c r="EQ67" s="2">
        <v>0</v>
      </c>
      <c r="ER67" s="2">
        <v>0</v>
      </c>
      <c r="ES67" s="4">
        <v>1</v>
      </c>
      <c r="ET67" s="4">
        <f t="shared" si="16"/>
        <v>0</v>
      </c>
      <c r="EV67" s="2" t="s">
        <v>71</v>
      </c>
      <c r="EW67" s="2">
        <v>3</v>
      </c>
      <c r="EX67" s="2">
        <v>3</v>
      </c>
      <c r="EY67" s="2">
        <v>0</v>
      </c>
      <c r="EZ67" s="2">
        <v>0</v>
      </c>
      <c r="FA67" s="4">
        <v>1</v>
      </c>
      <c r="FB67" s="4">
        <f t="shared" si="17"/>
        <v>0</v>
      </c>
      <c r="FD67" s="2" t="s">
        <v>71</v>
      </c>
      <c r="FE67" s="2">
        <v>3</v>
      </c>
      <c r="FF67" s="2">
        <v>3</v>
      </c>
      <c r="FG67" s="2">
        <v>0</v>
      </c>
      <c r="FH67" s="2">
        <v>0</v>
      </c>
      <c r="FI67" s="4">
        <v>1</v>
      </c>
      <c r="FJ67" s="4">
        <f t="shared" si="18"/>
        <v>0</v>
      </c>
      <c r="FL67" s="2" t="s">
        <v>71</v>
      </c>
      <c r="FM67" s="2">
        <v>3</v>
      </c>
      <c r="FN67" s="2">
        <v>3</v>
      </c>
      <c r="FO67" s="2">
        <v>0</v>
      </c>
      <c r="FP67" s="2">
        <v>0</v>
      </c>
      <c r="FQ67" s="4">
        <v>1</v>
      </c>
      <c r="FR67" s="8">
        <f t="shared" si="19"/>
        <v>0</v>
      </c>
      <c r="FT67" s="2" t="s">
        <v>71</v>
      </c>
      <c r="FU67" s="2">
        <v>3</v>
      </c>
      <c r="FV67" s="2">
        <v>3</v>
      </c>
      <c r="FW67" s="2">
        <v>0</v>
      </c>
      <c r="FX67" s="2">
        <v>0</v>
      </c>
      <c r="FY67" s="4">
        <f t="shared" si="88"/>
        <v>1</v>
      </c>
      <c r="FZ67" s="4">
        <f t="shared" si="20"/>
        <v>0</v>
      </c>
      <c r="GB67" t="s">
        <v>71</v>
      </c>
      <c r="GC67">
        <v>3</v>
      </c>
      <c r="GD67">
        <v>3</v>
      </c>
      <c r="GE67">
        <v>0</v>
      </c>
      <c r="GF67">
        <v>0</v>
      </c>
      <c r="GG67" s="38">
        <f t="shared" si="89"/>
        <v>1</v>
      </c>
      <c r="GH67" s="4">
        <f t="shared" si="21"/>
        <v>0</v>
      </c>
      <c r="GJ67" s="2" t="s">
        <v>71</v>
      </c>
      <c r="GK67" s="2">
        <v>3</v>
      </c>
      <c r="GL67" s="2">
        <v>3</v>
      </c>
      <c r="GM67" s="2">
        <v>0</v>
      </c>
      <c r="GN67" s="2">
        <v>0</v>
      </c>
      <c r="GO67" s="4">
        <v>1</v>
      </c>
      <c r="GP67" s="4">
        <f t="shared" si="22"/>
        <v>0</v>
      </c>
      <c r="GR67" s="2" t="s">
        <v>71</v>
      </c>
      <c r="GS67" s="2">
        <v>3</v>
      </c>
      <c r="GT67" s="2">
        <v>3</v>
      </c>
      <c r="GU67" s="2">
        <v>0</v>
      </c>
      <c r="GV67" s="2">
        <v>0</v>
      </c>
      <c r="GW67" s="4">
        <v>1</v>
      </c>
      <c r="GX67" s="4">
        <f t="shared" si="23"/>
        <v>0</v>
      </c>
      <c r="GZ67" s="2" t="s">
        <v>71</v>
      </c>
      <c r="HA67" s="2">
        <v>3</v>
      </c>
      <c r="HB67" s="2">
        <v>3</v>
      </c>
      <c r="HC67" s="2">
        <v>0</v>
      </c>
      <c r="HD67" s="2">
        <v>0</v>
      </c>
      <c r="HE67" s="4">
        <v>1</v>
      </c>
      <c r="HF67" s="4">
        <f t="shared" si="24"/>
        <v>0</v>
      </c>
      <c r="HH67" s="2" t="s">
        <v>71</v>
      </c>
      <c r="HI67" s="2">
        <v>3</v>
      </c>
      <c r="HJ67" s="2">
        <v>3</v>
      </c>
      <c r="HK67" s="2">
        <v>0</v>
      </c>
      <c r="HL67" s="2">
        <v>0</v>
      </c>
      <c r="HM67" s="4">
        <v>1</v>
      </c>
      <c r="HN67" s="4">
        <f t="shared" si="25"/>
        <v>0</v>
      </c>
      <c r="HP67" s="2" t="s">
        <v>71</v>
      </c>
      <c r="HQ67" s="2">
        <v>3</v>
      </c>
      <c r="HR67" s="2">
        <v>3</v>
      </c>
      <c r="HS67" s="2">
        <v>0</v>
      </c>
      <c r="HT67" s="2">
        <v>0</v>
      </c>
      <c r="HU67" s="4">
        <v>0</v>
      </c>
      <c r="HV67" s="4">
        <f t="shared" si="26"/>
        <v>-1</v>
      </c>
      <c r="HW67" s="2" t="s">
        <v>89</v>
      </c>
      <c r="HX67" s="2" t="s">
        <v>71</v>
      </c>
      <c r="HY67" s="2">
        <v>3</v>
      </c>
      <c r="HZ67" s="2">
        <v>3</v>
      </c>
      <c r="IA67" s="2">
        <v>0</v>
      </c>
      <c r="IB67" s="2">
        <v>0</v>
      </c>
      <c r="IC67" s="4">
        <f>HZ67/HY67</f>
        <v>1</v>
      </c>
      <c r="ID67" s="4">
        <f t="shared" si="27"/>
        <v>1</v>
      </c>
      <c r="IE67" s="2" t="s">
        <v>89</v>
      </c>
      <c r="IF67" s="2" t="s">
        <v>71</v>
      </c>
      <c r="IG67" s="2">
        <v>3</v>
      </c>
      <c r="IH67" s="2">
        <v>3</v>
      </c>
      <c r="II67" s="2">
        <v>0</v>
      </c>
      <c r="IJ67" s="2">
        <v>0</v>
      </c>
      <c r="IK67" s="4">
        <f t="shared" si="90"/>
        <v>1</v>
      </c>
      <c r="IL67" s="4">
        <f t="shared" si="28"/>
        <v>0</v>
      </c>
      <c r="IN67" s="55" t="s">
        <v>71</v>
      </c>
      <c r="IO67" s="55">
        <v>3</v>
      </c>
      <c r="IP67" s="55">
        <v>3</v>
      </c>
      <c r="IQ67" s="55">
        <v>0</v>
      </c>
      <c r="IR67" s="55">
        <v>0</v>
      </c>
      <c r="IS67" s="56">
        <v>1</v>
      </c>
      <c r="IT67" s="56">
        <v>0</v>
      </c>
      <c r="IU67" s="52"/>
      <c r="IV67" s="55" t="s">
        <v>71</v>
      </c>
      <c r="IW67" s="58">
        <v>3</v>
      </c>
      <c r="IX67" s="58">
        <v>3</v>
      </c>
      <c r="IY67" s="58">
        <v>0</v>
      </c>
      <c r="IZ67" s="58">
        <v>0</v>
      </c>
      <c r="JA67" s="59">
        <v>1</v>
      </c>
      <c r="JB67" s="56">
        <v>0</v>
      </c>
      <c r="JC67" s="55" t="s">
        <v>89</v>
      </c>
      <c r="JD67" s="73" t="s">
        <v>71</v>
      </c>
      <c r="JE67" s="73">
        <v>3</v>
      </c>
      <c r="JF67" s="73">
        <v>3</v>
      </c>
      <c r="JG67" s="73">
        <v>0</v>
      </c>
      <c r="JH67" s="73">
        <v>0</v>
      </c>
      <c r="JI67" s="77">
        <f>JF67/JE67</f>
        <v>1</v>
      </c>
      <c r="JJ67" s="67">
        <f t="shared" si="29"/>
        <v>0</v>
      </c>
      <c r="JK67" s="66"/>
      <c r="JL67" s="73" t="s">
        <v>71</v>
      </c>
      <c r="JM67" s="73">
        <v>3</v>
      </c>
      <c r="JN67" s="73">
        <v>3</v>
      </c>
      <c r="JO67" s="73">
        <v>0</v>
      </c>
      <c r="JP67" s="73">
        <v>0</v>
      </c>
      <c r="JQ67" s="77">
        <f t="shared" si="91"/>
        <v>1</v>
      </c>
      <c r="JR67" s="67">
        <f t="shared" si="30"/>
        <v>0</v>
      </c>
      <c r="JS67" s="66"/>
      <c r="JT67" s="74" t="s">
        <v>71</v>
      </c>
      <c r="JU67" s="74">
        <v>3</v>
      </c>
      <c r="JV67" s="74">
        <v>3</v>
      </c>
      <c r="JW67" s="74">
        <v>0</v>
      </c>
      <c r="JX67" s="74">
        <v>0</v>
      </c>
      <c r="JY67" s="75">
        <f t="shared" si="92"/>
        <v>1</v>
      </c>
      <c r="JZ67" s="75">
        <f t="shared" si="31"/>
        <v>0</v>
      </c>
      <c r="KA67" s="2" t="s">
        <v>89</v>
      </c>
      <c r="KB67" s="73" t="s">
        <v>71</v>
      </c>
      <c r="KC67" s="73">
        <v>3</v>
      </c>
      <c r="KD67" s="73">
        <v>3</v>
      </c>
      <c r="KE67" s="73">
        <v>0</v>
      </c>
      <c r="KF67" s="73">
        <v>0</v>
      </c>
      <c r="KG67" s="77">
        <v>1</v>
      </c>
      <c r="KH67" s="75">
        <f t="shared" si="32"/>
        <v>0</v>
      </c>
      <c r="KI67" s="74"/>
      <c r="KJ67" s="73" t="s">
        <v>71</v>
      </c>
      <c r="KK67" s="73">
        <v>3</v>
      </c>
      <c r="KL67" s="73">
        <v>0</v>
      </c>
      <c r="KM67" s="73">
        <v>0</v>
      </c>
      <c r="KN67" s="73">
        <v>3</v>
      </c>
      <c r="KO67" s="77">
        <v>0</v>
      </c>
      <c r="KP67" s="75">
        <f t="shared" si="33"/>
        <v>-1</v>
      </c>
      <c r="KQ67" s="74" t="s">
        <v>89</v>
      </c>
      <c r="KR67" s="73" t="s">
        <v>71</v>
      </c>
      <c r="KS67" s="73">
        <v>3</v>
      </c>
      <c r="KT67" s="73">
        <v>3</v>
      </c>
      <c r="KU67" s="73">
        <v>0</v>
      </c>
      <c r="KV67" s="73">
        <v>0</v>
      </c>
      <c r="KW67" s="77">
        <v>1</v>
      </c>
      <c r="KX67" s="75">
        <f t="shared" si="34"/>
        <v>1</v>
      </c>
      <c r="KY67" s="74"/>
      <c r="KZ67" s="73" t="s">
        <v>71</v>
      </c>
      <c r="LA67" s="73">
        <v>3</v>
      </c>
      <c r="LB67" s="73">
        <v>3</v>
      </c>
      <c r="LC67" s="73">
        <v>0</v>
      </c>
      <c r="LD67" s="73">
        <v>0</v>
      </c>
      <c r="LE67" s="77">
        <v>1</v>
      </c>
      <c r="LF67" s="75">
        <f t="shared" si="35"/>
        <v>1</v>
      </c>
      <c r="LG67" s="74" t="s">
        <v>89</v>
      </c>
      <c r="LH67" s="74"/>
      <c r="LI67" s="73" t="s">
        <v>71</v>
      </c>
      <c r="LJ67" s="73">
        <v>3</v>
      </c>
      <c r="LK67" s="73">
        <v>3</v>
      </c>
      <c r="LL67" s="73">
        <v>0</v>
      </c>
      <c r="LM67" s="73">
        <v>0</v>
      </c>
      <c r="LN67" s="77">
        <v>1</v>
      </c>
      <c r="LO67" s="75">
        <f t="shared" si="36"/>
        <v>0</v>
      </c>
      <c r="LP67" s="74"/>
      <c r="LQ67" s="74" t="s">
        <v>71</v>
      </c>
      <c r="LR67" s="74">
        <v>3</v>
      </c>
      <c r="LS67" s="74">
        <v>3</v>
      </c>
      <c r="LT67" s="74">
        <v>0</v>
      </c>
      <c r="LU67" s="74">
        <v>0</v>
      </c>
      <c r="LV67" s="75">
        <f t="shared" si="37"/>
        <v>1</v>
      </c>
      <c r="LW67" s="75">
        <f t="shared" si="38"/>
        <v>0</v>
      </c>
      <c r="LY67" s="74" t="s">
        <v>71</v>
      </c>
      <c r="LZ67" s="74">
        <v>3</v>
      </c>
      <c r="MA67" s="74">
        <v>3</v>
      </c>
      <c r="MB67" s="74">
        <v>0</v>
      </c>
      <c r="MC67" s="74">
        <v>0</v>
      </c>
      <c r="MD67" s="75">
        <f t="shared" si="39"/>
        <v>1</v>
      </c>
      <c r="ME67" s="75">
        <f t="shared" si="40"/>
        <v>0</v>
      </c>
      <c r="MG67" s="74" t="s">
        <v>71</v>
      </c>
      <c r="MH67" s="74">
        <v>3</v>
      </c>
      <c r="MI67" s="74">
        <v>0</v>
      </c>
      <c r="MJ67" s="74">
        <v>0</v>
      </c>
      <c r="MK67" s="74">
        <v>3</v>
      </c>
      <c r="ML67" s="75">
        <f t="shared" si="41"/>
        <v>0</v>
      </c>
      <c r="MM67" s="75">
        <f t="shared" si="42"/>
        <v>-1</v>
      </c>
      <c r="MO67" s="74" t="s">
        <v>71</v>
      </c>
      <c r="MP67" s="49">
        <v>3</v>
      </c>
      <c r="MQ67" s="96">
        <v>3</v>
      </c>
      <c r="MR67" s="49">
        <v>0</v>
      </c>
      <c r="MS67" s="96">
        <v>0</v>
      </c>
      <c r="MT67" s="50">
        <f t="shared" si="43"/>
        <v>1</v>
      </c>
      <c r="MU67" s="50">
        <f t="shared" si="44"/>
        <v>1</v>
      </c>
      <c r="MV67" s="49" t="s">
        <v>89</v>
      </c>
      <c r="MW67" s="74" t="s">
        <v>71</v>
      </c>
      <c r="MX67" s="74">
        <v>3</v>
      </c>
      <c r="MY67" s="6">
        <v>3</v>
      </c>
      <c r="MZ67" s="74">
        <v>0</v>
      </c>
      <c r="NA67" s="6">
        <v>0</v>
      </c>
      <c r="NB67" s="75">
        <f t="shared" si="45"/>
        <v>1</v>
      </c>
      <c r="NC67" s="75">
        <f t="shared" si="46"/>
        <v>0</v>
      </c>
      <c r="ND67" s="74"/>
      <c r="NE67" s="74" t="s">
        <v>71</v>
      </c>
      <c r="NF67" s="74">
        <v>3</v>
      </c>
      <c r="NG67" s="74">
        <v>3</v>
      </c>
      <c r="NH67" s="74">
        <v>0</v>
      </c>
      <c r="NI67" s="74">
        <v>0</v>
      </c>
      <c r="NJ67" s="75">
        <f t="shared" si="47"/>
        <v>1</v>
      </c>
      <c r="NK67" s="75">
        <f t="shared" si="48"/>
        <v>0</v>
      </c>
      <c r="NL67" s="74"/>
      <c r="NM67" s="74" t="s">
        <v>71</v>
      </c>
      <c r="NN67" s="74">
        <v>3</v>
      </c>
      <c r="NO67" s="74">
        <v>3</v>
      </c>
      <c r="NP67" s="74">
        <v>0</v>
      </c>
      <c r="NQ67" s="74">
        <v>0</v>
      </c>
      <c r="NR67" s="75">
        <f t="shared" si="49"/>
        <v>1</v>
      </c>
      <c r="NS67" s="75">
        <f t="shared" si="50"/>
        <v>0</v>
      </c>
      <c r="NT67" s="49" t="s">
        <v>89</v>
      </c>
      <c r="NU67" s="74" t="s">
        <v>71</v>
      </c>
      <c r="NV67" s="74">
        <v>3</v>
      </c>
      <c r="NW67" s="74">
        <v>3</v>
      </c>
      <c r="NX67" s="74">
        <v>0</v>
      </c>
      <c r="NY67" s="74">
        <v>0</v>
      </c>
      <c r="NZ67" s="75">
        <f t="shared" si="51"/>
        <v>1</v>
      </c>
      <c r="OA67" s="75">
        <f t="shared" si="52"/>
        <v>0</v>
      </c>
      <c r="OC67" s="74" t="s">
        <v>71</v>
      </c>
      <c r="OD67" s="74">
        <v>3</v>
      </c>
      <c r="OE67" s="74">
        <v>3</v>
      </c>
      <c r="OF67" s="74">
        <v>0</v>
      </c>
      <c r="OG67" s="74">
        <v>0</v>
      </c>
      <c r="OH67" s="75">
        <f t="shared" si="53"/>
        <v>1</v>
      </c>
      <c r="OI67" s="75">
        <f t="shared" si="54"/>
        <v>0</v>
      </c>
      <c r="OK67" s="74" t="s">
        <v>71</v>
      </c>
      <c r="OL67" s="74">
        <v>3</v>
      </c>
      <c r="OM67" s="6">
        <v>3</v>
      </c>
      <c r="ON67" s="74">
        <v>0</v>
      </c>
      <c r="OO67" s="6">
        <v>0</v>
      </c>
      <c r="OP67" s="75">
        <f t="shared" si="55"/>
        <v>1</v>
      </c>
      <c r="OQ67" s="75">
        <f t="shared" si="56"/>
        <v>0</v>
      </c>
      <c r="OR67" s="49" t="s">
        <v>89</v>
      </c>
      <c r="OS67" s="74" t="s">
        <v>71</v>
      </c>
      <c r="OT67" s="74">
        <v>3</v>
      </c>
      <c r="OU67" s="74">
        <v>3</v>
      </c>
      <c r="OV67" s="74">
        <v>0</v>
      </c>
      <c r="OW67" s="74">
        <v>0</v>
      </c>
      <c r="OX67" s="75">
        <f t="shared" si="57"/>
        <v>1</v>
      </c>
      <c r="OY67" s="75">
        <f t="shared" si="58"/>
        <v>0</v>
      </c>
      <c r="PA67" s="74" t="s">
        <v>71</v>
      </c>
      <c r="PB67" s="6">
        <v>3</v>
      </c>
      <c r="PC67" s="6">
        <v>3</v>
      </c>
      <c r="PD67" s="6">
        <v>0</v>
      </c>
      <c r="PE67" s="6">
        <v>0</v>
      </c>
      <c r="PF67" s="75">
        <f t="shared" si="59"/>
        <v>1</v>
      </c>
      <c r="PG67" s="75">
        <f t="shared" si="60"/>
        <v>0</v>
      </c>
      <c r="PH67" s="49" t="s">
        <v>89</v>
      </c>
      <c r="PI67" s="74" t="s">
        <v>71</v>
      </c>
      <c r="PJ67" s="6">
        <v>3</v>
      </c>
      <c r="PK67" s="6">
        <v>3</v>
      </c>
      <c r="PL67" s="6">
        <v>0</v>
      </c>
      <c r="PM67" s="6">
        <v>0</v>
      </c>
      <c r="PN67" s="75">
        <f t="shared" si="61"/>
        <v>1</v>
      </c>
      <c r="PO67" s="75">
        <f t="shared" si="62"/>
        <v>0</v>
      </c>
      <c r="PP67" s="49" t="s">
        <v>89</v>
      </c>
      <c r="PQ67" s="74" t="s">
        <v>71</v>
      </c>
      <c r="PR67" s="6">
        <v>3</v>
      </c>
      <c r="PS67" s="6">
        <v>3</v>
      </c>
      <c r="PT67" s="6">
        <v>0</v>
      </c>
      <c r="PU67" s="6">
        <v>0</v>
      </c>
      <c r="PV67" s="75">
        <f t="shared" si="63"/>
        <v>1</v>
      </c>
      <c r="PW67" s="75">
        <f t="shared" si="64"/>
        <v>0</v>
      </c>
      <c r="PX67" s="49" t="s">
        <v>89</v>
      </c>
      <c r="PY67" s="74" t="s">
        <v>71</v>
      </c>
      <c r="PZ67" s="6">
        <v>3</v>
      </c>
      <c r="QA67" s="6">
        <v>3</v>
      </c>
      <c r="QB67" s="6">
        <v>0</v>
      </c>
      <c r="QC67" s="6">
        <v>0</v>
      </c>
      <c r="QD67" s="75">
        <f t="shared" si="65"/>
        <v>1</v>
      </c>
      <c r="QE67" s="75">
        <f t="shared" si="66"/>
        <v>0</v>
      </c>
      <c r="QF67" s="49" t="s">
        <v>89</v>
      </c>
      <c r="QG67" s="74" t="s">
        <v>71</v>
      </c>
      <c r="QH67" s="6">
        <v>3</v>
      </c>
      <c r="QI67" s="6">
        <v>3</v>
      </c>
      <c r="QJ67" s="6">
        <v>0</v>
      </c>
      <c r="QK67" s="6">
        <v>0</v>
      </c>
      <c r="QL67" s="75">
        <f t="shared" si="67"/>
        <v>1</v>
      </c>
      <c r="QM67" s="75">
        <f t="shared" si="68"/>
        <v>0</v>
      </c>
      <c r="QN67" s="49" t="s">
        <v>89</v>
      </c>
      <c r="QO67" s="74" t="s">
        <v>71</v>
      </c>
      <c r="QP67" s="6">
        <v>3</v>
      </c>
      <c r="QQ67" s="6">
        <v>3</v>
      </c>
      <c r="QR67" s="6">
        <v>0</v>
      </c>
      <c r="QS67" s="6">
        <v>0</v>
      </c>
      <c r="QT67" s="75">
        <f t="shared" si="69"/>
        <v>1</v>
      </c>
      <c r="QU67" s="75">
        <f t="shared" si="70"/>
        <v>0</v>
      </c>
      <c r="QV67" s="49" t="s">
        <v>89</v>
      </c>
      <c r="QW67" s="74" t="s">
        <v>71</v>
      </c>
      <c r="QX67" s="6">
        <v>3</v>
      </c>
      <c r="QY67" s="6">
        <v>3</v>
      </c>
      <c r="QZ67" s="6">
        <v>0</v>
      </c>
      <c r="RA67" s="6">
        <v>0</v>
      </c>
      <c r="RB67" s="75">
        <f t="shared" si="71"/>
        <v>1</v>
      </c>
      <c r="RC67" s="75">
        <f t="shared" si="72"/>
        <v>0</v>
      </c>
      <c r="RD67" s="49" t="s">
        <v>89</v>
      </c>
      <c r="RE67" s="74" t="s">
        <v>71</v>
      </c>
      <c r="RF67" s="6">
        <v>3</v>
      </c>
      <c r="RG67" s="6">
        <v>3</v>
      </c>
      <c r="RH67" s="6">
        <v>0</v>
      </c>
      <c r="RI67" s="6">
        <v>0</v>
      </c>
      <c r="RJ67" s="75">
        <f t="shared" si="73"/>
        <v>1</v>
      </c>
      <c r="RK67" s="75">
        <f t="shared" si="74"/>
        <v>0</v>
      </c>
      <c r="RL67" s="49" t="s">
        <v>89</v>
      </c>
      <c r="RM67" s="74" t="s">
        <v>71</v>
      </c>
      <c r="RN67" s="6">
        <v>3</v>
      </c>
      <c r="RO67" s="6">
        <v>3</v>
      </c>
      <c r="RP67" s="6">
        <v>0</v>
      </c>
      <c r="RQ67" s="6">
        <v>0</v>
      </c>
      <c r="RR67" s="75">
        <f t="shared" si="75"/>
        <v>1</v>
      </c>
      <c r="RS67" s="75">
        <f t="shared" si="76"/>
        <v>0</v>
      </c>
      <c r="RU67" s="74" t="s">
        <v>71</v>
      </c>
      <c r="RV67" s="6">
        <v>3</v>
      </c>
      <c r="RW67" s="6">
        <v>3</v>
      </c>
      <c r="RX67" s="6">
        <v>0</v>
      </c>
      <c r="RY67" s="6">
        <v>0</v>
      </c>
      <c r="RZ67" s="75">
        <f t="shared" si="77"/>
        <v>1</v>
      </c>
      <c r="SA67" s="75">
        <f t="shared" si="78"/>
        <v>0</v>
      </c>
      <c r="SC67" s="74" t="s">
        <v>71</v>
      </c>
      <c r="SD67" s="74">
        <v>3</v>
      </c>
      <c r="SE67" s="74">
        <v>3</v>
      </c>
      <c r="SF67" s="74">
        <v>0</v>
      </c>
      <c r="SG67" s="74">
        <v>0</v>
      </c>
      <c r="SH67" s="75">
        <f t="shared" si="79"/>
        <v>1</v>
      </c>
      <c r="SI67" s="75">
        <f t="shared" si="80"/>
        <v>0</v>
      </c>
      <c r="SJ67" s="74" t="s">
        <v>89</v>
      </c>
      <c r="SK67" s="74" t="s">
        <v>71</v>
      </c>
      <c r="SL67" s="74">
        <v>3</v>
      </c>
      <c r="SM67" s="74">
        <v>3</v>
      </c>
      <c r="SN67" s="74">
        <v>0</v>
      </c>
      <c r="SO67" s="74">
        <v>0</v>
      </c>
      <c r="SP67" s="75">
        <f t="shared" si="81"/>
        <v>1</v>
      </c>
      <c r="SQ67" s="75" t="str">
        <f t="shared" si="82"/>
        <v>OK</v>
      </c>
      <c r="SS67" s="74" t="s">
        <v>71</v>
      </c>
      <c r="ST67" s="74">
        <v>3</v>
      </c>
      <c r="SU67" s="74">
        <v>3</v>
      </c>
      <c r="SV67" s="74">
        <v>0</v>
      </c>
      <c r="SW67" s="74">
        <v>0</v>
      </c>
      <c r="SX67" s="75">
        <f t="shared" si="83"/>
        <v>1</v>
      </c>
      <c r="SY67" s="75" t="str">
        <f t="shared" si="84"/>
        <v>OK</v>
      </c>
      <c r="TA67" s="74" t="s">
        <v>71</v>
      </c>
      <c r="TB67" s="74">
        <v>3</v>
      </c>
      <c r="TC67" s="74">
        <v>3</v>
      </c>
      <c r="TD67" s="74">
        <v>0</v>
      </c>
      <c r="TE67" s="74">
        <v>0</v>
      </c>
      <c r="TF67" s="75">
        <v>1</v>
      </c>
      <c r="TG67" s="75" t="str">
        <f t="shared" si="85"/>
        <v>OK</v>
      </c>
      <c r="TI67" s="74" t="s">
        <v>71</v>
      </c>
      <c r="TJ67" s="74">
        <v>3</v>
      </c>
      <c r="TK67" s="74">
        <v>3</v>
      </c>
      <c r="TL67" s="74">
        <v>0</v>
      </c>
      <c r="TM67" s="74">
        <v>0</v>
      </c>
      <c r="TN67" s="75">
        <f t="shared" si="86"/>
        <v>1</v>
      </c>
      <c r="TO67" s="75" t="str">
        <f t="shared" si="87"/>
        <v>OK</v>
      </c>
    </row>
    <row r="68" spans="1:535" ht="15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G68" s="4"/>
      <c r="H68" s="31" t="s">
        <v>72</v>
      </c>
      <c r="I68" s="2">
        <v>555</v>
      </c>
      <c r="J68" s="2">
        <v>0</v>
      </c>
      <c r="K68" s="2">
        <v>83</v>
      </c>
      <c r="L68" s="2">
        <v>472</v>
      </c>
      <c r="M68" s="4">
        <v>0</v>
      </c>
      <c r="N68" s="4">
        <f>M68-F68</f>
        <v>-1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4">
        <f>U68-M68</f>
        <v>0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4">
        <f>AC68-U68</f>
        <v>0</v>
      </c>
      <c r="AF68" s="31" t="s">
        <v>72</v>
      </c>
      <c r="AG68" s="2">
        <v>555</v>
      </c>
      <c r="AH68" s="2">
        <v>0</v>
      </c>
      <c r="AI68" s="2">
        <v>0</v>
      </c>
      <c r="AJ68" s="2">
        <v>555</v>
      </c>
      <c r="AK68" s="4">
        <v>0</v>
      </c>
      <c r="AL68" s="4">
        <f>AK68-AC68</f>
        <v>0</v>
      </c>
      <c r="AN68" s="2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4">
        <f>AS68-AK68</f>
        <v>0</v>
      </c>
      <c r="AV68" s="2" t="s">
        <v>72</v>
      </c>
      <c r="AW68" s="2">
        <v>555</v>
      </c>
      <c r="AX68" s="2">
        <v>0</v>
      </c>
      <c r="AY68" s="2">
        <v>0</v>
      </c>
      <c r="AZ68" s="2">
        <v>555</v>
      </c>
      <c r="BA68" s="33">
        <v>0</v>
      </c>
      <c r="BB68" s="4">
        <f>BA68-AS68</f>
        <v>0</v>
      </c>
      <c r="BD68" s="2" t="s">
        <v>73</v>
      </c>
      <c r="BE68" s="2">
        <v>4</v>
      </c>
      <c r="BF68" s="2">
        <v>4</v>
      </c>
      <c r="BG68" s="2">
        <v>0</v>
      </c>
      <c r="BH68" s="2">
        <v>0</v>
      </c>
      <c r="BI68" s="4">
        <v>1</v>
      </c>
      <c r="BJ68" s="4">
        <f t="shared" si="93"/>
        <v>0</v>
      </c>
      <c r="BL68" s="2" t="s">
        <v>73</v>
      </c>
      <c r="BM68" s="2">
        <v>4</v>
      </c>
      <c r="BN68" s="2">
        <v>4</v>
      </c>
      <c r="BO68" s="2">
        <v>0</v>
      </c>
      <c r="BP68" s="2">
        <v>0</v>
      </c>
      <c r="BQ68" s="4">
        <v>1</v>
      </c>
      <c r="BR68" s="4">
        <f t="shared" ref="BR68:BR73" si="94">BQ68-BI68</f>
        <v>0</v>
      </c>
      <c r="BT68" s="2" t="s">
        <v>73</v>
      </c>
      <c r="BU68" s="2">
        <v>4</v>
      </c>
      <c r="BV68" s="2">
        <v>4</v>
      </c>
      <c r="BW68" s="2">
        <v>0</v>
      </c>
      <c r="BX68" s="2">
        <v>0</v>
      </c>
      <c r="BY68" s="4">
        <v>1</v>
      </c>
      <c r="BZ68" s="4">
        <f t="shared" ref="BZ68:BZ73" si="95">BY68-BQ68</f>
        <v>0</v>
      </c>
      <c r="CB68" s="2" t="s">
        <v>73</v>
      </c>
      <c r="CC68" s="2">
        <v>4</v>
      </c>
      <c r="CD68" s="2">
        <v>4</v>
      </c>
      <c r="CE68" s="2">
        <v>0</v>
      </c>
      <c r="CF68" s="2">
        <v>0</v>
      </c>
      <c r="CG68" s="4">
        <v>1</v>
      </c>
      <c r="CH68" s="4">
        <f t="shared" ref="CH68:CH73" si="96">CG68-BY68</f>
        <v>0</v>
      </c>
      <c r="CJ68" s="2" t="s">
        <v>73</v>
      </c>
      <c r="CK68" s="2">
        <v>4</v>
      </c>
      <c r="CL68" s="2">
        <v>4</v>
      </c>
      <c r="CM68" s="2">
        <v>0</v>
      </c>
      <c r="CN68" s="2">
        <v>0</v>
      </c>
      <c r="CO68" s="4">
        <v>1</v>
      </c>
      <c r="CP68" s="4">
        <f t="shared" ref="CP68:CP73" si="97">CO68-CG68</f>
        <v>0</v>
      </c>
      <c r="CR68" s="2" t="s">
        <v>73</v>
      </c>
      <c r="CS68" s="2">
        <v>4</v>
      </c>
      <c r="CT68" s="2">
        <v>4</v>
      </c>
      <c r="CU68" s="2">
        <v>0</v>
      </c>
      <c r="CV68" s="2">
        <v>0</v>
      </c>
      <c r="CW68" s="4">
        <v>1</v>
      </c>
      <c r="CX68" s="4">
        <f t="shared" ref="CX68:CX73" si="98">CW68-CO68</f>
        <v>0</v>
      </c>
      <c r="CZ68" s="2" t="s">
        <v>73</v>
      </c>
      <c r="DA68" s="2">
        <v>4</v>
      </c>
      <c r="DB68" s="2">
        <v>4</v>
      </c>
      <c r="DC68" s="2">
        <v>0</v>
      </c>
      <c r="DD68" s="2">
        <v>0</v>
      </c>
      <c r="DE68" s="4">
        <v>1</v>
      </c>
      <c r="DF68" s="8">
        <f t="shared" ref="DF68:DF73" si="99">DE68-CW68</f>
        <v>0</v>
      </c>
      <c r="DH68" s="2" t="s">
        <v>73</v>
      </c>
      <c r="DI68" s="2">
        <v>4</v>
      </c>
      <c r="DJ68" s="2">
        <v>4</v>
      </c>
      <c r="DK68" s="2">
        <v>0</v>
      </c>
      <c r="DL68" s="2">
        <v>0</v>
      </c>
      <c r="DM68" s="4">
        <v>1</v>
      </c>
      <c r="DN68" s="4">
        <f t="shared" ref="DN68:DN73" si="100">DM68-DE68</f>
        <v>0</v>
      </c>
      <c r="DP68" s="2" t="s">
        <v>73</v>
      </c>
      <c r="DQ68" s="2">
        <v>4</v>
      </c>
      <c r="DR68" s="2">
        <v>4</v>
      </c>
      <c r="DS68" s="2">
        <v>0</v>
      </c>
      <c r="DT68" s="2">
        <v>0</v>
      </c>
      <c r="DU68" s="4">
        <v>1</v>
      </c>
      <c r="DV68" s="4">
        <f t="shared" ref="DV68:DV73" si="101">DU68-DM68</f>
        <v>0</v>
      </c>
      <c r="DX68" s="2" t="s">
        <v>73</v>
      </c>
      <c r="DY68" s="2">
        <v>4</v>
      </c>
      <c r="DZ68" s="2">
        <v>4</v>
      </c>
      <c r="EA68" s="2">
        <v>0</v>
      </c>
      <c r="EB68" s="2">
        <v>0</v>
      </c>
      <c r="EC68" s="4">
        <v>1</v>
      </c>
      <c r="ED68" s="8">
        <f>EC68-'ZTE Geek V975'!DM68</f>
        <v>0</v>
      </c>
      <c r="EF68" s="2" t="s">
        <v>73</v>
      </c>
      <c r="EG68" s="2">
        <v>4</v>
      </c>
      <c r="EH68" s="2">
        <v>4</v>
      </c>
      <c r="EI68" s="2">
        <v>0</v>
      </c>
      <c r="EJ68" s="2">
        <v>0</v>
      </c>
      <c r="EK68" s="4">
        <v>1</v>
      </c>
      <c r="EL68" s="4">
        <f t="shared" ref="EL68:EL73" si="102">EK68-EC68</f>
        <v>0</v>
      </c>
      <c r="EN68" s="2" t="s">
        <v>73</v>
      </c>
      <c r="EO68" s="2">
        <v>4</v>
      </c>
      <c r="EP68" s="2">
        <v>4</v>
      </c>
      <c r="EQ68" s="2">
        <v>0</v>
      </c>
      <c r="ER68" s="2">
        <v>0</v>
      </c>
      <c r="ES68" s="4">
        <v>1</v>
      </c>
      <c r="ET68" s="4">
        <f t="shared" ref="ET68:ET73" si="103">ES68-EK68</f>
        <v>0</v>
      </c>
      <c r="EV68" s="2" t="s">
        <v>73</v>
      </c>
      <c r="EW68" s="2">
        <v>4</v>
      </c>
      <c r="EX68" s="2">
        <v>4</v>
      </c>
      <c r="EY68" s="2">
        <v>0</v>
      </c>
      <c r="EZ68" s="2">
        <v>0</v>
      </c>
      <c r="FA68" s="4">
        <v>1</v>
      </c>
      <c r="FB68" s="4">
        <f t="shared" ref="FB68:FB73" si="104">FA68-ES68</f>
        <v>0</v>
      </c>
      <c r="FD68" s="2" t="s">
        <v>73</v>
      </c>
      <c r="FE68" s="2">
        <v>4</v>
      </c>
      <c r="FF68" s="2">
        <v>4</v>
      </c>
      <c r="FG68" s="2">
        <v>0</v>
      </c>
      <c r="FH68" s="2">
        <v>0</v>
      </c>
      <c r="FI68" s="4">
        <v>1</v>
      </c>
      <c r="FJ68" s="4">
        <f t="shared" ref="FJ68:FJ73" si="105">FI68-FA68</f>
        <v>0</v>
      </c>
      <c r="FL68" s="2" t="s">
        <v>73</v>
      </c>
      <c r="FM68" s="2">
        <v>4</v>
      </c>
      <c r="FN68" s="2">
        <v>4</v>
      </c>
      <c r="FO68" s="2">
        <v>0</v>
      </c>
      <c r="FP68" s="2">
        <v>0</v>
      </c>
      <c r="FQ68" s="4">
        <v>1</v>
      </c>
      <c r="FR68" s="8">
        <f t="shared" ref="FR68:FR73" si="106">FQ68-FI68</f>
        <v>0</v>
      </c>
      <c r="FT68" s="2" t="s">
        <v>73</v>
      </c>
      <c r="FU68" s="2">
        <v>4</v>
      </c>
      <c r="FV68" s="2">
        <v>4</v>
      </c>
      <c r="FW68" s="2">
        <v>0</v>
      </c>
      <c r="FX68" s="2">
        <v>0</v>
      </c>
      <c r="FY68" s="4">
        <f t="shared" ref="FY68:FY73" si="107">FV68/FU68</f>
        <v>1</v>
      </c>
      <c r="FZ68" s="4">
        <f t="shared" ref="FZ68:FZ73" si="108">FY68-FQ68</f>
        <v>0</v>
      </c>
      <c r="GB68" t="s">
        <v>73</v>
      </c>
      <c r="GC68">
        <v>4</v>
      </c>
      <c r="GD68">
        <v>4</v>
      </c>
      <c r="GE68">
        <v>0</v>
      </c>
      <c r="GF68">
        <v>0</v>
      </c>
      <c r="GG68" s="38">
        <f t="shared" ref="GG68:GG73" si="109">GD68/GC68</f>
        <v>1</v>
      </c>
      <c r="GH68" s="4">
        <f t="shared" ref="GH68:GH73" si="110">GG68-FY68</f>
        <v>0</v>
      </c>
      <c r="GJ68" s="2" t="s">
        <v>73</v>
      </c>
      <c r="GK68" s="2">
        <v>4</v>
      </c>
      <c r="GL68" s="2">
        <v>4</v>
      </c>
      <c r="GM68" s="2">
        <v>0</v>
      </c>
      <c r="GN68" s="2">
        <v>0</v>
      </c>
      <c r="GO68" s="4">
        <v>1</v>
      </c>
      <c r="GP68" s="4">
        <f t="shared" ref="GP68:GP74" si="111">GO68-GG68</f>
        <v>0</v>
      </c>
      <c r="GR68" s="2" t="s">
        <v>73</v>
      </c>
      <c r="GS68" s="2">
        <v>4</v>
      </c>
      <c r="GT68" s="2">
        <v>4</v>
      </c>
      <c r="GU68" s="2">
        <v>0</v>
      </c>
      <c r="GV68" s="2">
        <v>0</v>
      </c>
      <c r="GW68" s="4">
        <v>1</v>
      </c>
      <c r="GX68" s="4">
        <f t="shared" ref="GX68:GX73" si="112">GW68-GO68</f>
        <v>0</v>
      </c>
      <c r="GZ68" s="2" t="s">
        <v>73</v>
      </c>
      <c r="HA68" s="2">
        <v>4</v>
      </c>
      <c r="HB68" s="2">
        <v>4</v>
      </c>
      <c r="HC68" s="2">
        <v>0</v>
      </c>
      <c r="HD68" s="2">
        <v>0</v>
      </c>
      <c r="HE68" s="4">
        <v>1</v>
      </c>
      <c r="HF68" s="4">
        <f t="shared" ref="HF68:HF73" si="113">HE68-GW68</f>
        <v>0</v>
      </c>
      <c r="HH68" s="2" t="s">
        <v>73</v>
      </c>
      <c r="HI68" s="2">
        <v>4</v>
      </c>
      <c r="HJ68" s="2">
        <v>4</v>
      </c>
      <c r="HK68" s="2">
        <v>0</v>
      </c>
      <c r="HL68" s="2">
        <v>0</v>
      </c>
      <c r="HM68" s="4">
        <v>1</v>
      </c>
      <c r="HN68" s="4">
        <f t="shared" ref="HN68:HN73" si="114">HM68-HE68</f>
        <v>0</v>
      </c>
      <c r="HP68" s="2" t="s">
        <v>73</v>
      </c>
      <c r="HQ68" s="2">
        <v>4</v>
      </c>
      <c r="HR68" s="2">
        <v>4</v>
      </c>
      <c r="HS68" s="2">
        <v>0</v>
      </c>
      <c r="HT68" s="2">
        <v>0</v>
      </c>
      <c r="HU68" s="4">
        <v>1</v>
      </c>
      <c r="HV68" s="4">
        <f t="shared" ref="HV68:HV73" si="115">HU68-HM68</f>
        <v>0</v>
      </c>
      <c r="HX68" s="2" t="s">
        <v>73</v>
      </c>
      <c r="HY68" s="2">
        <v>4</v>
      </c>
      <c r="HZ68" s="2">
        <v>4</v>
      </c>
      <c r="IA68" s="2">
        <v>0</v>
      </c>
      <c r="IB68" s="2">
        <v>0</v>
      </c>
      <c r="IC68" s="4">
        <v>1</v>
      </c>
      <c r="ID68" s="4">
        <f t="shared" ref="ID68:ID73" si="116">IC68-HU68</f>
        <v>0</v>
      </c>
      <c r="IF68" s="2" t="s">
        <v>73</v>
      </c>
      <c r="IG68" s="2">
        <v>4</v>
      </c>
      <c r="IH68" s="2">
        <v>4</v>
      </c>
      <c r="II68" s="2">
        <v>0</v>
      </c>
      <c r="IJ68" s="2">
        <v>0</v>
      </c>
      <c r="IK68" s="4">
        <f t="shared" ref="IK68:IK73" si="117">IH68/IG68</f>
        <v>1</v>
      </c>
      <c r="IL68" s="4">
        <f t="shared" ref="IL68:IL73" si="118">IK68-IC68</f>
        <v>0</v>
      </c>
      <c r="IN68" s="55" t="s">
        <v>73</v>
      </c>
      <c r="IO68" s="55">
        <v>4</v>
      </c>
      <c r="IP68" s="55">
        <v>4</v>
      </c>
      <c r="IQ68" s="55">
        <v>0</v>
      </c>
      <c r="IR68" s="55">
        <v>0</v>
      </c>
      <c r="IS68" s="56">
        <v>1</v>
      </c>
      <c r="IT68" s="56">
        <v>0</v>
      </c>
      <c r="IU68" s="52"/>
      <c r="IV68" s="55" t="s">
        <v>73</v>
      </c>
      <c r="IW68" s="55">
        <v>4</v>
      </c>
      <c r="IX68" s="55">
        <v>4</v>
      </c>
      <c r="IY68" s="55">
        <v>0</v>
      </c>
      <c r="IZ68" s="55">
        <v>0</v>
      </c>
      <c r="JA68" s="56">
        <v>1</v>
      </c>
      <c r="JB68" s="56">
        <v>0</v>
      </c>
      <c r="JC68" s="52"/>
      <c r="JD68" s="73" t="s">
        <v>73</v>
      </c>
      <c r="JE68" s="73">
        <v>4</v>
      </c>
      <c r="JF68" s="73">
        <v>4</v>
      </c>
      <c r="JG68" s="73">
        <v>0</v>
      </c>
      <c r="JH68" s="73">
        <v>0</v>
      </c>
      <c r="JI68" s="77">
        <v>1</v>
      </c>
      <c r="JJ68" s="67">
        <f t="shared" ref="JJ68:JJ73" si="119">JI68-JA68</f>
        <v>0</v>
      </c>
      <c r="JK68" s="66"/>
      <c r="JL68" s="73" t="s">
        <v>73</v>
      </c>
      <c r="JM68" s="73">
        <v>4</v>
      </c>
      <c r="JN68" s="73">
        <v>4</v>
      </c>
      <c r="JO68" s="73">
        <v>0</v>
      </c>
      <c r="JP68" s="73">
        <v>0</v>
      </c>
      <c r="JQ68" s="77">
        <f t="shared" si="91"/>
        <v>1</v>
      </c>
      <c r="JR68" s="67">
        <f t="shared" ref="JR68:JR74" si="120">JQ68-JI68</f>
        <v>0</v>
      </c>
      <c r="JS68" s="66"/>
      <c r="JT68" s="74" t="s">
        <v>73</v>
      </c>
      <c r="JU68" s="74">
        <v>4</v>
      </c>
      <c r="JV68" s="74">
        <v>4</v>
      </c>
      <c r="JW68" s="74">
        <v>0</v>
      </c>
      <c r="JX68" s="74">
        <v>0</v>
      </c>
      <c r="JY68" s="75">
        <f t="shared" ref="JY68:JY74" si="121">JV68/JU68</f>
        <v>1</v>
      </c>
      <c r="JZ68" s="75">
        <f t="shared" ref="JZ68:JZ73" si="122">JY68-JQ68</f>
        <v>0</v>
      </c>
      <c r="KB68" s="73" t="s">
        <v>73</v>
      </c>
      <c r="KC68" s="73">
        <v>4</v>
      </c>
      <c r="KD68" s="73">
        <v>4</v>
      </c>
      <c r="KE68" s="73">
        <v>0</v>
      </c>
      <c r="KF68" s="73">
        <v>0</v>
      </c>
      <c r="KG68" s="77">
        <v>1</v>
      </c>
      <c r="KH68" s="75">
        <f t="shared" ref="KH68:KH73" si="123">KG68-JY68</f>
        <v>0</v>
      </c>
      <c r="KI68" s="74"/>
      <c r="KJ68" s="73" t="s">
        <v>73</v>
      </c>
      <c r="KK68" s="73">
        <v>4</v>
      </c>
      <c r="KL68" s="73">
        <v>4</v>
      </c>
      <c r="KM68" s="73">
        <v>0</v>
      </c>
      <c r="KN68" s="73">
        <v>0</v>
      </c>
      <c r="KO68" s="77">
        <v>1</v>
      </c>
      <c r="KP68" s="75">
        <f t="shared" ref="KP68:KP73" si="124">KO68-KG68</f>
        <v>0</v>
      </c>
      <c r="KQ68" s="74"/>
      <c r="KR68" s="73" t="s">
        <v>73</v>
      </c>
      <c r="KS68" s="73">
        <v>4</v>
      </c>
      <c r="KT68" s="73">
        <v>4</v>
      </c>
      <c r="KU68" s="73">
        <v>0</v>
      </c>
      <c r="KV68" s="73">
        <v>0</v>
      </c>
      <c r="KW68" s="77">
        <v>1</v>
      </c>
      <c r="KX68" s="75">
        <f t="shared" ref="KX68:KX73" si="125">KW68-KO68</f>
        <v>0</v>
      </c>
      <c r="KY68" s="74"/>
      <c r="KZ68" s="73" t="s">
        <v>73</v>
      </c>
      <c r="LA68" s="73">
        <v>4</v>
      </c>
      <c r="LB68" s="73">
        <v>4</v>
      </c>
      <c r="LC68" s="73">
        <v>0</v>
      </c>
      <c r="LD68" s="73">
        <v>0</v>
      </c>
      <c r="LE68" s="77">
        <v>1</v>
      </c>
      <c r="LF68" s="75">
        <f t="shared" ref="LF68:LF73" si="126">LE68-KV68</f>
        <v>1</v>
      </c>
      <c r="LG68" s="74"/>
      <c r="LH68" s="74"/>
      <c r="LI68" s="73" t="s">
        <v>73</v>
      </c>
      <c r="LJ68" s="73">
        <v>4</v>
      </c>
      <c r="LK68" s="73">
        <v>4</v>
      </c>
      <c r="LL68" s="73">
        <v>0</v>
      </c>
      <c r="LM68" s="73">
        <v>0</v>
      </c>
      <c r="LN68" s="77">
        <v>1</v>
      </c>
      <c r="LO68" s="75">
        <f t="shared" ref="LO68:LO74" si="127">LN68-LE68</f>
        <v>0</v>
      </c>
      <c r="LP68" s="74"/>
      <c r="LQ68" s="74" t="s">
        <v>73</v>
      </c>
      <c r="LR68" s="74">
        <v>4</v>
      </c>
      <c r="LS68" s="74">
        <v>4</v>
      </c>
      <c r="LT68" s="74">
        <v>0</v>
      </c>
      <c r="LU68" s="74">
        <v>0</v>
      </c>
      <c r="LV68" s="75">
        <f t="shared" ref="LV68:LV74" si="128">LS68/LR68</f>
        <v>1</v>
      </c>
      <c r="LW68" s="75">
        <f t="shared" ref="LW68:LW73" si="129">LV68-LN68</f>
        <v>0</v>
      </c>
      <c r="LY68" s="74" t="s">
        <v>73</v>
      </c>
      <c r="LZ68" s="74">
        <v>4</v>
      </c>
      <c r="MA68" s="74">
        <v>4</v>
      </c>
      <c r="MB68" s="74">
        <v>0</v>
      </c>
      <c r="MC68" s="74">
        <v>0</v>
      </c>
      <c r="MD68" s="75">
        <f t="shared" ref="MD68:MD74" si="130">MA68/LZ68</f>
        <v>1</v>
      </c>
      <c r="ME68" s="75">
        <f t="shared" ref="ME68:ME73" si="131">MD68-LV68</f>
        <v>0</v>
      </c>
      <c r="MG68" s="74" t="s">
        <v>73</v>
      </c>
      <c r="MH68" s="74">
        <v>4</v>
      </c>
      <c r="MI68" s="74">
        <v>4</v>
      </c>
      <c r="MJ68" s="74">
        <v>0</v>
      </c>
      <c r="MK68" s="74">
        <v>0</v>
      </c>
      <c r="ML68" s="75">
        <f t="shared" ref="ML68:ML73" si="132">MI68/MH68</f>
        <v>1</v>
      </c>
      <c r="MM68" s="75">
        <f t="shared" ref="MM68:MM73" si="133">ML68-MD68</f>
        <v>0</v>
      </c>
      <c r="MO68" s="74" t="s">
        <v>73</v>
      </c>
      <c r="MP68" s="74">
        <v>4</v>
      </c>
      <c r="MQ68" s="74">
        <v>4</v>
      </c>
      <c r="MR68" s="74">
        <v>0</v>
      </c>
      <c r="MS68" s="74">
        <v>0</v>
      </c>
      <c r="MT68" s="75">
        <f t="shared" ref="MT68:MT73" si="134">MQ68/MP68</f>
        <v>1</v>
      </c>
      <c r="MU68" s="75">
        <f t="shared" ref="MU68:MU73" si="135">MT68-ML68</f>
        <v>0</v>
      </c>
      <c r="MW68" s="74" t="s">
        <v>73</v>
      </c>
      <c r="MX68" s="74">
        <v>4</v>
      </c>
      <c r="MY68" s="74">
        <v>4</v>
      </c>
      <c r="MZ68" s="74">
        <v>0</v>
      </c>
      <c r="NA68" s="74">
        <v>0</v>
      </c>
      <c r="NB68" s="75">
        <f t="shared" ref="NB68:NB73" si="136">MY68/MX68</f>
        <v>1</v>
      </c>
      <c r="NC68" s="75">
        <f t="shared" ref="NC68:NC73" si="137">NB68-MT68</f>
        <v>0</v>
      </c>
      <c r="ND68" s="74"/>
      <c r="NE68" s="74" t="s">
        <v>73</v>
      </c>
      <c r="NF68" s="74">
        <v>4</v>
      </c>
      <c r="NG68" s="74">
        <v>4</v>
      </c>
      <c r="NH68" s="74">
        <v>0</v>
      </c>
      <c r="NI68" s="74">
        <v>0</v>
      </c>
      <c r="NJ68" s="75">
        <f t="shared" ref="NJ68:NJ73" si="138">NG68/NF68</f>
        <v>1</v>
      </c>
      <c r="NK68" s="75">
        <f t="shared" ref="NK68:NK73" si="139">NJ68-NB68</f>
        <v>0</v>
      </c>
      <c r="NL68" s="74"/>
      <c r="NM68" s="74" t="s">
        <v>73</v>
      </c>
      <c r="NN68" s="74">
        <v>4</v>
      </c>
      <c r="NO68" s="74">
        <v>4</v>
      </c>
      <c r="NP68" s="74">
        <v>0</v>
      </c>
      <c r="NQ68" s="74">
        <v>0</v>
      </c>
      <c r="NR68" s="75">
        <f t="shared" ref="NR68:NR73" si="140">NO68/NN68</f>
        <v>1</v>
      </c>
      <c r="NS68" s="75">
        <f t="shared" ref="NS68:NS73" si="141">NR68-NJ68</f>
        <v>0</v>
      </c>
      <c r="NU68" s="74" t="s">
        <v>73</v>
      </c>
      <c r="NV68" s="74">
        <v>4</v>
      </c>
      <c r="NW68" s="74">
        <v>4</v>
      </c>
      <c r="NX68" s="74">
        <v>0</v>
      </c>
      <c r="NY68" s="74">
        <v>0</v>
      </c>
      <c r="NZ68" s="75">
        <f t="shared" ref="NZ68:NZ73" si="142">NW68/NV68</f>
        <v>1</v>
      </c>
      <c r="OA68" s="75">
        <f t="shared" ref="OA68:OA73" si="143">NZ68-NR68</f>
        <v>0</v>
      </c>
      <c r="OC68" s="74" t="s">
        <v>73</v>
      </c>
      <c r="OD68" s="74">
        <v>4</v>
      </c>
      <c r="OE68" s="74">
        <v>4</v>
      </c>
      <c r="OF68" s="74">
        <v>0</v>
      </c>
      <c r="OG68" s="74">
        <v>0</v>
      </c>
      <c r="OH68" s="75">
        <f t="shared" ref="OH68:OH73" si="144">OE68/OD68</f>
        <v>1</v>
      </c>
      <c r="OI68" s="75">
        <f t="shared" ref="OI68:OI73" si="145">OH68-NZ68</f>
        <v>0</v>
      </c>
      <c r="OK68" s="74" t="s">
        <v>73</v>
      </c>
      <c r="OL68" s="74">
        <v>4</v>
      </c>
      <c r="OM68" s="73">
        <v>4</v>
      </c>
      <c r="ON68" s="74">
        <v>0</v>
      </c>
      <c r="OO68" s="74">
        <v>0</v>
      </c>
      <c r="OP68" s="75">
        <f t="shared" ref="OP68:OP73" si="146">OM68/OL68</f>
        <v>1</v>
      </c>
      <c r="OQ68" s="75">
        <f t="shared" ref="OQ68:OQ73" si="147">OP68-OH68</f>
        <v>0</v>
      </c>
      <c r="OS68" s="74" t="s">
        <v>73</v>
      </c>
      <c r="OT68" s="74">
        <v>4</v>
      </c>
      <c r="OU68" s="74">
        <v>4</v>
      </c>
      <c r="OV68" s="74">
        <v>0</v>
      </c>
      <c r="OW68" s="74">
        <v>0</v>
      </c>
      <c r="OX68" s="75">
        <f t="shared" ref="OX68:OX73" si="148">OU68/OT68</f>
        <v>1</v>
      </c>
      <c r="OY68" s="75">
        <f t="shared" ref="OY68:OY73" si="149">OX68-OP68</f>
        <v>0</v>
      </c>
      <c r="PA68" s="74" t="s">
        <v>73</v>
      </c>
      <c r="PB68" s="74">
        <v>4</v>
      </c>
      <c r="PC68" s="74">
        <v>4</v>
      </c>
      <c r="PD68" s="74">
        <v>0</v>
      </c>
      <c r="PE68" s="74">
        <v>0</v>
      </c>
      <c r="PF68" s="75">
        <f t="shared" ref="PF68:PF73" si="150">PC68/PB68</f>
        <v>1</v>
      </c>
      <c r="PG68" s="75">
        <f t="shared" ref="PG68:PG73" si="151">PF68-OX68</f>
        <v>0</v>
      </c>
      <c r="PI68" s="74" t="s">
        <v>73</v>
      </c>
      <c r="PJ68" s="74">
        <v>4</v>
      </c>
      <c r="PK68" s="74">
        <v>4</v>
      </c>
      <c r="PL68" s="74">
        <v>0</v>
      </c>
      <c r="PM68" s="74">
        <v>0</v>
      </c>
      <c r="PN68" s="75">
        <f t="shared" ref="PN68:PN73" si="152">PK68/PJ68</f>
        <v>1</v>
      </c>
      <c r="PO68" s="75">
        <f t="shared" ref="PO68:PO73" si="153">PN68-PF68</f>
        <v>0</v>
      </c>
      <c r="PQ68" s="74" t="s">
        <v>73</v>
      </c>
      <c r="PR68" s="74">
        <v>4</v>
      </c>
      <c r="PS68" s="74">
        <v>4</v>
      </c>
      <c r="PT68" s="74">
        <v>0</v>
      </c>
      <c r="PU68" s="74">
        <v>0</v>
      </c>
      <c r="PV68" s="75">
        <f t="shared" ref="PV68:PV73" si="154">PS68/PR68</f>
        <v>1</v>
      </c>
      <c r="PW68" s="75">
        <f t="shared" ref="PW68:PW73" si="155">PV68-PN68</f>
        <v>0</v>
      </c>
      <c r="PY68" s="74" t="s">
        <v>73</v>
      </c>
      <c r="PZ68" s="74">
        <v>4</v>
      </c>
      <c r="QA68" s="74">
        <v>4</v>
      </c>
      <c r="QB68" s="74">
        <v>0</v>
      </c>
      <c r="QC68" s="74">
        <v>0</v>
      </c>
      <c r="QD68" s="75">
        <f t="shared" ref="QD68:QD73" si="156">QA68/PZ68</f>
        <v>1</v>
      </c>
      <c r="QE68" s="75">
        <f t="shared" ref="QE68:QE73" si="157">QD68-PV68</f>
        <v>0</v>
      </c>
      <c r="QG68" s="74" t="s">
        <v>73</v>
      </c>
      <c r="QH68" s="74">
        <v>4</v>
      </c>
      <c r="QI68" s="74">
        <v>4</v>
      </c>
      <c r="QJ68" s="74">
        <v>0</v>
      </c>
      <c r="QK68" s="74">
        <v>0</v>
      </c>
      <c r="QL68" s="75">
        <f t="shared" ref="QL68:QL73" si="158">QI68/QH68</f>
        <v>1</v>
      </c>
      <c r="QM68" s="75">
        <f t="shared" ref="QM68:QM73" si="159">QL68-QD68</f>
        <v>0</v>
      </c>
      <c r="QO68" s="74" t="s">
        <v>73</v>
      </c>
      <c r="QP68" s="74">
        <v>4</v>
      </c>
      <c r="QQ68" s="74">
        <v>4</v>
      </c>
      <c r="QR68" s="74">
        <v>0</v>
      </c>
      <c r="QS68" s="74">
        <v>0</v>
      </c>
      <c r="QT68" s="75">
        <f t="shared" ref="QT68:QT73" si="160">QQ68/QP68</f>
        <v>1</v>
      </c>
      <c r="QU68" s="75">
        <f t="shared" ref="QU68:QU73" si="161">QT68-QL68</f>
        <v>0</v>
      </c>
      <c r="QW68" s="74" t="s">
        <v>73</v>
      </c>
      <c r="QX68" s="74">
        <v>4</v>
      </c>
      <c r="QY68" s="74">
        <v>4</v>
      </c>
      <c r="QZ68" s="74">
        <v>0</v>
      </c>
      <c r="RA68" s="74">
        <v>0</v>
      </c>
      <c r="RB68" s="75">
        <f t="shared" ref="RB68:RB73" si="162">QY68/QX68</f>
        <v>1</v>
      </c>
      <c r="RC68" s="75">
        <f t="shared" ref="RC68:RC73" si="163">RB68-QT68</f>
        <v>0</v>
      </c>
      <c r="RE68" s="74" t="s">
        <v>73</v>
      </c>
      <c r="RF68" s="74">
        <v>4</v>
      </c>
      <c r="RG68" s="74">
        <v>4</v>
      </c>
      <c r="RH68" s="74">
        <v>0</v>
      </c>
      <c r="RI68" s="74">
        <v>0</v>
      </c>
      <c r="RJ68" s="75">
        <f t="shared" ref="RJ68:RJ73" si="164">RG68/RF68</f>
        <v>1</v>
      </c>
      <c r="RK68" s="75">
        <f t="shared" ref="RK68:RK73" si="165">RJ68-RB68</f>
        <v>0</v>
      </c>
      <c r="RM68" s="74" t="s">
        <v>73</v>
      </c>
      <c r="RN68" s="74">
        <v>4</v>
      </c>
      <c r="RO68" s="74">
        <v>4</v>
      </c>
      <c r="RP68" s="74">
        <v>0</v>
      </c>
      <c r="RQ68" s="74">
        <v>0</v>
      </c>
      <c r="RR68" s="75">
        <f t="shared" ref="RR68:RR73" si="166">RO68/RN68</f>
        <v>1</v>
      </c>
      <c r="RS68" s="75">
        <f t="shared" ref="RS68:RS73" si="167">RR68-RJ68</f>
        <v>0</v>
      </c>
      <c r="RU68" s="74" t="s">
        <v>73</v>
      </c>
      <c r="RV68" s="74">
        <v>4</v>
      </c>
      <c r="RW68" s="74">
        <v>4</v>
      </c>
      <c r="RX68" s="74">
        <v>0</v>
      </c>
      <c r="RY68" s="74">
        <v>0</v>
      </c>
      <c r="RZ68" s="75">
        <f t="shared" ref="RZ68:RZ73" si="168">RW68/RV68</f>
        <v>1</v>
      </c>
      <c r="SA68" s="75">
        <f t="shared" ref="SA68:SA73" si="169">RZ68-RR68</f>
        <v>0</v>
      </c>
      <c r="SC68" s="74" t="s">
        <v>73</v>
      </c>
      <c r="SD68" s="74">
        <v>4</v>
      </c>
      <c r="SE68" s="74">
        <v>4</v>
      </c>
      <c r="SF68" s="74">
        <v>0</v>
      </c>
      <c r="SG68" s="74">
        <v>0</v>
      </c>
      <c r="SH68" s="75">
        <f t="shared" ref="SH68:SH73" si="170">SE68/SD68</f>
        <v>1</v>
      </c>
      <c r="SI68" s="75">
        <f t="shared" ref="SI68:SI73" si="171">SH68-RZ68</f>
        <v>0</v>
      </c>
      <c r="SK68" s="74" t="s">
        <v>73</v>
      </c>
      <c r="SL68" s="74">
        <v>4</v>
      </c>
      <c r="SM68" s="74">
        <v>4</v>
      </c>
      <c r="SN68" s="74">
        <v>0</v>
      </c>
      <c r="SO68" s="74">
        <v>0</v>
      </c>
      <c r="SP68" s="75">
        <f t="shared" ref="SP68:SP74" si="172">SM68/SL68</f>
        <v>1</v>
      </c>
      <c r="SQ68" s="75" t="str">
        <f t="shared" ref="SQ68:SQ73" si="173">IF(EXACT(SD68,SL68),IF(EXACT(SE68,SM68),IF(EXACT(SF68,SN68),IF(EXACT(SG68,SO68),"OK",CONCATENATE("Fail:",ROUND(SP68-SH68,2)*100,"%")),CONCATENATE("Fail:",ROUND(SP68-SH68,2)*100,"%")),CONCATENATE("Fail:",ROUND(SP68-SH68,2)*100,"%")),CONCATENATE("Fail:",ROUND(SP68-SH68,2)*100,"%"))</f>
        <v>OK</v>
      </c>
      <c r="SS68" s="74" t="s">
        <v>73</v>
      </c>
      <c r="ST68" s="74">
        <v>4</v>
      </c>
      <c r="SU68" s="74">
        <v>4</v>
      </c>
      <c r="SV68" s="74">
        <v>0</v>
      </c>
      <c r="SW68" s="74">
        <v>0</v>
      </c>
      <c r="SX68" s="75">
        <f t="shared" ref="SX68:SX74" si="174">SU68/ST68</f>
        <v>1</v>
      </c>
      <c r="SY68" s="75" t="str">
        <f t="shared" ref="SY68:SY73" si="175">IF(EXACT(SL68,ST68),IF(EXACT(SM68,SU68),IF(EXACT(SN68,SV68),IF(EXACT(SO68,SW68),"OK",CONCATENATE("Fail:",ROUND(SX68-SP68,2)*100,"%")),CONCATENATE("Fail:",ROUND(SX68-SP68,2)*100,"%")),CONCATENATE("Fail:",ROUND(SX68-SP68,2)*100,"%")),CONCATENATE("Fail:",ROUND(SX68-SP68,2)*100,"%"))</f>
        <v>OK</v>
      </c>
      <c r="TA68" s="74" t="s">
        <v>73</v>
      </c>
      <c r="TB68" s="74">
        <v>4</v>
      </c>
      <c r="TC68" s="74">
        <v>4</v>
      </c>
      <c r="TD68" s="74">
        <v>0</v>
      </c>
      <c r="TE68" s="74">
        <v>0</v>
      </c>
      <c r="TF68" s="75">
        <v>1</v>
      </c>
      <c r="TG68" s="75" t="str">
        <f t="shared" ref="TG68:TG73" si="176">IF(EXACT(SL68,TB68),IF(EXACT(SM68,TC68),IF(EXACT(SN68,TD68),IF(EXACT(SO68,TE68),"OK",CONCATENATE("Fail:",ROUND(TF68-SP68,2)*100,"%")),CONCATENATE("Fail:",ROUND(TF68-SP68,2)*100,"%")),CONCATENATE("Fail:",ROUND(TF68-SP68,2)*100,"%")),CONCATENATE("Fail:",ROUND(TF68-SP68,2)*100,"%"))</f>
        <v>OK</v>
      </c>
      <c r="TI68" s="74" t="s">
        <v>73</v>
      </c>
      <c r="TJ68" s="74">
        <v>4</v>
      </c>
      <c r="TK68" s="74">
        <v>4</v>
      </c>
      <c r="TL68" s="74">
        <v>0</v>
      </c>
      <c r="TM68" s="74">
        <v>0</v>
      </c>
      <c r="TN68" s="75">
        <f t="shared" ref="TN68:TN73" si="177">TK68/TJ68</f>
        <v>1</v>
      </c>
      <c r="TO68" s="75" t="str">
        <f t="shared" ref="TO68:TO73" si="178">IF(EXACT(ST68,TJ68),IF(EXACT(SU68,TK68),IF(EXACT(SV68,TL68),IF(EXACT(SW68,TM68),"OK",CONCATENATE("Fail:",ROUND(TN68-SX68,2)*100,"%")),CONCATENATE("Fail:",ROUND(TN68-SX68,2)*100,"%")),CONCATENATE("Fail:",ROUND(TN68-SX68,2)*100,"%")),CONCATENATE("Fail:",ROUND(TN68-SX68,2)*100,"%"))</f>
        <v>OK</v>
      </c>
    </row>
    <row r="69" spans="1:535" ht="15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G69" s="4"/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4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4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4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4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4">
        <f>AS69-AK69</f>
        <v>0</v>
      </c>
      <c r="AV69" s="2" t="s">
        <v>69</v>
      </c>
      <c r="AW69" s="2">
        <v>22</v>
      </c>
      <c r="AX69" s="2">
        <v>21</v>
      </c>
      <c r="AY69" s="2">
        <v>1</v>
      </c>
      <c r="AZ69" s="2">
        <v>0</v>
      </c>
      <c r="BA69" s="4">
        <v>0.95</v>
      </c>
      <c r="BB69" s="4">
        <f>BA69-AS69</f>
        <v>0</v>
      </c>
      <c r="BD69" s="2" t="s">
        <v>67</v>
      </c>
      <c r="BE69" s="2">
        <v>94</v>
      </c>
      <c r="BF69" s="2">
        <v>76</v>
      </c>
      <c r="BG69" s="2">
        <v>12</v>
      </c>
      <c r="BH69" s="2">
        <v>6</v>
      </c>
      <c r="BI69" s="4">
        <v>0.81</v>
      </c>
      <c r="BJ69" s="4">
        <f t="shared" si="93"/>
        <v>0</v>
      </c>
      <c r="BL69" s="2" t="s">
        <v>67</v>
      </c>
      <c r="BM69" s="2">
        <v>94</v>
      </c>
      <c r="BN69" s="2">
        <v>76</v>
      </c>
      <c r="BO69" s="2">
        <v>12</v>
      </c>
      <c r="BP69" s="2">
        <v>6</v>
      </c>
      <c r="BQ69" s="4">
        <v>0.81</v>
      </c>
      <c r="BR69" s="4">
        <f t="shared" si="94"/>
        <v>0</v>
      </c>
      <c r="BT69" s="2" t="s">
        <v>67</v>
      </c>
      <c r="BU69" s="2">
        <v>94</v>
      </c>
      <c r="BV69" s="2">
        <v>76</v>
      </c>
      <c r="BW69" s="2">
        <v>12</v>
      </c>
      <c r="BX69" s="2">
        <v>6</v>
      </c>
      <c r="BY69" s="4">
        <v>0.81</v>
      </c>
      <c r="BZ69" s="4">
        <f t="shared" si="95"/>
        <v>0</v>
      </c>
      <c r="CB69" s="2" t="s">
        <v>67</v>
      </c>
      <c r="CC69" s="2">
        <v>94</v>
      </c>
      <c r="CD69" s="2">
        <v>76</v>
      </c>
      <c r="CE69" s="2">
        <v>12</v>
      </c>
      <c r="CF69" s="2">
        <v>6</v>
      </c>
      <c r="CG69" s="4">
        <v>0.81</v>
      </c>
      <c r="CH69" s="4">
        <f t="shared" si="96"/>
        <v>0</v>
      </c>
      <c r="CJ69" s="2" t="s">
        <v>67</v>
      </c>
      <c r="CK69" s="2">
        <v>94</v>
      </c>
      <c r="CL69" s="2">
        <v>76</v>
      </c>
      <c r="CM69" s="2">
        <v>12</v>
      </c>
      <c r="CN69" s="2">
        <v>6</v>
      </c>
      <c r="CO69" s="4">
        <v>0.81</v>
      </c>
      <c r="CP69" s="4">
        <f t="shared" si="97"/>
        <v>0</v>
      </c>
      <c r="CR69" s="2" t="s">
        <v>67</v>
      </c>
      <c r="CS69" s="2">
        <v>92</v>
      </c>
      <c r="CT69" s="2">
        <v>76</v>
      </c>
      <c r="CU69" s="2">
        <v>10</v>
      </c>
      <c r="CV69" s="2">
        <v>6</v>
      </c>
      <c r="CW69" s="4">
        <v>0.83</v>
      </c>
      <c r="CX69" s="4">
        <f t="shared" si="98"/>
        <v>1.9999999999999907E-2</v>
      </c>
      <c r="CZ69" s="2" t="s">
        <v>67</v>
      </c>
      <c r="DA69" s="2">
        <v>92</v>
      </c>
      <c r="DB69" s="2">
        <v>76</v>
      </c>
      <c r="DC69" s="2">
        <v>10</v>
      </c>
      <c r="DD69" s="2">
        <v>6</v>
      </c>
      <c r="DE69" s="4">
        <v>0.83</v>
      </c>
      <c r="DF69" s="8">
        <f t="shared" si="99"/>
        <v>0</v>
      </c>
      <c r="DH69" s="2" t="s">
        <v>67</v>
      </c>
      <c r="DI69" s="2">
        <v>92</v>
      </c>
      <c r="DJ69" s="2">
        <v>76</v>
      </c>
      <c r="DK69" s="2">
        <v>10</v>
      </c>
      <c r="DL69" s="2">
        <v>6</v>
      </c>
      <c r="DM69" s="4">
        <v>0.83</v>
      </c>
      <c r="DN69" s="4">
        <f t="shared" si="100"/>
        <v>0</v>
      </c>
      <c r="DP69" s="2" t="s">
        <v>67</v>
      </c>
      <c r="DQ69" s="2">
        <v>92</v>
      </c>
      <c r="DR69" s="2">
        <v>76</v>
      </c>
      <c r="DS69" s="2">
        <v>10</v>
      </c>
      <c r="DT69" s="2">
        <v>6</v>
      </c>
      <c r="DU69" s="4">
        <v>0.83</v>
      </c>
      <c r="DV69" s="4">
        <f t="shared" si="101"/>
        <v>0</v>
      </c>
      <c r="DX69" s="2" t="s">
        <v>67</v>
      </c>
      <c r="DY69" s="2">
        <v>92</v>
      </c>
      <c r="DZ69" s="2">
        <v>76</v>
      </c>
      <c r="EA69" s="2">
        <v>10</v>
      </c>
      <c r="EB69" s="2">
        <v>6</v>
      </c>
      <c r="EC69" s="4">
        <v>0.83</v>
      </c>
      <c r="ED69" s="8">
        <f>EC69-'ZTE Geek V975'!DM69</f>
        <v>0</v>
      </c>
      <c r="EF69" s="2" t="s">
        <v>67</v>
      </c>
      <c r="EG69" s="2">
        <v>92</v>
      </c>
      <c r="EH69" s="2">
        <v>76</v>
      </c>
      <c r="EI69" s="2">
        <v>10</v>
      </c>
      <c r="EJ69" s="2">
        <v>6</v>
      </c>
      <c r="EK69" s="4">
        <v>0.83</v>
      </c>
      <c r="EL69" s="4">
        <f t="shared" si="102"/>
        <v>0</v>
      </c>
      <c r="EN69" s="2" t="s">
        <v>67</v>
      </c>
      <c r="EO69" s="2">
        <v>92</v>
      </c>
      <c r="EP69" s="2">
        <v>76</v>
      </c>
      <c r="EQ69" s="2">
        <v>10</v>
      </c>
      <c r="ER69" s="2">
        <v>6</v>
      </c>
      <c r="ES69" s="4">
        <v>0.83</v>
      </c>
      <c r="ET69" s="4">
        <f t="shared" si="103"/>
        <v>0</v>
      </c>
      <c r="EV69" s="2" t="s">
        <v>67</v>
      </c>
      <c r="EW69" s="2">
        <v>92</v>
      </c>
      <c r="EX69" s="2">
        <v>76</v>
      </c>
      <c r="EY69" s="2">
        <v>10</v>
      </c>
      <c r="EZ69" s="2">
        <v>6</v>
      </c>
      <c r="FA69" s="4">
        <v>0.83</v>
      </c>
      <c r="FB69" s="4">
        <f t="shared" si="104"/>
        <v>0</v>
      </c>
      <c r="FD69" s="2" t="s">
        <v>67</v>
      </c>
      <c r="FE69" s="2">
        <v>92</v>
      </c>
      <c r="FF69" s="2">
        <v>76</v>
      </c>
      <c r="FG69" s="2">
        <v>10</v>
      </c>
      <c r="FH69" s="2">
        <v>6</v>
      </c>
      <c r="FI69" s="4">
        <v>0.83</v>
      </c>
      <c r="FJ69" s="4">
        <f t="shared" si="105"/>
        <v>0</v>
      </c>
      <c r="FL69" s="2" t="s">
        <v>67</v>
      </c>
      <c r="FM69" s="2">
        <v>92</v>
      </c>
      <c r="FN69" s="2">
        <v>76</v>
      </c>
      <c r="FO69" s="2">
        <v>10</v>
      </c>
      <c r="FP69" s="2">
        <v>6</v>
      </c>
      <c r="FQ69" s="4">
        <v>0.83</v>
      </c>
      <c r="FR69" s="8">
        <f t="shared" si="106"/>
        <v>0</v>
      </c>
      <c r="FT69" s="2" t="s">
        <v>67</v>
      </c>
      <c r="FU69" s="2">
        <v>92</v>
      </c>
      <c r="FV69" s="2">
        <v>76</v>
      </c>
      <c r="FW69" s="2">
        <v>10</v>
      </c>
      <c r="FX69" s="2">
        <v>6</v>
      </c>
      <c r="FY69" s="4">
        <f t="shared" si="107"/>
        <v>0.82608695652173914</v>
      </c>
      <c r="FZ69" s="4">
        <f t="shared" si="108"/>
        <v>-3.9130434782608248E-3</v>
      </c>
      <c r="GB69" t="s">
        <v>67</v>
      </c>
      <c r="GC69">
        <v>92</v>
      </c>
      <c r="GD69">
        <v>76</v>
      </c>
      <c r="GE69">
        <v>10</v>
      </c>
      <c r="GF69">
        <v>6</v>
      </c>
      <c r="GG69" s="38">
        <f t="shared" si="109"/>
        <v>0.82608695652173914</v>
      </c>
      <c r="GH69" s="4">
        <f t="shared" si="110"/>
        <v>0</v>
      </c>
      <c r="GJ69" s="2" t="s">
        <v>67</v>
      </c>
      <c r="GK69" s="2">
        <v>92</v>
      </c>
      <c r="GL69" s="2">
        <v>76</v>
      </c>
      <c r="GM69" s="2">
        <v>10</v>
      </c>
      <c r="GN69" s="2">
        <v>6</v>
      </c>
      <c r="GO69" s="4">
        <v>0.83</v>
      </c>
      <c r="GP69" s="4">
        <f t="shared" si="111"/>
        <v>3.9130434782608248E-3</v>
      </c>
      <c r="GR69" s="2" t="s">
        <v>67</v>
      </c>
      <c r="GS69" s="2">
        <v>92</v>
      </c>
      <c r="GT69" s="2">
        <v>76</v>
      </c>
      <c r="GU69" s="2">
        <v>10</v>
      </c>
      <c r="GV69" s="2">
        <v>6</v>
      </c>
      <c r="GW69" s="4">
        <v>0.83</v>
      </c>
      <c r="GX69" s="4">
        <f t="shared" si="112"/>
        <v>0</v>
      </c>
      <c r="GZ69" s="2" t="s">
        <v>67</v>
      </c>
      <c r="HA69" s="2">
        <v>92</v>
      </c>
      <c r="HB69" s="2">
        <v>76</v>
      </c>
      <c r="HC69" s="2">
        <v>10</v>
      </c>
      <c r="HD69" s="2">
        <v>6</v>
      </c>
      <c r="HE69" s="4">
        <v>0.83</v>
      </c>
      <c r="HF69" s="4">
        <f t="shared" si="113"/>
        <v>0</v>
      </c>
      <c r="HH69" s="2" t="s">
        <v>67</v>
      </c>
      <c r="HI69" s="2">
        <v>92</v>
      </c>
      <c r="HJ69" s="2">
        <v>76</v>
      </c>
      <c r="HK69" s="2">
        <v>10</v>
      </c>
      <c r="HL69" s="2">
        <v>6</v>
      </c>
      <c r="HM69" s="4">
        <v>0.83</v>
      </c>
      <c r="HN69" s="4">
        <f t="shared" si="114"/>
        <v>0</v>
      </c>
      <c r="HP69" s="2" t="s">
        <v>67</v>
      </c>
      <c r="HQ69" s="2">
        <v>92</v>
      </c>
      <c r="HR69" s="2">
        <v>76</v>
      </c>
      <c r="HS69" s="2">
        <v>10</v>
      </c>
      <c r="HT69" s="2">
        <v>6</v>
      </c>
      <c r="HU69" s="4">
        <v>0.83</v>
      </c>
      <c r="HV69" s="4">
        <f t="shared" si="115"/>
        <v>0</v>
      </c>
      <c r="HX69" s="2" t="s">
        <v>67</v>
      </c>
      <c r="HY69" s="2">
        <v>92</v>
      </c>
      <c r="HZ69" s="2">
        <v>76</v>
      </c>
      <c r="IA69" s="2">
        <v>10</v>
      </c>
      <c r="IB69" s="2">
        <v>6</v>
      </c>
      <c r="IC69" s="4">
        <v>0.83</v>
      </c>
      <c r="ID69" s="4">
        <f t="shared" si="116"/>
        <v>0</v>
      </c>
      <c r="IF69" s="2" t="s">
        <v>67</v>
      </c>
      <c r="IG69" s="2">
        <v>92</v>
      </c>
      <c r="IH69" s="2">
        <v>76</v>
      </c>
      <c r="II69" s="2">
        <v>10</v>
      </c>
      <c r="IJ69" s="2">
        <v>6</v>
      </c>
      <c r="IK69" s="4">
        <f t="shared" si="117"/>
        <v>0.82608695652173914</v>
      </c>
      <c r="IL69" s="4">
        <f t="shared" si="118"/>
        <v>-3.9130434782608248E-3</v>
      </c>
      <c r="IN69" s="55" t="s">
        <v>67</v>
      </c>
      <c r="IO69" s="55">
        <v>92</v>
      </c>
      <c r="IP69" s="55">
        <v>76</v>
      </c>
      <c r="IQ69" s="55">
        <v>10</v>
      </c>
      <c r="IR69" s="55">
        <v>6</v>
      </c>
      <c r="IS69" s="56">
        <v>0.83</v>
      </c>
      <c r="IT69" s="56">
        <v>0</v>
      </c>
      <c r="IU69" s="52"/>
      <c r="IV69" s="55" t="s">
        <v>67</v>
      </c>
      <c r="IW69" s="55">
        <v>92</v>
      </c>
      <c r="IX69" s="55">
        <v>76</v>
      </c>
      <c r="IY69" s="55">
        <v>10</v>
      </c>
      <c r="IZ69" s="55">
        <v>6</v>
      </c>
      <c r="JA69" s="56">
        <v>0.83</v>
      </c>
      <c r="JB69" s="56">
        <v>0</v>
      </c>
      <c r="JC69" s="52"/>
      <c r="JD69" s="73" t="s">
        <v>67</v>
      </c>
      <c r="JE69" s="73">
        <v>92</v>
      </c>
      <c r="JF69" s="73">
        <v>76</v>
      </c>
      <c r="JG69" s="73">
        <v>10</v>
      </c>
      <c r="JH69" s="73">
        <v>6</v>
      </c>
      <c r="JI69" s="77">
        <v>0.83</v>
      </c>
      <c r="JJ69" s="67">
        <f t="shared" si="119"/>
        <v>0</v>
      </c>
      <c r="JK69" s="66"/>
      <c r="JL69" s="73" t="s">
        <v>160</v>
      </c>
      <c r="JM69" s="73">
        <v>92</v>
      </c>
      <c r="JN69" s="73">
        <v>76</v>
      </c>
      <c r="JO69" s="73">
        <v>10</v>
      </c>
      <c r="JP69" s="73">
        <v>6</v>
      </c>
      <c r="JQ69" s="77">
        <f t="shared" ref="JQ69:JQ74" si="179">JN69/JM69</f>
        <v>0.82608695652173914</v>
      </c>
      <c r="JR69" s="67">
        <f t="shared" si="120"/>
        <v>-3.9130434782608248E-3</v>
      </c>
      <c r="JS69" s="66"/>
      <c r="JT69" s="74" t="s">
        <v>160</v>
      </c>
      <c r="JU69" s="74">
        <v>92</v>
      </c>
      <c r="JV69" s="74">
        <v>76</v>
      </c>
      <c r="JW69" s="74">
        <v>10</v>
      </c>
      <c r="JX69" s="74">
        <v>6</v>
      </c>
      <c r="JY69" s="75">
        <f t="shared" si="121"/>
        <v>0.82608695652173914</v>
      </c>
      <c r="JZ69" s="75">
        <f t="shared" si="122"/>
        <v>0</v>
      </c>
      <c r="KB69" s="73" t="s">
        <v>160</v>
      </c>
      <c r="KC69" s="73">
        <v>92</v>
      </c>
      <c r="KD69" s="73">
        <v>76</v>
      </c>
      <c r="KE69" s="73">
        <v>10</v>
      </c>
      <c r="KF69" s="73">
        <v>6</v>
      </c>
      <c r="KG69" s="77">
        <v>0.83</v>
      </c>
      <c r="KH69" s="75">
        <f t="shared" si="123"/>
        <v>3.9130434782608248E-3</v>
      </c>
      <c r="KI69" s="74"/>
      <c r="KJ69" s="73" t="s">
        <v>160</v>
      </c>
      <c r="KK69" s="73">
        <v>92</v>
      </c>
      <c r="KL69" s="73">
        <v>76</v>
      </c>
      <c r="KM69" s="73">
        <v>10</v>
      </c>
      <c r="KN69" s="73">
        <v>6</v>
      </c>
      <c r="KO69" s="77">
        <v>0.83</v>
      </c>
      <c r="KP69" s="75">
        <f t="shared" si="124"/>
        <v>0</v>
      </c>
      <c r="KQ69" s="74"/>
      <c r="KR69" s="73" t="s">
        <v>160</v>
      </c>
      <c r="KS69" s="73">
        <v>92</v>
      </c>
      <c r="KT69" s="73">
        <v>76</v>
      </c>
      <c r="KU69" s="73">
        <v>10</v>
      </c>
      <c r="KV69" s="73">
        <v>6</v>
      </c>
      <c r="KW69" s="77">
        <v>0.83</v>
      </c>
      <c r="KX69" s="75">
        <f t="shared" si="125"/>
        <v>0</v>
      </c>
      <c r="KY69" s="74"/>
      <c r="KZ69" s="73" t="s">
        <v>160</v>
      </c>
      <c r="LA69" s="73">
        <v>92</v>
      </c>
      <c r="LB69" s="73">
        <v>76</v>
      </c>
      <c r="LC69" s="73">
        <v>10</v>
      </c>
      <c r="LD69" s="73">
        <v>6</v>
      </c>
      <c r="LE69" s="77">
        <v>0.83</v>
      </c>
      <c r="LF69" s="75">
        <f t="shared" si="126"/>
        <v>-5.17</v>
      </c>
      <c r="LG69" s="74"/>
      <c r="LH69" s="74"/>
      <c r="LI69" s="73" t="s">
        <v>160</v>
      </c>
      <c r="LJ69" s="73">
        <v>92</v>
      </c>
      <c r="LK69" s="73">
        <v>76</v>
      </c>
      <c r="LL69" s="73">
        <v>10</v>
      </c>
      <c r="LM69" s="73">
        <v>6</v>
      </c>
      <c r="LN69" s="77">
        <v>0.83</v>
      </c>
      <c r="LO69" s="75">
        <f t="shared" si="127"/>
        <v>0</v>
      </c>
      <c r="LP69" s="74"/>
      <c r="LQ69" s="74" t="s">
        <v>160</v>
      </c>
      <c r="LR69" s="74">
        <v>92</v>
      </c>
      <c r="LS69" s="74">
        <v>76</v>
      </c>
      <c r="LT69" s="74">
        <v>10</v>
      </c>
      <c r="LU69" s="74">
        <v>6</v>
      </c>
      <c r="LV69" s="75">
        <f t="shared" si="128"/>
        <v>0.82608695652173914</v>
      </c>
      <c r="LW69" s="75">
        <f t="shared" si="129"/>
        <v>-3.9130434782608248E-3</v>
      </c>
      <c r="LY69" s="74" t="s">
        <v>160</v>
      </c>
      <c r="LZ69" s="74">
        <v>92</v>
      </c>
      <c r="MA69" s="74">
        <v>76</v>
      </c>
      <c r="MB69" s="74">
        <v>10</v>
      </c>
      <c r="MC69" s="74">
        <v>6</v>
      </c>
      <c r="MD69" s="75">
        <f t="shared" si="130"/>
        <v>0.82608695652173914</v>
      </c>
      <c r="ME69" s="75">
        <f t="shared" si="131"/>
        <v>0</v>
      </c>
      <c r="MG69" s="74" t="s">
        <v>160</v>
      </c>
      <c r="MH69" s="74">
        <v>92</v>
      </c>
      <c r="MI69" s="74">
        <v>76</v>
      </c>
      <c r="MJ69" s="74">
        <v>10</v>
      </c>
      <c r="MK69" s="74">
        <v>6</v>
      </c>
      <c r="ML69" s="75">
        <f t="shared" si="132"/>
        <v>0.82608695652173914</v>
      </c>
      <c r="MM69" s="75">
        <f t="shared" si="133"/>
        <v>0</v>
      </c>
      <c r="MO69" s="74" t="s">
        <v>160</v>
      </c>
      <c r="MP69" s="74">
        <v>92</v>
      </c>
      <c r="MQ69" s="74">
        <v>76</v>
      </c>
      <c r="MR69" s="74">
        <v>10</v>
      </c>
      <c r="MS69" s="74">
        <v>6</v>
      </c>
      <c r="MT69" s="75">
        <f t="shared" si="134"/>
        <v>0.82608695652173914</v>
      </c>
      <c r="MU69" s="75">
        <f t="shared" si="135"/>
        <v>0</v>
      </c>
      <c r="MW69" s="74" t="s">
        <v>160</v>
      </c>
      <c r="MX69" s="74">
        <v>92</v>
      </c>
      <c r="MY69" s="74">
        <v>76</v>
      </c>
      <c r="MZ69" s="74">
        <v>10</v>
      </c>
      <c r="NA69" s="74">
        <v>6</v>
      </c>
      <c r="NB69" s="75">
        <f t="shared" si="136"/>
        <v>0.82608695652173914</v>
      </c>
      <c r="NC69" s="75">
        <f t="shared" si="137"/>
        <v>0</v>
      </c>
      <c r="ND69" s="74"/>
      <c r="NE69" s="74" t="s">
        <v>160</v>
      </c>
      <c r="NF69" s="74">
        <v>92</v>
      </c>
      <c r="NG69" s="74">
        <v>76</v>
      </c>
      <c r="NH69" s="74">
        <v>10</v>
      </c>
      <c r="NI69" s="74">
        <v>6</v>
      </c>
      <c r="NJ69" s="75">
        <f t="shared" si="138"/>
        <v>0.82608695652173914</v>
      </c>
      <c r="NK69" s="75">
        <f t="shared" si="139"/>
        <v>0</v>
      </c>
      <c r="NL69" s="74"/>
      <c r="NM69" s="74" t="s">
        <v>160</v>
      </c>
      <c r="NN69" s="74">
        <v>92</v>
      </c>
      <c r="NO69" s="74">
        <v>76</v>
      </c>
      <c r="NP69" s="74">
        <v>10</v>
      </c>
      <c r="NQ69" s="74">
        <v>6</v>
      </c>
      <c r="NR69" s="75">
        <f t="shared" si="140"/>
        <v>0.82608695652173914</v>
      </c>
      <c r="NS69" s="75">
        <f t="shared" si="141"/>
        <v>0</v>
      </c>
      <c r="NU69" s="74" t="s">
        <v>160</v>
      </c>
      <c r="NV69" s="74">
        <v>92</v>
      </c>
      <c r="NW69" s="74">
        <v>76</v>
      </c>
      <c r="NX69" s="74">
        <v>10</v>
      </c>
      <c r="NY69" s="74">
        <v>6</v>
      </c>
      <c r="NZ69" s="75">
        <f t="shared" si="142"/>
        <v>0.82608695652173914</v>
      </c>
      <c r="OA69" s="75">
        <f t="shared" si="143"/>
        <v>0</v>
      </c>
      <c r="OC69" s="74" t="s">
        <v>160</v>
      </c>
      <c r="OD69" s="74">
        <v>92</v>
      </c>
      <c r="OE69" s="74">
        <v>76</v>
      </c>
      <c r="OF69" s="74">
        <v>10</v>
      </c>
      <c r="OG69" s="74">
        <v>6</v>
      </c>
      <c r="OH69" s="75">
        <f t="shared" si="144"/>
        <v>0.82608695652173914</v>
      </c>
      <c r="OI69" s="75">
        <f t="shared" si="145"/>
        <v>0</v>
      </c>
      <c r="OK69" s="74" t="s">
        <v>160</v>
      </c>
      <c r="OL69" s="74">
        <v>92</v>
      </c>
      <c r="OM69" s="73">
        <v>76</v>
      </c>
      <c r="ON69" s="74">
        <v>10</v>
      </c>
      <c r="OO69" s="74">
        <v>6</v>
      </c>
      <c r="OP69" s="75">
        <f t="shared" si="146"/>
        <v>0.82608695652173914</v>
      </c>
      <c r="OQ69" s="75">
        <f t="shared" si="147"/>
        <v>0</v>
      </c>
      <c r="OS69" s="74" t="s">
        <v>160</v>
      </c>
      <c r="OT69" s="74">
        <v>92</v>
      </c>
      <c r="OU69" s="74">
        <v>76</v>
      </c>
      <c r="OV69" s="74">
        <v>10</v>
      </c>
      <c r="OW69" s="74">
        <v>6</v>
      </c>
      <c r="OX69" s="75">
        <f t="shared" si="148"/>
        <v>0.82608695652173914</v>
      </c>
      <c r="OY69" s="75">
        <f t="shared" si="149"/>
        <v>0</v>
      </c>
      <c r="PA69" s="74" t="s">
        <v>160</v>
      </c>
      <c r="PB69" s="74">
        <v>92</v>
      </c>
      <c r="PC69" s="74">
        <v>76</v>
      </c>
      <c r="PD69" s="74">
        <v>10</v>
      </c>
      <c r="PE69" s="74">
        <v>6</v>
      </c>
      <c r="PF69" s="75">
        <f t="shared" si="150"/>
        <v>0.82608695652173914</v>
      </c>
      <c r="PG69" s="75">
        <f t="shared" si="151"/>
        <v>0</v>
      </c>
      <c r="PI69" s="74" t="s">
        <v>160</v>
      </c>
      <c r="PJ69" s="74">
        <v>92</v>
      </c>
      <c r="PK69" s="74">
        <v>76</v>
      </c>
      <c r="PL69" s="74">
        <v>10</v>
      </c>
      <c r="PM69" s="74">
        <v>6</v>
      </c>
      <c r="PN69" s="75">
        <f t="shared" si="152"/>
        <v>0.82608695652173914</v>
      </c>
      <c r="PO69" s="75">
        <f t="shared" si="153"/>
        <v>0</v>
      </c>
      <c r="PQ69" s="74" t="s">
        <v>160</v>
      </c>
      <c r="PR69" s="74">
        <v>92</v>
      </c>
      <c r="PS69" s="74">
        <v>76</v>
      </c>
      <c r="PT69" s="74">
        <v>10</v>
      </c>
      <c r="PU69" s="74">
        <v>6</v>
      </c>
      <c r="PV69" s="75">
        <f t="shared" si="154"/>
        <v>0.82608695652173914</v>
      </c>
      <c r="PW69" s="75">
        <f t="shared" si="155"/>
        <v>0</v>
      </c>
      <c r="PY69" s="74" t="s">
        <v>160</v>
      </c>
      <c r="PZ69" s="74">
        <v>92</v>
      </c>
      <c r="QA69" s="74">
        <v>76</v>
      </c>
      <c r="QB69" s="74">
        <v>10</v>
      </c>
      <c r="QC69" s="74">
        <v>6</v>
      </c>
      <c r="QD69" s="75">
        <f t="shared" si="156"/>
        <v>0.82608695652173914</v>
      </c>
      <c r="QE69" s="75">
        <f t="shared" si="157"/>
        <v>0</v>
      </c>
      <c r="QG69" s="74" t="s">
        <v>160</v>
      </c>
      <c r="QH69" s="74">
        <v>92</v>
      </c>
      <c r="QI69" s="74">
        <v>76</v>
      </c>
      <c r="QJ69" s="74">
        <v>10</v>
      </c>
      <c r="QK69" s="74">
        <v>6</v>
      </c>
      <c r="QL69" s="75">
        <f t="shared" si="158"/>
        <v>0.82608695652173914</v>
      </c>
      <c r="QM69" s="75">
        <f t="shared" si="159"/>
        <v>0</v>
      </c>
      <c r="QO69" s="74" t="s">
        <v>160</v>
      </c>
      <c r="QP69" s="74">
        <v>92</v>
      </c>
      <c r="QQ69" s="74">
        <v>76</v>
      </c>
      <c r="QR69" s="74">
        <v>10</v>
      </c>
      <c r="QS69" s="74">
        <v>6</v>
      </c>
      <c r="QT69" s="75">
        <f t="shared" si="160"/>
        <v>0.82608695652173914</v>
      </c>
      <c r="QU69" s="75">
        <f t="shared" si="161"/>
        <v>0</v>
      </c>
      <c r="QW69" s="74" t="s">
        <v>160</v>
      </c>
      <c r="QX69" s="74">
        <v>92</v>
      </c>
      <c r="QY69" s="74">
        <v>76</v>
      </c>
      <c r="QZ69" s="74">
        <v>10</v>
      </c>
      <c r="RA69" s="74">
        <v>6</v>
      </c>
      <c r="RB69" s="75">
        <f t="shared" si="162"/>
        <v>0.82608695652173914</v>
      </c>
      <c r="RC69" s="75">
        <f t="shared" si="163"/>
        <v>0</v>
      </c>
      <c r="RE69" s="74" t="s">
        <v>160</v>
      </c>
      <c r="RF69" s="74">
        <v>92</v>
      </c>
      <c r="RG69" s="74">
        <v>76</v>
      </c>
      <c r="RH69" s="74">
        <v>10</v>
      </c>
      <c r="RI69" s="74">
        <v>6</v>
      </c>
      <c r="RJ69" s="75">
        <f t="shared" si="164"/>
        <v>0.82608695652173914</v>
      </c>
      <c r="RK69" s="75">
        <f t="shared" si="165"/>
        <v>0</v>
      </c>
      <c r="RM69" s="74" t="s">
        <v>160</v>
      </c>
      <c r="RN69" s="74">
        <v>92</v>
      </c>
      <c r="RO69" s="74">
        <v>76</v>
      </c>
      <c r="RP69" s="74">
        <v>10</v>
      </c>
      <c r="RQ69" s="74">
        <v>6</v>
      </c>
      <c r="RR69" s="75">
        <f t="shared" si="166"/>
        <v>0.82608695652173914</v>
      </c>
      <c r="RS69" s="75">
        <f t="shared" si="167"/>
        <v>0</v>
      </c>
      <c r="RU69" s="74" t="s">
        <v>160</v>
      </c>
      <c r="RV69" s="74">
        <v>92</v>
      </c>
      <c r="RW69" s="74">
        <v>77</v>
      </c>
      <c r="RX69" s="74">
        <v>10</v>
      </c>
      <c r="RY69" s="74">
        <v>5</v>
      </c>
      <c r="RZ69" s="75">
        <f t="shared" si="168"/>
        <v>0.83695652173913049</v>
      </c>
      <c r="SA69" s="75">
        <f t="shared" si="169"/>
        <v>1.0869565217391353E-2</v>
      </c>
      <c r="SC69" s="74" t="s">
        <v>160</v>
      </c>
      <c r="SD69" s="74">
        <v>92</v>
      </c>
      <c r="SE69" s="74">
        <v>77</v>
      </c>
      <c r="SF69" s="74">
        <v>10</v>
      </c>
      <c r="SG69" s="74">
        <v>5</v>
      </c>
      <c r="SH69" s="75">
        <f t="shared" si="170"/>
        <v>0.83695652173913049</v>
      </c>
      <c r="SI69" s="75">
        <f t="shared" si="171"/>
        <v>0</v>
      </c>
      <c r="SK69" s="74" t="s">
        <v>160</v>
      </c>
      <c r="SL69" s="74">
        <v>92</v>
      </c>
      <c r="SM69" s="74">
        <v>77</v>
      </c>
      <c r="SN69" s="74">
        <v>10</v>
      </c>
      <c r="SO69" s="74">
        <v>5</v>
      </c>
      <c r="SP69" s="75">
        <f t="shared" si="172"/>
        <v>0.83695652173913049</v>
      </c>
      <c r="SQ69" s="75" t="str">
        <f t="shared" si="173"/>
        <v>OK</v>
      </c>
      <c r="SS69" s="74" t="s">
        <v>160</v>
      </c>
      <c r="ST69" s="74">
        <v>92</v>
      </c>
      <c r="SU69" s="74">
        <v>77</v>
      </c>
      <c r="SV69" s="74">
        <v>10</v>
      </c>
      <c r="SW69" s="74">
        <v>5</v>
      </c>
      <c r="SX69" s="75">
        <f t="shared" si="174"/>
        <v>0.83695652173913049</v>
      </c>
      <c r="SY69" s="75" t="str">
        <f t="shared" si="175"/>
        <v>OK</v>
      </c>
      <c r="TA69" s="74" t="s">
        <v>160</v>
      </c>
      <c r="TB69" s="74">
        <v>90</v>
      </c>
      <c r="TC69" s="74">
        <v>79</v>
      </c>
      <c r="TD69" s="74">
        <v>6</v>
      </c>
      <c r="TE69" s="74">
        <v>5</v>
      </c>
      <c r="TF69" s="75">
        <v>0.88</v>
      </c>
      <c r="TG69" s="75" t="str">
        <f t="shared" si="176"/>
        <v>Fail:4%</v>
      </c>
      <c r="TI69" s="74" t="s">
        <v>160</v>
      </c>
      <c r="TJ69" s="74">
        <v>90</v>
      </c>
      <c r="TK69" s="74">
        <v>79</v>
      </c>
      <c r="TL69" s="74">
        <v>6</v>
      </c>
      <c r="TM69" s="74">
        <v>5</v>
      </c>
      <c r="TN69" s="75">
        <f t="shared" si="177"/>
        <v>0.87777777777777777</v>
      </c>
      <c r="TO69" s="75" t="str">
        <f t="shared" si="178"/>
        <v>Fail:4%</v>
      </c>
    </row>
    <row r="70" spans="1:535" ht="15">
      <c r="A70" s="2" t="s">
        <v>70</v>
      </c>
      <c r="B70" s="2">
        <v>143</v>
      </c>
      <c r="C70" s="2">
        <v>113</v>
      </c>
      <c r="D70" s="2">
        <v>16</v>
      </c>
      <c r="E70" s="2">
        <v>14</v>
      </c>
      <c r="F70" s="4">
        <v>0.79</v>
      </c>
      <c r="G70" s="4"/>
      <c r="H70" s="2" t="s">
        <v>70</v>
      </c>
      <c r="I70" s="2">
        <v>143</v>
      </c>
      <c r="J70" s="2">
        <v>113</v>
      </c>
      <c r="K70" s="2">
        <v>16</v>
      </c>
      <c r="L70" s="2">
        <v>14</v>
      </c>
      <c r="M70" s="4">
        <v>0.79</v>
      </c>
      <c r="N70" s="4">
        <f>M70-F70</f>
        <v>0</v>
      </c>
      <c r="P70" s="2" t="s">
        <v>70</v>
      </c>
      <c r="Q70" s="2">
        <v>143</v>
      </c>
      <c r="R70" s="2">
        <v>113</v>
      </c>
      <c r="S70" s="2">
        <v>16</v>
      </c>
      <c r="T70" s="2">
        <v>14</v>
      </c>
      <c r="U70" s="4">
        <v>0.79</v>
      </c>
      <c r="V70" s="4">
        <f>U70-M70</f>
        <v>0</v>
      </c>
      <c r="X70" s="2" t="s">
        <v>70</v>
      </c>
      <c r="Y70" s="2">
        <v>143</v>
      </c>
      <c r="Z70" s="2">
        <v>113</v>
      </c>
      <c r="AA70" s="2">
        <v>16</v>
      </c>
      <c r="AB70" s="2">
        <v>14</v>
      </c>
      <c r="AC70" s="4">
        <v>0.79</v>
      </c>
      <c r="AD70" s="4">
        <f>AC70-U70</f>
        <v>0</v>
      </c>
      <c r="AF70" s="2" t="s">
        <v>70</v>
      </c>
      <c r="AG70" s="2">
        <v>143</v>
      </c>
      <c r="AH70" s="2">
        <v>113</v>
      </c>
      <c r="AI70" s="2">
        <v>16</v>
      </c>
      <c r="AJ70" s="2">
        <v>14</v>
      </c>
      <c r="AK70" s="4">
        <v>0.79</v>
      </c>
      <c r="AL70" s="4">
        <f>AK70-AC70</f>
        <v>0</v>
      </c>
      <c r="AN70" s="2" t="s">
        <v>70</v>
      </c>
      <c r="AO70" s="2">
        <v>143</v>
      </c>
      <c r="AP70" s="2">
        <v>113</v>
      </c>
      <c r="AQ70" s="2">
        <v>16</v>
      </c>
      <c r="AR70" s="2">
        <v>14</v>
      </c>
      <c r="AS70" s="4">
        <v>0.79</v>
      </c>
      <c r="AT70" s="4">
        <f>AS70-AK70</f>
        <v>0</v>
      </c>
      <c r="AV70" s="2" t="s">
        <v>70</v>
      </c>
      <c r="AW70" s="2">
        <v>143</v>
      </c>
      <c r="AX70" s="2">
        <v>113</v>
      </c>
      <c r="AY70" s="2">
        <v>16</v>
      </c>
      <c r="AZ70" s="2">
        <v>14</v>
      </c>
      <c r="BA70" s="4">
        <v>0.79</v>
      </c>
      <c r="BB70" s="4">
        <f>BA70-AS70</f>
        <v>0</v>
      </c>
      <c r="BD70" s="2" t="s">
        <v>68</v>
      </c>
      <c r="BE70" s="2">
        <v>71</v>
      </c>
      <c r="BF70" s="2">
        <v>33</v>
      </c>
      <c r="BG70" s="2">
        <v>10</v>
      </c>
      <c r="BH70" s="2">
        <v>28</v>
      </c>
      <c r="BI70" s="4">
        <v>0.46</v>
      </c>
      <c r="BJ70" s="4">
        <f t="shared" si="93"/>
        <v>0</v>
      </c>
      <c r="BL70" s="2" t="s">
        <v>68</v>
      </c>
      <c r="BM70" s="2">
        <v>71</v>
      </c>
      <c r="BN70" s="2">
        <v>33</v>
      </c>
      <c r="BO70" s="2">
        <v>10</v>
      </c>
      <c r="BP70" s="2">
        <v>28</v>
      </c>
      <c r="BQ70" s="4">
        <v>0.46</v>
      </c>
      <c r="BR70" s="4">
        <f t="shared" si="94"/>
        <v>0</v>
      </c>
      <c r="BT70" s="2" t="s">
        <v>68</v>
      </c>
      <c r="BU70" s="2">
        <v>71</v>
      </c>
      <c r="BV70" s="2">
        <v>33</v>
      </c>
      <c r="BW70" s="2">
        <v>10</v>
      </c>
      <c r="BX70" s="2">
        <v>28</v>
      </c>
      <c r="BY70" s="4">
        <v>0.46</v>
      </c>
      <c r="BZ70" s="4">
        <f t="shared" si="95"/>
        <v>0</v>
      </c>
      <c r="CB70" s="2" t="s">
        <v>68</v>
      </c>
      <c r="CC70" s="2">
        <v>71</v>
      </c>
      <c r="CD70" s="2">
        <v>33</v>
      </c>
      <c r="CE70" s="2">
        <v>10</v>
      </c>
      <c r="CF70" s="2">
        <v>28</v>
      </c>
      <c r="CG70" s="4">
        <v>0.46</v>
      </c>
      <c r="CH70" s="4">
        <f t="shared" si="96"/>
        <v>0</v>
      </c>
      <c r="CJ70" s="2" t="s">
        <v>68</v>
      </c>
      <c r="CK70" s="2">
        <v>71</v>
      </c>
      <c r="CL70" s="2">
        <v>33</v>
      </c>
      <c r="CM70" s="2">
        <v>10</v>
      </c>
      <c r="CN70" s="2">
        <v>28</v>
      </c>
      <c r="CO70" s="4">
        <v>0.46</v>
      </c>
      <c r="CP70" s="4">
        <f t="shared" si="97"/>
        <v>0</v>
      </c>
      <c r="CR70" s="2" t="s">
        <v>68</v>
      </c>
      <c r="CS70" s="2">
        <v>71</v>
      </c>
      <c r="CT70" s="2">
        <v>33</v>
      </c>
      <c r="CU70" s="2">
        <v>10</v>
      </c>
      <c r="CV70" s="2">
        <v>28</v>
      </c>
      <c r="CW70" s="4">
        <v>0.46</v>
      </c>
      <c r="CX70" s="4">
        <f t="shared" si="98"/>
        <v>0</v>
      </c>
      <c r="CZ70" s="2" t="s">
        <v>68</v>
      </c>
      <c r="DA70" s="2">
        <v>71</v>
      </c>
      <c r="DB70" s="2">
        <v>33</v>
      </c>
      <c r="DC70" s="2">
        <v>10</v>
      </c>
      <c r="DD70" s="2">
        <v>28</v>
      </c>
      <c r="DE70" s="4">
        <v>0.46</v>
      </c>
      <c r="DF70" s="8">
        <f t="shared" si="99"/>
        <v>0</v>
      </c>
      <c r="DH70" s="2" t="s">
        <v>68</v>
      </c>
      <c r="DI70" s="2">
        <v>71</v>
      </c>
      <c r="DJ70" s="2">
        <v>33</v>
      </c>
      <c r="DK70" s="2">
        <v>10</v>
      </c>
      <c r="DL70" s="2">
        <v>28</v>
      </c>
      <c r="DM70" s="4">
        <v>0.46</v>
      </c>
      <c r="DN70" s="4">
        <f t="shared" si="100"/>
        <v>0</v>
      </c>
      <c r="DP70" s="2" t="s">
        <v>68</v>
      </c>
      <c r="DQ70" s="2">
        <v>71</v>
      </c>
      <c r="DR70" s="2">
        <v>33</v>
      </c>
      <c r="DS70" s="2">
        <v>10</v>
      </c>
      <c r="DT70" s="2">
        <v>28</v>
      </c>
      <c r="DU70" s="4">
        <v>0.46</v>
      </c>
      <c r="DV70" s="4">
        <f t="shared" si="101"/>
        <v>0</v>
      </c>
      <c r="DX70" s="2" t="s">
        <v>68</v>
      </c>
      <c r="DY70" s="2">
        <v>71</v>
      </c>
      <c r="DZ70" s="2">
        <v>33</v>
      </c>
      <c r="EA70" s="2">
        <v>10</v>
      </c>
      <c r="EB70" s="2">
        <v>28</v>
      </c>
      <c r="EC70" s="4">
        <v>0.46</v>
      </c>
      <c r="ED70" s="8">
        <f>EC70-'ZTE Geek V975'!DM70</f>
        <v>0</v>
      </c>
      <c r="EF70" s="2" t="s">
        <v>68</v>
      </c>
      <c r="EG70" s="2">
        <v>71</v>
      </c>
      <c r="EH70" s="2">
        <v>33</v>
      </c>
      <c r="EI70" s="2">
        <v>10</v>
      </c>
      <c r="EJ70" s="2">
        <v>28</v>
      </c>
      <c r="EK70" s="4">
        <v>0.46</v>
      </c>
      <c r="EL70" s="4">
        <f t="shared" si="102"/>
        <v>0</v>
      </c>
      <c r="EN70" s="2" t="s">
        <v>68</v>
      </c>
      <c r="EO70" s="2">
        <v>71</v>
      </c>
      <c r="EP70" s="2">
        <v>33</v>
      </c>
      <c r="EQ70" s="2">
        <v>10</v>
      </c>
      <c r="ER70" s="2">
        <v>28</v>
      </c>
      <c r="ES70" s="4">
        <v>0.46</v>
      </c>
      <c r="ET70" s="4">
        <f t="shared" si="103"/>
        <v>0</v>
      </c>
      <c r="EV70" s="2" t="s">
        <v>68</v>
      </c>
      <c r="EW70" s="2">
        <v>71</v>
      </c>
      <c r="EX70" s="2">
        <v>33</v>
      </c>
      <c r="EY70" s="2">
        <v>10</v>
      </c>
      <c r="EZ70" s="2">
        <v>28</v>
      </c>
      <c r="FA70" s="4">
        <v>0.46</v>
      </c>
      <c r="FB70" s="4">
        <f t="shared" si="104"/>
        <v>0</v>
      </c>
      <c r="FD70" s="2" t="s">
        <v>68</v>
      </c>
      <c r="FE70" s="2">
        <v>71</v>
      </c>
      <c r="FF70" s="2">
        <v>33</v>
      </c>
      <c r="FG70" s="2">
        <v>10</v>
      </c>
      <c r="FH70" s="2">
        <v>28</v>
      </c>
      <c r="FI70" s="4">
        <v>0.46</v>
      </c>
      <c r="FJ70" s="4">
        <f t="shared" si="105"/>
        <v>0</v>
      </c>
      <c r="FL70" s="2" t="s">
        <v>68</v>
      </c>
      <c r="FM70" s="2">
        <v>71</v>
      </c>
      <c r="FN70" s="2">
        <v>33</v>
      </c>
      <c r="FO70" s="2">
        <v>10</v>
      </c>
      <c r="FP70" s="2">
        <v>28</v>
      </c>
      <c r="FQ70" s="4">
        <v>0.46</v>
      </c>
      <c r="FR70" s="8">
        <f t="shared" si="106"/>
        <v>0</v>
      </c>
      <c r="FT70" s="2" t="s">
        <v>68</v>
      </c>
      <c r="FU70" s="2">
        <v>71</v>
      </c>
      <c r="FV70" s="2">
        <v>33</v>
      </c>
      <c r="FW70" s="2">
        <v>10</v>
      </c>
      <c r="FX70" s="2">
        <v>28</v>
      </c>
      <c r="FY70" s="4">
        <f t="shared" si="107"/>
        <v>0.46478873239436619</v>
      </c>
      <c r="FZ70" s="4">
        <f t="shared" si="108"/>
        <v>4.7887323943661686E-3</v>
      </c>
      <c r="GB70" t="s">
        <v>68</v>
      </c>
      <c r="GC70">
        <v>71</v>
      </c>
      <c r="GD70">
        <v>33</v>
      </c>
      <c r="GE70">
        <v>10</v>
      </c>
      <c r="GF70">
        <v>28</v>
      </c>
      <c r="GG70" s="38">
        <f t="shared" si="109"/>
        <v>0.46478873239436619</v>
      </c>
      <c r="GH70" s="4">
        <f t="shared" si="110"/>
        <v>0</v>
      </c>
      <c r="GJ70" s="2" t="s">
        <v>68</v>
      </c>
      <c r="GK70" s="2">
        <v>71</v>
      </c>
      <c r="GL70" s="2">
        <v>33</v>
      </c>
      <c r="GM70" s="2">
        <v>10</v>
      </c>
      <c r="GN70" s="2">
        <v>28</v>
      </c>
      <c r="GO70" s="4">
        <v>0.46</v>
      </c>
      <c r="GP70" s="4">
        <f t="shared" si="111"/>
        <v>-4.7887323943661686E-3</v>
      </c>
      <c r="GR70" s="2" t="s">
        <v>68</v>
      </c>
      <c r="GS70" s="2">
        <v>71</v>
      </c>
      <c r="GT70" s="2">
        <v>33</v>
      </c>
      <c r="GU70" s="2">
        <v>10</v>
      </c>
      <c r="GV70" s="2">
        <v>28</v>
      </c>
      <c r="GW70" s="4">
        <v>0.46</v>
      </c>
      <c r="GX70" s="4">
        <f t="shared" si="112"/>
        <v>0</v>
      </c>
      <c r="GZ70" s="2" t="s">
        <v>68</v>
      </c>
      <c r="HA70" s="2">
        <v>71</v>
      </c>
      <c r="HB70" s="2">
        <v>33</v>
      </c>
      <c r="HC70" s="2">
        <v>10</v>
      </c>
      <c r="HD70" s="2">
        <v>28</v>
      </c>
      <c r="HE70" s="4">
        <v>0.46</v>
      </c>
      <c r="HF70" s="4">
        <f t="shared" si="113"/>
        <v>0</v>
      </c>
      <c r="HH70" s="2" t="s">
        <v>68</v>
      </c>
      <c r="HI70" s="2">
        <v>71</v>
      </c>
      <c r="HJ70" s="2">
        <v>34</v>
      </c>
      <c r="HK70" s="2">
        <v>9</v>
      </c>
      <c r="HL70" s="2">
        <v>28</v>
      </c>
      <c r="HM70" s="4">
        <v>0.46</v>
      </c>
      <c r="HN70" s="4">
        <f t="shared" si="114"/>
        <v>0</v>
      </c>
      <c r="HO70" s="2" t="s">
        <v>89</v>
      </c>
      <c r="HP70" s="2" t="s">
        <v>68</v>
      </c>
      <c r="HQ70" s="2">
        <v>71</v>
      </c>
      <c r="HR70" s="2">
        <v>34</v>
      </c>
      <c r="HS70" s="2">
        <v>9</v>
      </c>
      <c r="HT70" s="2">
        <v>28</v>
      </c>
      <c r="HU70" s="4">
        <v>0.46</v>
      </c>
      <c r="HV70" s="4">
        <f t="shared" si="115"/>
        <v>0</v>
      </c>
      <c r="HW70" s="2" t="s">
        <v>89</v>
      </c>
      <c r="HX70" s="2" t="s">
        <v>68</v>
      </c>
      <c r="HY70" s="2">
        <v>71</v>
      </c>
      <c r="HZ70" s="2">
        <v>34</v>
      </c>
      <c r="IA70" s="2">
        <v>9</v>
      </c>
      <c r="IB70" s="2">
        <v>28</v>
      </c>
      <c r="IC70" s="4">
        <f>HZ70/HY70</f>
        <v>0.47887323943661969</v>
      </c>
      <c r="ID70" s="4">
        <f t="shared" si="116"/>
        <v>1.8873239436619671E-2</v>
      </c>
      <c r="IE70" s="2" t="s">
        <v>89</v>
      </c>
      <c r="IF70" s="2" t="s">
        <v>68</v>
      </c>
      <c r="IG70" s="2">
        <v>71</v>
      </c>
      <c r="IH70" s="2">
        <v>34</v>
      </c>
      <c r="II70" s="2">
        <v>9</v>
      </c>
      <c r="IJ70" s="2">
        <v>28</v>
      </c>
      <c r="IK70" s="4">
        <f t="shared" si="117"/>
        <v>0.47887323943661969</v>
      </c>
      <c r="IL70" s="4">
        <f t="shared" si="118"/>
        <v>0</v>
      </c>
      <c r="IM70" s="2" t="s">
        <v>89</v>
      </c>
      <c r="IN70" s="55" t="s">
        <v>68</v>
      </c>
      <c r="IO70" s="55">
        <v>71</v>
      </c>
      <c r="IP70" s="55">
        <v>34</v>
      </c>
      <c r="IQ70" s="55">
        <v>9</v>
      </c>
      <c r="IR70" s="55">
        <v>28</v>
      </c>
      <c r="IS70" s="56">
        <v>0.46</v>
      </c>
      <c r="IT70" s="56">
        <v>0</v>
      </c>
      <c r="IU70" s="52"/>
      <c r="IV70" s="55" t="s">
        <v>68</v>
      </c>
      <c r="IW70" s="55">
        <v>71</v>
      </c>
      <c r="IX70" s="55">
        <v>34</v>
      </c>
      <c r="IY70" s="55">
        <v>9</v>
      </c>
      <c r="IZ70" s="55">
        <v>28</v>
      </c>
      <c r="JA70" s="56">
        <v>0.46</v>
      </c>
      <c r="JB70" s="56">
        <v>0</v>
      </c>
      <c r="JC70" s="52"/>
      <c r="JD70" s="73" t="s">
        <v>68</v>
      </c>
      <c r="JE70" s="73">
        <v>71</v>
      </c>
      <c r="JF70" s="73">
        <v>34</v>
      </c>
      <c r="JG70" s="73">
        <v>9</v>
      </c>
      <c r="JH70" s="73">
        <v>28</v>
      </c>
      <c r="JI70" s="77">
        <v>0.48</v>
      </c>
      <c r="JJ70" s="67">
        <f t="shared" si="119"/>
        <v>1.9999999999999962E-2</v>
      </c>
      <c r="JK70" s="66"/>
      <c r="JL70" s="73" t="s">
        <v>68</v>
      </c>
      <c r="JM70" s="73">
        <v>71</v>
      </c>
      <c r="JN70" s="73">
        <v>34</v>
      </c>
      <c r="JO70" s="73">
        <v>9</v>
      </c>
      <c r="JP70" s="73">
        <v>28</v>
      </c>
      <c r="JQ70" s="77">
        <f t="shared" si="179"/>
        <v>0.47887323943661969</v>
      </c>
      <c r="JR70" s="67">
        <f t="shared" si="120"/>
        <v>-1.1267605633802913E-3</v>
      </c>
      <c r="JS70" s="66" t="s">
        <v>89</v>
      </c>
      <c r="JT70" s="74" t="s">
        <v>68</v>
      </c>
      <c r="JU70" s="74">
        <v>71</v>
      </c>
      <c r="JV70" s="74">
        <v>34</v>
      </c>
      <c r="JW70" s="74">
        <v>9</v>
      </c>
      <c r="JX70" s="74">
        <v>28</v>
      </c>
      <c r="JY70" s="75">
        <f t="shared" si="121"/>
        <v>0.47887323943661969</v>
      </c>
      <c r="JZ70" s="75">
        <f t="shared" si="122"/>
        <v>0</v>
      </c>
      <c r="KA70" s="2" t="s">
        <v>89</v>
      </c>
      <c r="KB70" s="73" t="s">
        <v>68</v>
      </c>
      <c r="KC70" s="73">
        <v>71</v>
      </c>
      <c r="KD70" s="73">
        <v>34</v>
      </c>
      <c r="KE70" s="73">
        <v>9</v>
      </c>
      <c r="KF70" s="73">
        <v>28</v>
      </c>
      <c r="KG70" s="77">
        <f>KD70/KC70</f>
        <v>0.47887323943661969</v>
      </c>
      <c r="KH70" s="75">
        <f t="shared" si="123"/>
        <v>0</v>
      </c>
      <c r="KI70" s="74"/>
      <c r="KJ70" s="73" t="s">
        <v>68</v>
      </c>
      <c r="KK70" s="73">
        <v>71</v>
      </c>
      <c r="KL70" s="73">
        <v>34</v>
      </c>
      <c r="KM70" s="73">
        <v>10</v>
      </c>
      <c r="KN70" s="73">
        <v>28</v>
      </c>
      <c r="KO70" s="77">
        <v>0.46</v>
      </c>
      <c r="KP70" s="75">
        <f t="shared" si="124"/>
        <v>-1.8873239436619671E-2</v>
      </c>
      <c r="KQ70" s="74" t="s">
        <v>89</v>
      </c>
      <c r="KR70" s="73" t="s">
        <v>68</v>
      </c>
      <c r="KS70" s="73">
        <v>71</v>
      </c>
      <c r="KT70" s="73">
        <v>34</v>
      </c>
      <c r="KU70" s="73">
        <v>9</v>
      </c>
      <c r="KV70" s="73">
        <v>28</v>
      </c>
      <c r="KW70" s="77">
        <v>0.46</v>
      </c>
      <c r="KX70" s="75">
        <f t="shared" si="125"/>
        <v>0</v>
      </c>
      <c r="KY70" s="74"/>
      <c r="KZ70" s="73" t="s">
        <v>68</v>
      </c>
      <c r="LA70" s="73">
        <v>71</v>
      </c>
      <c r="LB70" s="73">
        <v>34</v>
      </c>
      <c r="LC70" s="73">
        <v>9</v>
      </c>
      <c r="LD70" s="73">
        <v>28</v>
      </c>
      <c r="LE70" s="77">
        <v>0.46</v>
      </c>
      <c r="LF70" s="75">
        <f t="shared" si="126"/>
        <v>-27.54</v>
      </c>
      <c r="LG70" s="74"/>
      <c r="LH70" s="74"/>
      <c r="LI70" s="73" t="s">
        <v>68</v>
      </c>
      <c r="LJ70" s="73">
        <v>71</v>
      </c>
      <c r="LK70" s="73">
        <v>33</v>
      </c>
      <c r="LL70" s="73">
        <v>10</v>
      </c>
      <c r="LM70" s="73">
        <v>28</v>
      </c>
      <c r="LN70" s="77">
        <v>0.46</v>
      </c>
      <c r="LO70" s="75">
        <f t="shared" si="127"/>
        <v>0</v>
      </c>
      <c r="LP70" s="74">
        <v>-1</v>
      </c>
      <c r="LQ70" s="74" t="s">
        <v>68</v>
      </c>
      <c r="LR70" s="74">
        <v>71</v>
      </c>
      <c r="LS70" s="74">
        <v>46</v>
      </c>
      <c r="LT70" s="6">
        <v>7</v>
      </c>
      <c r="LU70" s="74">
        <v>18</v>
      </c>
      <c r="LV70" s="75">
        <f t="shared" si="128"/>
        <v>0.647887323943662</v>
      </c>
      <c r="LW70" s="75">
        <f t="shared" si="129"/>
        <v>0.18788732394366198</v>
      </c>
      <c r="LX70" s="2" t="s">
        <v>89</v>
      </c>
      <c r="LY70" s="74" t="s">
        <v>68</v>
      </c>
      <c r="LZ70" s="74">
        <v>71</v>
      </c>
      <c r="MA70" s="74">
        <v>46</v>
      </c>
      <c r="MB70" s="6">
        <v>7</v>
      </c>
      <c r="MC70" s="74">
        <v>18</v>
      </c>
      <c r="MD70" s="75">
        <f t="shared" si="130"/>
        <v>0.647887323943662</v>
      </c>
      <c r="ME70" s="75">
        <f t="shared" si="131"/>
        <v>0</v>
      </c>
      <c r="MF70" s="2" t="s">
        <v>89</v>
      </c>
      <c r="MG70" s="74" t="s">
        <v>68</v>
      </c>
      <c r="MH70" s="74">
        <v>71</v>
      </c>
      <c r="MI70" s="6">
        <v>46</v>
      </c>
      <c r="MJ70" s="6">
        <v>7</v>
      </c>
      <c r="MK70" s="74">
        <v>18</v>
      </c>
      <c r="ML70" s="75">
        <f t="shared" si="132"/>
        <v>0.647887323943662</v>
      </c>
      <c r="MM70" s="75">
        <f t="shared" si="133"/>
        <v>0</v>
      </c>
      <c r="MN70" s="74" t="s">
        <v>89</v>
      </c>
      <c r="MO70" s="74" t="s">
        <v>68</v>
      </c>
      <c r="MP70" s="74">
        <v>71</v>
      </c>
      <c r="MQ70" s="6">
        <v>46</v>
      </c>
      <c r="MR70" s="6">
        <v>7</v>
      </c>
      <c r="MS70" s="74">
        <v>18</v>
      </c>
      <c r="MT70" s="75">
        <f t="shared" si="134"/>
        <v>0.647887323943662</v>
      </c>
      <c r="MU70" s="75">
        <f t="shared" si="135"/>
        <v>0</v>
      </c>
      <c r="MV70" s="74" t="s">
        <v>89</v>
      </c>
      <c r="MW70" s="74" t="s">
        <v>68</v>
      </c>
      <c r="MX70" s="74">
        <v>71</v>
      </c>
      <c r="MY70" s="6">
        <v>46</v>
      </c>
      <c r="MZ70" s="6">
        <v>7</v>
      </c>
      <c r="NA70" s="74">
        <v>18</v>
      </c>
      <c r="NB70" s="75">
        <f t="shared" si="136"/>
        <v>0.647887323943662</v>
      </c>
      <c r="NC70" s="75">
        <f t="shared" si="137"/>
        <v>0</v>
      </c>
      <c r="ND70" s="49" t="s">
        <v>89</v>
      </c>
      <c r="NE70" s="74" t="s">
        <v>68</v>
      </c>
      <c r="NF70" s="74">
        <v>71</v>
      </c>
      <c r="NG70" s="6">
        <v>46</v>
      </c>
      <c r="NH70" s="6">
        <v>7</v>
      </c>
      <c r="NI70" s="74">
        <v>18</v>
      </c>
      <c r="NJ70" s="75">
        <f t="shared" si="138"/>
        <v>0.647887323943662</v>
      </c>
      <c r="NK70" s="75">
        <f t="shared" si="139"/>
        <v>0</v>
      </c>
      <c r="NL70" s="49" t="s">
        <v>89</v>
      </c>
      <c r="NM70" s="74" t="s">
        <v>68</v>
      </c>
      <c r="NN70" s="74">
        <v>71</v>
      </c>
      <c r="NO70" s="6">
        <v>46</v>
      </c>
      <c r="NP70" s="6">
        <v>7</v>
      </c>
      <c r="NQ70" s="74">
        <v>18</v>
      </c>
      <c r="NR70" s="75">
        <f t="shared" si="140"/>
        <v>0.647887323943662</v>
      </c>
      <c r="NS70" s="75">
        <f t="shared" si="141"/>
        <v>0</v>
      </c>
      <c r="NT70" s="49" t="s">
        <v>89</v>
      </c>
      <c r="NU70" s="74" t="s">
        <v>68</v>
      </c>
      <c r="NV70" s="74">
        <v>71</v>
      </c>
      <c r="NW70" s="6">
        <v>46</v>
      </c>
      <c r="NX70" s="6">
        <v>7</v>
      </c>
      <c r="NY70" s="74">
        <v>18</v>
      </c>
      <c r="NZ70" s="75">
        <f t="shared" si="142"/>
        <v>0.647887323943662</v>
      </c>
      <c r="OA70" s="75">
        <f t="shared" si="143"/>
        <v>0</v>
      </c>
      <c r="OB70" s="49" t="s">
        <v>89</v>
      </c>
      <c r="OC70" s="74" t="s">
        <v>68</v>
      </c>
      <c r="OD70" s="74">
        <v>71</v>
      </c>
      <c r="OE70" s="6">
        <v>46</v>
      </c>
      <c r="OF70" s="6">
        <v>7</v>
      </c>
      <c r="OG70" s="74">
        <v>18</v>
      </c>
      <c r="OH70" s="75">
        <f t="shared" si="144"/>
        <v>0.647887323943662</v>
      </c>
      <c r="OI70" s="75">
        <f t="shared" si="145"/>
        <v>0</v>
      </c>
      <c r="OJ70" s="49" t="s">
        <v>89</v>
      </c>
      <c r="OK70" s="74" t="s">
        <v>68</v>
      </c>
      <c r="OL70" s="74">
        <v>71</v>
      </c>
      <c r="OM70" s="6">
        <v>46</v>
      </c>
      <c r="ON70" s="6">
        <v>7</v>
      </c>
      <c r="OO70" s="74">
        <v>18</v>
      </c>
      <c r="OP70" s="75">
        <f t="shared" si="146"/>
        <v>0.647887323943662</v>
      </c>
      <c r="OQ70" s="75">
        <f t="shared" si="147"/>
        <v>0</v>
      </c>
      <c r="OR70" s="49" t="s">
        <v>89</v>
      </c>
      <c r="OS70" s="74" t="s">
        <v>68</v>
      </c>
      <c r="OT70" s="74">
        <v>71</v>
      </c>
      <c r="OU70" s="6">
        <v>46</v>
      </c>
      <c r="OV70" s="6">
        <v>7</v>
      </c>
      <c r="OW70" s="74">
        <v>18</v>
      </c>
      <c r="OX70" s="75">
        <f t="shared" si="148"/>
        <v>0.647887323943662</v>
      </c>
      <c r="OY70" s="75">
        <f t="shared" si="149"/>
        <v>0</v>
      </c>
      <c r="OZ70" s="49" t="s">
        <v>89</v>
      </c>
      <c r="PA70" s="74" t="s">
        <v>68</v>
      </c>
      <c r="PB70" s="74">
        <v>71</v>
      </c>
      <c r="PC70" s="6">
        <v>46</v>
      </c>
      <c r="PD70" s="6">
        <v>7</v>
      </c>
      <c r="PE70" s="74">
        <v>18</v>
      </c>
      <c r="PF70" s="75">
        <f t="shared" si="150"/>
        <v>0.647887323943662</v>
      </c>
      <c r="PG70" s="75">
        <f t="shared" si="151"/>
        <v>0</v>
      </c>
      <c r="PH70" s="49" t="s">
        <v>89</v>
      </c>
      <c r="PI70" s="74" t="s">
        <v>68</v>
      </c>
      <c r="PJ70" s="74">
        <v>71</v>
      </c>
      <c r="PK70" s="6">
        <v>46</v>
      </c>
      <c r="PL70" s="6">
        <v>7</v>
      </c>
      <c r="PM70" s="74">
        <v>18</v>
      </c>
      <c r="PN70" s="75">
        <f t="shared" si="152"/>
        <v>0.647887323943662</v>
      </c>
      <c r="PO70" s="75">
        <f t="shared" si="153"/>
        <v>0</v>
      </c>
      <c r="PP70" s="49" t="s">
        <v>89</v>
      </c>
      <c r="PQ70" s="74" t="s">
        <v>68</v>
      </c>
      <c r="PR70" s="74">
        <v>71</v>
      </c>
      <c r="PS70" s="6">
        <v>46</v>
      </c>
      <c r="PT70" s="6">
        <v>7</v>
      </c>
      <c r="PU70" s="74">
        <v>18</v>
      </c>
      <c r="PV70" s="75">
        <f t="shared" si="154"/>
        <v>0.647887323943662</v>
      </c>
      <c r="PW70" s="75">
        <f t="shared" si="155"/>
        <v>0</v>
      </c>
      <c r="PX70" s="49" t="s">
        <v>89</v>
      </c>
      <c r="PY70" s="74" t="s">
        <v>68</v>
      </c>
      <c r="PZ70" s="74">
        <v>71</v>
      </c>
      <c r="QA70" s="6">
        <v>46</v>
      </c>
      <c r="QB70" s="6">
        <v>7</v>
      </c>
      <c r="QC70" s="74">
        <v>18</v>
      </c>
      <c r="QD70" s="75">
        <f t="shared" si="156"/>
        <v>0.647887323943662</v>
      </c>
      <c r="QE70" s="75">
        <f t="shared" si="157"/>
        <v>0</v>
      </c>
      <c r="QF70" s="49" t="s">
        <v>89</v>
      </c>
      <c r="QG70" s="74" t="s">
        <v>68</v>
      </c>
      <c r="QH70" s="74">
        <v>71</v>
      </c>
      <c r="QI70" s="6">
        <v>46</v>
      </c>
      <c r="QJ70" s="6">
        <v>7</v>
      </c>
      <c r="QK70" s="74">
        <v>18</v>
      </c>
      <c r="QL70" s="75">
        <f t="shared" si="158"/>
        <v>0.647887323943662</v>
      </c>
      <c r="QM70" s="75">
        <f t="shared" si="159"/>
        <v>0</v>
      </c>
      <c r="QN70" s="49" t="s">
        <v>89</v>
      </c>
      <c r="QO70" s="74" t="s">
        <v>68</v>
      </c>
      <c r="QP70" s="74">
        <v>71</v>
      </c>
      <c r="QQ70" s="6">
        <v>46</v>
      </c>
      <c r="QR70" s="6">
        <v>7</v>
      </c>
      <c r="QS70" s="74">
        <v>18</v>
      </c>
      <c r="QT70" s="75">
        <f t="shared" si="160"/>
        <v>0.647887323943662</v>
      </c>
      <c r="QU70" s="75">
        <f t="shared" si="161"/>
        <v>0</v>
      </c>
      <c r="QV70" s="49" t="s">
        <v>89</v>
      </c>
      <c r="QW70" s="74" t="s">
        <v>68</v>
      </c>
      <c r="QX70" s="74">
        <v>71</v>
      </c>
      <c r="QY70" s="6">
        <v>46</v>
      </c>
      <c r="QZ70" s="6">
        <v>7</v>
      </c>
      <c r="RA70" s="74">
        <v>18</v>
      </c>
      <c r="RB70" s="75">
        <f t="shared" si="162"/>
        <v>0.647887323943662</v>
      </c>
      <c r="RC70" s="75">
        <f t="shared" si="163"/>
        <v>0</v>
      </c>
      <c r="RD70" s="49" t="s">
        <v>89</v>
      </c>
      <c r="RE70" s="74" t="s">
        <v>68</v>
      </c>
      <c r="RF70" s="74">
        <v>71</v>
      </c>
      <c r="RG70" s="6">
        <v>46</v>
      </c>
      <c r="RH70" s="6">
        <v>7</v>
      </c>
      <c r="RI70" s="74">
        <v>18</v>
      </c>
      <c r="RJ70" s="75">
        <f t="shared" si="164"/>
        <v>0.647887323943662</v>
      </c>
      <c r="RK70" s="75">
        <f t="shared" si="165"/>
        <v>0</v>
      </c>
      <c r="RL70" s="49" t="s">
        <v>89</v>
      </c>
      <c r="RM70" s="74" t="s">
        <v>68</v>
      </c>
      <c r="RN70" s="74">
        <v>71</v>
      </c>
      <c r="RO70" s="6">
        <v>46</v>
      </c>
      <c r="RP70" s="6">
        <v>7</v>
      </c>
      <c r="RQ70" s="74">
        <v>18</v>
      </c>
      <c r="RR70" s="75">
        <f t="shared" si="166"/>
        <v>0.647887323943662</v>
      </c>
      <c r="RS70" s="75">
        <f t="shared" si="167"/>
        <v>0</v>
      </c>
      <c r="RT70" s="49" t="s">
        <v>89</v>
      </c>
      <c r="RU70" s="74" t="s">
        <v>68</v>
      </c>
      <c r="RV70" s="74">
        <v>71</v>
      </c>
      <c r="RW70" s="6">
        <v>46</v>
      </c>
      <c r="RX70" s="6">
        <v>7</v>
      </c>
      <c r="RY70" s="74">
        <v>18</v>
      </c>
      <c r="RZ70" s="75">
        <f t="shared" si="168"/>
        <v>0.647887323943662</v>
      </c>
      <c r="SA70" s="75">
        <f t="shared" si="169"/>
        <v>0</v>
      </c>
      <c r="SB70" s="49" t="s">
        <v>89</v>
      </c>
      <c r="SC70" s="74" t="s">
        <v>68</v>
      </c>
      <c r="SD70" s="74">
        <v>71</v>
      </c>
      <c r="SE70" s="74">
        <v>45</v>
      </c>
      <c r="SF70" s="74">
        <v>8</v>
      </c>
      <c r="SG70" s="74">
        <v>18</v>
      </c>
      <c r="SH70" s="75">
        <f t="shared" si="170"/>
        <v>0.63380281690140849</v>
      </c>
      <c r="SI70" s="75">
        <f t="shared" si="171"/>
        <v>-1.4084507042253502E-2</v>
      </c>
      <c r="SJ70" s="74" t="s">
        <v>89</v>
      </c>
      <c r="SK70" s="74" t="s">
        <v>68</v>
      </c>
      <c r="SL70" s="74">
        <v>71</v>
      </c>
      <c r="SM70" s="74">
        <v>45</v>
      </c>
      <c r="SN70" s="74">
        <v>8</v>
      </c>
      <c r="SO70" s="74">
        <v>18</v>
      </c>
      <c r="SP70" s="75">
        <f t="shared" si="172"/>
        <v>0.63380281690140849</v>
      </c>
      <c r="SQ70" s="75" t="str">
        <f t="shared" si="173"/>
        <v>OK</v>
      </c>
      <c r="SS70" s="74" t="s">
        <v>68</v>
      </c>
      <c r="ST70" s="74">
        <v>71</v>
      </c>
      <c r="SU70" s="74">
        <v>45</v>
      </c>
      <c r="SV70" s="74">
        <v>8</v>
      </c>
      <c r="SW70" s="74">
        <v>18</v>
      </c>
      <c r="SX70" s="75">
        <f t="shared" si="174"/>
        <v>0.63380281690140849</v>
      </c>
      <c r="SY70" s="75" t="str">
        <f t="shared" si="175"/>
        <v>OK</v>
      </c>
      <c r="TA70" s="74" t="s">
        <v>68</v>
      </c>
      <c r="TB70" s="74">
        <v>71</v>
      </c>
      <c r="TC70" s="74">
        <v>45</v>
      </c>
      <c r="TD70" s="74">
        <v>8</v>
      </c>
      <c r="TE70" s="74">
        <v>18</v>
      </c>
      <c r="TF70" s="75">
        <v>0.63</v>
      </c>
      <c r="TG70" s="75" t="str">
        <f t="shared" si="176"/>
        <v>OK</v>
      </c>
      <c r="TI70" s="74" t="s">
        <v>68</v>
      </c>
      <c r="TJ70" s="74">
        <v>71</v>
      </c>
      <c r="TK70" s="74">
        <v>45</v>
      </c>
      <c r="TL70" s="74">
        <v>8</v>
      </c>
      <c r="TM70" s="74">
        <v>18</v>
      </c>
      <c r="TN70" s="75">
        <f t="shared" si="177"/>
        <v>0.63380281690140849</v>
      </c>
      <c r="TO70" s="75" t="str">
        <f t="shared" si="178"/>
        <v>OK</v>
      </c>
    </row>
    <row r="71" spans="1:535" ht="15">
      <c r="A71" s="2" t="s">
        <v>75</v>
      </c>
      <c r="B71" s="1">
        <v>5</v>
      </c>
      <c r="C71" s="1">
        <v>5</v>
      </c>
      <c r="D71" s="1">
        <v>0</v>
      </c>
      <c r="E71" s="1">
        <v>0</v>
      </c>
      <c r="F71" s="3">
        <v>1</v>
      </c>
      <c r="G71" s="4"/>
      <c r="AA71" s="2">
        <f>SUM(AA3:AA70)</f>
        <v>492</v>
      </c>
      <c r="AB71" s="2">
        <f>SUM(AB3:AB70)</f>
        <v>668</v>
      </c>
      <c r="BD71" s="2" t="s">
        <v>72</v>
      </c>
      <c r="BE71" s="2">
        <v>555</v>
      </c>
      <c r="BF71" s="2">
        <v>553</v>
      </c>
      <c r="BG71" s="2">
        <v>2</v>
      </c>
      <c r="BH71" s="2">
        <v>0</v>
      </c>
      <c r="BI71" s="33">
        <v>1</v>
      </c>
      <c r="BJ71" s="4">
        <f t="shared" si="93"/>
        <v>1</v>
      </c>
      <c r="BL71" s="2" t="s">
        <v>72</v>
      </c>
      <c r="BM71" s="1">
        <v>555</v>
      </c>
      <c r="BN71" s="1">
        <v>553</v>
      </c>
      <c r="BO71" s="1">
        <v>2</v>
      </c>
      <c r="BP71" s="1">
        <v>0</v>
      </c>
      <c r="BQ71" s="34">
        <v>1</v>
      </c>
      <c r="BR71" s="4">
        <f t="shared" si="94"/>
        <v>0</v>
      </c>
      <c r="BT71" s="2" t="s">
        <v>72</v>
      </c>
      <c r="BU71" s="35">
        <v>555</v>
      </c>
      <c r="BV71" s="35">
        <v>553</v>
      </c>
      <c r="BW71" s="35">
        <v>2</v>
      </c>
      <c r="BX71" s="35">
        <v>0</v>
      </c>
      <c r="BY71" s="36">
        <v>1</v>
      </c>
      <c r="BZ71" s="4">
        <f t="shared" si="95"/>
        <v>0</v>
      </c>
      <c r="CA71" s="7" t="s">
        <v>89</v>
      </c>
      <c r="CB71" s="2" t="s">
        <v>72</v>
      </c>
      <c r="CC71" s="2">
        <v>555</v>
      </c>
      <c r="CD71" s="2">
        <v>553</v>
      </c>
      <c r="CE71" s="2">
        <v>2</v>
      </c>
      <c r="CF71" s="2">
        <v>0</v>
      </c>
      <c r="CG71" s="4">
        <v>1</v>
      </c>
      <c r="CH71" s="4">
        <f t="shared" si="96"/>
        <v>0</v>
      </c>
      <c r="CJ71" s="2" t="s">
        <v>72</v>
      </c>
      <c r="CK71" s="2">
        <v>555</v>
      </c>
      <c r="CL71" s="2">
        <v>553</v>
      </c>
      <c r="CM71" s="2">
        <v>2</v>
      </c>
      <c r="CN71" s="2">
        <v>0</v>
      </c>
      <c r="CO71" s="4">
        <v>1</v>
      </c>
      <c r="CP71" s="4">
        <f t="shared" si="97"/>
        <v>0</v>
      </c>
      <c r="CR71" s="2" t="s">
        <v>72</v>
      </c>
      <c r="CS71" s="2">
        <v>555</v>
      </c>
      <c r="CT71" s="2">
        <v>553</v>
      </c>
      <c r="CU71" s="2">
        <v>2</v>
      </c>
      <c r="CV71" s="2">
        <v>0</v>
      </c>
      <c r="CW71" s="4">
        <v>1</v>
      </c>
      <c r="CX71" s="4">
        <f t="shared" si="98"/>
        <v>0</v>
      </c>
      <c r="CZ71" s="2" t="s">
        <v>72</v>
      </c>
      <c r="DA71" s="2">
        <v>555</v>
      </c>
      <c r="DB71" s="2">
        <v>553</v>
      </c>
      <c r="DC71" s="2">
        <v>2</v>
      </c>
      <c r="DD71" s="2">
        <v>0</v>
      </c>
      <c r="DE71" s="4">
        <v>1</v>
      </c>
      <c r="DF71" s="8">
        <f t="shared" si="99"/>
        <v>0</v>
      </c>
      <c r="DH71" s="2" t="s">
        <v>72</v>
      </c>
      <c r="DI71" s="2">
        <v>555</v>
      </c>
      <c r="DJ71" s="2">
        <v>553</v>
      </c>
      <c r="DK71" s="2">
        <v>2</v>
      </c>
      <c r="DL71" s="2">
        <v>0</v>
      </c>
      <c r="DM71" s="4">
        <v>1</v>
      </c>
      <c r="DN71" s="4">
        <f t="shared" si="100"/>
        <v>0</v>
      </c>
      <c r="DP71" s="2" t="s">
        <v>72</v>
      </c>
      <c r="DQ71" s="2">
        <v>555</v>
      </c>
      <c r="DR71" s="2">
        <v>553</v>
      </c>
      <c r="DS71" s="2">
        <v>2</v>
      </c>
      <c r="DT71" s="2">
        <v>0</v>
      </c>
      <c r="DU71" s="4">
        <v>1</v>
      </c>
      <c r="DV71" s="4">
        <f t="shared" si="101"/>
        <v>0</v>
      </c>
      <c r="DX71" s="2" t="s">
        <v>72</v>
      </c>
      <c r="DY71" s="2">
        <v>555</v>
      </c>
      <c r="DZ71" s="2">
        <v>553</v>
      </c>
      <c r="EA71" s="2">
        <v>2</v>
      </c>
      <c r="EB71" s="2">
        <v>0</v>
      </c>
      <c r="EC71" s="4">
        <v>1</v>
      </c>
      <c r="ED71" s="8">
        <f>EC71-'ZTE Geek V975'!DM71</f>
        <v>0</v>
      </c>
      <c r="EF71" s="2" t="s">
        <v>72</v>
      </c>
      <c r="EG71" s="2">
        <v>555</v>
      </c>
      <c r="EH71" s="2">
        <v>553</v>
      </c>
      <c r="EI71" s="2">
        <v>2</v>
      </c>
      <c r="EJ71" s="2">
        <v>0</v>
      </c>
      <c r="EK71" s="4">
        <v>1</v>
      </c>
      <c r="EL71" s="4">
        <f t="shared" si="102"/>
        <v>0</v>
      </c>
      <c r="EN71" s="2" t="s">
        <v>72</v>
      </c>
      <c r="EO71" s="2">
        <v>555</v>
      </c>
      <c r="EP71" s="2">
        <v>553</v>
      </c>
      <c r="EQ71" s="2">
        <v>2</v>
      </c>
      <c r="ER71" s="2">
        <v>0</v>
      </c>
      <c r="ES71" s="4">
        <v>1</v>
      </c>
      <c r="ET71" s="4">
        <f t="shared" si="103"/>
        <v>0</v>
      </c>
      <c r="EV71" s="2" t="s">
        <v>72</v>
      </c>
      <c r="EW71" s="2">
        <v>555</v>
      </c>
      <c r="EX71" s="2">
        <v>553</v>
      </c>
      <c r="EY71" s="2">
        <v>2</v>
      </c>
      <c r="EZ71" s="2">
        <v>0</v>
      </c>
      <c r="FA71" s="4">
        <v>1</v>
      </c>
      <c r="FB71" s="4">
        <f t="shared" si="104"/>
        <v>0</v>
      </c>
      <c r="FD71" s="2" t="s">
        <v>72</v>
      </c>
      <c r="FE71" s="2">
        <v>555</v>
      </c>
      <c r="FF71" s="2">
        <v>553</v>
      </c>
      <c r="FG71" s="2">
        <v>2</v>
      </c>
      <c r="FH71" s="2">
        <v>0</v>
      </c>
      <c r="FI71" s="4">
        <v>1</v>
      </c>
      <c r="FJ71" s="4">
        <f t="shared" si="105"/>
        <v>0</v>
      </c>
      <c r="FL71" s="2" t="s">
        <v>72</v>
      </c>
      <c r="FM71" s="2">
        <v>555</v>
      </c>
      <c r="FN71" s="2">
        <v>553</v>
      </c>
      <c r="FO71" s="2">
        <v>2</v>
      </c>
      <c r="FP71" s="2">
        <v>0</v>
      </c>
      <c r="FQ71" s="4">
        <v>1</v>
      </c>
      <c r="FR71" s="8">
        <f t="shared" si="106"/>
        <v>0</v>
      </c>
      <c r="FT71" s="2" t="s">
        <v>72</v>
      </c>
      <c r="FU71" s="2">
        <v>555</v>
      </c>
      <c r="FV71" s="2">
        <v>553</v>
      </c>
      <c r="FW71" s="2">
        <v>2</v>
      </c>
      <c r="FX71" s="2">
        <v>0</v>
      </c>
      <c r="FY71" s="4">
        <f t="shared" si="107"/>
        <v>0.99639639639639643</v>
      </c>
      <c r="FZ71" s="4">
        <f t="shared" si="108"/>
        <v>-3.6036036036035668E-3</v>
      </c>
      <c r="GB71" t="s">
        <v>72</v>
      </c>
      <c r="GC71">
        <v>555</v>
      </c>
      <c r="GD71">
        <v>553</v>
      </c>
      <c r="GE71">
        <v>2</v>
      </c>
      <c r="GF71">
        <v>0</v>
      </c>
      <c r="GG71" s="38">
        <f t="shared" si="109"/>
        <v>0.99639639639639643</v>
      </c>
      <c r="GH71" s="4">
        <f t="shared" si="110"/>
        <v>0</v>
      </c>
      <c r="GJ71" s="2" t="s">
        <v>72</v>
      </c>
      <c r="GK71" s="2">
        <v>555</v>
      </c>
      <c r="GL71" s="2">
        <v>553</v>
      </c>
      <c r="GM71" s="2">
        <v>2</v>
      </c>
      <c r="GN71" s="2">
        <v>0</v>
      </c>
      <c r="GO71" s="4">
        <v>1</v>
      </c>
      <c r="GP71" s="4">
        <f t="shared" si="111"/>
        <v>3.6036036036035668E-3</v>
      </c>
      <c r="GR71" s="2" t="s">
        <v>72</v>
      </c>
      <c r="GS71" s="2">
        <v>555</v>
      </c>
      <c r="GT71" s="2">
        <v>553</v>
      </c>
      <c r="GU71" s="2">
        <v>2</v>
      </c>
      <c r="GV71" s="2">
        <v>0</v>
      </c>
      <c r="GW71" s="4">
        <v>1</v>
      </c>
      <c r="GX71" s="4">
        <f t="shared" si="112"/>
        <v>0</v>
      </c>
      <c r="GZ71" s="2" t="s">
        <v>72</v>
      </c>
      <c r="HA71" s="2">
        <v>555</v>
      </c>
      <c r="HB71" s="2">
        <v>553</v>
      </c>
      <c r="HC71" s="2">
        <v>2</v>
      </c>
      <c r="HD71" s="2">
        <v>0</v>
      </c>
      <c r="HE71" s="4">
        <v>1</v>
      </c>
      <c r="HF71" s="4">
        <f t="shared" si="113"/>
        <v>0</v>
      </c>
      <c r="HH71" s="2" t="s">
        <v>72</v>
      </c>
      <c r="HI71" s="2">
        <v>555</v>
      </c>
      <c r="HJ71" s="2">
        <v>553</v>
      </c>
      <c r="HK71" s="2">
        <v>2</v>
      </c>
      <c r="HL71" s="2">
        <v>0</v>
      </c>
      <c r="HM71" s="4">
        <v>1</v>
      </c>
      <c r="HN71" s="4">
        <f t="shared" si="114"/>
        <v>0</v>
      </c>
      <c r="HP71" s="2" t="s">
        <v>72</v>
      </c>
      <c r="HQ71" s="2">
        <v>555</v>
      </c>
      <c r="HR71" s="2">
        <v>553</v>
      </c>
      <c r="HS71" s="2">
        <v>2</v>
      </c>
      <c r="HT71" s="2">
        <v>0</v>
      </c>
      <c r="HU71" s="4">
        <v>1</v>
      </c>
      <c r="HV71" s="4">
        <f t="shared" si="115"/>
        <v>0</v>
      </c>
      <c r="HX71" s="2" t="s">
        <v>72</v>
      </c>
      <c r="HY71" s="2">
        <v>555</v>
      </c>
      <c r="HZ71" s="2">
        <v>553</v>
      </c>
      <c r="IA71" s="2">
        <v>2</v>
      </c>
      <c r="IB71" s="2">
        <v>0</v>
      </c>
      <c r="IC71" s="4">
        <v>1</v>
      </c>
      <c r="ID71" s="4">
        <f t="shared" si="116"/>
        <v>0</v>
      </c>
      <c r="IF71" s="2" t="s">
        <v>72</v>
      </c>
      <c r="IG71" s="2">
        <v>555</v>
      </c>
      <c r="IH71" s="2">
        <v>553</v>
      </c>
      <c r="II71" s="2">
        <v>2</v>
      </c>
      <c r="IJ71" s="2">
        <v>0</v>
      </c>
      <c r="IK71" s="4">
        <f t="shared" si="117"/>
        <v>0.99639639639639643</v>
      </c>
      <c r="IL71" s="4">
        <f t="shared" si="118"/>
        <v>-3.6036036036035668E-3</v>
      </c>
      <c r="IN71" s="55" t="s">
        <v>72</v>
      </c>
      <c r="IO71" s="55">
        <v>555</v>
      </c>
      <c r="IP71" s="55">
        <v>553</v>
      </c>
      <c r="IQ71" s="55">
        <v>2</v>
      </c>
      <c r="IR71" s="55">
        <v>0</v>
      </c>
      <c r="IS71" s="56">
        <v>1</v>
      </c>
      <c r="IT71" s="56">
        <v>0</v>
      </c>
      <c r="IU71" s="52"/>
      <c r="IV71" s="55" t="s">
        <v>72</v>
      </c>
      <c r="IW71" s="55">
        <v>555</v>
      </c>
      <c r="IX71" s="55">
        <v>553</v>
      </c>
      <c r="IY71" s="55">
        <v>2</v>
      </c>
      <c r="IZ71" s="55">
        <v>0</v>
      </c>
      <c r="JA71" s="56">
        <v>1</v>
      </c>
      <c r="JB71" s="56">
        <v>0</v>
      </c>
      <c r="JC71" s="52"/>
      <c r="JD71" s="73" t="s">
        <v>72</v>
      </c>
      <c r="JE71" s="73">
        <v>555</v>
      </c>
      <c r="JF71" s="73">
        <v>553</v>
      </c>
      <c r="JG71" s="73">
        <v>2</v>
      </c>
      <c r="JH71" s="73">
        <v>0</v>
      </c>
      <c r="JI71" s="77">
        <v>1</v>
      </c>
      <c r="JJ71" s="67">
        <f t="shared" si="119"/>
        <v>0</v>
      </c>
      <c r="JK71" s="66"/>
      <c r="JL71" s="73" t="s">
        <v>72</v>
      </c>
      <c r="JM71" s="73">
        <v>160</v>
      </c>
      <c r="JN71" s="73">
        <v>0</v>
      </c>
      <c r="JO71" s="73">
        <v>0</v>
      </c>
      <c r="JP71" s="73">
        <v>160</v>
      </c>
      <c r="JQ71" s="77">
        <f t="shared" si="179"/>
        <v>0</v>
      </c>
      <c r="JR71" s="67">
        <f t="shared" si="120"/>
        <v>-1</v>
      </c>
      <c r="JS71" s="66" t="s">
        <v>89</v>
      </c>
      <c r="JT71" s="74" t="s">
        <v>72</v>
      </c>
      <c r="JU71" s="74">
        <v>480</v>
      </c>
      <c r="JV71" s="74">
        <v>0</v>
      </c>
      <c r="JW71" s="74">
        <v>0</v>
      </c>
      <c r="JX71" s="74">
        <v>480</v>
      </c>
      <c r="JY71" s="75">
        <f t="shared" si="121"/>
        <v>0</v>
      </c>
      <c r="JZ71" s="75">
        <f t="shared" si="122"/>
        <v>0</v>
      </c>
      <c r="KB71" s="73" t="s">
        <v>72</v>
      </c>
      <c r="KC71" s="73">
        <v>480</v>
      </c>
      <c r="KD71" s="73">
        <v>0</v>
      </c>
      <c r="KE71" s="73">
        <v>0</v>
      </c>
      <c r="KF71" s="73">
        <v>480</v>
      </c>
      <c r="KG71" s="77">
        <v>0</v>
      </c>
      <c r="KH71" s="75">
        <f t="shared" si="123"/>
        <v>0</v>
      </c>
      <c r="KI71" s="74"/>
      <c r="KJ71" s="73" t="s">
        <v>72</v>
      </c>
      <c r="KK71" s="73">
        <v>160</v>
      </c>
      <c r="KL71" s="73">
        <v>0</v>
      </c>
      <c r="KM71" s="73">
        <v>0</v>
      </c>
      <c r="KN71" s="73">
        <v>160</v>
      </c>
      <c r="KO71" s="77">
        <v>0</v>
      </c>
      <c r="KP71" s="75">
        <f t="shared" si="124"/>
        <v>0</v>
      </c>
      <c r="KQ71" s="74"/>
      <c r="KR71" s="73" t="s">
        <v>72</v>
      </c>
      <c r="KS71" s="73">
        <v>160</v>
      </c>
      <c r="KT71" s="73">
        <v>0</v>
      </c>
      <c r="KU71" s="73">
        <v>0</v>
      </c>
      <c r="KV71" s="73">
        <v>160</v>
      </c>
      <c r="KW71" s="77">
        <v>0</v>
      </c>
      <c r="KX71" s="75">
        <f t="shared" si="125"/>
        <v>0</v>
      </c>
      <c r="KY71" s="74"/>
      <c r="KZ71" s="73" t="s">
        <v>72</v>
      </c>
      <c r="LA71" s="73">
        <v>480</v>
      </c>
      <c r="LB71" s="73">
        <v>0</v>
      </c>
      <c r="LC71" s="73">
        <v>0</v>
      </c>
      <c r="LD71" s="73">
        <v>480</v>
      </c>
      <c r="LE71" s="77">
        <v>0</v>
      </c>
      <c r="LF71" s="75">
        <f t="shared" si="126"/>
        <v>-160</v>
      </c>
      <c r="LG71" s="74"/>
      <c r="LH71" s="74"/>
      <c r="LI71" s="73" t="s">
        <v>72</v>
      </c>
      <c r="LJ71" s="73">
        <v>480</v>
      </c>
      <c r="LK71" s="73">
        <v>0</v>
      </c>
      <c r="LL71" s="73">
        <v>0</v>
      </c>
      <c r="LM71" s="73">
        <v>480</v>
      </c>
      <c r="LN71" s="77">
        <v>0</v>
      </c>
      <c r="LO71" s="75">
        <f t="shared" si="127"/>
        <v>0</v>
      </c>
      <c r="LP71" s="74"/>
      <c r="LQ71" s="74" t="s">
        <v>72</v>
      </c>
      <c r="LR71" s="74">
        <v>1497</v>
      </c>
      <c r="LS71" s="74">
        <v>1369</v>
      </c>
      <c r="LT71" s="74">
        <v>128</v>
      </c>
      <c r="LU71" s="74">
        <v>0</v>
      </c>
      <c r="LV71" s="75">
        <f t="shared" si="128"/>
        <v>0.91449565798263188</v>
      </c>
      <c r="LW71" s="75">
        <f t="shared" si="129"/>
        <v>0.91449565798263188</v>
      </c>
      <c r="LY71" s="74" t="s">
        <v>72</v>
      </c>
      <c r="LZ71" s="74">
        <v>1497</v>
      </c>
      <c r="MA71" s="74">
        <v>1369</v>
      </c>
      <c r="MB71" s="74">
        <v>128</v>
      </c>
      <c r="MC71" s="74">
        <v>0</v>
      </c>
      <c r="MD71" s="75">
        <f t="shared" si="130"/>
        <v>0.91449565798263188</v>
      </c>
      <c r="ME71" s="75">
        <f t="shared" si="131"/>
        <v>0</v>
      </c>
      <c r="MG71" s="74" t="s">
        <v>72</v>
      </c>
      <c r="MH71" s="74">
        <v>1497</v>
      </c>
      <c r="MI71" s="74">
        <v>1369</v>
      </c>
      <c r="MJ71" s="74">
        <v>128</v>
      </c>
      <c r="MK71" s="74">
        <v>0</v>
      </c>
      <c r="ML71" s="75">
        <f t="shared" si="132"/>
        <v>0.91449565798263188</v>
      </c>
      <c r="MM71" s="75">
        <f t="shared" si="133"/>
        <v>0</v>
      </c>
      <c r="MO71" s="74" t="s">
        <v>72</v>
      </c>
      <c r="MP71" s="74">
        <v>1497</v>
      </c>
      <c r="MQ71" s="74">
        <v>1369</v>
      </c>
      <c r="MR71" s="74">
        <v>128</v>
      </c>
      <c r="MS71" s="74">
        <v>0</v>
      </c>
      <c r="MT71" s="75">
        <f t="shared" si="134"/>
        <v>0.91449565798263188</v>
      </c>
      <c r="MU71" s="75">
        <f t="shared" si="135"/>
        <v>0</v>
      </c>
      <c r="MW71" s="74" t="s">
        <v>72</v>
      </c>
      <c r="MX71" s="74">
        <v>1497</v>
      </c>
      <c r="MY71" s="74">
        <v>1369</v>
      </c>
      <c r="MZ71" s="74">
        <v>128</v>
      </c>
      <c r="NA71" s="74">
        <v>0</v>
      </c>
      <c r="NB71" s="75">
        <f t="shared" si="136"/>
        <v>0.91449565798263188</v>
      </c>
      <c r="NC71" s="75">
        <f t="shared" si="137"/>
        <v>0</v>
      </c>
      <c r="ND71" s="74"/>
      <c r="NE71" s="74" t="s">
        <v>72</v>
      </c>
      <c r="NF71" s="74">
        <v>1497</v>
      </c>
      <c r="NG71" s="74">
        <v>1369</v>
      </c>
      <c r="NH71" s="74">
        <v>128</v>
      </c>
      <c r="NI71" s="74">
        <v>0</v>
      </c>
      <c r="NJ71" s="75">
        <f t="shared" si="138"/>
        <v>0.91449565798263188</v>
      </c>
      <c r="NK71" s="75">
        <f t="shared" si="139"/>
        <v>0</v>
      </c>
      <c r="NL71" s="74"/>
      <c r="NM71" s="74" t="s">
        <v>72</v>
      </c>
      <c r="NN71" s="74">
        <v>1497</v>
      </c>
      <c r="NO71" s="74">
        <v>1369</v>
      </c>
      <c r="NP71" s="74">
        <v>128</v>
      </c>
      <c r="NQ71" s="74">
        <v>0</v>
      </c>
      <c r="NR71" s="75">
        <f t="shared" si="140"/>
        <v>0.91449565798263188</v>
      </c>
      <c r="NS71" s="75">
        <f t="shared" si="141"/>
        <v>0</v>
      </c>
      <c r="NU71" s="74" t="s">
        <v>72</v>
      </c>
      <c r="NV71" s="74">
        <v>1497</v>
      </c>
      <c r="NW71" s="74">
        <v>1369</v>
      </c>
      <c r="NX71" s="74">
        <v>128</v>
      </c>
      <c r="NY71" s="74">
        <v>0</v>
      </c>
      <c r="NZ71" s="75">
        <f t="shared" si="142"/>
        <v>0.91449565798263188</v>
      </c>
      <c r="OA71" s="75">
        <f t="shared" si="143"/>
        <v>0</v>
      </c>
      <c r="OC71" s="74" t="s">
        <v>72</v>
      </c>
      <c r="OD71" s="74">
        <v>1497</v>
      </c>
      <c r="OE71" s="74">
        <v>1369</v>
      </c>
      <c r="OF71" s="74">
        <v>128</v>
      </c>
      <c r="OG71" s="74">
        <v>0</v>
      </c>
      <c r="OH71" s="75">
        <f t="shared" si="144"/>
        <v>0.91449565798263188</v>
      </c>
      <c r="OI71" s="75">
        <f t="shared" si="145"/>
        <v>0</v>
      </c>
      <c r="OK71" s="74" t="s">
        <v>72</v>
      </c>
      <c r="OL71" s="74">
        <v>1497</v>
      </c>
      <c r="OM71" s="73">
        <v>1369</v>
      </c>
      <c r="ON71" s="74">
        <v>128</v>
      </c>
      <c r="OO71" s="74">
        <v>0</v>
      </c>
      <c r="OP71" s="75">
        <f t="shared" si="146"/>
        <v>0.91449565798263188</v>
      </c>
      <c r="OQ71" s="75">
        <f t="shared" si="147"/>
        <v>0</v>
      </c>
      <c r="OS71" s="74" t="s">
        <v>72</v>
      </c>
      <c r="OT71" s="74">
        <v>1497</v>
      </c>
      <c r="OU71" s="74">
        <v>1369</v>
      </c>
      <c r="OV71" s="74">
        <v>128</v>
      </c>
      <c r="OW71" s="74">
        <v>0</v>
      </c>
      <c r="OX71" s="75">
        <f t="shared" si="148"/>
        <v>0.91449565798263188</v>
      </c>
      <c r="OY71" s="75">
        <f t="shared" si="149"/>
        <v>0</v>
      </c>
      <c r="PA71" s="74" t="s">
        <v>72</v>
      </c>
      <c r="PB71" s="74">
        <v>1497</v>
      </c>
      <c r="PC71" s="74">
        <v>1369</v>
      </c>
      <c r="PD71" s="74">
        <v>128</v>
      </c>
      <c r="PE71" s="74">
        <v>0</v>
      </c>
      <c r="PF71" s="75">
        <f t="shared" si="150"/>
        <v>0.91449565798263188</v>
      </c>
      <c r="PG71" s="75">
        <f t="shared" si="151"/>
        <v>0</v>
      </c>
      <c r="PI71" s="74" t="s">
        <v>72</v>
      </c>
      <c r="PJ71" s="74">
        <v>1497</v>
      </c>
      <c r="PK71" s="74">
        <v>1369</v>
      </c>
      <c r="PL71" s="74">
        <v>128</v>
      </c>
      <c r="PM71" s="74">
        <v>0</v>
      </c>
      <c r="PN71" s="75">
        <f t="shared" si="152"/>
        <v>0.91449565798263188</v>
      </c>
      <c r="PO71" s="75">
        <f t="shared" si="153"/>
        <v>0</v>
      </c>
      <c r="PQ71" s="74" t="s">
        <v>72</v>
      </c>
      <c r="PR71" s="74">
        <v>1497</v>
      </c>
      <c r="PS71" s="74">
        <v>1369</v>
      </c>
      <c r="PT71" s="74">
        <v>128</v>
      </c>
      <c r="PU71" s="74">
        <v>0</v>
      </c>
      <c r="PV71" s="75">
        <f t="shared" si="154"/>
        <v>0.91449565798263188</v>
      </c>
      <c r="PW71" s="75">
        <f t="shared" si="155"/>
        <v>0</v>
      </c>
      <c r="PY71" s="74" t="s">
        <v>72</v>
      </c>
      <c r="PZ71" s="74">
        <v>1497</v>
      </c>
      <c r="QA71" s="74">
        <v>1369</v>
      </c>
      <c r="QB71" s="74">
        <v>128</v>
      </c>
      <c r="QC71" s="74">
        <v>0</v>
      </c>
      <c r="QD71" s="75">
        <f t="shared" si="156"/>
        <v>0.91449565798263188</v>
      </c>
      <c r="QE71" s="75">
        <f t="shared" si="157"/>
        <v>0</v>
      </c>
      <c r="QG71" s="74" t="s">
        <v>72</v>
      </c>
      <c r="QH71" s="74">
        <v>1649</v>
      </c>
      <c r="QI71" s="74">
        <v>1361</v>
      </c>
      <c r="QJ71" s="74">
        <v>137</v>
      </c>
      <c r="QK71" s="74">
        <v>151</v>
      </c>
      <c r="QL71" s="75">
        <f t="shared" si="158"/>
        <v>0.82534869617950268</v>
      </c>
      <c r="QM71" s="75">
        <f t="shared" si="159"/>
        <v>-8.9146961803129199E-2</v>
      </c>
      <c r="QN71" s="74"/>
      <c r="QO71" s="74" t="s">
        <v>72</v>
      </c>
      <c r="QP71" s="74">
        <v>1649</v>
      </c>
      <c r="QQ71" s="74">
        <v>1361</v>
      </c>
      <c r="QR71" s="74">
        <v>137</v>
      </c>
      <c r="QS71" s="74">
        <v>151</v>
      </c>
      <c r="QT71" s="75">
        <f t="shared" si="160"/>
        <v>0.82534869617950268</v>
      </c>
      <c r="QU71" s="75">
        <f t="shared" si="161"/>
        <v>0</v>
      </c>
      <c r="QW71" s="74" t="s">
        <v>72</v>
      </c>
      <c r="QX71" s="74">
        <v>1649</v>
      </c>
      <c r="QY71" s="74">
        <v>1361</v>
      </c>
      <c r="QZ71" s="74">
        <v>137</v>
      </c>
      <c r="RA71" s="74">
        <v>151</v>
      </c>
      <c r="RB71" s="75">
        <f t="shared" si="162"/>
        <v>0.82534869617950268</v>
      </c>
      <c r="RC71" s="75">
        <f t="shared" si="163"/>
        <v>0</v>
      </c>
      <c r="RE71" s="74" t="s">
        <v>72</v>
      </c>
      <c r="RF71" s="74">
        <v>1649</v>
      </c>
      <c r="RG71" s="74">
        <v>1361</v>
      </c>
      <c r="RH71" s="74">
        <v>137</v>
      </c>
      <c r="RI71" s="74">
        <v>151</v>
      </c>
      <c r="RJ71" s="75">
        <f t="shared" si="164"/>
        <v>0.82534869617950268</v>
      </c>
      <c r="RK71" s="75">
        <f t="shared" si="165"/>
        <v>0</v>
      </c>
      <c r="RM71" s="74" t="s">
        <v>72</v>
      </c>
      <c r="RN71" s="74">
        <v>1649</v>
      </c>
      <c r="RO71" s="74">
        <v>1361</v>
      </c>
      <c r="RP71" s="74">
        <v>137</v>
      </c>
      <c r="RQ71" s="74">
        <v>151</v>
      </c>
      <c r="RR71" s="75">
        <f t="shared" si="166"/>
        <v>0.82534869617950268</v>
      </c>
      <c r="RS71" s="75">
        <f t="shared" si="167"/>
        <v>0</v>
      </c>
      <c r="RU71" s="74" t="s">
        <v>72</v>
      </c>
      <c r="RV71" s="74">
        <v>1649</v>
      </c>
      <c r="RW71" s="74">
        <v>1485</v>
      </c>
      <c r="RX71" s="74">
        <v>131</v>
      </c>
      <c r="RY71" s="74">
        <v>33</v>
      </c>
      <c r="RZ71" s="75">
        <f t="shared" si="168"/>
        <v>0.90054578532443907</v>
      </c>
      <c r="SA71" s="75">
        <f t="shared" si="169"/>
        <v>7.5197089144936391E-2</v>
      </c>
      <c r="SC71" s="74" t="s">
        <v>72</v>
      </c>
      <c r="SD71" s="74">
        <v>1649</v>
      </c>
      <c r="SE71" s="74">
        <v>1485</v>
      </c>
      <c r="SF71" s="74">
        <v>131</v>
      </c>
      <c r="SG71" s="74">
        <v>33</v>
      </c>
      <c r="SH71" s="75">
        <f t="shared" si="170"/>
        <v>0.90054578532443907</v>
      </c>
      <c r="SI71" s="75">
        <f t="shared" si="171"/>
        <v>0</v>
      </c>
      <c r="SK71" s="74" t="s">
        <v>72</v>
      </c>
      <c r="SL71" s="74">
        <v>1649</v>
      </c>
      <c r="SM71" s="74">
        <v>1485</v>
      </c>
      <c r="SN71" s="74">
        <v>131</v>
      </c>
      <c r="SO71" s="74">
        <v>33</v>
      </c>
      <c r="SP71" s="75">
        <f t="shared" si="172"/>
        <v>0.90054578532443907</v>
      </c>
      <c r="SQ71" s="75" t="str">
        <f t="shared" si="173"/>
        <v>OK</v>
      </c>
      <c r="SS71" s="74" t="s">
        <v>72</v>
      </c>
      <c r="ST71" s="74">
        <v>1649</v>
      </c>
      <c r="SU71" s="74">
        <v>1485</v>
      </c>
      <c r="SV71" s="74">
        <v>131</v>
      </c>
      <c r="SW71" s="74">
        <v>33</v>
      </c>
      <c r="SX71" s="75">
        <f t="shared" si="174"/>
        <v>0.90054578532443907</v>
      </c>
      <c r="SY71" s="75" t="str">
        <f t="shared" si="175"/>
        <v>OK</v>
      </c>
      <c r="TA71" s="74" t="s">
        <v>72</v>
      </c>
      <c r="TB71" s="74">
        <v>1649</v>
      </c>
      <c r="TC71" s="74">
        <v>1485</v>
      </c>
      <c r="TD71" s="74">
        <v>131</v>
      </c>
      <c r="TE71" s="74">
        <v>33</v>
      </c>
      <c r="TF71" s="75">
        <v>0.9</v>
      </c>
      <c r="TG71" s="75" t="str">
        <f t="shared" si="176"/>
        <v>OK</v>
      </c>
      <c r="TI71" s="74" t="s">
        <v>72</v>
      </c>
      <c r="TJ71" s="74">
        <v>1649</v>
      </c>
      <c r="TK71" s="74">
        <v>1485</v>
      </c>
      <c r="TL71" s="74">
        <v>131</v>
      </c>
      <c r="TM71" s="74">
        <v>33</v>
      </c>
      <c r="TN71" s="75">
        <f t="shared" si="177"/>
        <v>0.90054578532443907</v>
      </c>
      <c r="TO71" s="75" t="str">
        <f t="shared" si="178"/>
        <v>OK</v>
      </c>
    </row>
    <row r="72" spans="1:535" ht="15">
      <c r="A72" s="2" t="s">
        <v>74</v>
      </c>
      <c r="B72" s="1">
        <v>5</v>
      </c>
      <c r="C72" s="1">
        <v>5</v>
      </c>
      <c r="D72" s="1">
        <v>0</v>
      </c>
      <c r="E72" s="1">
        <v>0</v>
      </c>
      <c r="F72" s="3">
        <v>1</v>
      </c>
      <c r="G72" s="4"/>
      <c r="BD72" s="2" t="s">
        <v>69</v>
      </c>
      <c r="BE72" s="2">
        <v>22</v>
      </c>
      <c r="BF72" s="2">
        <v>21</v>
      </c>
      <c r="BG72" s="2">
        <v>1</v>
      </c>
      <c r="BH72" s="2">
        <v>0</v>
      </c>
      <c r="BI72" s="4">
        <v>0.95</v>
      </c>
      <c r="BJ72" s="4">
        <f t="shared" si="93"/>
        <v>0</v>
      </c>
      <c r="BL72" s="2" t="s">
        <v>69</v>
      </c>
      <c r="BM72" s="2">
        <v>22</v>
      </c>
      <c r="BN72" s="2">
        <v>21</v>
      </c>
      <c r="BO72" s="2">
        <v>1</v>
      </c>
      <c r="BP72" s="2">
        <v>0</v>
      </c>
      <c r="BQ72" s="4">
        <v>0.95</v>
      </c>
      <c r="BR72" s="4">
        <f t="shared" si="94"/>
        <v>0</v>
      </c>
      <c r="BT72" s="2" t="s">
        <v>69</v>
      </c>
      <c r="BU72" s="2">
        <v>22</v>
      </c>
      <c r="BV72" s="2">
        <v>21</v>
      </c>
      <c r="BW72" s="2">
        <v>1</v>
      </c>
      <c r="BX72" s="2">
        <v>0</v>
      </c>
      <c r="BY72" s="4">
        <v>0.95</v>
      </c>
      <c r="BZ72" s="4">
        <f t="shared" si="95"/>
        <v>0</v>
      </c>
      <c r="CB72" s="2" t="s">
        <v>69</v>
      </c>
      <c r="CC72" s="2">
        <v>22</v>
      </c>
      <c r="CD72" s="2">
        <v>21</v>
      </c>
      <c r="CE72" s="2">
        <v>1</v>
      </c>
      <c r="CF72" s="2">
        <v>0</v>
      </c>
      <c r="CG72" s="4">
        <v>0.95</v>
      </c>
      <c r="CH72" s="4">
        <f t="shared" si="96"/>
        <v>0</v>
      </c>
      <c r="CJ72" s="2" t="s">
        <v>69</v>
      </c>
      <c r="CK72" s="2">
        <v>22</v>
      </c>
      <c r="CL72" s="2">
        <v>21</v>
      </c>
      <c r="CM72" s="2">
        <v>1</v>
      </c>
      <c r="CN72" s="2">
        <v>0</v>
      </c>
      <c r="CO72" s="4">
        <v>0.95</v>
      </c>
      <c r="CP72" s="4">
        <f t="shared" si="97"/>
        <v>0</v>
      </c>
      <c r="CR72" s="2" t="s">
        <v>69</v>
      </c>
      <c r="CS72" s="2">
        <v>22</v>
      </c>
      <c r="CT72" s="2">
        <v>21</v>
      </c>
      <c r="CU72" s="2">
        <v>1</v>
      </c>
      <c r="CV72" s="2">
        <v>0</v>
      </c>
      <c r="CW72" s="4">
        <v>0.95</v>
      </c>
      <c r="CX72" s="4">
        <f t="shared" si="98"/>
        <v>0</v>
      </c>
      <c r="CZ72" s="2" t="s">
        <v>69</v>
      </c>
      <c r="DA72" s="2">
        <v>22</v>
      </c>
      <c r="DB72" s="2">
        <v>21</v>
      </c>
      <c r="DC72" s="2">
        <v>1</v>
      </c>
      <c r="DD72" s="2">
        <v>0</v>
      </c>
      <c r="DE72" s="4">
        <v>0.95</v>
      </c>
      <c r="DF72" s="8">
        <f t="shared" si="99"/>
        <v>0</v>
      </c>
      <c r="DH72" s="2" t="s">
        <v>69</v>
      </c>
      <c r="DI72" s="2">
        <v>22</v>
      </c>
      <c r="DJ72" s="2">
        <v>21</v>
      </c>
      <c r="DK72" s="2">
        <v>1</v>
      </c>
      <c r="DL72" s="2">
        <v>0</v>
      </c>
      <c r="DM72" s="4">
        <v>0.95</v>
      </c>
      <c r="DN72" s="4">
        <f t="shared" si="100"/>
        <v>0</v>
      </c>
      <c r="DP72" s="2" t="s">
        <v>69</v>
      </c>
      <c r="DQ72" s="2">
        <v>22</v>
      </c>
      <c r="DR72" s="2">
        <v>21</v>
      </c>
      <c r="DS72" s="2">
        <v>1</v>
      </c>
      <c r="DT72" s="2">
        <v>0</v>
      </c>
      <c r="DU72" s="4">
        <v>0.95</v>
      </c>
      <c r="DV72" s="4">
        <f t="shared" si="101"/>
        <v>0</v>
      </c>
      <c r="DX72" s="2" t="s">
        <v>69</v>
      </c>
      <c r="DY72" s="2">
        <v>22</v>
      </c>
      <c r="DZ72" s="2">
        <v>21</v>
      </c>
      <c r="EA72" s="2">
        <v>1</v>
      </c>
      <c r="EB72" s="2">
        <v>0</v>
      </c>
      <c r="EC72" s="4">
        <v>0.95</v>
      </c>
      <c r="ED72" s="8">
        <f>EC72-'ZTE Geek V975'!DM72</f>
        <v>0</v>
      </c>
      <c r="EF72" s="2" t="s">
        <v>69</v>
      </c>
      <c r="EG72" s="2">
        <v>22</v>
      </c>
      <c r="EH72" s="2">
        <v>21</v>
      </c>
      <c r="EI72" s="2">
        <v>1</v>
      </c>
      <c r="EJ72" s="2">
        <v>0</v>
      </c>
      <c r="EK72" s="4">
        <v>0.95</v>
      </c>
      <c r="EL72" s="4">
        <f t="shared" si="102"/>
        <v>0</v>
      </c>
      <c r="EN72" s="2" t="s">
        <v>69</v>
      </c>
      <c r="EO72" s="2">
        <v>22</v>
      </c>
      <c r="EP72" s="2">
        <v>21</v>
      </c>
      <c r="EQ72" s="2">
        <v>1</v>
      </c>
      <c r="ER72" s="2">
        <v>0</v>
      </c>
      <c r="ES72" s="4">
        <v>0.95</v>
      </c>
      <c r="ET72" s="4">
        <f t="shared" si="103"/>
        <v>0</v>
      </c>
      <c r="EV72" s="2" t="s">
        <v>69</v>
      </c>
      <c r="EW72" s="2">
        <v>22</v>
      </c>
      <c r="EX72" s="2">
        <v>21</v>
      </c>
      <c r="EY72" s="2">
        <v>1</v>
      </c>
      <c r="EZ72" s="2">
        <v>0</v>
      </c>
      <c r="FA72" s="4">
        <v>0.95</v>
      </c>
      <c r="FB72" s="4">
        <f t="shared" si="104"/>
        <v>0</v>
      </c>
      <c r="FD72" s="2" t="s">
        <v>69</v>
      </c>
      <c r="FE72" s="2">
        <v>22</v>
      </c>
      <c r="FF72" s="2">
        <v>21</v>
      </c>
      <c r="FG72" s="2">
        <v>1</v>
      </c>
      <c r="FH72" s="2">
        <v>0</v>
      </c>
      <c r="FI72" s="4">
        <v>0.95</v>
      </c>
      <c r="FJ72" s="4">
        <f t="shared" si="105"/>
        <v>0</v>
      </c>
      <c r="FL72" s="2" t="s">
        <v>69</v>
      </c>
      <c r="FM72" s="2">
        <v>22</v>
      </c>
      <c r="FN72" s="2">
        <v>21</v>
      </c>
      <c r="FO72" s="2">
        <v>1</v>
      </c>
      <c r="FP72" s="2">
        <v>0</v>
      </c>
      <c r="FQ72" s="4">
        <v>0.95</v>
      </c>
      <c r="FR72" s="8">
        <f t="shared" si="106"/>
        <v>0</v>
      </c>
      <c r="FT72" s="2" t="s">
        <v>69</v>
      </c>
      <c r="FU72" s="2">
        <v>22</v>
      </c>
      <c r="FV72" s="2">
        <v>21</v>
      </c>
      <c r="FW72" s="2">
        <v>1</v>
      </c>
      <c r="FX72" s="2">
        <v>0</v>
      </c>
      <c r="FY72" s="4">
        <f t="shared" si="107"/>
        <v>0.95454545454545459</v>
      </c>
      <c r="FZ72" s="4">
        <f t="shared" si="108"/>
        <v>4.5454545454546302E-3</v>
      </c>
      <c r="GB72" t="s">
        <v>69</v>
      </c>
      <c r="GC72">
        <v>22</v>
      </c>
      <c r="GD72">
        <v>21</v>
      </c>
      <c r="GE72">
        <v>1</v>
      </c>
      <c r="GF72">
        <v>0</v>
      </c>
      <c r="GG72" s="38">
        <f t="shared" si="109"/>
        <v>0.95454545454545459</v>
      </c>
      <c r="GH72" s="4">
        <f t="shared" si="110"/>
        <v>0</v>
      </c>
      <c r="GJ72" s="2" t="s">
        <v>69</v>
      </c>
      <c r="GK72" s="2">
        <v>22</v>
      </c>
      <c r="GL72" s="2">
        <v>21</v>
      </c>
      <c r="GM72" s="2">
        <v>1</v>
      </c>
      <c r="GN72" s="2">
        <v>0</v>
      </c>
      <c r="GO72" s="4">
        <v>0.95</v>
      </c>
      <c r="GP72" s="4">
        <f t="shared" si="111"/>
        <v>-4.5454545454546302E-3</v>
      </c>
      <c r="GR72" s="2" t="s">
        <v>69</v>
      </c>
      <c r="GS72" s="2">
        <v>22</v>
      </c>
      <c r="GT72" s="2">
        <v>21</v>
      </c>
      <c r="GU72" s="2">
        <v>1</v>
      </c>
      <c r="GV72" s="2">
        <v>0</v>
      </c>
      <c r="GW72" s="4">
        <v>0.95</v>
      </c>
      <c r="GX72" s="4">
        <f t="shared" si="112"/>
        <v>0</v>
      </c>
      <c r="GZ72" s="2" t="s">
        <v>69</v>
      </c>
      <c r="HA72" s="2">
        <v>22</v>
      </c>
      <c r="HB72" s="2">
        <v>21</v>
      </c>
      <c r="HC72" s="2">
        <v>1</v>
      </c>
      <c r="HD72" s="2">
        <v>0</v>
      </c>
      <c r="HE72" s="4">
        <v>0.95</v>
      </c>
      <c r="HF72" s="4">
        <f t="shared" si="113"/>
        <v>0</v>
      </c>
      <c r="HH72" s="2" t="s">
        <v>69</v>
      </c>
      <c r="HI72" s="2">
        <v>22</v>
      </c>
      <c r="HJ72" s="2">
        <v>21</v>
      </c>
      <c r="HK72" s="2">
        <v>1</v>
      </c>
      <c r="HL72" s="2">
        <v>0</v>
      </c>
      <c r="HM72" s="4">
        <v>0.95</v>
      </c>
      <c r="HN72" s="4">
        <f t="shared" si="114"/>
        <v>0</v>
      </c>
      <c r="HP72" s="2" t="s">
        <v>69</v>
      </c>
      <c r="HQ72" s="2">
        <v>22</v>
      </c>
      <c r="HR72" s="2">
        <v>21</v>
      </c>
      <c r="HS72" s="2">
        <v>1</v>
      </c>
      <c r="HT72" s="2">
        <v>0</v>
      </c>
      <c r="HU72" s="4">
        <v>0.95</v>
      </c>
      <c r="HV72" s="4">
        <f t="shared" si="115"/>
        <v>0</v>
      </c>
      <c r="HX72" s="2" t="s">
        <v>69</v>
      </c>
      <c r="HY72" s="2">
        <v>22</v>
      </c>
      <c r="HZ72" s="2">
        <v>21</v>
      </c>
      <c r="IA72" s="2">
        <v>1</v>
      </c>
      <c r="IB72" s="2">
        <v>0</v>
      </c>
      <c r="IC72" s="4">
        <v>0.95</v>
      </c>
      <c r="ID72" s="4">
        <f t="shared" si="116"/>
        <v>0</v>
      </c>
      <c r="IF72" s="2" t="s">
        <v>69</v>
      </c>
      <c r="IG72" s="2">
        <v>22</v>
      </c>
      <c r="IH72" s="2">
        <v>21</v>
      </c>
      <c r="II72" s="2">
        <v>1</v>
      </c>
      <c r="IJ72" s="2">
        <v>0</v>
      </c>
      <c r="IK72" s="4">
        <f t="shared" si="117"/>
        <v>0.95454545454545459</v>
      </c>
      <c r="IL72" s="4">
        <f t="shared" si="118"/>
        <v>4.5454545454546302E-3</v>
      </c>
      <c r="IN72" s="55" t="s">
        <v>69</v>
      </c>
      <c r="IO72" s="55">
        <v>22</v>
      </c>
      <c r="IP72" s="55">
        <v>21</v>
      </c>
      <c r="IQ72" s="55">
        <v>1</v>
      </c>
      <c r="IR72" s="55">
        <v>0</v>
      </c>
      <c r="IS72" s="56">
        <v>0.95</v>
      </c>
      <c r="IT72" s="56">
        <v>0</v>
      </c>
      <c r="IU72" s="52"/>
      <c r="IV72" s="55" t="s">
        <v>69</v>
      </c>
      <c r="IW72" s="55">
        <v>22</v>
      </c>
      <c r="IX72" s="55">
        <v>21</v>
      </c>
      <c r="IY72" s="55">
        <v>1</v>
      </c>
      <c r="IZ72" s="55">
        <v>0</v>
      </c>
      <c r="JA72" s="56">
        <v>0.95</v>
      </c>
      <c r="JB72" s="56">
        <v>0</v>
      </c>
      <c r="JC72" s="52"/>
      <c r="JD72" s="73" t="s">
        <v>69</v>
      </c>
      <c r="JE72" s="73">
        <v>22</v>
      </c>
      <c r="JF72" s="73">
        <v>21</v>
      </c>
      <c r="JG72" s="73">
        <v>1</v>
      </c>
      <c r="JH72" s="73">
        <v>0</v>
      </c>
      <c r="JI72" s="77">
        <v>0.95</v>
      </c>
      <c r="JJ72" s="67">
        <f t="shared" si="119"/>
        <v>0</v>
      </c>
      <c r="JK72" s="66"/>
      <c r="JL72" s="73" t="s">
        <v>69</v>
      </c>
      <c r="JM72" s="73">
        <v>22</v>
      </c>
      <c r="JN72" s="73">
        <v>21</v>
      </c>
      <c r="JO72" s="73">
        <v>1</v>
      </c>
      <c r="JP72" s="73">
        <v>0</v>
      </c>
      <c r="JQ72" s="77">
        <f t="shared" si="179"/>
        <v>0.95454545454545459</v>
      </c>
      <c r="JR72" s="67">
        <f t="shared" si="120"/>
        <v>4.5454545454546302E-3</v>
      </c>
      <c r="JS72" s="66"/>
      <c r="JT72" s="74" t="s">
        <v>69</v>
      </c>
      <c r="JU72" s="74">
        <v>22</v>
      </c>
      <c r="JV72" s="74">
        <v>21</v>
      </c>
      <c r="JW72" s="74">
        <v>1</v>
      </c>
      <c r="JX72" s="74">
        <v>0</v>
      </c>
      <c r="JY72" s="75">
        <f t="shared" si="121"/>
        <v>0.95454545454545459</v>
      </c>
      <c r="JZ72" s="75">
        <f t="shared" si="122"/>
        <v>0</v>
      </c>
      <c r="KB72" s="73" t="s">
        <v>69</v>
      </c>
      <c r="KC72" s="73">
        <v>22</v>
      </c>
      <c r="KD72" s="73">
        <v>21</v>
      </c>
      <c r="KE72" s="73">
        <v>1</v>
      </c>
      <c r="KF72" s="73">
        <v>0</v>
      </c>
      <c r="KG72" s="77">
        <v>0.95</v>
      </c>
      <c r="KH72" s="75">
        <f t="shared" si="123"/>
        <v>-4.5454545454546302E-3</v>
      </c>
      <c r="KI72" s="74"/>
      <c r="KJ72" s="73" t="s">
        <v>69</v>
      </c>
      <c r="KK72" s="73">
        <v>22</v>
      </c>
      <c r="KL72" s="73">
        <v>21</v>
      </c>
      <c r="KM72" s="73">
        <v>1</v>
      </c>
      <c r="KN72" s="73">
        <v>0</v>
      </c>
      <c r="KO72" s="77">
        <v>0.95</v>
      </c>
      <c r="KP72" s="75">
        <f t="shared" si="124"/>
        <v>0</v>
      </c>
      <c r="KQ72" s="74"/>
      <c r="KR72" s="73" t="s">
        <v>69</v>
      </c>
      <c r="KS72" s="73">
        <v>22</v>
      </c>
      <c r="KT72" s="73">
        <v>21</v>
      </c>
      <c r="KU72" s="73">
        <v>1</v>
      </c>
      <c r="KV72" s="73">
        <v>0</v>
      </c>
      <c r="KW72" s="77">
        <v>0.95</v>
      </c>
      <c r="KX72" s="75">
        <f t="shared" si="125"/>
        <v>0</v>
      </c>
      <c r="KY72" s="74"/>
      <c r="KZ72" s="73" t="s">
        <v>69</v>
      </c>
      <c r="LA72" s="73">
        <v>22</v>
      </c>
      <c r="LB72" s="73">
        <v>21</v>
      </c>
      <c r="LC72" s="73">
        <v>1</v>
      </c>
      <c r="LD72" s="73">
        <v>0</v>
      </c>
      <c r="LE72" s="77">
        <v>0.95</v>
      </c>
      <c r="LF72" s="75">
        <f t="shared" si="126"/>
        <v>0.95</v>
      </c>
      <c r="LG72" s="74"/>
      <c r="LH72" s="74"/>
      <c r="LI72" s="73" t="s">
        <v>69</v>
      </c>
      <c r="LJ72" s="73">
        <v>22</v>
      </c>
      <c r="LK72" s="73">
        <v>21</v>
      </c>
      <c r="LL72" s="73">
        <v>1</v>
      </c>
      <c r="LM72" s="73">
        <v>0</v>
      </c>
      <c r="LN72" s="77">
        <v>0.95</v>
      </c>
      <c r="LO72" s="75">
        <f t="shared" si="127"/>
        <v>0</v>
      </c>
      <c r="LP72" s="74"/>
      <c r="LQ72" s="74" t="s">
        <v>69</v>
      </c>
      <c r="LR72" s="74">
        <v>22</v>
      </c>
      <c r="LS72" s="74">
        <v>21</v>
      </c>
      <c r="LT72" s="74">
        <v>1</v>
      </c>
      <c r="LU72" s="74">
        <v>0</v>
      </c>
      <c r="LV72" s="75">
        <f t="shared" si="128"/>
        <v>0.95454545454545459</v>
      </c>
      <c r="LW72" s="75">
        <f t="shared" si="129"/>
        <v>4.5454545454546302E-3</v>
      </c>
      <c r="LY72" s="74" t="s">
        <v>69</v>
      </c>
      <c r="LZ72" s="74">
        <v>22</v>
      </c>
      <c r="MA72" s="74">
        <v>21</v>
      </c>
      <c r="MB72" s="74">
        <v>1</v>
      </c>
      <c r="MC72" s="74">
        <v>0</v>
      </c>
      <c r="MD72" s="75">
        <f t="shared" si="130"/>
        <v>0.95454545454545459</v>
      </c>
      <c r="ME72" s="75">
        <f t="shared" si="131"/>
        <v>0</v>
      </c>
      <c r="MG72" s="74" t="s">
        <v>69</v>
      </c>
      <c r="MH72" s="74">
        <v>22</v>
      </c>
      <c r="MI72" s="74">
        <v>21</v>
      </c>
      <c r="MJ72" s="74">
        <v>1</v>
      </c>
      <c r="MK72" s="74">
        <v>0</v>
      </c>
      <c r="ML72" s="75">
        <f t="shared" si="132"/>
        <v>0.95454545454545459</v>
      </c>
      <c r="MM72" s="75">
        <f t="shared" si="133"/>
        <v>0</v>
      </c>
      <c r="MO72" s="74" t="s">
        <v>69</v>
      </c>
      <c r="MP72" s="74">
        <v>22</v>
      </c>
      <c r="MQ72" s="74">
        <v>21</v>
      </c>
      <c r="MR72" s="74">
        <v>1</v>
      </c>
      <c r="MS72" s="74">
        <v>0</v>
      </c>
      <c r="MT72" s="75">
        <f t="shared" si="134"/>
        <v>0.95454545454545459</v>
      </c>
      <c r="MU72" s="75">
        <f t="shared" si="135"/>
        <v>0</v>
      </c>
      <c r="MW72" s="74" t="s">
        <v>69</v>
      </c>
      <c r="MX72" s="74">
        <v>22</v>
      </c>
      <c r="MY72" s="74">
        <v>21</v>
      </c>
      <c r="MZ72" s="74">
        <v>1</v>
      </c>
      <c r="NA72" s="74">
        <v>0</v>
      </c>
      <c r="NB72" s="75">
        <f t="shared" si="136"/>
        <v>0.95454545454545459</v>
      </c>
      <c r="NC72" s="75">
        <f t="shared" si="137"/>
        <v>0</v>
      </c>
      <c r="ND72" s="74"/>
      <c r="NE72" s="74" t="s">
        <v>69</v>
      </c>
      <c r="NF72" s="74">
        <v>22</v>
      </c>
      <c r="NG72" s="74">
        <v>21</v>
      </c>
      <c r="NH72" s="74">
        <v>1</v>
      </c>
      <c r="NI72" s="74">
        <v>0</v>
      </c>
      <c r="NJ72" s="75">
        <f t="shared" si="138"/>
        <v>0.95454545454545459</v>
      </c>
      <c r="NK72" s="75">
        <f t="shared" si="139"/>
        <v>0</v>
      </c>
      <c r="NL72" s="74"/>
      <c r="NM72" s="74" t="s">
        <v>69</v>
      </c>
      <c r="NN72" s="74">
        <v>22</v>
      </c>
      <c r="NO72" s="74">
        <v>21</v>
      </c>
      <c r="NP72" s="74">
        <v>1</v>
      </c>
      <c r="NQ72" s="74">
        <v>0</v>
      </c>
      <c r="NR72" s="75">
        <f t="shared" si="140"/>
        <v>0.95454545454545459</v>
      </c>
      <c r="NS72" s="75">
        <f t="shared" si="141"/>
        <v>0</v>
      </c>
      <c r="NU72" s="74" t="s">
        <v>69</v>
      </c>
      <c r="NV72" s="74">
        <v>22</v>
      </c>
      <c r="NW72" s="74">
        <v>21</v>
      </c>
      <c r="NX72" s="74">
        <v>1</v>
      </c>
      <c r="NY72" s="74">
        <v>0</v>
      </c>
      <c r="NZ72" s="75">
        <f t="shared" si="142"/>
        <v>0.95454545454545459</v>
      </c>
      <c r="OA72" s="75">
        <f t="shared" si="143"/>
        <v>0</v>
      </c>
      <c r="OC72" s="74" t="s">
        <v>69</v>
      </c>
      <c r="OD72" s="74">
        <v>22</v>
      </c>
      <c r="OE72" s="74">
        <v>21</v>
      </c>
      <c r="OF72" s="74">
        <v>1</v>
      </c>
      <c r="OG72" s="74">
        <v>0</v>
      </c>
      <c r="OH72" s="75">
        <f t="shared" si="144"/>
        <v>0.95454545454545459</v>
      </c>
      <c r="OI72" s="75">
        <f t="shared" si="145"/>
        <v>0</v>
      </c>
      <c r="OK72" s="74" t="s">
        <v>69</v>
      </c>
      <c r="OL72" s="74">
        <v>22</v>
      </c>
      <c r="OM72" s="73">
        <v>21</v>
      </c>
      <c r="ON72" s="74">
        <v>1</v>
      </c>
      <c r="OO72" s="74">
        <v>0</v>
      </c>
      <c r="OP72" s="75">
        <f t="shared" si="146"/>
        <v>0.95454545454545459</v>
      </c>
      <c r="OQ72" s="75">
        <f t="shared" si="147"/>
        <v>0</v>
      </c>
      <c r="OS72" s="74" t="s">
        <v>69</v>
      </c>
      <c r="OT72" s="74">
        <v>22</v>
      </c>
      <c r="OU72" s="74">
        <v>21</v>
      </c>
      <c r="OV72" s="74">
        <v>1</v>
      </c>
      <c r="OW72" s="74">
        <v>0</v>
      </c>
      <c r="OX72" s="75">
        <f t="shared" si="148"/>
        <v>0.95454545454545459</v>
      </c>
      <c r="OY72" s="75">
        <f t="shared" si="149"/>
        <v>0</v>
      </c>
      <c r="PA72" s="74" t="s">
        <v>69</v>
      </c>
      <c r="PB72" s="74">
        <v>22</v>
      </c>
      <c r="PC72" s="74">
        <v>21</v>
      </c>
      <c r="PD72" s="74">
        <v>1</v>
      </c>
      <c r="PE72" s="74">
        <v>0</v>
      </c>
      <c r="PF72" s="75">
        <f t="shared" si="150"/>
        <v>0.95454545454545459</v>
      </c>
      <c r="PG72" s="75">
        <f t="shared" si="151"/>
        <v>0</v>
      </c>
      <c r="PI72" s="74" t="s">
        <v>69</v>
      </c>
      <c r="PJ72" s="74">
        <v>22</v>
      </c>
      <c r="PK72" s="74">
        <v>21</v>
      </c>
      <c r="PL72" s="74">
        <v>1</v>
      </c>
      <c r="PM72" s="74">
        <v>0</v>
      </c>
      <c r="PN72" s="75">
        <f t="shared" si="152"/>
        <v>0.95454545454545459</v>
      </c>
      <c r="PO72" s="75">
        <f t="shared" si="153"/>
        <v>0</v>
      </c>
      <c r="PQ72" s="74" t="s">
        <v>69</v>
      </c>
      <c r="PR72" s="74">
        <v>22</v>
      </c>
      <c r="PS72" s="74">
        <v>21</v>
      </c>
      <c r="PT72" s="74">
        <v>1</v>
      </c>
      <c r="PU72" s="74">
        <v>0</v>
      </c>
      <c r="PV72" s="75">
        <f t="shared" si="154"/>
        <v>0.95454545454545459</v>
      </c>
      <c r="PW72" s="75">
        <f t="shared" si="155"/>
        <v>0</v>
      </c>
      <c r="PY72" s="74" t="s">
        <v>69</v>
      </c>
      <c r="PZ72" s="74">
        <v>22</v>
      </c>
      <c r="QA72" s="74">
        <v>21</v>
      </c>
      <c r="QB72" s="74">
        <v>1</v>
      </c>
      <c r="QC72" s="74">
        <v>0</v>
      </c>
      <c r="QD72" s="75">
        <f t="shared" si="156"/>
        <v>0.95454545454545459</v>
      </c>
      <c r="QE72" s="75">
        <f t="shared" si="157"/>
        <v>0</v>
      </c>
      <c r="QG72" s="74" t="s">
        <v>69</v>
      </c>
      <c r="QH72" s="74">
        <v>22</v>
      </c>
      <c r="QI72" s="74">
        <v>21</v>
      </c>
      <c r="QJ72" s="74">
        <v>1</v>
      </c>
      <c r="QK72" s="74">
        <v>0</v>
      </c>
      <c r="QL72" s="75">
        <f t="shared" si="158"/>
        <v>0.95454545454545459</v>
      </c>
      <c r="QM72" s="75">
        <f t="shared" si="159"/>
        <v>0</v>
      </c>
      <c r="QO72" s="74" t="s">
        <v>69</v>
      </c>
      <c r="QP72" s="74">
        <v>22</v>
      </c>
      <c r="QQ72" s="74">
        <v>21</v>
      </c>
      <c r="QR72" s="74">
        <v>1</v>
      </c>
      <c r="QS72" s="74">
        <v>0</v>
      </c>
      <c r="QT72" s="75">
        <f t="shared" si="160"/>
        <v>0.95454545454545459</v>
      </c>
      <c r="QU72" s="75">
        <f t="shared" si="161"/>
        <v>0</v>
      </c>
      <c r="QW72" s="74" t="s">
        <v>69</v>
      </c>
      <c r="QX72" s="74">
        <v>22</v>
      </c>
      <c r="QY72" s="74">
        <v>21</v>
      </c>
      <c r="QZ72" s="74">
        <v>1</v>
      </c>
      <c r="RA72" s="74">
        <v>0</v>
      </c>
      <c r="RB72" s="75">
        <f t="shared" si="162"/>
        <v>0.95454545454545459</v>
      </c>
      <c r="RC72" s="75">
        <f t="shared" si="163"/>
        <v>0</v>
      </c>
      <c r="RE72" s="74" t="s">
        <v>69</v>
      </c>
      <c r="RF72" s="74">
        <v>22</v>
      </c>
      <c r="RG72" s="74">
        <v>21</v>
      </c>
      <c r="RH72" s="74">
        <v>1</v>
      </c>
      <c r="RI72" s="74">
        <v>0</v>
      </c>
      <c r="RJ72" s="75">
        <f t="shared" si="164"/>
        <v>0.95454545454545459</v>
      </c>
      <c r="RK72" s="75">
        <f t="shared" si="165"/>
        <v>0</v>
      </c>
      <c r="RM72" s="74" t="s">
        <v>69</v>
      </c>
      <c r="RN72" s="74">
        <v>22</v>
      </c>
      <c r="RO72" s="74">
        <v>21</v>
      </c>
      <c r="RP72" s="74">
        <v>1</v>
      </c>
      <c r="RQ72" s="74">
        <v>0</v>
      </c>
      <c r="RR72" s="75">
        <f t="shared" si="166"/>
        <v>0.95454545454545459</v>
      </c>
      <c r="RS72" s="75">
        <f t="shared" si="167"/>
        <v>0</v>
      </c>
      <c r="RU72" s="74" t="s">
        <v>69</v>
      </c>
      <c r="RV72" s="74">
        <v>22</v>
      </c>
      <c r="RW72" s="74">
        <v>21</v>
      </c>
      <c r="RX72" s="74">
        <v>1</v>
      </c>
      <c r="RY72" s="74">
        <v>0</v>
      </c>
      <c r="RZ72" s="75">
        <f t="shared" si="168"/>
        <v>0.95454545454545459</v>
      </c>
      <c r="SA72" s="75">
        <f t="shared" si="169"/>
        <v>0</v>
      </c>
      <c r="SC72" s="74" t="s">
        <v>69</v>
      </c>
      <c r="SD72" s="74">
        <v>22</v>
      </c>
      <c r="SE72" s="74">
        <v>21</v>
      </c>
      <c r="SF72" s="74">
        <v>1</v>
      </c>
      <c r="SG72" s="74">
        <v>0</v>
      </c>
      <c r="SH72" s="75">
        <f t="shared" si="170"/>
        <v>0.95454545454545459</v>
      </c>
      <c r="SI72" s="75">
        <f t="shared" si="171"/>
        <v>0</v>
      </c>
      <c r="SK72" s="74" t="s">
        <v>69</v>
      </c>
      <c r="SL72" s="74">
        <v>22</v>
      </c>
      <c r="SM72" s="74">
        <v>21</v>
      </c>
      <c r="SN72" s="74">
        <v>1</v>
      </c>
      <c r="SO72" s="74">
        <v>0</v>
      </c>
      <c r="SP72" s="75">
        <f t="shared" si="172"/>
        <v>0.95454545454545459</v>
      </c>
      <c r="SQ72" s="75" t="str">
        <f t="shared" si="173"/>
        <v>OK</v>
      </c>
      <c r="SS72" s="74" t="s">
        <v>69</v>
      </c>
      <c r="ST72" s="74">
        <v>22</v>
      </c>
      <c r="SU72" s="74">
        <v>21</v>
      </c>
      <c r="SV72" s="74">
        <v>1</v>
      </c>
      <c r="SW72" s="74">
        <v>0</v>
      </c>
      <c r="SX72" s="75">
        <f t="shared" si="174"/>
        <v>0.95454545454545459</v>
      </c>
      <c r="SY72" s="75" t="str">
        <f t="shared" si="175"/>
        <v>OK</v>
      </c>
      <c r="TA72" s="74" t="s">
        <v>69</v>
      </c>
      <c r="TB72" s="74">
        <v>22</v>
      </c>
      <c r="TC72" s="74">
        <v>21</v>
      </c>
      <c r="TD72" s="74">
        <v>1</v>
      </c>
      <c r="TE72" s="74">
        <v>0</v>
      </c>
      <c r="TF72" s="75">
        <v>0.95</v>
      </c>
      <c r="TG72" s="75" t="str">
        <f t="shared" si="176"/>
        <v>OK</v>
      </c>
      <c r="TI72" s="74" t="s">
        <v>69</v>
      </c>
      <c r="TJ72" s="74">
        <v>22</v>
      </c>
      <c r="TK72" s="74">
        <v>21</v>
      </c>
      <c r="TL72" s="74">
        <v>1</v>
      </c>
      <c r="TM72" s="74">
        <v>0</v>
      </c>
      <c r="TN72" s="75">
        <f t="shared" si="177"/>
        <v>0.95454545454545459</v>
      </c>
      <c r="TO72" s="75" t="str">
        <f t="shared" si="178"/>
        <v>OK</v>
      </c>
    </row>
    <row r="73" spans="1:535" ht="15">
      <c r="A73" s="2" t="s">
        <v>76</v>
      </c>
      <c r="B73" s="28" t="s">
        <v>82</v>
      </c>
      <c r="C73" s="28" t="s">
        <v>82</v>
      </c>
      <c r="D73" s="28" t="s">
        <v>82</v>
      </c>
      <c r="E73" s="28" t="s">
        <v>82</v>
      </c>
      <c r="F73" s="28" t="s">
        <v>82</v>
      </c>
      <c r="BD73" s="2" t="s">
        <v>70</v>
      </c>
      <c r="BE73" s="2">
        <v>143</v>
      </c>
      <c r="BF73" s="2">
        <v>113</v>
      </c>
      <c r="BG73" s="2">
        <v>16</v>
      </c>
      <c r="BH73" s="2">
        <v>14</v>
      </c>
      <c r="BI73" s="4">
        <v>0.79</v>
      </c>
      <c r="BJ73" s="4">
        <f t="shared" si="93"/>
        <v>0</v>
      </c>
      <c r="BL73" s="2" t="s">
        <v>70</v>
      </c>
      <c r="BM73" s="2">
        <v>143</v>
      </c>
      <c r="BN73" s="2">
        <v>113</v>
      </c>
      <c r="BO73" s="2">
        <v>16</v>
      </c>
      <c r="BP73" s="2">
        <v>14</v>
      </c>
      <c r="BQ73" s="4">
        <v>0.79</v>
      </c>
      <c r="BR73" s="4">
        <f t="shared" si="94"/>
        <v>0</v>
      </c>
      <c r="BT73" s="2" t="s">
        <v>70</v>
      </c>
      <c r="BU73" s="2">
        <v>143</v>
      </c>
      <c r="BV73" s="2">
        <v>113</v>
      </c>
      <c r="BW73" s="2">
        <v>16</v>
      </c>
      <c r="BX73" s="2">
        <v>14</v>
      </c>
      <c r="BY73" s="4">
        <v>0.79</v>
      </c>
      <c r="BZ73" s="4">
        <f t="shared" si="95"/>
        <v>0</v>
      </c>
      <c r="CB73" s="2" t="s">
        <v>70</v>
      </c>
      <c r="CC73" s="2">
        <v>143</v>
      </c>
      <c r="CD73" s="2">
        <v>113</v>
      </c>
      <c r="CE73" s="2">
        <v>16</v>
      </c>
      <c r="CF73" s="2">
        <v>14</v>
      </c>
      <c r="CG73" s="4">
        <v>0.79</v>
      </c>
      <c r="CH73" s="4">
        <f t="shared" si="96"/>
        <v>0</v>
      </c>
      <c r="CJ73" s="2" t="s">
        <v>70</v>
      </c>
      <c r="CK73" s="2">
        <v>143</v>
      </c>
      <c r="CL73" s="2">
        <v>113</v>
      </c>
      <c r="CM73" s="2">
        <v>16</v>
      </c>
      <c r="CN73" s="2">
        <v>14</v>
      </c>
      <c r="CO73" s="4">
        <v>0.79</v>
      </c>
      <c r="CP73" s="4">
        <f t="shared" si="97"/>
        <v>0</v>
      </c>
      <c r="CR73" s="2" t="s">
        <v>70</v>
      </c>
      <c r="CS73" s="2">
        <v>135</v>
      </c>
      <c r="CT73" s="2">
        <v>114</v>
      </c>
      <c r="CU73" s="2">
        <v>9</v>
      </c>
      <c r="CV73" s="2">
        <v>12</v>
      </c>
      <c r="CW73" s="4">
        <v>0.84</v>
      </c>
      <c r="CX73" s="4">
        <f t="shared" si="98"/>
        <v>4.9999999999999933E-2</v>
      </c>
      <c r="CZ73" s="2" t="s">
        <v>70</v>
      </c>
      <c r="DA73" s="2">
        <v>135</v>
      </c>
      <c r="DB73" s="2">
        <v>114</v>
      </c>
      <c r="DC73" s="2">
        <v>9</v>
      </c>
      <c r="DD73" s="2">
        <v>12</v>
      </c>
      <c r="DE73" s="4">
        <v>0.84</v>
      </c>
      <c r="DF73" s="8">
        <f t="shared" si="99"/>
        <v>0</v>
      </c>
      <c r="DH73" s="2" t="s">
        <v>70</v>
      </c>
      <c r="DI73" s="2">
        <v>135</v>
      </c>
      <c r="DJ73" s="2">
        <v>114</v>
      </c>
      <c r="DK73" s="2">
        <v>9</v>
      </c>
      <c r="DL73" s="2">
        <v>12</v>
      </c>
      <c r="DM73" s="4">
        <v>0.84</v>
      </c>
      <c r="DN73" s="4">
        <f t="shared" si="100"/>
        <v>0</v>
      </c>
      <c r="DP73" s="2" t="s">
        <v>70</v>
      </c>
      <c r="DQ73" s="2">
        <v>135</v>
      </c>
      <c r="DR73" s="2">
        <v>114</v>
      </c>
      <c r="DS73" s="2">
        <v>9</v>
      </c>
      <c r="DT73" s="2">
        <v>12</v>
      </c>
      <c r="DU73" s="4">
        <v>0.84</v>
      </c>
      <c r="DV73" s="4">
        <f t="shared" si="101"/>
        <v>0</v>
      </c>
      <c r="DX73" s="2" t="s">
        <v>70</v>
      </c>
      <c r="DY73" s="2">
        <v>135</v>
      </c>
      <c r="DZ73" s="2">
        <v>114</v>
      </c>
      <c r="EA73" s="2">
        <v>9</v>
      </c>
      <c r="EB73" s="2">
        <v>12</v>
      </c>
      <c r="EC73" s="4">
        <v>0.84</v>
      </c>
      <c r="ED73" s="8">
        <f>EC73-'ZTE Geek V975'!DM73</f>
        <v>0</v>
      </c>
      <c r="EF73" s="2" t="s">
        <v>70</v>
      </c>
      <c r="EG73" s="2">
        <v>135</v>
      </c>
      <c r="EH73" s="2">
        <v>114</v>
      </c>
      <c r="EI73" s="2">
        <v>9</v>
      </c>
      <c r="EJ73" s="2">
        <v>12</v>
      </c>
      <c r="EK73" s="4">
        <v>0.84</v>
      </c>
      <c r="EL73" s="4">
        <f t="shared" si="102"/>
        <v>0</v>
      </c>
      <c r="EN73" s="2" t="s">
        <v>70</v>
      </c>
      <c r="EO73" s="2">
        <v>135</v>
      </c>
      <c r="EP73" s="2">
        <v>114</v>
      </c>
      <c r="EQ73" s="2">
        <v>9</v>
      </c>
      <c r="ER73" s="2">
        <v>12</v>
      </c>
      <c r="ES73" s="4">
        <v>0.83</v>
      </c>
      <c r="ET73" s="4">
        <f t="shared" si="103"/>
        <v>-1.0000000000000009E-2</v>
      </c>
      <c r="EU73" s="2" t="s">
        <v>89</v>
      </c>
      <c r="EV73" s="2" t="s">
        <v>70</v>
      </c>
      <c r="EW73" s="2">
        <v>135</v>
      </c>
      <c r="EX73" s="2">
        <v>114</v>
      </c>
      <c r="EY73" s="2">
        <v>9</v>
      </c>
      <c r="EZ73" s="2">
        <v>12</v>
      </c>
      <c r="FA73" s="4">
        <v>0.83</v>
      </c>
      <c r="FB73" s="4">
        <f t="shared" si="104"/>
        <v>0</v>
      </c>
      <c r="FC73" s="2" t="s">
        <v>89</v>
      </c>
      <c r="FD73" s="2" t="s">
        <v>70</v>
      </c>
      <c r="FE73" s="2">
        <v>135</v>
      </c>
      <c r="FF73" s="2">
        <v>114</v>
      </c>
      <c r="FG73" s="2">
        <v>9</v>
      </c>
      <c r="FH73" s="2">
        <v>12</v>
      </c>
      <c r="FI73" s="4">
        <v>0.83</v>
      </c>
      <c r="FJ73" s="4">
        <f t="shared" si="105"/>
        <v>0</v>
      </c>
      <c r="FK73" s="2" t="s">
        <v>89</v>
      </c>
      <c r="FL73" s="2" t="s">
        <v>70</v>
      </c>
      <c r="FM73" s="2">
        <v>135</v>
      </c>
      <c r="FN73" s="2">
        <v>112</v>
      </c>
      <c r="FO73" s="2">
        <v>9</v>
      </c>
      <c r="FP73" s="6">
        <v>14</v>
      </c>
      <c r="FQ73" s="4">
        <v>0.83</v>
      </c>
      <c r="FR73" s="8">
        <f t="shared" si="106"/>
        <v>0</v>
      </c>
      <c r="FT73" s="2" t="s">
        <v>70</v>
      </c>
      <c r="FU73" s="2">
        <v>135</v>
      </c>
      <c r="FV73" s="2">
        <v>114</v>
      </c>
      <c r="FW73" s="2">
        <v>9</v>
      </c>
      <c r="FX73" s="6">
        <v>12</v>
      </c>
      <c r="FY73" s="4">
        <f t="shared" si="107"/>
        <v>0.84444444444444444</v>
      </c>
      <c r="FZ73" s="4">
        <f t="shared" si="108"/>
        <v>1.4444444444444482E-2</v>
      </c>
      <c r="GB73" s="2" t="s">
        <v>70</v>
      </c>
      <c r="GC73" s="2">
        <v>135</v>
      </c>
      <c r="GD73" s="2">
        <v>114</v>
      </c>
      <c r="GE73" s="2">
        <v>9</v>
      </c>
      <c r="GF73" s="6">
        <v>12</v>
      </c>
      <c r="GG73" s="4">
        <f t="shared" si="109"/>
        <v>0.84444444444444444</v>
      </c>
      <c r="GH73" s="4">
        <f t="shared" si="110"/>
        <v>0</v>
      </c>
      <c r="GI73" s="2" t="s">
        <v>117</v>
      </c>
      <c r="GJ73" s="2" t="s">
        <v>70</v>
      </c>
      <c r="GK73" s="2">
        <v>135</v>
      </c>
      <c r="GL73" s="2">
        <v>114</v>
      </c>
      <c r="GM73" s="2">
        <v>9</v>
      </c>
      <c r="GN73" s="6">
        <v>12</v>
      </c>
      <c r="GO73" s="4">
        <f>GL73/GK73</f>
        <v>0.84444444444444444</v>
      </c>
      <c r="GP73" s="4">
        <f t="shared" si="111"/>
        <v>0</v>
      </c>
      <c r="GQ73" s="2" t="s">
        <v>129</v>
      </c>
      <c r="GR73" s="2" t="s">
        <v>70</v>
      </c>
      <c r="GS73" s="2">
        <v>135</v>
      </c>
      <c r="GT73" s="2">
        <v>114</v>
      </c>
      <c r="GU73" s="2">
        <v>9</v>
      </c>
      <c r="GV73" s="6">
        <v>12</v>
      </c>
      <c r="GW73" s="4">
        <f>GT73/GS73</f>
        <v>0.84444444444444444</v>
      </c>
      <c r="GX73" s="4">
        <f t="shared" si="112"/>
        <v>0</v>
      </c>
      <c r="GZ73" s="2" t="s">
        <v>70</v>
      </c>
      <c r="HA73" s="2">
        <v>135</v>
      </c>
      <c r="HB73" s="2">
        <v>114</v>
      </c>
      <c r="HC73" s="2">
        <v>9</v>
      </c>
      <c r="HD73" s="2">
        <v>12</v>
      </c>
      <c r="HE73" s="4">
        <v>0.84</v>
      </c>
      <c r="HF73" s="4">
        <f t="shared" si="113"/>
        <v>-4.4444444444444731E-3</v>
      </c>
      <c r="HG73" s="2" t="s">
        <v>89</v>
      </c>
      <c r="HH73" s="2" t="s">
        <v>70</v>
      </c>
      <c r="HI73" s="2">
        <v>135</v>
      </c>
      <c r="HJ73" s="2">
        <v>114</v>
      </c>
      <c r="HK73" s="2">
        <v>9</v>
      </c>
      <c r="HL73" s="2">
        <v>12</v>
      </c>
      <c r="HM73" s="4">
        <v>0.84</v>
      </c>
      <c r="HN73" s="4">
        <f t="shared" si="114"/>
        <v>0</v>
      </c>
      <c r="HO73" s="2" t="s">
        <v>89</v>
      </c>
      <c r="HP73" s="2" t="s">
        <v>70</v>
      </c>
      <c r="HQ73" s="2">
        <v>135</v>
      </c>
      <c r="HR73" s="2">
        <v>114</v>
      </c>
      <c r="HS73" s="2">
        <v>9</v>
      </c>
      <c r="HT73" s="2">
        <v>12</v>
      </c>
      <c r="HU73" s="4">
        <v>0.81</v>
      </c>
      <c r="HV73" s="4">
        <f t="shared" si="115"/>
        <v>-2.9999999999999916E-2</v>
      </c>
      <c r="HW73" s="2" t="s">
        <v>89</v>
      </c>
      <c r="HX73" s="2" t="s">
        <v>70</v>
      </c>
      <c r="HY73" s="2">
        <v>135</v>
      </c>
      <c r="HZ73" s="2">
        <v>114</v>
      </c>
      <c r="IA73" s="2">
        <v>9</v>
      </c>
      <c r="IB73" s="2">
        <v>12</v>
      </c>
      <c r="IC73" s="4">
        <v>0.84</v>
      </c>
      <c r="ID73" s="4">
        <f t="shared" si="116"/>
        <v>2.9999999999999916E-2</v>
      </c>
      <c r="IE73" s="2" t="s">
        <v>89</v>
      </c>
      <c r="IF73" s="2" t="s">
        <v>70</v>
      </c>
      <c r="IG73" s="2">
        <v>135</v>
      </c>
      <c r="IH73" s="2">
        <v>114</v>
      </c>
      <c r="II73" s="2">
        <v>9</v>
      </c>
      <c r="IJ73" s="2">
        <v>12</v>
      </c>
      <c r="IK73" s="4">
        <f t="shared" si="117"/>
        <v>0.84444444444444444</v>
      </c>
      <c r="IL73" s="4">
        <f t="shared" si="118"/>
        <v>4.4444444444444731E-3</v>
      </c>
      <c r="IM73" s="2" t="s">
        <v>89</v>
      </c>
      <c r="IN73" s="55" t="s">
        <v>70</v>
      </c>
      <c r="IO73" s="55">
        <v>135</v>
      </c>
      <c r="IP73" s="55">
        <v>114</v>
      </c>
      <c r="IQ73" s="55">
        <v>9</v>
      </c>
      <c r="IR73" s="55">
        <v>12</v>
      </c>
      <c r="IS73" s="56">
        <v>0.84</v>
      </c>
      <c r="IT73" s="56">
        <v>0</v>
      </c>
      <c r="IU73" s="55" t="s">
        <v>89</v>
      </c>
      <c r="IV73" s="55" t="s">
        <v>70</v>
      </c>
      <c r="IW73" s="55">
        <v>135</v>
      </c>
      <c r="IX73" s="58">
        <v>114</v>
      </c>
      <c r="IY73" s="58">
        <v>9</v>
      </c>
      <c r="IZ73" s="58">
        <v>12</v>
      </c>
      <c r="JA73" s="56">
        <v>0.84</v>
      </c>
      <c r="JB73" s="56">
        <v>0</v>
      </c>
      <c r="JC73" s="55" t="s">
        <v>89</v>
      </c>
      <c r="JD73" s="73" t="s">
        <v>70</v>
      </c>
      <c r="JE73" s="73">
        <v>135</v>
      </c>
      <c r="JF73" s="73">
        <v>114</v>
      </c>
      <c r="JG73" s="73">
        <v>9</v>
      </c>
      <c r="JH73" s="73">
        <v>12</v>
      </c>
      <c r="JI73" s="77">
        <f>JF73/JE73</f>
        <v>0.84444444444444444</v>
      </c>
      <c r="JJ73" s="67">
        <f t="shared" si="119"/>
        <v>4.4444444444444731E-3</v>
      </c>
      <c r="JK73" s="66"/>
      <c r="JL73" s="73" t="s">
        <v>70</v>
      </c>
      <c r="JM73" s="73">
        <v>134</v>
      </c>
      <c r="JN73" s="73">
        <v>114</v>
      </c>
      <c r="JO73" s="73">
        <v>10</v>
      </c>
      <c r="JP73" s="73">
        <v>10</v>
      </c>
      <c r="JQ73" s="77">
        <f t="shared" si="179"/>
        <v>0.85074626865671643</v>
      </c>
      <c r="JR73" s="67">
        <f t="shared" si="120"/>
        <v>6.3018242122719892E-3</v>
      </c>
      <c r="JS73" s="66"/>
      <c r="JT73" s="74" t="s">
        <v>70</v>
      </c>
      <c r="JU73" s="74">
        <v>134</v>
      </c>
      <c r="JV73" s="74">
        <v>114</v>
      </c>
      <c r="JW73" s="74">
        <v>10</v>
      </c>
      <c r="JX73" s="74">
        <v>10</v>
      </c>
      <c r="JY73" s="75">
        <f t="shared" si="121"/>
        <v>0.85074626865671643</v>
      </c>
      <c r="JZ73" s="75">
        <f t="shared" si="122"/>
        <v>0</v>
      </c>
      <c r="KA73" s="2" t="s">
        <v>89</v>
      </c>
      <c r="KB73" s="73" t="s">
        <v>70</v>
      </c>
      <c r="KC73" s="73">
        <v>134</v>
      </c>
      <c r="KD73" s="90">
        <v>115</v>
      </c>
      <c r="KE73" s="73">
        <v>10</v>
      </c>
      <c r="KF73" s="73">
        <v>9</v>
      </c>
      <c r="KG73" s="77">
        <v>0.85</v>
      </c>
      <c r="KH73" s="75">
        <f t="shared" si="123"/>
        <v>-7.4626865671645337E-4</v>
      </c>
      <c r="KI73" s="74"/>
      <c r="KJ73" s="73" t="s">
        <v>70</v>
      </c>
      <c r="KK73" s="73">
        <v>134</v>
      </c>
      <c r="KL73" s="90">
        <v>115</v>
      </c>
      <c r="KM73" s="73">
        <v>10</v>
      </c>
      <c r="KN73" s="73">
        <v>9</v>
      </c>
      <c r="KO73" s="77">
        <v>0.85</v>
      </c>
      <c r="KP73" s="75">
        <f t="shared" si="124"/>
        <v>0</v>
      </c>
      <c r="KQ73" s="74"/>
      <c r="KR73" s="73" t="s">
        <v>70</v>
      </c>
      <c r="KS73" s="73">
        <v>134</v>
      </c>
      <c r="KT73" s="73">
        <v>113</v>
      </c>
      <c r="KU73" s="73">
        <v>10</v>
      </c>
      <c r="KV73" s="73">
        <v>11</v>
      </c>
      <c r="KW73" s="77">
        <v>0.82</v>
      </c>
      <c r="KX73" s="75">
        <f t="shared" si="125"/>
        <v>-3.0000000000000027E-2</v>
      </c>
      <c r="KY73" s="74" t="s">
        <v>89</v>
      </c>
      <c r="KZ73" s="73" t="s">
        <v>70</v>
      </c>
      <c r="LA73" s="73">
        <v>134</v>
      </c>
      <c r="LB73" s="73">
        <v>113</v>
      </c>
      <c r="LC73" s="73">
        <v>10</v>
      </c>
      <c r="LD73" s="73">
        <v>11</v>
      </c>
      <c r="LE73" s="77">
        <v>0.84</v>
      </c>
      <c r="LF73" s="75">
        <f t="shared" si="126"/>
        <v>-10.16</v>
      </c>
      <c r="LG73" s="74"/>
      <c r="LH73" s="74">
        <v>-1</v>
      </c>
      <c r="LI73" s="73" t="s">
        <v>70</v>
      </c>
      <c r="LJ73" s="73">
        <v>134</v>
      </c>
      <c r="LK73" s="73">
        <v>112</v>
      </c>
      <c r="LL73" s="73">
        <v>10</v>
      </c>
      <c r="LM73" s="73">
        <v>12</v>
      </c>
      <c r="LN73" s="77">
        <v>0.84</v>
      </c>
      <c r="LO73" s="75">
        <f t="shared" si="127"/>
        <v>0</v>
      </c>
      <c r="LP73" s="74">
        <v>-1</v>
      </c>
      <c r="LQ73" s="74" t="s">
        <v>70</v>
      </c>
      <c r="LR73" s="74">
        <v>134</v>
      </c>
      <c r="LS73" s="74">
        <v>112</v>
      </c>
      <c r="LT73" s="74">
        <v>13</v>
      </c>
      <c r="LU73" s="6">
        <v>9</v>
      </c>
      <c r="LV73" s="75">
        <f t="shared" si="128"/>
        <v>0.83582089552238803</v>
      </c>
      <c r="LW73" s="75">
        <f t="shared" si="129"/>
        <v>-4.179104477611939E-3</v>
      </c>
      <c r="LX73" s="2" t="s">
        <v>89</v>
      </c>
      <c r="LY73" s="74" t="s">
        <v>70</v>
      </c>
      <c r="LZ73" s="74">
        <v>134</v>
      </c>
      <c r="MA73" s="74">
        <v>112</v>
      </c>
      <c r="MB73" s="74">
        <v>13</v>
      </c>
      <c r="MC73" s="6">
        <v>9</v>
      </c>
      <c r="MD73" s="75">
        <f t="shared" si="130"/>
        <v>0.83582089552238803</v>
      </c>
      <c r="ME73" s="75">
        <f t="shared" si="131"/>
        <v>0</v>
      </c>
      <c r="MF73" s="2" t="s">
        <v>89</v>
      </c>
      <c r="MG73" s="74" t="s">
        <v>70</v>
      </c>
      <c r="MH73" s="74">
        <v>134</v>
      </c>
      <c r="MI73" s="6">
        <v>112</v>
      </c>
      <c r="MJ73" s="74">
        <v>13</v>
      </c>
      <c r="MK73" s="6">
        <v>9</v>
      </c>
      <c r="ML73" s="75">
        <f t="shared" si="132"/>
        <v>0.83582089552238803</v>
      </c>
      <c r="MM73" s="75">
        <f t="shared" si="133"/>
        <v>0</v>
      </c>
      <c r="MN73" s="74" t="s">
        <v>89</v>
      </c>
      <c r="MO73" s="74" t="s">
        <v>70</v>
      </c>
      <c r="MP73" s="74">
        <v>134</v>
      </c>
      <c r="MQ73" s="6">
        <v>112</v>
      </c>
      <c r="MR73" s="74">
        <v>13</v>
      </c>
      <c r="MS73" s="6">
        <v>9</v>
      </c>
      <c r="MT73" s="75">
        <f t="shared" si="134"/>
        <v>0.83582089552238803</v>
      </c>
      <c r="MU73" s="75">
        <f t="shared" si="135"/>
        <v>0</v>
      </c>
      <c r="MV73" s="74" t="s">
        <v>89</v>
      </c>
      <c r="MW73" s="74" t="s">
        <v>70</v>
      </c>
      <c r="MX73" s="74">
        <v>134</v>
      </c>
      <c r="MY73" s="6">
        <v>112</v>
      </c>
      <c r="MZ73" s="74">
        <v>13</v>
      </c>
      <c r="NA73" s="6">
        <v>9</v>
      </c>
      <c r="NB73" s="75">
        <f t="shared" si="136"/>
        <v>0.83582089552238803</v>
      </c>
      <c r="NC73" s="75">
        <f t="shared" si="137"/>
        <v>0</v>
      </c>
      <c r="ND73" s="49" t="s">
        <v>89</v>
      </c>
      <c r="NE73" s="74" t="s">
        <v>70</v>
      </c>
      <c r="NF73" s="74">
        <v>134</v>
      </c>
      <c r="NG73" s="6">
        <v>112</v>
      </c>
      <c r="NH73" s="74">
        <v>13</v>
      </c>
      <c r="NI73" s="6">
        <v>9</v>
      </c>
      <c r="NJ73" s="75">
        <f t="shared" si="138"/>
        <v>0.83582089552238803</v>
      </c>
      <c r="NK73" s="75">
        <f t="shared" si="139"/>
        <v>0</v>
      </c>
      <c r="NL73" s="49" t="s">
        <v>89</v>
      </c>
      <c r="NM73" s="74" t="s">
        <v>70</v>
      </c>
      <c r="NN73" s="74">
        <v>134</v>
      </c>
      <c r="NO73" s="6">
        <v>112</v>
      </c>
      <c r="NP73" s="74">
        <v>13</v>
      </c>
      <c r="NQ73" s="6">
        <v>9</v>
      </c>
      <c r="NR73" s="75">
        <f t="shared" si="140"/>
        <v>0.83582089552238803</v>
      </c>
      <c r="NS73" s="75">
        <f t="shared" si="141"/>
        <v>0</v>
      </c>
      <c r="NT73" s="49" t="s">
        <v>89</v>
      </c>
      <c r="NU73" s="74" t="s">
        <v>70</v>
      </c>
      <c r="NV73" s="74">
        <v>134</v>
      </c>
      <c r="NW73" s="6">
        <v>112</v>
      </c>
      <c r="NX73" s="74">
        <v>13</v>
      </c>
      <c r="NY73" s="6">
        <v>9</v>
      </c>
      <c r="NZ73" s="75">
        <f t="shared" si="142"/>
        <v>0.83582089552238803</v>
      </c>
      <c r="OA73" s="75">
        <f t="shared" si="143"/>
        <v>0</v>
      </c>
      <c r="OB73" s="49" t="s">
        <v>89</v>
      </c>
      <c r="OC73" s="74" t="s">
        <v>70</v>
      </c>
      <c r="OD73" s="74">
        <v>134</v>
      </c>
      <c r="OE73" s="6">
        <v>112</v>
      </c>
      <c r="OF73" s="74">
        <v>13</v>
      </c>
      <c r="OG73" s="6">
        <v>9</v>
      </c>
      <c r="OH73" s="75">
        <f t="shared" si="144"/>
        <v>0.83582089552238803</v>
      </c>
      <c r="OI73" s="75">
        <f t="shared" si="145"/>
        <v>0</v>
      </c>
      <c r="OJ73" s="49" t="s">
        <v>89</v>
      </c>
      <c r="OK73" s="74" t="s">
        <v>70</v>
      </c>
      <c r="OL73" s="74">
        <v>134</v>
      </c>
      <c r="OM73" s="6">
        <v>112</v>
      </c>
      <c r="ON73" s="74">
        <v>13</v>
      </c>
      <c r="OO73" s="6">
        <v>9</v>
      </c>
      <c r="OP73" s="75">
        <f t="shared" si="146"/>
        <v>0.83582089552238803</v>
      </c>
      <c r="OQ73" s="75">
        <f t="shared" si="147"/>
        <v>0</v>
      </c>
      <c r="OR73" s="49" t="s">
        <v>89</v>
      </c>
      <c r="OS73" s="74" t="s">
        <v>70</v>
      </c>
      <c r="OT73" s="74">
        <v>134</v>
      </c>
      <c r="OU73" s="6">
        <v>112</v>
      </c>
      <c r="OV73" s="74">
        <v>13</v>
      </c>
      <c r="OW73" s="6">
        <v>9</v>
      </c>
      <c r="OX73" s="75">
        <f t="shared" si="148"/>
        <v>0.83582089552238803</v>
      </c>
      <c r="OY73" s="75">
        <f t="shared" si="149"/>
        <v>0</v>
      </c>
      <c r="OZ73" s="49" t="s">
        <v>89</v>
      </c>
      <c r="PA73" s="74" t="s">
        <v>70</v>
      </c>
      <c r="PB73" s="74">
        <v>134</v>
      </c>
      <c r="PC73" s="6">
        <v>112</v>
      </c>
      <c r="PD73" s="74">
        <v>13</v>
      </c>
      <c r="PE73" s="6">
        <v>9</v>
      </c>
      <c r="PF73" s="75">
        <f t="shared" si="150"/>
        <v>0.83582089552238803</v>
      </c>
      <c r="PG73" s="75">
        <f t="shared" si="151"/>
        <v>0</v>
      </c>
      <c r="PH73" s="49" t="s">
        <v>89</v>
      </c>
      <c r="PI73" s="74" t="s">
        <v>70</v>
      </c>
      <c r="PJ73" s="74">
        <v>134</v>
      </c>
      <c r="PK73" s="6">
        <v>112</v>
      </c>
      <c r="PL73" s="74">
        <v>13</v>
      </c>
      <c r="PM73" s="6">
        <v>9</v>
      </c>
      <c r="PN73" s="75">
        <f t="shared" si="152"/>
        <v>0.83582089552238803</v>
      </c>
      <c r="PO73" s="75">
        <f t="shared" si="153"/>
        <v>0</v>
      </c>
      <c r="PP73" s="49" t="s">
        <v>89</v>
      </c>
      <c r="PQ73" s="74" t="s">
        <v>70</v>
      </c>
      <c r="PR73" s="74">
        <v>134</v>
      </c>
      <c r="PS73" s="6">
        <v>112</v>
      </c>
      <c r="PT73" s="74">
        <v>13</v>
      </c>
      <c r="PU73" s="6">
        <v>9</v>
      </c>
      <c r="PV73" s="75">
        <f t="shared" si="154"/>
        <v>0.83582089552238803</v>
      </c>
      <c r="PW73" s="75">
        <f t="shared" si="155"/>
        <v>0</v>
      </c>
      <c r="PX73" s="49" t="s">
        <v>89</v>
      </c>
      <c r="PY73" s="74" t="s">
        <v>70</v>
      </c>
      <c r="PZ73" s="74">
        <v>134</v>
      </c>
      <c r="QA73" s="6">
        <v>112</v>
      </c>
      <c r="QB73" s="74">
        <v>13</v>
      </c>
      <c r="QC73" s="6">
        <v>9</v>
      </c>
      <c r="QD73" s="75">
        <f t="shared" si="156"/>
        <v>0.83582089552238803</v>
      </c>
      <c r="QE73" s="75">
        <f t="shared" si="157"/>
        <v>0</v>
      </c>
      <c r="QF73" s="49" t="s">
        <v>89</v>
      </c>
      <c r="QG73" s="74" t="s">
        <v>70</v>
      </c>
      <c r="QH73" s="74">
        <v>134</v>
      </c>
      <c r="QI73" s="6">
        <v>112</v>
      </c>
      <c r="QJ73" s="74">
        <v>13</v>
      </c>
      <c r="QK73" s="6">
        <v>9</v>
      </c>
      <c r="QL73" s="75">
        <f t="shared" si="158"/>
        <v>0.83582089552238803</v>
      </c>
      <c r="QM73" s="75">
        <f t="shared" si="159"/>
        <v>0</v>
      </c>
      <c r="QN73" s="49" t="s">
        <v>89</v>
      </c>
      <c r="QO73" s="74" t="s">
        <v>70</v>
      </c>
      <c r="QP73" s="74">
        <v>134</v>
      </c>
      <c r="QQ73" s="6">
        <v>112</v>
      </c>
      <c r="QR73" s="74">
        <v>13</v>
      </c>
      <c r="QS73" s="6">
        <v>9</v>
      </c>
      <c r="QT73" s="75">
        <f t="shared" si="160"/>
        <v>0.83582089552238803</v>
      </c>
      <c r="QU73" s="75">
        <f t="shared" si="161"/>
        <v>0</v>
      </c>
      <c r="QV73" s="49" t="s">
        <v>89</v>
      </c>
      <c r="QW73" s="74" t="s">
        <v>70</v>
      </c>
      <c r="QX73" s="74">
        <v>134</v>
      </c>
      <c r="QY73" s="6">
        <v>112</v>
      </c>
      <c r="QZ73" s="74">
        <v>13</v>
      </c>
      <c r="RA73" s="6">
        <v>9</v>
      </c>
      <c r="RB73" s="75">
        <f t="shared" si="162"/>
        <v>0.83582089552238803</v>
      </c>
      <c r="RC73" s="75">
        <f t="shared" si="163"/>
        <v>0</v>
      </c>
      <c r="RD73" s="49" t="s">
        <v>89</v>
      </c>
      <c r="RE73" s="74" t="s">
        <v>70</v>
      </c>
      <c r="RF73" s="74">
        <v>134</v>
      </c>
      <c r="RG73" s="6">
        <v>112</v>
      </c>
      <c r="RH73" s="74">
        <v>13</v>
      </c>
      <c r="RI73" s="6">
        <v>9</v>
      </c>
      <c r="RJ73" s="75">
        <f t="shared" si="164"/>
        <v>0.83582089552238803</v>
      </c>
      <c r="RK73" s="75">
        <f t="shared" si="165"/>
        <v>0</v>
      </c>
      <c r="RL73" s="49" t="s">
        <v>89</v>
      </c>
      <c r="RM73" s="74" t="s">
        <v>70</v>
      </c>
      <c r="RN73" s="74">
        <v>134</v>
      </c>
      <c r="RO73" s="6">
        <v>112</v>
      </c>
      <c r="RP73" s="74">
        <v>13</v>
      </c>
      <c r="RQ73" s="6">
        <v>9</v>
      </c>
      <c r="RR73" s="75">
        <f t="shared" si="166"/>
        <v>0.83582089552238803</v>
      </c>
      <c r="RS73" s="75">
        <f t="shared" si="167"/>
        <v>0</v>
      </c>
      <c r="RT73" s="49" t="s">
        <v>89</v>
      </c>
      <c r="RU73" s="74" t="s">
        <v>70</v>
      </c>
      <c r="RV73" s="74">
        <v>134</v>
      </c>
      <c r="RW73" s="6">
        <v>112</v>
      </c>
      <c r="RX73" s="74">
        <v>13</v>
      </c>
      <c r="RY73" s="6">
        <v>9</v>
      </c>
      <c r="RZ73" s="75">
        <f t="shared" si="168"/>
        <v>0.83582089552238803</v>
      </c>
      <c r="SA73" s="75">
        <f t="shared" si="169"/>
        <v>0</v>
      </c>
      <c r="SB73" s="49" t="s">
        <v>89</v>
      </c>
      <c r="SC73" s="74" t="s">
        <v>70</v>
      </c>
      <c r="SD73" s="73">
        <v>134</v>
      </c>
      <c r="SE73" s="73">
        <v>112</v>
      </c>
      <c r="SF73" s="73">
        <v>13</v>
      </c>
      <c r="SG73" s="73">
        <v>9</v>
      </c>
      <c r="SH73" s="75">
        <f t="shared" si="170"/>
        <v>0.83582089552238803</v>
      </c>
      <c r="SI73" s="75">
        <f t="shared" si="171"/>
        <v>0</v>
      </c>
      <c r="SK73" s="74" t="s">
        <v>70</v>
      </c>
      <c r="SL73" s="73">
        <v>134</v>
      </c>
      <c r="SM73" s="73">
        <v>112</v>
      </c>
      <c r="SN73" s="73">
        <v>13</v>
      </c>
      <c r="SO73" s="73">
        <v>9</v>
      </c>
      <c r="SP73" s="75">
        <f t="shared" si="172"/>
        <v>0.83582089552238803</v>
      </c>
      <c r="SQ73" s="75" t="str">
        <f t="shared" si="173"/>
        <v>OK</v>
      </c>
      <c r="SS73" s="74" t="s">
        <v>70</v>
      </c>
      <c r="ST73" s="73">
        <v>134</v>
      </c>
      <c r="SU73" s="73">
        <v>112</v>
      </c>
      <c r="SV73" s="73">
        <v>13</v>
      </c>
      <c r="SW73" s="73">
        <v>9</v>
      </c>
      <c r="SX73" s="75">
        <f t="shared" si="174"/>
        <v>0.83582089552238803</v>
      </c>
      <c r="SY73" s="75" t="str">
        <f t="shared" si="175"/>
        <v>OK</v>
      </c>
      <c r="TA73" s="74" t="s">
        <v>70</v>
      </c>
      <c r="TB73" s="73">
        <v>134</v>
      </c>
      <c r="TC73" s="73">
        <v>112</v>
      </c>
      <c r="TD73" s="73">
        <v>13</v>
      </c>
      <c r="TE73" s="73">
        <v>9</v>
      </c>
      <c r="TF73" s="75">
        <v>0.84</v>
      </c>
      <c r="TG73" s="75" t="str">
        <f t="shared" si="176"/>
        <v>OK</v>
      </c>
      <c r="TI73" s="74" t="s">
        <v>70</v>
      </c>
      <c r="TJ73" s="73">
        <v>134</v>
      </c>
      <c r="TK73" s="73">
        <v>112</v>
      </c>
      <c r="TL73" s="73">
        <v>13</v>
      </c>
      <c r="TM73" s="73">
        <v>9</v>
      </c>
      <c r="TN73" s="75">
        <f t="shared" si="177"/>
        <v>0.83582089552238803</v>
      </c>
      <c r="TO73" s="75" t="str">
        <f t="shared" si="178"/>
        <v>OK</v>
      </c>
    </row>
    <row r="74" spans="1:535" ht="15">
      <c r="B74" s="2">
        <f>SUM(B3:B73)</f>
        <v>7467</v>
      </c>
      <c r="C74" s="2">
        <f>SUM(C3:C73)</f>
        <v>6913</v>
      </c>
      <c r="D74" s="2">
        <f>SUM(D3:D73)</f>
        <v>462</v>
      </c>
      <c r="E74" s="2">
        <f>SUM(E3:E73)</f>
        <v>92</v>
      </c>
      <c r="F74" s="4">
        <f>C74/B74</f>
        <v>0.92580688362126695</v>
      </c>
      <c r="I74" s="2">
        <f>SUM(I3:I73)</f>
        <v>7454</v>
      </c>
      <c r="J74" s="2">
        <f>SUM(J3:J73)</f>
        <v>6393</v>
      </c>
      <c r="M74" s="4">
        <f>J74/I74</f>
        <v>0.85766031660853237</v>
      </c>
      <c r="Q74" s="2">
        <f>SUM(Q3:Q73)</f>
        <v>7454</v>
      </c>
      <c r="R74" s="2">
        <f>SUM(R3:R73)</f>
        <v>6393</v>
      </c>
      <c r="U74" s="4">
        <f>R74/Q74</f>
        <v>0.85766031660853237</v>
      </c>
      <c r="Y74" s="2">
        <f>SUM(Y3:Y73)</f>
        <v>7454</v>
      </c>
      <c r="Z74" s="2">
        <f>SUM(Z3:Z73)</f>
        <v>6294</v>
      </c>
      <c r="AC74" s="4">
        <f>Z74/Y74</f>
        <v>0.84437885698953585</v>
      </c>
      <c r="AG74" s="2">
        <f>SUM(AG3:AG73)</f>
        <v>7454</v>
      </c>
      <c r="AH74" s="2">
        <f>SUM(AH3:AH73)</f>
        <v>6291</v>
      </c>
      <c r="AK74" s="4">
        <f>AH74/AG74</f>
        <v>0.84397638851623291</v>
      </c>
      <c r="AO74" s="2">
        <f>SUM(AO3:AO73)</f>
        <v>7454</v>
      </c>
      <c r="AP74" s="2">
        <f>SUM(AP3:AP73)</f>
        <v>6398</v>
      </c>
      <c r="AS74" s="4">
        <f>AP74/AO74</f>
        <v>0.85833109739737057</v>
      </c>
      <c r="AW74" s="2">
        <f>SUM(AW3:AW73)</f>
        <v>7454</v>
      </c>
      <c r="AX74" s="2">
        <f>SUM(AX3:AX73)</f>
        <v>6389</v>
      </c>
      <c r="BA74" s="4">
        <f>AX74/AW74</f>
        <v>0.85712369197746174</v>
      </c>
      <c r="BE74" s="2">
        <f>SUM(BE3:BE73)</f>
        <v>7653</v>
      </c>
      <c r="BF74" s="2">
        <f>SUM(BF3:BF73)</f>
        <v>7040</v>
      </c>
      <c r="BI74" s="4">
        <f>BF74/BE74</f>
        <v>0.91990069253887363</v>
      </c>
      <c r="BM74" s="2">
        <f>SUM(BM3:BM73)</f>
        <v>7653</v>
      </c>
      <c r="BN74" s="2">
        <f>SUM(BN3:BN73)</f>
        <v>7032</v>
      </c>
      <c r="BO74" s="2">
        <f>SUM(BO3:BO73)</f>
        <v>413</v>
      </c>
      <c r="BP74" s="2">
        <f>SUM(BP3:BP73)</f>
        <v>208</v>
      </c>
      <c r="BQ74" s="4">
        <f>BN74/BM74</f>
        <v>0.91885535084280678</v>
      </c>
      <c r="BU74" s="2">
        <f>SUM(BU3:BU73)</f>
        <v>7653</v>
      </c>
      <c r="BV74" s="2">
        <f>SUM(BV3:BV73)</f>
        <v>7032</v>
      </c>
      <c r="BY74" s="4">
        <f>BV74/BU74</f>
        <v>0.91885535084280678</v>
      </c>
      <c r="CC74" s="2">
        <f>SUM(CC3:CC73)</f>
        <v>7653</v>
      </c>
      <c r="CD74" s="2">
        <f>SUM(CD3:CD73)</f>
        <v>7035</v>
      </c>
      <c r="CE74" s="2">
        <f>SUM(CE3:CE73)</f>
        <v>410</v>
      </c>
      <c r="CF74" s="2">
        <f>SUM(CF3:CF73)</f>
        <v>208</v>
      </c>
      <c r="CG74" s="4">
        <f>CD74/CC74</f>
        <v>0.91924735397883184</v>
      </c>
      <c r="CK74" s="2">
        <f>SUM(CK3:CK73)</f>
        <v>7653</v>
      </c>
      <c r="CL74" s="2">
        <f>SUM(CL3:CL73)</f>
        <v>7045</v>
      </c>
      <c r="CM74" s="2">
        <f>SUM(CM3:CM73)</f>
        <v>329</v>
      </c>
      <c r="CN74" s="2">
        <f>SUM(CN3:CN73)</f>
        <v>279</v>
      </c>
      <c r="CO74" s="4">
        <f>CL74/CK74</f>
        <v>0.92055403109891543</v>
      </c>
      <c r="CS74" s="2">
        <f>SUM(CS3:CS73)</f>
        <v>7650</v>
      </c>
      <c r="CT74" s="2">
        <f>SUM(CT3:CT73)</f>
        <v>7043</v>
      </c>
      <c r="CU74" s="2">
        <f>SUM(CU3:CU73)</f>
        <v>321</v>
      </c>
      <c r="CV74" s="2">
        <f>SUM(CV3:CV73)</f>
        <v>286</v>
      </c>
      <c r="CW74" s="4">
        <f>CT74/CS74</f>
        <v>0.92065359477124187</v>
      </c>
      <c r="CZ74" s="7"/>
      <c r="DA74" s="7">
        <f>SUM(DA3:DA73)</f>
        <v>7650</v>
      </c>
      <c r="DB74" s="7">
        <f>SUM(DB3:DB73)</f>
        <v>7053</v>
      </c>
      <c r="DC74" s="7"/>
      <c r="DD74" s="7"/>
      <c r="DE74" s="8">
        <f>DB74/DA74</f>
        <v>0.92196078431372552</v>
      </c>
      <c r="DF74" s="7"/>
      <c r="DI74" s="2">
        <f>SUM(DI3:DI73)</f>
        <v>7650</v>
      </c>
      <c r="DJ74" s="2">
        <f>SUM(DJ3:DJ73)</f>
        <v>7052</v>
      </c>
      <c r="DM74" s="4">
        <f>DJ74/DI74</f>
        <v>0.92183006535947709</v>
      </c>
      <c r="DQ74" s="2">
        <f>SUM(DQ3:DQ73)</f>
        <v>7650</v>
      </c>
      <c r="DR74" s="2">
        <f>SUM(DR3:DR73)</f>
        <v>7052</v>
      </c>
      <c r="DU74" s="4">
        <f>DR74/DQ74</f>
        <v>0.92183006535947709</v>
      </c>
      <c r="DX74" s="7"/>
      <c r="DY74" s="7">
        <f>SUM(DY3:DY73)</f>
        <v>7650</v>
      </c>
      <c r="DZ74" s="7">
        <f>SUM(DZ3:DZ73)</f>
        <v>7053</v>
      </c>
      <c r="EA74" s="7"/>
      <c r="EB74" s="7"/>
      <c r="EC74" s="8">
        <f>DZ74/DY74</f>
        <v>0.92196078431372552</v>
      </c>
      <c r="ED74" s="7"/>
      <c r="EG74" s="2">
        <f>SUM(EG3:EG73)</f>
        <v>7981</v>
      </c>
      <c r="EH74" s="2">
        <f>SUM(EH3:EH73)</f>
        <v>7306</v>
      </c>
      <c r="EI74" s="2">
        <f>SUM(EI3:EI73)</f>
        <v>294</v>
      </c>
      <c r="EJ74" s="2">
        <f>SUM(EJ3:EJ73)</f>
        <v>381</v>
      </c>
      <c r="EK74" s="4">
        <f>EH74/EG74</f>
        <v>0.91542413231424635</v>
      </c>
      <c r="EO74" s="2">
        <f>SUM(EO3:EO73)</f>
        <v>7981</v>
      </c>
      <c r="EP74" s="2">
        <f>SUM(EP3:EP73)</f>
        <v>7394</v>
      </c>
      <c r="ES74" s="4">
        <f>EP74/EO74</f>
        <v>0.9264503195088335</v>
      </c>
      <c r="EW74" s="2">
        <f>SUM(EW3:EW73)</f>
        <v>7981</v>
      </c>
      <c r="EX74" s="2">
        <f>SUM(EX3:EX73)</f>
        <v>7393</v>
      </c>
      <c r="EY74" s="2">
        <f>SUM(EY3:EY73)</f>
        <v>295</v>
      </c>
      <c r="FA74" s="4">
        <f>EX74/EW74</f>
        <v>0.92632502192707677</v>
      </c>
      <c r="FE74" s="2">
        <f>SUM(FE3:FE73)</f>
        <v>7981</v>
      </c>
      <c r="FF74" s="2">
        <f>SUM(FF3:FF73)</f>
        <v>7404</v>
      </c>
      <c r="FG74" s="2">
        <f>SUM(FG3:FG73)</f>
        <v>283</v>
      </c>
      <c r="FH74" s="2">
        <f>SUM(FH3:FH73)</f>
        <v>294</v>
      </c>
      <c r="FI74" s="4">
        <f>FF74/FE74</f>
        <v>0.92770329532640017</v>
      </c>
      <c r="FL74" s="7"/>
      <c r="FM74" s="7">
        <f>SUM(FM3:FM73)</f>
        <v>9781</v>
      </c>
      <c r="FN74" s="7">
        <f>SUM(FN3:FN73)</f>
        <v>9147</v>
      </c>
      <c r="FO74" s="7"/>
      <c r="FP74" s="7"/>
      <c r="FQ74" s="8"/>
      <c r="FR74" s="7"/>
      <c r="FU74" s="2">
        <f>SUM(FU3:FU73)</f>
        <v>9766</v>
      </c>
      <c r="FV74" s="2">
        <f>SUM(FV3:FV73)</f>
        <v>9152</v>
      </c>
      <c r="FW74" s="2">
        <f>SUM(FW3:FW73)</f>
        <v>322</v>
      </c>
      <c r="FX74" s="2">
        <f>SUM(FX3:FX73)</f>
        <v>292</v>
      </c>
      <c r="FY74" s="4">
        <f>FV74/FU74</f>
        <v>0.93712881425353267</v>
      </c>
      <c r="GC74" s="2">
        <f>SUM(GC3:GC73)</f>
        <v>9766</v>
      </c>
      <c r="GD74" s="2">
        <f>SUM(GD3:GD73)</f>
        <v>9152</v>
      </c>
      <c r="GE74" s="2">
        <f>SUM(GE3:GE73)</f>
        <v>322</v>
      </c>
      <c r="GF74" s="2">
        <f>SUM(GF3:GF73)</f>
        <v>292</v>
      </c>
      <c r="GG74" s="38">
        <f>GD74/GC74</f>
        <v>0.93712881425353267</v>
      </c>
      <c r="GK74" s="2">
        <f>SUM(GK3:GK73)</f>
        <v>9766</v>
      </c>
      <c r="GL74" s="2">
        <f>SUM(GL3:GL73)</f>
        <v>9152</v>
      </c>
      <c r="GM74" s="2">
        <f>SUM(GM3:GM73)</f>
        <v>322</v>
      </c>
      <c r="GN74" s="2">
        <f>SUM(GN3:GN73)</f>
        <v>292</v>
      </c>
      <c r="GO74" s="4">
        <f>GL74/GK74</f>
        <v>0.93712881425353267</v>
      </c>
      <c r="GP74" s="2">
        <f t="shared" si="111"/>
        <v>0</v>
      </c>
      <c r="GS74" s="2">
        <f>SUM(GS3:GS73)</f>
        <v>9766</v>
      </c>
      <c r="GT74" s="2">
        <f>SUM(GT3:GT73)</f>
        <v>9152</v>
      </c>
      <c r="GV74" s="2">
        <f>SUM(GV3:GV73)</f>
        <v>292</v>
      </c>
      <c r="GW74" s="4">
        <f>GT74/GS74</f>
        <v>0.93712881425353267</v>
      </c>
      <c r="HA74" s="2">
        <f>SUM(HA3:HA73)</f>
        <v>9766</v>
      </c>
      <c r="HB74" s="2">
        <f>SUM(HB3:HB73)</f>
        <v>9150</v>
      </c>
      <c r="HC74" s="2">
        <f>SUM(HC3:HC73)</f>
        <v>322</v>
      </c>
      <c r="HD74" s="2">
        <f>SUM(HD3:HD73)</f>
        <v>294</v>
      </c>
      <c r="HE74" s="4">
        <f>HB74/HA74</f>
        <v>0.93692402211755066</v>
      </c>
      <c r="HI74" s="2">
        <f>SUM(HI3:HI73)</f>
        <v>9788</v>
      </c>
      <c r="HJ74" s="2">
        <f>SUM(HJ3:HJ73)</f>
        <v>9162</v>
      </c>
      <c r="HM74" s="4">
        <f>HJ74/HI74</f>
        <v>0.93604413567633837</v>
      </c>
      <c r="HQ74" s="2">
        <f>SUM(HQ3:HQ73)</f>
        <v>9788</v>
      </c>
      <c r="HR74" s="2">
        <f>SUM(HR3:HR73)</f>
        <v>9162</v>
      </c>
      <c r="HU74" s="4">
        <f>HR74/HQ74</f>
        <v>0.93604413567633837</v>
      </c>
      <c r="HY74" s="2">
        <f>SUM(HY3:HY73)</f>
        <v>9788</v>
      </c>
      <c r="HZ74" s="2">
        <f>SUM(HZ3:HZ73)</f>
        <v>9162</v>
      </c>
      <c r="IC74" s="4">
        <f>HZ74/HY74</f>
        <v>0.93604413567633837</v>
      </c>
      <c r="IG74" s="2">
        <f>SUM(IG3:IG73)</f>
        <v>9788</v>
      </c>
      <c r="IH74" s="2">
        <f>SUM(IH3:IH73)</f>
        <v>9164</v>
      </c>
      <c r="IK74" s="4">
        <f>IH74/IG74</f>
        <v>0.93624846751123825</v>
      </c>
      <c r="IN74" s="52"/>
      <c r="IO74" s="55">
        <v>9788</v>
      </c>
      <c r="IP74" s="55">
        <v>9162</v>
      </c>
      <c r="IQ74" s="55"/>
      <c r="IR74" s="55"/>
      <c r="IS74" s="77">
        <f>IP74/IO74</f>
        <v>0.93604413567633837</v>
      </c>
      <c r="IT74" s="52"/>
      <c r="IU74" s="52"/>
      <c r="IV74" s="52"/>
      <c r="IW74" s="55">
        <v>9788</v>
      </c>
      <c r="IX74" s="55">
        <v>9164</v>
      </c>
      <c r="IY74" s="55"/>
      <c r="IZ74" s="55"/>
      <c r="JA74" s="77">
        <f>IX74/IW74</f>
        <v>0.93624846751123825</v>
      </c>
      <c r="JB74" s="52"/>
      <c r="JC74" s="52"/>
      <c r="JE74" s="2">
        <f>SUM(JE3:JE73)</f>
        <v>9788</v>
      </c>
      <c r="JF74" s="2">
        <f>SUM(JF3:JF73)</f>
        <v>9139</v>
      </c>
      <c r="JI74" s="75">
        <f>JF74/JE74</f>
        <v>0.93369431957498983</v>
      </c>
      <c r="JM74" s="2">
        <f>SUM(JM3:JM73)</f>
        <v>9737</v>
      </c>
      <c r="JN74" s="2">
        <f>SUM(JN3:JN73)</f>
        <v>8786</v>
      </c>
      <c r="JO74" s="2">
        <f>SUM(JO3:JO73)</f>
        <v>420</v>
      </c>
      <c r="JP74" s="2">
        <f>SUM(JP3:JP73)</f>
        <v>532</v>
      </c>
      <c r="JQ74" s="75">
        <f t="shared" si="179"/>
        <v>0.90233131354626683</v>
      </c>
      <c r="JR74" s="2">
        <f t="shared" si="120"/>
        <v>-3.1363006028722995E-2</v>
      </c>
      <c r="JU74" s="2">
        <f>SUM(JU3:JU73)</f>
        <v>10057</v>
      </c>
      <c r="JV74" s="2">
        <f>SUM(JV3:JV73)</f>
        <v>8775</v>
      </c>
      <c r="JY74" s="75">
        <f t="shared" si="121"/>
        <v>0.87252659838918167</v>
      </c>
      <c r="KB74" s="74"/>
      <c r="KC74" s="74">
        <f>SUM(KC3:KC73)</f>
        <v>10057</v>
      </c>
      <c r="KD74" s="74">
        <f>SUM(KD3:KD73)</f>
        <v>8818</v>
      </c>
      <c r="KE74" s="74">
        <f>SUM(KE3:KE73)</f>
        <v>421</v>
      </c>
      <c r="KF74" s="74"/>
      <c r="KG74" s="75">
        <f>KD74/KC74</f>
        <v>0.87680222730436508</v>
      </c>
      <c r="KH74" s="74"/>
      <c r="KI74" s="74"/>
      <c r="KJ74" s="74"/>
      <c r="KK74" s="74">
        <f>SUM(KK3:KK73)</f>
        <v>9737</v>
      </c>
      <c r="KL74" s="74">
        <f>SUM(KL3:KL73)</f>
        <v>7307</v>
      </c>
      <c r="KM74" s="74">
        <f>SUM(KM3:KM73)</f>
        <v>410</v>
      </c>
      <c r="KN74" s="74"/>
      <c r="KO74" s="75"/>
      <c r="KP74" s="74"/>
      <c r="KQ74" s="74"/>
      <c r="KR74" s="74"/>
      <c r="KS74" s="74">
        <f>SUM(KS3:KS73)</f>
        <v>9737</v>
      </c>
      <c r="KT74" s="74">
        <f>SUM(KT3:KT73)</f>
        <v>8806</v>
      </c>
      <c r="KU74" s="74"/>
      <c r="KV74" s="74"/>
      <c r="KW74" s="75">
        <f>KT74/KS74</f>
        <v>0.9043853342918764</v>
      </c>
      <c r="KX74" s="74"/>
      <c r="KY74" s="74"/>
      <c r="KZ74" s="74"/>
      <c r="LA74" s="74">
        <f>SUM(LA3:LA73)</f>
        <v>10057</v>
      </c>
      <c r="LB74" s="74">
        <f>SUM(LB3:LB73)</f>
        <v>8810</v>
      </c>
      <c r="LC74" s="74">
        <f>SUM(LC3:LC73)</f>
        <v>425</v>
      </c>
      <c r="LD74" s="74">
        <f>SUM(LD3:LD73)</f>
        <v>822</v>
      </c>
      <c r="LE74" s="75">
        <f>LB74/LA74</f>
        <v>0.87600676145967982</v>
      </c>
      <c r="LF74" s="74"/>
      <c r="LG74" s="74"/>
      <c r="LH74" s="74">
        <f>SUM(LH3:LH73)</f>
        <v>-1</v>
      </c>
      <c r="LI74" s="73"/>
      <c r="LJ74" s="73">
        <f>SUM(LJ3:LJ73)</f>
        <v>10057</v>
      </c>
      <c r="LK74" s="73">
        <f>SUM(LK3:LK73)</f>
        <v>8807</v>
      </c>
      <c r="LL74" s="73">
        <f>SUM(LL3:LL73)</f>
        <v>425</v>
      </c>
      <c r="LM74" s="73"/>
      <c r="LN74" s="77"/>
      <c r="LO74" s="75">
        <f t="shared" si="127"/>
        <v>-0.87600676145967982</v>
      </c>
      <c r="LP74" s="74"/>
      <c r="LR74" s="2">
        <f>SUM(LR3:LR73)</f>
        <v>11064</v>
      </c>
      <c r="LS74" s="2">
        <f>SUM(LS3:LS73)</f>
        <v>10179</v>
      </c>
      <c r="LV74" s="75">
        <f t="shared" si="128"/>
        <v>0.92001084598698479</v>
      </c>
      <c r="LZ74" s="2">
        <f>SUM(LZ3:LZ73)</f>
        <v>11064</v>
      </c>
      <c r="MA74" s="2">
        <f>SUM(MA3:MA73)</f>
        <v>10180</v>
      </c>
      <c r="MD74" s="75">
        <f t="shared" si="130"/>
        <v>0.92010122921185833</v>
      </c>
      <c r="MH74" s="74">
        <f>SUM(MH3:MH73)</f>
        <v>11064</v>
      </c>
      <c r="MI74" s="74">
        <f>SUM(MI3:MI73)</f>
        <v>9992</v>
      </c>
      <c r="ML74" s="75">
        <f>MI74/MH74</f>
        <v>0.90310918293564713</v>
      </c>
      <c r="MP74" s="74">
        <f>SUM(MP3:MP73)</f>
        <v>11064</v>
      </c>
      <c r="MQ74" s="74">
        <f>SUM(MQ3:MQ73)</f>
        <v>10180</v>
      </c>
      <c r="MT74" s="75">
        <f>MQ74/MP74</f>
        <v>0.92010122921185833</v>
      </c>
      <c r="MX74" s="74">
        <f>SUM(MX3:MX73)</f>
        <v>11064</v>
      </c>
      <c r="MY74" s="74">
        <f>SUM(MY3:MY73)</f>
        <v>10179</v>
      </c>
      <c r="NB74" s="75">
        <f>MY74/MX74</f>
        <v>0.92001084598698479</v>
      </c>
      <c r="ND74" s="74"/>
      <c r="NF74" s="74">
        <f>SUM(NF3:NF73)</f>
        <v>11064</v>
      </c>
      <c r="NG74" s="74">
        <f>SUM(NG3:NG73)</f>
        <v>10182</v>
      </c>
      <c r="NJ74" s="75">
        <f>NG74/NF74</f>
        <v>0.92028199566160518</v>
      </c>
      <c r="NN74" s="74">
        <f>SUM(NN3:NN73)</f>
        <v>11064</v>
      </c>
      <c r="NO74" s="74">
        <f>SUM(NO3:NO73)</f>
        <v>10182</v>
      </c>
      <c r="NR74" s="75">
        <f>NO74/NN74</f>
        <v>0.92028199566160518</v>
      </c>
      <c r="NV74" s="74">
        <f>SUM(NV3:NV73)</f>
        <v>11064</v>
      </c>
      <c r="NW74" s="74">
        <f>SUM(NW3:NW73)</f>
        <v>10182</v>
      </c>
      <c r="NZ74" s="75">
        <f>NW74/NV74</f>
        <v>0.92028199566160518</v>
      </c>
      <c r="OD74" s="74">
        <f>SUM(OD3:OD73)</f>
        <v>11064</v>
      </c>
      <c r="OE74" s="74">
        <f>SUM(OE3:OE73)</f>
        <v>10183</v>
      </c>
      <c r="OH74" s="75">
        <f>OE74/OD74</f>
        <v>0.92037237888647871</v>
      </c>
      <c r="OL74" s="74">
        <f>SUM(OL3:OL73)</f>
        <v>11064</v>
      </c>
      <c r="OM74" s="74">
        <f>SUM(OM3:OM73)</f>
        <v>10182</v>
      </c>
      <c r="OP74" s="75">
        <f>OM74/OL74</f>
        <v>0.92028199566160518</v>
      </c>
      <c r="OT74" s="74">
        <f>SUM(OT3:OT73)</f>
        <v>11064</v>
      </c>
      <c r="OU74" s="74">
        <f>SUM(OU3:OU73)</f>
        <v>10183</v>
      </c>
      <c r="OX74" s="75">
        <f>OU74/OT74</f>
        <v>0.92037237888647871</v>
      </c>
      <c r="PB74" s="74">
        <f>SUM(PB3:PB73)</f>
        <v>11087</v>
      </c>
      <c r="PC74" s="74">
        <f>SUM(PC3:PC73)</f>
        <v>10192</v>
      </c>
      <c r="PF74" s="75">
        <f>PC74/PB74</f>
        <v>0.91927482637322988</v>
      </c>
      <c r="PJ74" s="74">
        <f>SUM(PJ3:PJ73)</f>
        <v>11087</v>
      </c>
      <c r="PK74" s="74">
        <f>SUM(PK3:PK73)</f>
        <v>10193</v>
      </c>
      <c r="PN74" s="75">
        <f>PK74/PJ74</f>
        <v>0.91936502209795257</v>
      </c>
      <c r="PR74" s="74">
        <f>SUM(PR3:PR73)</f>
        <v>11087</v>
      </c>
      <c r="PS74" s="74">
        <f>SUM(PS3:PS73)</f>
        <v>10193</v>
      </c>
      <c r="PV74" s="75">
        <f>PS74/PR74</f>
        <v>0.91936502209795257</v>
      </c>
      <c r="PZ74" s="74">
        <f>SUM(PZ3:PZ73)</f>
        <v>11087</v>
      </c>
      <c r="QA74" s="74">
        <f>SUM(QA3:QA73)</f>
        <v>10192</v>
      </c>
      <c r="QD74" s="75">
        <f>QA74/PZ74</f>
        <v>0.91927482637322988</v>
      </c>
      <c r="QH74" s="74">
        <f>SUM(QH3:QH73)</f>
        <v>11280</v>
      </c>
      <c r="QI74" s="74">
        <f>SUM(QI3:QI73)</f>
        <v>10225</v>
      </c>
      <c r="QL74" s="75">
        <f>QI74/QH74</f>
        <v>0.90647163120567376</v>
      </c>
      <c r="QP74" s="74">
        <f>SUM(QP3:QP73)</f>
        <v>11280</v>
      </c>
      <c r="QQ74" s="74">
        <f>SUM(QQ3:QQ73)</f>
        <v>10225</v>
      </c>
      <c r="QT74" s="75">
        <f>QQ74/QP74</f>
        <v>0.90647163120567376</v>
      </c>
      <c r="QX74" s="74">
        <f>SUM(QX3:QX73)</f>
        <v>11280</v>
      </c>
      <c r="QY74" s="74">
        <f>SUM(QY3:QY73)</f>
        <v>10225</v>
      </c>
      <c r="RB74" s="75">
        <f>QY74/QX74</f>
        <v>0.90647163120567376</v>
      </c>
      <c r="RF74" s="74">
        <f>SUM(RF3:RF73)</f>
        <v>11280</v>
      </c>
      <c r="RG74" s="74">
        <f>SUM(RG3:RG73)</f>
        <v>10136</v>
      </c>
      <c r="RJ74" s="75">
        <f>RG74/RF74</f>
        <v>0.89858156028368796</v>
      </c>
      <c r="RN74" s="74">
        <f>SUM(RN3:RN73)</f>
        <v>11280</v>
      </c>
      <c r="RO74" s="74">
        <f>SUM(RO3:RO73)</f>
        <v>10136</v>
      </c>
      <c r="RR74" s="75">
        <f>RO74/RN74</f>
        <v>0.89858156028368796</v>
      </c>
      <c r="RV74" s="74">
        <f>SUM(RV3:RV73)</f>
        <v>11283</v>
      </c>
      <c r="RW74" s="74">
        <f>SUM(RW3:RW73)</f>
        <v>10263</v>
      </c>
      <c r="RZ74" s="75">
        <f>RW74/RV74</f>
        <v>0.90959851103429934</v>
      </c>
      <c r="SD74" s="74">
        <f>SUM(SD3:SD73)</f>
        <v>11283</v>
      </c>
      <c r="SE74" s="74">
        <f>SUM(SE3:SE73)</f>
        <v>10345</v>
      </c>
      <c r="SF74" s="74"/>
      <c r="SG74" s="74"/>
      <c r="SH74" s="75">
        <f>SE74/SD74</f>
        <v>0.91686608171585571</v>
      </c>
      <c r="SL74" s="74">
        <f>SUM(SL3:SL73)</f>
        <v>11283</v>
      </c>
      <c r="SM74" s="74">
        <f>SUM(SM3:SM73)</f>
        <v>10347</v>
      </c>
      <c r="SP74" s="75">
        <f t="shared" si="172"/>
        <v>0.91704333953735706</v>
      </c>
      <c r="ST74" s="74">
        <f>SUM(ST3:ST73)</f>
        <v>11625</v>
      </c>
      <c r="SU74" s="74">
        <f>SUM(SU3:SU73)</f>
        <v>10525</v>
      </c>
      <c r="SX74" s="75">
        <f t="shared" si="174"/>
        <v>0.90537634408602152</v>
      </c>
      <c r="TB74" s="74">
        <f>SUM(TB3:TB73)</f>
        <v>11281</v>
      </c>
      <c r="TC74" s="74">
        <f>SUM(TC3:TC73)</f>
        <v>10352</v>
      </c>
      <c r="TF74" s="75">
        <f>TC74/TB74</f>
        <v>0.91764914457938129</v>
      </c>
      <c r="TJ74" s="74">
        <f>SUM(TJ3:TJ73)</f>
        <v>11625</v>
      </c>
      <c r="TK74" s="74">
        <f>SUM(TK3:TK73)</f>
        <v>10533</v>
      </c>
      <c r="TN74" s="75">
        <f>TK74/TJ74</f>
        <v>0.90606451612903227</v>
      </c>
    </row>
    <row r="75" spans="1:535" ht="15">
      <c r="CZ75" s="7"/>
      <c r="DA75" s="7"/>
      <c r="DB75" s="7"/>
      <c r="DC75" s="7"/>
      <c r="DD75" s="7"/>
      <c r="DE75" s="8"/>
      <c r="DF75" s="7"/>
      <c r="IN75" s="52"/>
      <c r="IO75" s="52"/>
      <c r="IP75" s="52"/>
      <c r="IQ75" s="52"/>
      <c r="IR75" s="52"/>
      <c r="IS75" s="52"/>
      <c r="IT75" s="52"/>
      <c r="IU75" s="52"/>
      <c r="IV75" s="52"/>
      <c r="IW75" s="52"/>
      <c r="IX75" s="52"/>
      <c r="IY75" s="52"/>
      <c r="IZ75" s="52"/>
      <c r="JA75" s="52"/>
      <c r="JB75" s="52"/>
      <c r="JC75" s="52"/>
      <c r="KB75" s="74"/>
      <c r="KC75" s="74"/>
      <c r="KD75" s="74"/>
      <c r="KE75" s="74"/>
      <c r="KF75" s="74"/>
      <c r="KG75" s="75"/>
      <c r="KH75" s="74"/>
      <c r="KI75" s="74"/>
      <c r="KJ75" s="74"/>
      <c r="KK75" s="74"/>
      <c r="KL75" s="74"/>
      <c r="KM75" s="74"/>
      <c r="KN75" s="74"/>
      <c r="KO75" s="75"/>
      <c r="KP75" s="74"/>
      <c r="KQ75" s="74"/>
      <c r="KR75" s="74"/>
      <c r="KS75" s="74"/>
      <c r="KT75" s="74"/>
      <c r="KU75" s="74"/>
      <c r="KV75" s="74"/>
      <c r="KW75" s="75"/>
      <c r="KX75" s="74"/>
      <c r="KY75" s="74"/>
    </row>
    <row r="76" spans="1:535" ht="15">
      <c r="CZ76" s="7"/>
      <c r="DF76" s="7"/>
      <c r="IN76" s="52"/>
      <c r="IO76" s="52"/>
      <c r="IP76" s="52"/>
      <c r="IQ76" s="52"/>
      <c r="IR76" s="52"/>
      <c r="IS76" s="52"/>
      <c r="IT76" s="52"/>
      <c r="IU76" s="52"/>
      <c r="IV76" s="52"/>
      <c r="IW76" s="52"/>
      <c r="IX76" s="52"/>
      <c r="IY76" s="52"/>
      <c r="IZ76" s="52"/>
      <c r="JA76" s="52"/>
      <c r="JB76" s="52"/>
      <c r="JC76" s="52"/>
      <c r="KB76" s="74"/>
      <c r="KC76" s="74"/>
      <c r="KD76" s="74"/>
      <c r="KE76" s="74"/>
      <c r="KF76" s="74"/>
      <c r="KG76" s="75"/>
      <c r="KH76" s="74"/>
      <c r="KI76" s="74"/>
      <c r="KJ76" s="74"/>
    </row>
    <row r="77" spans="1:535">
      <c r="KB77" s="74"/>
      <c r="KC77" s="74"/>
      <c r="KD77" s="74"/>
      <c r="KE77" s="74"/>
      <c r="KF77" s="74"/>
      <c r="KG77" s="75"/>
      <c r="KH77" s="74"/>
      <c r="KI77" s="74"/>
      <c r="KJ77" s="74"/>
    </row>
    <row r="78" spans="1:535">
      <c r="KB78" s="74"/>
      <c r="KC78" s="74"/>
      <c r="KD78" s="74"/>
      <c r="KE78" s="74"/>
      <c r="KF78" s="74"/>
      <c r="KG78" s="75"/>
      <c r="KH78" s="74"/>
      <c r="KI78" s="74"/>
      <c r="KJ78" s="74"/>
    </row>
    <row r="79" spans="1:535" ht="15">
      <c r="DX79" s="2" t="s">
        <v>58</v>
      </c>
      <c r="DY79" s="2">
        <v>192</v>
      </c>
      <c r="DZ79" s="2">
        <v>184</v>
      </c>
      <c r="EA79" s="2">
        <v>7</v>
      </c>
      <c r="EB79" s="6">
        <v>1</v>
      </c>
      <c r="EC79" s="4">
        <f>DZ79/DY79</f>
        <v>0.95833333333333337</v>
      </c>
      <c r="EN79" s="2" t="s">
        <v>14</v>
      </c>
      <c r="EO79" s="2">
        <v>838</v>
      </c>
      <c r="EP79" s="2">
        <v>0</v>
      </c>
      <c r="EQ79" s="2">
        <v>0</v>
      </c>
      <c r="ER79" s="2">
        <v>838</v>
      </c>
      <c r="ES79" s="4">
        <v>0</v>
      </c>
      <c r="EV79" s="2" t="s">
        <v>14</v>
      </c>
      <c r="EW79" s="2">
        <v>838</v>
      </c>
      <c r="EX79" s="2">
        <v>0</v>
      </c>
      <c r="EY79" s="2">
        <v>0</v>
      </c>
      <c r="EZ79" s="2">
        <v>838</v>
      </c>
      <c r="FA79" s="4">
        <v>0</v>
      </c>
      <c r="IN79" s="52"/>
      <c r="IO79" s="52"/>
      <c r="IP79" s="52"/>
      <c r="IQ79" s="52"/>
      <c r="IR79" s="52"/>
      <c r="IS79" s="52"/>
      <c r="IT79" s="52"/>
      <c r="IU79" s="52"/>
      <c r="IV79" s="52"/>
      <c r="IW79" s="52"/>
      <c r="IX79" s="52"/>
      <c r="IY79" s="52"/>
      <c r="IZ79" s="52"/>
      <c r="JA79" s="52"/>
      <c r="JB79" s="52"/>
      <c r="JC79" s="52"/>
      <c r="KB79" s="74"/>
      <c r="KC79" s="74"/>
      <c r="KD79" s="74"/>
      <c r="KE79" s="74"/>
      <c r="KF79" s="74"/>
      <c r="KG79" s="75"/>
      <c r="KH79" s="74"/>
      <c r="KI79" s="74"/>
      <c r="KJ79" s="74"/>
      <c r="OH79" s="74"/>
      <c r="OP79" s="74"/>
      <c r="OX79" s="74"/>
      <c r="PF79" s="74"/>
      <c r="PN79" s="74"/>
      <c r="PV79" s="74"/>
      <c r="QD79" s="74"/>
      <c r="QL79" s="74"/>
      <c r="QT79" s="74"/>
      <c r="RB79" s="74"/>
      <c r="RJ79" s="74"/>
      <c r="RR79" s="74"/>
      <c r="RZ79" s="74"/>
    </row>
    <row r="80" spans="1:535" ht="15">
      <c r="BL80" s="2" t="s">
        <v>72</v>
      </c>
      <c r="BM80" s="2">
        <v>555</v>
      </c>
      <c r="BN80" s="2">
        <v>0</v>
      </c>
      <c r="BO80" s="2">
        <v>0</v>
      </c>
      <c r="BP80" s="2">
        <v>555</v>
      </c>
      <c r="BQ80" s="4">
        <v>0</v>
      </c>
      <c r="BT80" s="2" t="s">
        <v>72</v>
      </c>
      <c r="BU80" s="2">
        <v>555</v>
      </c>
      <c r="BV80" s="2">
        <v>0</v>
      </c>
      <c r="BW80" s="2">
        <v>0</v>
      </c>
      <c r="BX80" s="2">
        <v>555</v>
      </c>
      <c r="BY80" s="4">
        <v>0</v>
      </c>
      <c r="CI80" s="2">
        <f>CE74+CF74+CM74+CN74+CU74+CV74</f>
        <v>1833</v>
      </c>
      <c r="CJ80" s="2">
        <f>1833+2023</f>
        <v>3856</v>
      </c>
      <c r="EN80" s="2" t="s">
        <v>39</v>
      </c>
      <c r="EO80" s="2">
        <v>45</v>
      </c>
      <c r="EP80" s="2">
        <v>0</v>
      </c>
      <c r="EQ80" s="2">
        <v>0</v>
      </c>
      <c r="ER80" s="2">
        <v>45</v>
      </c>
      <c r="ES80" s="4">
        <v>0</v>
      </c>
      <c r="EV80" s="2" t="s">
        <v>39</v>
      </c>
      <c r="EW80" s="2">
        <v>45</v>
      </c>
      <c r="EX80" s="2">
        <v>0</v>
      </c>
      <c r="EY80" s="2">
        <v>0</v>
      </c>
      <c r="EZ80" s="2">
        <v>45</v>
      </c>
      <c r="FA80" s="4">
        <v>0</v>
      </c>
      <c r="GM80" s="6"/>
      <c r="IN80" s="52"/>
      <c r="IO80" s="52"/>
      <c r="IP80" s="52"/>
      <c r="IQ80" s="52"/>
      <c r="IR80" s="52"/>
      <c r="IS80" s="52"/>
      <c r="IT80" s="52"/>
      <c r="IU80" s="52"/>
      <c r="IV80" s="52"/>
      <c r="IW80" s="52"/>
      <c r="IX80" s="52"/>
      <c r="IY80" s="52"/>
      <c r="IZ80" s="52"/>
      <c r="JA80" s="52"/>
      <c r="JB80" s="52"/>
      <c r="JC80" s="52"/>
      <c r="KB80" s="74"/>
      <c r="KC80" s="74"/>
      <c r="KD80" s="74"/>
      <c r="KE80" s="74"/>
      <c r="KF80" s="74"/>
      <c r="KG80" s="75"/>
      <c r="KH80" s="74"/>
      <c r="KI80" s="74"/>
      <c r="KJ80" s="74"/>
      <c r="NR80" s="74"/>
      <c r="NZ80" s="74"/>
      <c r="OH80" s="74"/>
      <c r="OP80" s="74"/>
    </row>
    <row r="81" spans="16:533" ht="15">
      <c r="EN81" s="2" t="s">
        <v>70</v>
      </c>
      <c r="EO81" s="2">
        <v>135</v>
      </c>
      <c r="EP81" s="2">
        <v>112</v>
      </c>
      <c r="EQ81" s="2">
        <v>9</v>
      </c>
      <c r="ER81" s="2">
        <v>12</v>
      </c>
      <c r="ES81" s="4">
        <v>0.83</v>
      </c>
      <c r="EV81" s="2" t="s">
        <v>44</v>
      </c>
      <c r="EW81" s="2">
        <v>56</v>
      </c>
      <c r="EX81" s="2">
        <v>0</v>
      </c>
      <c r="EY81" s="2">
        <v>0</v>
      </c>
      <c r="EZ81" s="2">
        <v>56</v>
      </c>
      <c r="FA81" s="4">
        <v>0</v>
      </c>
      <c r="FD81" s="2" t="s">
        <v>70</v>
      </c>
      <c r="FE81" s="2">
        <v>135</v>
      </c>
      <c r="FF81" s="2">
        <v>111</v>
      </c>
      <c r="FG81" s="6">
        <v>11</v>
      </c>
      <c r="FH81" s="6">
        <v>13</v>
      </c>
      <c r="FI81" s="4">
        <v>0.82</v>
      </c>
      <c r="GB81" t="s">
        <v>23</v>
      </c>
      <c r="GC81">
        <v>48</v>
      </c>
      <c r="GD81">
        <v>45</v>
      </c>
      <c r="GE81">
        <v>1</v>
      </c>
      <c r="GF81" s="40">
        <v>2</v>
      </c>
      <c r="GG81" s="38">
        <f>GD81/GC81</f>
        <v>0.9375</v>
      </c>
      <c r="GJ81" s="2" t="s">
        <v>18</v>
      </c>
      <c r="GK81" s="2">
        <v>36</v>
      </c>
      <c r="GL81" s="2">
        <v>27</v>
      </c>
      <c r="GM81" s="6">
        <v>9</v>
      </c>
      <c r="GN81" s="2">
        <v>0</v>
      </c>
      <c r="GO81" s="4">
        <v>0.75</v>
      </c>
      <c r="IN81" s="52"/>
      <c r="IO81" s="52"/>
      <c r="IP81" s="52"/>
      <c r="IQ81" s="52"/>
      <c r="IR81" s="52"/>
      <c r="IS81" s="52"/>
      <c r="IT81" s="52"/>
      <c r="IU81" s="52"/>
      <c r="IV81" s="52"/>
      <c r="IW81" s="52"/>
      <c r="IX81" s="52"/>
      <c r="IY81" s="52"/>
      <c r="IZ81" s="52"/>
      <c r="JA81" s="52"/>
      <c r="KB81" s="74"/>
      <c r="KC81" s="74"/>
      <c r="KD81" s="74"/>
      <c r="KE81" s="74"/>
      <c r="KF81" s="74"/>
      <c r="KG81" s="75"/>
      <c r="KH81" s="74"/>
      <c r="KI81" s="74"/>
      <c r="KJ81" s="74"/>
      <c r="LQ81" s="37" t="s">
        <v>58</v>
      </c>
      <c r="LR81" s="74">
        <v>192</v>
      </c>
      <c r="LS81" s="74">
        <v>183</v>
      </c>
      <c r="LT81" s="6">
        <v>7</v>
      </c>
      <c r="LU81" s="6">
        <v>2</v>
      </c>
      <c r="LV81" s="75" t="s">
        <v>173</v>
      </c>
      <c r="LW81" s="2" t="s">
        <v>174</v>
      </c>
      <c r="LY81" s="74" t="s">
        <v>23</v>
      </c>
      <c r="LZ81" s="74">
        <v>48</v>
      </c>
      <c r="MA81" s="74">
        <v>46</v>
      </c>
      <c r="MB81" s="74">
        <v>1</v>
      </c>
      <c r="MC81" s="6">
        <v>1</v>
      </c>
      <c r="MD81" s="75" t="s">
        <v>186</v>
      </c>
      <c r="MG81" s="74" t="s">
        <v>157</v>
      </c>
      <c r="MH81" s="74">
        <v>144</v>
      </c>
      <c r="MI81" s="6">
        <v>130</v>
      </c>
      <c r="MJ81" s="6">
        <v>6</v>
      </c>
      <c r="MK81" s="6">
        <v>8</v>
      </c>
      <c r="ML81" s="75" t="s">
        <v>175</v>
      </c>
      <c r="MM81" s="74"/>
      <c r="MN81" s="74"/>
      <c r="MO81" s="74" t="s">
        <v>157</v>
      </c>
      <c r="MP81" s="74">
        <v>144</v>
      </c>
      <c r="MQ81" s="6">
        <v>130</v>
      </c>
      <c r="MR81" s="74">
        <v>6</v>
      </c>
      <c r="MS81" s="6">
        <v>8</v>
      </c>
      <c r="MT81" s="75" t="s">
        <v>175</v>
      </c>
      <c r="MW81" s="74" t="s">
        <v>157</v>
      </c>
      <c r="MX81" s="74">
        <v>144</v>
      </c>
      <c r="MY81" s="6">
        <v>129</v>
      </c>
      <c r="MZ81" s="6">
        <v>7</v>
      </c>
      <c r="NA81" s="6">
        <v>8</v>
      </c>
      <c r="NE81" s="74" t="s">
        <v>23</v>
      </c>
      <c r="NF81" s="74">
        <v>48</v>
      </c>
      <c r="NG81" s="6">
        <v>45</v>
      </c>
      <c r="NH81" s="74">
        <v>1</v>
      </c>
      <c r="NI81" s="6">
        <v>2</v>
      </c>
      <c r="NJ81" s="97" t="s">
        <v>190</v>
      </c>
      <c r="NM81" s="74" t="s">
        <v>23</v>
      </c>
      <c r="NN81" s="74">
        <v>48</v>
      </c>
      <c r="NO81" s="6">
        <v>0</v>
      </c>
      <c r="NP81" s="6">
        <v>0</v>
      </c>
      <c r="NQ81" s="6">
        <v>48</v>
      </c>
      <c r="NR81" s="74"/>
      <c r="NU81" s="74" t="s">
        <v>22</v>
      </c>
      <c r="NV81" s="74">
        <v>203</v>
      </c>
      <c r="NW81" s="74">
        <v>199</v>
      </c>
      <c r="NX81" s="74">
        <v>2</v>
      </c>
      <c r="NY81" s="74">
        <v>2</v>
      </c>
      <c r="NZ81" s="74" t="s">
        <v>213</v>
      </c>
      <c r="OC81" s="74" t="s">
        <v>23</v>
      </c>
      <c r="OD81" s="74">
        <v>48</v>
      </c>
      <c r="OE81" s="6">
        <v>0</v>
      </c>
      <c r="OF81" s="74">
        <v>0</v>
      </c>
      <c r="OG81" s="74">
        <v>48</v>
      </c>
      <c r="OH81" s="74"/>
      <c r="OK81" s="74" t="s">
        <v>22</v>
      </c>
      <c r="OL81" s="74">
        <v>203</v>
      </c>
      <c r="OM81" s="73">
        <v>199</v>
      </c>
      <c r="ON81" s="74">
        <v>2</v>
      </c>
      <c r="OO81" s="74">
        <v>2</v>
      </c>
      <c r="OP81" s="74" t="s">
        <v>220</v>
      </c>
      <c r="OS81" s="74" t="s">
        <v>22</v>
      </c>
      <c r="OT81" s="74">
        <v>203</v>
      </c>
      <c r="OU81" s="74">
        <v>200</v>
      </c>
      <c r="OV81" s="74">
        <v>2</v>
      </c>
      <c r="OW81" s="74">
        <v>1</v>
      </c>
      <c r="PA81" s="74" t="s">
        <v>22</v>
      </c>
      <c r="PB81" s="74">
        <v>203</v>
      </c>
      <c r="PC81" s="6">
        <v>200</v>
      </c>
      <c r="PD81" s="74">
        <v>2</v>
      </c>
      <c r="PE81" s="6">
        <v>1</v>
      </c>
      <c r="PF81" s="75" t="s">
        <v>224</v>
      </c>
      <c r="PI81" s="74" t="s">
        <v>22</v>
      </c>
      <c r="PJ81" s="74">
        <v>203</v>
      </c>
      <c r="PK81" s="6">
        <v>200</v>
      </c>
      <c r="PL81" s="74">
        <v>2</v>
      </c>
      <c r="PM81" s="6">
        <v>1</v>
      </c>
      <c r="PN81" s="75" t="s">
        <v>228</v>
      </c>
      <c r="PQ81" s="74" t="s">
        <v>23</v>
      </c>
      <c r="PR81" s="74">
        <v>48</v>
      </c>
      <c r="PS81" s="6">
        <v>45</v>
      </c>
      <c r="PT81" s="74">
        <v>1</v>
      </c>
      <c r="PU81" s="6">
        <v>2</v>
      </c>
      <c r="PV81" s="75" t="s">
        <v>233</v>
      </c>
      <c r="PY81" s="74" t="s">
        <v>22</v>
      </c>
      <c r="PZ81" s="74">
        <v>203</v>
      </c>
      <c r="QA81" s="6">
        <v>200</v>
      </c>
      <c r="QB81" s="74">
        <v>2</v>
      </c>
      <c r="QC81" s="6">
        <v>1</v>
      </c>
      <c r="QG81" s="74" t="s">
        <v>22</v>
      </c>
      <c r="QH81" s="74">
        <v>203</v>
      </c>
      <c r="QI81" s="6">
        <v>199</v>
      </c>
      <c r="QJ81" s="74">
        <v>2</v>
      </c>
      <c r="QK81" s="6">
        <v>2</v>
      </c>
      <c r="QO81" s="74" t="s">
        <v>23</v>
      </c>
      <c r="QP81" s="74">
        <v>48</v>
      </c>
      <c r="QQ81" s="6">
        <v>45</v>
      </c>
      <c r="QR81" s="74">
        <v>1</v>
      </c>
      <c r="QS81" s="6">
        <v>2</v>
      </c>
      <c r="QW81" s="74" t="s">
        <v>22</v>
      </c>
      <c r="QX81" s="74">
        <v>203</v>
      </c>
      <c r="QY81" s="6">
        <v>199</v>
      </c>
      <c r="QZ81" s="74">
        <v>3</v>
      </c>
      <c r="RA81" s="6">
        <v>1</v>
      </c>
      <c r="RE81" s="37" t="s">
        <v>14</v>
      </c>
      <c r="RF81" s="74">
        <v>857</v>
      </c>
      <c r="RG81" s="74">
        <v>846</v>
      </c>
      <c r="RH81" s="74">
        <v>11</v>
      </c>
      <c r="RI81" s="74">
        <v>0</v>
      </c>
      <c r="RM81" s="74" t="s">
        <v>22</v>
      </c>
      <c r="RN81" s="74">
        <v>203</v>
      </c>
      <c r="RO81" s="6">
        <v>200</v>
      </c>
      <c r="RP81" s="74">
        <v>2</v>
      </c>
      <c r="RQ81" s="6">
        <v>1</v>
      </c>
      <c r="RU81" s="74" t="s">
        <v>22</v>
      </c>
      <c r="RV81" s="74">
        <v>203</v>
      </c>
      <c r="RW81" s="6">
        <v>200</v>
      </c>
      <c r="RX81" s="74">
        <v>2</v>
      </c>
      <c r="RY81" s="6">
        <v>1</v>
      </c>
      <c r="SC81" s="74" t="s">
        <v>22</v>
      </c>
      <c r="SD81" s="74">
        <v>203</v>
      </c>
      <c r="SE81" s="74">
        <v>199</v>
      </c>
      <c r="SF81" s="74">
        <v>2</v>
      </c>
      <c r="SG81" s="74">
        <v>2</v>
      </c>
      <c r="SK81" s="74" t="s">
        <v>22</v>
      </c>
      <c r="SL81" s="74">
        <v>203</v>
      </c>
      <c r="SM81" s="74">
        <v>199</v>
      </c>
      <c r="SN81" s="74">
        <v>2</v>
      </c>
      <c r="SO81" s="74">
        <v>2</v>
      </c>
      <c r="SS81" s="74" t="s">
        <v>22</v>
      </c>
      <c r="ST81" s="74">
        <v>203</v>
      </c>
      <c r="SU81" s="74">
        <v>199</v>
      </c>
      <c r="SV81" s="74">
        <v>2</v>
      </c>
      <c r="SW81" s="74">
        <v>2</v>
      </c>
      <c r="TA81" s="74" t="s">
        <v>22</v>
      </c>
      <c r="TB81" s="74">
        <v>203</v>
      </c>
      <c r="TC81" s="74">
        <v>199</v>
      </c>
      <c r="TD81" s="74">
        <v>2</v>
      </c>
      <c r="TE81" s="74">
        <v>2</v>
      </c>
      <c r="TI81" s="74" t="s">
        <v>22</v>
      </c>
      <c r="TJ81" s="74">
        <v>203</v>
      </c>
      <c r="TK81" s="74">
        <v>199</v>
      </c>
      <c r="TL81" s="74">
        <v>2</v>
      </c>
      <c r="TM81" s="74">
        <v>2</v>
      </c>
    </row>
    <row r="82" spans="16:533" ht="15">
      <c r="EQ82" s="2">
        <f>SUM(EQ3:EQ81)</f>
        <v>304</v>
      </c>
      <c r="ER82" s="2">
        <f>SUM(ER3:ER81)</f>
        <v>1187</v>
      </c>
      <c r="GB82" s="39" t="s">
        <v>58</v>
      </c>
      <c r="GC82">
        <v>192</v>
      </c>
      <c r="GD82">
        <v>175</v>
      </c>
      <c r="GE82">
        <v>6</v>
      </c>
      <c r="GF82" s="40">
        <v>11</v>
      </c>
      <c r="GG82" s="38">
        <f>GD82/GC82</f>
        <v>0.91145833333333337</v>
      </c>
      <c r="GJ82" s="2" t="s">
        <v>23</v>
      </c>
      <c r="GK82" s="2">
        <v>48</v>
      </c>
      <c r="GL82" s="2">
        <v>45</v>
      </c>
      <c r="GM82" s="2">
        <v>1</v>
      </c>
      <c r="GN82" s="2">
        <v>2</v>
      </c>
      <c r="GO82" s="4">
        <v>0.94</v>
      </c>
      <c r="GR82" s="37" t="s">
        <v>58</v>
      </c>
      <c r="GS82" s="2">
        <v>192</v>
      </c>
      <c r="GT82" s="2">
        <v>175</v>
      </c>
      <c r="GU82" s="2">
        <v>6</v>
      </c>
      <c r="GV82" s="2">
        <v>12</v>
      </c>
      <c r="GW82" s="4">
        <v>0.91</v>
      </c>
      <c r="IN82" s="52"/>
      <c r="IO82" s="52"/>
      <c r="IP82" s="52"/>
      <c r="IQ82" s="52"/>
      <c r="IR82" s="52"/>
      <c r="IS82" s="52"/>
      <c r="IT82" s="52"/>
      <c r="IU82" s="52"/>
      <c r="IV82" s="52"/>
      <c r="IW82" s="52"/>
      <c r="IX82" s="52"/>
      <c r="IY82" s="52"/>
      <c r="IZ82" s="52"/>
      <c r="JA82" s="52"/>
      <c r="KB82" s="74"/>
      <c r="KC82" s="74"/>
      <c r="KD82" s="74"/>
      <c r="KE82" s="74"/>
      <c r="KF82" s="74"/>
      <c r="KG82" s="75"/>
      <c r="KH82" s="74"/>
      <c r="KI82" s="74"/>
      <c r="KJ82" s="74"/>
      <c r="LQ82" s="74" t="s">
        <v>157</v>
      </c>
      <c r="LR82" s="74">
        <v>144</v>
      </c>
      <c r="LS82" s="74">
        <v>130</v>
      </c>
      <c r="LT82" s="6">
        <v>6</v>
      </c>
      <c r="LU82" s="6">
        <v>8</v>
      </c>
      <c r="LV82" s="75" t="s">
        <v>175</v>
      </c>
      <c r="LW82" s="74" t="s">
        <v>176</v>
      </c>
      <c r="LY82" s="37" t="s">
        <v>58</v>
      </c>
      <c r="LZ82" s="74">
        <v>192</v>
      </c>
      <c r="MA82" s="74">
        <v>175</v>
      </c>
      <c r="MB82" s="74">
        <v>6</v>
      </c>
      <c r="MC82" s="6">
        <v>11</v>
      </c>
      <c r="ML82" s="75" t="s">
        <v>177</v>
      </c>
      <c r="MM82" s="74"/>
      <c r="MN82" s="74"/>
      <c r="MT82" s="75" t="s">
        <v>177</v>
      </c>
      <c r="NJ82" s="97" t="s">
        <v>191</v>
      </c>
      <c r="NR82" s="74"/>
      <c r="NU82" s="74" t="s">
        <v>23</v>
      </c>
      <c r="NV82" s="74">
        <v>48</v>
      </c>
      <c r="NW82" s="6">
        <v>45</v>
      </c>
      <c r="NX82" s="6">
        <v>1</v>
      </c>
      <c r="NY82" s="6">
        <v>2</v>
      </c>
      <c r="NZ82" s="97" t="s">
        <v>190</v>
      </c>
      <c r="OE82" s="6"/>
      <c r="OF82" s="6"/>
      <c r="OH82" s="74"/>
      <c r="OP82" s="74" t="s">
        <v>213</v>
      </c>
      <c r="OS82" s="37" t="s">
        <v>58</v>
      </c>
      <c r="OT82" s="74">
        <v>192</v>
      </c>
      <c r="OU82" s="74">
        <v>175</v>
      </c>
      <c r="OV82" s="74">
        <v>6</v>
      </c>
      <c r="OW82" s="74">
        <v>11</v>
      </c>
      <c r="PA82" s="74" t="s">
        <v>23</v>
      </c>
      <c r="PB82" s="74">
        <v>48</v>
      </c>
      <c r="PC82" s="74">
        <v>45</v>
      </c>
      <c r="PD82" s="74">
        <v>1</v>
      </c>
      <c r="PE82" s="74">
        <v>2</v>
      </c>
      <c r="PF82" s="75" t="s">
        <v>226</v>
      </c>
      <c r="PI82" s="74" t="s">
        <v>23</v>
      </c>
      <c r="PJ82" s="74">
        <v>48</v>
      </c>
      <c r="PK82" s="6">
        <v>45</v>
      </c>
      <c r="PL82" s="74">
        <v>1</v>
      </c>
      <c r="PM82" s="6">
        <v>2</v>
      </c>
      <c r="PN82" s="75" t="s">
        <v>229</v>
      </c>
      <c r="PV82" s="75" t="s">
        <v>234</v>
      </c>
      <c r="PY82" s="74" t="s">
        <v>23</v>
      </c>
      <c r="PZ82" s="74">
        <v>48</v>
      </c>
      <c r="QA82" s="6">
        <v>45</v>
      </c>
      <c r="QB82" s="74">
        <v>1</v>
      </c>
      <c r="QC82" s="6">
        <v>2</v>
      </c>
      <c r="QG82" s="74" t="s">
        <v>23</v>
      </c>
      <c r="QH82" s="74">
        <v>48</v>
      </c>
      <c r="QI82" s="6">
        <v>45</v>
      </c>
      <c r="QJ82" s="74">
        <v>1</v>
      </c>
      <c r="QK82" s="6">
        <v>2</v>
      </c>
      <c r="QO82" s="37" t="s">
        <v>58</v>
      </c>
      <c r="QP82" s="74">
        <v>194</v>
      </c>
      <c r="QQ82" s="6">
        <v>0</v>
      </c>
      <c r="QR82" s="6">
        <v>0</v>
      </c>
      <c r="QS82" s="74">
        <v>194</v>
      </c>
      <c r="QW82" s="74" t="s">
        <v>23</v>
      </c>
      <c r="QX82" s="74">
        <v>48</v>
      </c>
      <c r="QY82" s="6">
        <v>45</v>
      </c>
      <c r="QZ82" s="74">
        <v>1</v>
      </c>
      <c r="RA82" s="6">
        <v>2</v>
      </c>
      <c r="RE82" s="49" t="s">
        <v>22</v>
      </c>
      <c r="RF82" s="74">
        <v>203</v>
      </c>
      <c r="RG82" s="6">
        <v>200</v>
      </c>
      <c r="RH82" s="74">
        <v>2</v>
      </c>
      <c r="RI82" s="6">
        <v>1</v>
      </c>
      <c r="RJ82" s="75" t="s">
        <v>242</v>
      </c>
      <c r="RM82" s="74" t="s">
        <v>23</v>
      </c>
      <c r="RN82" s="74">
        <v>48</v>
      </c>
      <c r="RO82" s="6">
        <v>45</v>
      </c>
      <c r="RP82" s="74">
        <v>1</v>
      </c>
      <c r="RQ82" s="6">
        <v>2</v>
      </c>
      <c r="RU82" s="74" t="s">
        <v>23</v>
      </c>
      <c r="RV82" s="74">
        <v>48</v>
      </c>
      <c r="RW82" s="6">
        <v>45</v>
      </c>
      <c r="RX82" s="74">
        <v>1</v>
      </c>
      <c r="RY82" s="6">
        <v>2</v>
      </c>
      <c r="SC82" s="74" t="s">
        <v>23</v>
      </c>
      <c r="SD82" s="74">
        <v>48</v>
      </c>
      <c r="SE82" s="74">
        <v>45</v>
      </c>
      <c r="SF82" s="74">
        <v>1</v>
      </c>
      <c r="SG82" s="74">
        <v>2</v>
      </c>
      <c r="SK82" s="74" t="s">
        <v>23</v>
      </c>
      <c r="SL82" s="74">
        <v>48</v>
      </c>
      <c r="SM82" s="74">
        <v>45</v>
      </c>
      <c r="SN82" s="74">
        <v>1</v>
      </c>
      <c r="SO82" s="74">
        <v>2</v>
      </c>
      <c r="SS82" s="74" t="s">
        <v>23</v>
      </c>
      <c r="ST82" s="74">
        <v>48</v>
      </c>
      <c r="SU82" s="74">
        <v>45</v>
      </c>
      <c r="SV82" s="74">
        <v>1</v>
      </c>
      <c r="SW82" s="74">
        <v>2</v>
      </c>
      <c r="TA82" s="74" t="s">
        <v>23</v>
      </c>
      <c r="TB82" s="74">
        <v>48</v>
      </c>
      <c r="TC82" s="74">
        <v>45</v>
      </c>
      <c r="TD82" s="74">
        <v>1</v>
      </c>
      <c r="TE82" s="74">
        <v>2</v>
      </c>
      <c r="TI82" s="74" t="s">
        <v>23</v>
      </c>
      <c r="TJ82" s="74">
        <v>48</v>
      </c>
      <c r="TK82" s="74">
        <v>45</v>
      </c>
      <c r="TL82" s="74">
        <v>1</v>
      </c>
      <c r="TM82" s="74">
        <v>2</v>
      </c>
    </row>
    <row r="83" spans="16:533" ht="15">
      <c r="GB83" t="s">
        <v>94</v>
      </c>
      <c r="GC83">
        <v>144</v>
      </c>
      <c r="GD83">
        <v>133</v>
      </c>
      <c r="GE83" s="40">
        <v>9</v>
      </c>
      <c r="GF83">
        <v>2</v>
      </c>
      <c r="GG83" s="38">
        <f>GD83/GC83</f>
        <v>0.92361111111111116</v>
      </c>
      <c r="GJ83" s="2" t="s">
        <v>55</v>
      </c>
      <c r="GK83" s="2">
        <v>1595</v>
      </c>
      <c r="GL83" s="2">
        <v>1188</v>
      </c>
      <c r="GM83" s="2">
        <v>11</v>
      </c>
      <c r="GN83" s="6">
        <v>396</v>
      </c>
      <c r="GO83" s="4">
        <v>0.74</v>
      </c>
      <c r="GR83" s="2" t="s">
        <v>70</v>
      </c>
      <c r="GS83" s="2">
        <v>135</v>
      </c>
      <c r="GT83" s="2">
        <v>111</v>
      </c>
      <c r="GU83" s="2">
        <v>9</v>
      </c>
      <c r="GV83" s="2">
        <v>15</v>
      </c>
      <c r="GW83" s="4">
        <v>0.82</v>
      </c>
      <c r="GX83" s="4">
        <f>GW83-GO83</f>
        <v>7.999999999999996E-2</v>
      </c>
      <c r="GZ83" s="2" t="s">
        <v>70</v>
      </c>
      <c r="HA83" s="2">
        <v>135</v>
      </c>
      <c r="HB83" s="2">
        <v>113</v>
      </c>
      <c r="HC83" s="2">
        <v>9</v>
      </c>
      <c r="HD83" s="2">
        <v>13</v>
      </c>
      <c r="HE83" s="4">
        <v>0.84</v>
      </c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KB83" s="74"/>
      <c r="KC83" s="74"/>
      <c r="KD83" s="74"/>
      <c r="KE83" s="74"/>
      <c r="KF83" s="74"/>
      <c r="KG83" s="75"/>
      <c r="KH83" s="74"/>
      <c r="KI83" s="74"/>
      <c r="KJ83" s="74"/>
      <c r="KR83" s="73" t="s">
        <v>11</v>
      </c>
      <c r="KS83" s="73">
        <v>348</v>
      </c>
      <c r="KT83" s="73">
        <v>257</v>
      </c>
      <c r="KU83" s="73">
        <v>58</v>
      </c>
      <c r="KV83" s="73">
        <v>33</v>
      </c>
      <c r="KW83" s="77">
        <v>0.74</v>
      </c>
      <c r="LQ83" s="74"/>
      <c r="LR83" s="74"/>
      <c r="LS83" s="74"/>
      <c r="LT83" s="74"/>
      <c r="LU83" s="74"/>
      <c r="LV83" s="75" t="s">
        <v>177</v>
      </c>
      <c r="LW83" s="74" t="s">
        <v>178</v>
      </c>
      <c r="LY83" s="74" t="s">
        <v>157</v>
      </c>
      <c r="LZ83" s="74">
        <v>144</v>
      </c>
      <c r="MA83" s="74">
        <v>130</v>
      </c>
      <c r="MB83" s="6">
        <v>6</v>
      </c>
      <c r="MC83" s="6">
        <v>8</v>
      </c>
      <c r="ML83" s="75" t="s">
        <v>180</v>
      </c>
      <c r="MM83" s="74"/>
      <c r="MN83" s="74"/>
      <c r="MT83" s="75" t="s">
        <v>180</v>
      </c>
      <c r="NA83" s="6"/>
      <c r="NE83" s="37" t="s">
        <v>58</v>
      </c>
      <c r="NF83" s="74">
        <v>192</v>
      </c>
      <c r="NG83" s="6">
        <v>185</v>
      </c>
      <c r="NH83" s="74">
        <v>7</v>
      </c>
      <c r="NI83" s="6">
        <v>0</v>
      </c>
      <c r="NM83" s="37" t="s">
        <v>58</v>
      </c>
      <c r="NN83" s="74">
        <v>192</v>
      </c>
      <c r="NO83" s="6">
        <v>175</v>
      </c>
      <c r="NP83" s="74">
        <v>6</v>
      </c>
      <c r="NQ83" s="6">
        <v>11</v>
      </c>
      <c r="NR83" s="74"/>
      <c r="NW83" s="6"/>
      <c r="NY83" s="6"/>
      <c r="NZ83" s="97" t="s">
        <v>191</v>
      </c>
      <c r="OE83" s="6"/>
      <c r="OH83" s="74"/>
      <c r="OK83" s="74" t="s">
        <v>23</v>
      </c>
      <c r="OL83" s="74">
        <v>48</v>
      </c>
      <c r="OM83" s="73">
        <v>45</v>
      </c>
      <c r="ON83" s="74">
        <v>1</v>
      </c>
      <c r="OO83" s="74">
        <v>2</v>
      </c>
      <c r="OP83" s="97" t="s">
        <v>190</v>
      </c>
      <c r="OS83" s="74" t="s">
        <v>59</v>
      </c>
      <c r="OT83" s="74">
        <v>85</v>
      </c>
      <c r="OU83" s="74">
        <v>53</v>
      </c>
      <c r="OV83" s="74">
        <v>2</v>
      </c>
      <c r="OW83" s="74">
        <v>30</v>
      </c>
      <c r="PF83" s="75" t="s">
        <v>225</v>
      </c>
      <c r="PN83" s="75" t="s">
        <v>230</v>
      </c>
      <c r="PQ83" s="37" t="s">
        <v>58</v>
      </c>
      <c r="PR83" s="74">
        <v>192</v>
      </c>
      <c r="PS83" s="6">
        <v>184</v>
      </c>
      <c r="PT83" s="6">
        <v>7</v>
      </c>
      <c r="PU83" s="6">
        <v>1</v>
      </c>
      <c r="PV83" s="75" t="s">
        <v>235</v>
      </c>
      <c r="PY83" s="37" t="s">
        <v>58</v>
      </c>
      <c r="PZ83" s="74">
        <v>192</v>
      </c>
      <c r="QA83" s="6">
        <v>0</v>
      </c>
      <c r="QB83" s="6">
        <v>0</v>
      </c>
      <c r="QC83" s="74">
        <v>192</v>
      </c>
      <c r="QG83" s="74" t="s">
        <v>57</v>
      </c>
      <c r="QH83" s="74">
        <v>270</v>
      </c>
      <c r="QI83" s="74">
        <v>260</v>
      </c>
      <c r="QJ83" s="74">
        <v>8</v>
      </c>
      <c r="QK83" s="74">
        <v>2</v>
      </c>
      <c r="QO83" s="49" t="s">
        <v>59</v>
      </c>
      <c r="QP83" s="74">
        <v>85</v>
      </c>
      <c r="QQ83" s="6">
        <v>53</v>
      </c>
      <c r="QR83" s="74">
        <v>2</v>
      </c>
      <c r="QS83" s="6">
        <v>30</v>
      </c>
      <c r="QT83" s="75" t="s">
        <v>240</v>
      </c>
      <c r="QW83" s="37" t="s">
        <v>58</v>
      </c>
      <c r="QX83" s="74">
        <v>194</v>
      </c>
      <c r="QY83" s="6">
        <v>0</v>
      </c>
      <c r="QZ83" s="6">
        <v>0</v>
      </c>
      <c r="RA83" s="74">
        <v>194</v>
      </c>
      <c r="RE83" s="49" t="s">
        <v>23</v>
      </c>
      <c r="RF83" s="74">
        <v>48</v>
      </c>
      <c r="RG83" s="6">
        <v>45</v>
      </c>
      <c r="RH83" s="74">
        <v>1</v>
      </c>
      <c r="RI83" s="6">
        <v>2</v>
      </c>
      <c r="RJ83" s="75" t="s">
        <v>230</v>
      </c>
      <c r="RM83" s="37" t="s">
        <v>58</v>
      </c>
      <c r="RN83" s="74">
        <v>194</v>
      </c>
      <c r="RO83" s="6">
        <v>186</v>
      </c>
      <c r="RP83" s="6">
        <v>7</v>
      </c>
      <c r="RQ83" s="6">
        <v>1</v>
      </c>
      <c r="RU83" s="74" t="s">
        <v>157</v>
      </c>
      <c r="RV83" s="74">
        <v>144</v>
      </c>
      <c r="RW83" s="6">
        <v>117</v>
      </c>
      <c r="RX83" s="6">
        <v>3</v>
      </c>
      <c r="RY83" s="6">
        <v>24</v>
      </c>
      <c r="SC83" s="74" t="s">
        <v>27</v>
      </c>
      <c r="SD83" s="74">
        <v>12</v>
      </c>
      <c r="SE83" s="74">
        <v>9</v>
      </c>
      <c r="SF83" s="74">
        <v>3</v>
      </c>
      <c r="SG83" s="74">
        <v>0</v>
      </c>
      <c r="SK83" s="74" t="s">
        <v>27</v>
      </c>
      <c r="SL83" s="74">
        <v>12</v>
      </c>
      <c r="SM83" s="74">
        <v>9</v>
      </c>
      <c r="SN83" s="74">
        <v>3</v>
      </c>
      <c r="SO83" s="74">
        <v>0</v>
      </c>
      <c r="SS83" s="74" t="s">
        <v>27</v>
      </c>
      <c r="ST83" s="74">
        <v>12</v>
      </c>
      <c r="SU83" s="74">
        <v>9</v>
      </c>
      <c r="SV83" s="74">
        <v>3</v>
      </c>
      <c r="SW83" s="74">
        <v>0</v>
      </c>
      <c r="TA83" s="74" t="s">
        <v>27</v>
      </c>
      <c r="TB83" s="74">
        <v>12</v>
      </c>
      <c r="TC83" s="74">
        <v>9</v>
      </c>
      <c r="TD83" s="74">
        <v>3</v>
      </c>
      <c r="TE83" s="74">
        <v>0</v>
      </c>
      <c r="TI83" s="74" t="s">
        <v>27</v>
      </c>
      <c r="TJ83" s="74">
        <v>12</v>
      </c>
      <c r="TK83" s="74">
        <v>9</v>
      </c>
      <c r="TL83" s="74">
        <v>3</v>
      </c>
      <c r="TM83" s="74">
        <v>0</v>
      </c>
    </row>
    <row r="84" spans="16:533" ht="15">
      <c r="GB84" t="s">
        <v>70</v>
      </c>
      <c r="GC84">
        <v>135</v>
      </c>
      <c r="GD84">
        <v>113</v>
      </c>
      <c r="GE84">
        <v>9</v>
      </c>
      <c r="GF84">
        <v>13</v>
      </c>
      <c r="GG84" s="38">
        <f>GD84/GC84</f>
        <v>0.83703703703703702</v>
      </c>
      <c r="GJ84" s="37" t="s">
        <v>58</v>
      </c>
      <c r="GK84" s="2">
        <v>192</v>
      </c>
      <c r="GL84" s="2">
        <v>184</v>
      </c>
      <c r="GM84" s="2">
        <v>7</v>
      </c>
      <c r="GN84" s="6">
        <v>1</v>
      </c>
      <c r="GO84" s="4">
        <v>0.96</v>
      </c>
      <c r="GR84" s="2" t="s">
        <v>23</v>
      </c>
      <c r="GS84" s="2">
        <v>48</v>
      </c>
      <c r="GT84" s="2">
        <v>45</v>
      </c>
      <c r="GU84" s="2">
        <v>1</v>
      </c>
      <c r="GV84" s="2">
        <v>2</v>
      </c>
      <c r="GW84" s="4">
        <v>0.94</v>
      </c>
      <c r="GZ84" s="2" t="s">
        <v>94</v>
      </c>
      <c r="HA84" s="2">
        <v>144</v>
      </c>
      <c r="HB84" s="2">
        <v>133</v>
      </c>
      <c r="HC84" s="6">
        <v>9</v>
      </c>
      <c r="HD84" s="2">
        <v>2</v>
      </c>
      <c r="HE84" s="4">
        <v>0.92</v>
      </c>
      <c r="HP84" s="2" t="s">
        <v>70</v>
      </c>
      <c r="HQ84" s="2">
        <v>135</v>
      </c>
      <c r="HR84" s="2">
        <v>110</v>
      </c>
      <c r="HS84" s="2">
        <v>11</v>
      </c>
      <c r="HT84" s="2">
        <v>14</v>
      </c>
      <c r="HU84" s="4">
        <v>0.81</v>
      </c>
      <c r="HY84" s="37" t="s">
        <v>58</v>
      </c>
      <c r="HZ84" s="2">
        <v>192</v>
      </c>
      <c r="IA84" s="2">
        <v>181</v>
      </c>
      <c r="IB84" s="2">
        <v>7</v>
      </c>
      <c r="IC84" s="2">
        <v>4</v>
      </c>
      <c r="ID84" s="4">
        <v>0.94</v>
      </c>
      <c r="IF84" s="37" t="s">
        <v>58</v>
      </c>
      <c r="IG84" s="2">
        <v>192</v>
      </c>
      <c r="IH84" s="2">
        <v>184</v>
      </c>
      <c r="II84" s="2">
        <v>7</v>
      </c>
      <c r="IJ84" s="2">
        <v>1</v>
      </c>
      <c r="IK84" s="4">
        <f>IH84/IG84</f>
        <v>0.95833333333333337</v>
      </c>
      <c r="IN84" s="57" t="s">
        <v>58</v>
      </c>
      <c r="IO84" s="55">
        <v>192</v>
      </c>
      <c r="IP84" s="55">
        <v>181</v>
      </c>
      <c r="IQ84" s="55">
        <v>7</v>
      </c>
      <c r="IR84" s="55">
        <v>4</v>
      </c>
      <c r="IS84" s="56">
        <v>0.94</v>
      </c>
      <c r="IT84" s="52"/>
      <c r="IU84" s="52"/>
      <c r="IV84" s="52"/>
      <c r="IW84" s="52"/>
      <c r="IX84" s="52"/>
      <c r="IY84" s="52"/>
      <c r="IZ84" s="52"/>
      <c r="JA84" s="52"/>
      <c r="JD84" s="73" t="s">
        <v>70</v>
      </c>
      <c r="JE84" s="73">
        <v>135</v>
      </c>
      <c r="JF84" s="73">
        <v>112</v>
      </c>
      <c r="JG84" s="73">
        <v>9</v>
      </c>
      <c r="JH84" s="73">
        <v>14</v>
      </c>
      <c r="JI84" s="77">
        <v>0.83</v>
      </c>
      <c r="JL84" s="73" t="s">
        <v>68</v>
      </c>
      <c r="JM84" s="73">
        <v>71</v>
      </c>
      <c r="JN84" s="73">
        <v>33</v>
      </c>
      <c r="JO84" s="73">
        <v>10</v>
      </c>
      <c r="JP84" s="73">
        <v>28</v>
      </c>
      <c r="JQ84" s="77">
        <f>JN84/JM84</f>
        <v>0.46478873239436619</v>
      </c>
      <c r="JT84" s="74" t="s">
        <v>58</v>
      </c>
      <c r="JU84" s="74">
        <v>194</v>
      </c>
      <c r="JV84" s="74">
        <v>183</v>
      </c>
      <c r="JW84" s="74">
        <v>7</v>
      </c>
      <c r="JX84" s="74">
        <v>4</v>
      </c>
      <c r="JY84" s="75">
        <f>JV84/JU84</f>
        <v>0.94329896907216493</v>
      </c>
      <c r="KB84" s="74"/>
      <c r="KC84" s="74"/>
      <c r="KD84" s="74"/>
      <c r="KE84" s="74"/>
      <c r="KF84" s="74"/>
      <c r="KG84" s="75"/>
      <c r="KH84" s="74"/>
      <c r="KI84" s="74"/>
      <c r="KJ84" s="74"/>
      <c r="KR84" s="78" t="s">
        <v>17</v>
      </c>
      <c r="KS84" s="73">
        <v>163</v>
      </c>
      <c r="KT84" s="73">
        <v>128</v>
      </c>
      <c r="KU84" s="73">
        <v>0</v>
      </c>
      <c r="KV84" s="73">
        <v>35</v>
      </c>
      <c r="KW84" s="77">
        <f>KT84/KS84</f>
        <v>0.78527607361963192</v>
      </c>
      <c r="LQ84" s="74"/>
      <c r="LR84" s="74"/>
      <c r="LS84" s="74"/>
      <c r="LT84" s="74"/>
      <c r="LU84" s="74"/>
      <c r="LV84" s="75" t="s">
        <v>179</v>
      </c>
      <c r="LW84" s="74" t="s">
        <v>180</v>
      </c>
      <c r="LY84" s="74" t="s">
        <v>68</v>
      </c>
      <c r="LZ84" s="74">
        <v>71</v>
      </c>
      <c r="MA84" s="74">
        <v>45</v>
      </c>
      <c r="MB84" s="6">
        <v>8</v>
      </c>
      <c r="MC84" s="74">
        <v>18</v>
      </c>
      <c r="ML84" s="74" t="s">
        <v>176</v>
      </c>
      <c r="MM84" s="74"/>
      <c r="MN84" s="74"/>
      <c r="MT84" s="74" t="s">
        <v>176</v>
      </c>
      <c r="MY84" s="6"/>
      <c r="MZ84" s="6"/>
      <c r="NA84" s="6"/>
      <c r="NG84" s="6"/>
      <c r="NH84" s="6"/>
      <c r="NI84" s="6"/>
      <c r="NU84" s="37" t="s">
        <v>58</v>
      </c>
      <c r="NV84" s="74">
        <v>192</v>
      </c>
      <c r="NW84" s="6">
        <v>0</v>
      </c>
      <c r="NX84" s="74">
        <v>0</v>
      </c>
      <c r="NY84" s="6">
        <v>192</v>
      </c>
      <c r="OC84" s="37" t="s">
        <v>58</v>
      </c>
      <c r="OD84" s="74">
        <v>192</v>
      </c>
      <c r="OE84" s="6">
        <v>184</v>
      </c>
      <c r="OF84" s="74">
        <v>7</v>
      </c>
      <c r="OG84" s="6">
        <v>1</v>
      </c>
      <c r="OH84" s="74" t="s">
        <v>173</v>
      </c>
      <c r="OP84" s="97" t="s">
        <v>191</v>
      </c>
      <c r="OS84" s="74" t="s">
        <v>157</v>
      </c>
      <c r="OT84" s="74">
        <v>144</v>
      </c>
      <c r="OU84" s="74">
        <v>126</v>
      </c>
      <c r="OV84" s="74">
        <v>8</v>
      </c>
      <c r="OW84" s="74">
        <v>10</v>
      </c>
      <c r="PA84" s="37" t="s">
        <v>58</v>
      </c>
      <c r="PB84" s="74">
        <v>192</v>
      </c>
      <c r="PC84" s="6">
        <v>0</v>
      </c>
      <c r="PD84" s="6">
        <v>0</v>
      </c>
      <c r="PE84" s="74">
        <v>192</v>
      </c>
      <c r="PI84" s="37" t="s">
        <v>58</v>
      </c>
      <c r="PJ84" s="74">
        <v>192</v>
      </c>
      <c r="PK84" s="6">
        <v>0</v>
      </c>
      <c r="PL84" s="6">
        <v>0</v>
      </c>
      <c r="PM84" s="74">
        <v>192</v>
      </c>
      <c r="PQ84" s="74" t="s">
        <v>157</v>
      </c>
      <c r="PR84" s="74">
        <v>144</v>
      </c>
      <c r="PS84" s="6">
        <v>134</v>
      </c>
      <c r="PT84" s="6">
        <v>8</v>
      </c>
      <c r="PU84" s="6">
        <v>2</v>
      </c>
      <c r="PY84" s="74" t="s">
        <v>59</v>
      </c>
      <c r="PZ84" s="74">
        <v>85</v>
      </c>
      <c r="QA84" s="74">
        <v>53</v>
      </c>
      <c r="QB84" s="74">
        <v>2</v>
      </c>
      <c r="QC84" s="74">
        <v>30</v>
      </c>
      <c r="QG84" s="74" t="s">
        <v>157</v>
      </c>
      <c r="QH84" s="74">
        <v>144</v>
      </c>
      <c r="QI84" s="6">
        <v>119</v>
      </c>
      <c r="QJ84" s="6">
        <v>5</v>
      </c>
      <c r="QK84" s="6">
        <v>20</v>
      </c>
      <c r="QO84" s="74" t="s">
        <v>157</v>
      </c>
      <c r="QP84" s="74">
        <v>144</v>
      </c>
      <c r="QQ84" s="6">
        <v>120</v>
      </c>
      <c r="QR84" s="6">
        <v>4</v>
      </c>
      <c r="QS84" s="6">
        <v>20</v>
      </c>
      <c r="QW84" s="74" t="s">
        <v>157</v>
      </c>
      <c r="QX84" s="74">
        <v>144</v>
      </c>
      <c r="QY84" s="6">
        <v>118</v>
      </c>
      <c r="QZ84" s="6">
        <v>5</v>
      </c>
      <c r="RA84" s="6">
        <v>21</v>
      </c>
      <c r="RJ84" s="75" t="s">
        <v>229</v>
      </c>
      <c r="RM84" s="74" t="s">
        <v>59</v>
      </c>
      <c r="RN84" s="74">
        <v>85</v>
      </c>
      <c r="RO84" s="6">
        <v>53</v>
      </c>
      <c r="RP84" s="74">
        <v>2</v>
      </c>
      <c r="RQ84" s="6">
        <v>30</v>
      </c>
      <c r="RU84" s="74" t="s">
        <v>68</v>
      </c>
      <c r="RV84" s="74">
        <v>71</v>
      </c>
      <c r="RW84" s="6">
        <v>45</v>
      </c>
      <c r="RX84" s="6">
        <v>8</v>
      </c>
      <c r="RY84" s="74">
        <v>18</v>
      </c>
      <c r="SC84" s="37" t="s">
        <v>58</v>
      </c>
      <c r="SD84" s="74">
        <v>194</v>
      </c>
      <c r="SE84" s="73">
        <v>182</v>
      </c>
      <c r="SF84" s="74">
        <v>11</v>
      </c>
      <c r="SG84" s="74">
        <v>1</v>
      </c>
      <c r="SK84" s="37" t="s">
        <v>58</v>
      </c>
      <c r="SL84" s="74">
        <v>194</v>
      </c>
      <c r="SM84" s="73">
        <v>182</v>
      </c>
      <c r="SN84" s="74">
        <v>11</v>
      </c>
      <c r="SO84" s="74">
        <v>1</v>
      </c>
      <c r="SS84" s="37" t="s">
        <v>58</v>
      </c>
      <c r="ST84" s="74">
        <v>194</v>
      </c>
      <c r="SU84" s="73">
        <v>182</v>
      </c>
      <c r="SV84" s="74">
        <v>11</v>
      </c>
      <c r="SW84" s="74">
        <v>1</v>
      </c>
      <c r="TA84" s="37" t="s">
        <v>58</v>
      </c>
      <c r="TB84" s="74">
        <v>194</v>
      </c>
      <c r="TC84" s="73">
        <v>182</v>
      </c>
      <c r="TD84" s="74">
        <v>11</v>
      </c>
      <c r="TE84" s="74">
        <v>1</v>
      </c>
      <c r="TI84" s="37" t="s">
        <v>58</v>
      </c>
      <c r="TJ84" s="74">
        <v>194</v>
      </c>
      <c r="TK84" s="73">
        <v>182</v>
      </c>
      <c r="TL84" s="74">
        <v>11</v>
      </c>
      <c r="TM84" s="74">
        <v>1</v>
      </c>
    </row>
    <row r="85" spans="16:533" ht="15">
      <c r="P85" s="32" t="s">
        <v>59</v>
      </c>
      <c r="Q85" s="2">
        <v>85</v>
      </c>
      <c r="R85" s="2">
        <v>0</v>
      </c>
      <c r="S85" s="2">
        <v>0</v>
      </c>
      <c r="T85" s="2">
        <v>85</v>
      </c>
      <c r="U85" s="4">
        <v>0</v>
      </c>
      <c r="GJ85" s="2" t="s">
        <v>59</v>
      </c>
      <c r="GK85" s="2">
        <v>85</v>
      </c>
      <c r="GL85" s="2">
        <v>53</v>
      </c>
      <c r="GM85" s="2">
        <v>2</v>
      </c>
      <c r="GN85" s="6">
        <v>30</v>
      </c>
      <c r="GO85" s="4">
        <v>0.62</v>
      </c>
      <c r="GP85" s="4"/>
      <c r="GZ85" s="37" t="s">
        <v>58</v>
      </c>
      <c r="HA85" s="2">
        <v>192</v>
      </c>
      <c r="HB85" s="2">
        <v>184</v>
      </c>
      <c r="HC85" s="2">
        <v>7</v>
      </c>
      <c r="HD85" s="6">
        <v>1</v>
      </c>
      <c r="HE85" s="4">
        <v>0.96</v>
      </c>
      <c r="HH85" s="37" t="s">
        <v>58</v>
      </c>
      <c r="HI85" s="2">
        <v>192</v>
      </c>
      <c r="HJ85" s="2">
        <v>184</v>
      </c>
      <c r="HK85" s="2">
        <v>7</v>
      </c>
      <c r="HL85" s="6">
        <v>1</v>
      </c>
      <c r="HM85" s="4">
        <v>0.96</v>
      </c>
      <c r="HP85" s="2" t="s">
        <v>71</v>
      </c>
      <c r="HQ85" s="2">
        <v>3</v>
      </c>
      <c r="HR85" s="2">
        <v>0</v>
      </c>
      <c r="HS85" s="2">
        <v>0</v>
      </c>
      <c r="HT85" s="2">
        <v>3</v>
      </c>
      <c r="HU85" s="4">
        <v>0</v>
      </c>
      <c r="HY85" s="2" t="s">
        <v>70</v>
      </c>
      <c r="HZ85" s="2">
        <v>135</v>
      </c>
      <c r="IA85" s="2">
        <v>113</v>
      </c>
      <c r="IB85" s="2">
        <v>9</v>
      </c>
      <c r="IC85" s="2">
        <v>13</v>
      </c>
      <c r="ID85" s="4">
        <v>0.84</v>
      </c>
      <c r="IF85" s="2" t="s">
        <v>68</v>
      </c>
      <c r="IG85" s="2">
        <v>71</v>
      </c>
      <c r="IH85" s="2">
        <v>33</v>
      </c>
      <c r="II85" s="2">
        <v>10</v>
      </c>
      <c r="IJ85" s="2">
        <v>28</v>
      </c>
      <c r="IK85" s="4">
        <f>IH85/IG85</f>
        <v>0.46478873239436619</v>
      </c>
      <c r="IN85" s="55" t="s">
        <v>70</v>
      </c>
      <c r="IO85" s="55">
        <v>135</v>
      </c>
      <c r="IP85" s="55">
        <v>113</v>
      </c>
      <c r="IQ85" s="55">
        <v>9</v>
      </c>
      <c r="IR85" s="55">
        <v>13</v>
      </c>
      <c r="IS85" s="56">
        <v>0.84</v>
      </c>
      <c r="IT85" s="52"/>
      <c r="IU85" s="52"/>
      <c r="IV85" s="55" t="s">
        <v>23</v>
      </c>
      <c r="IW85" s="55">
        <v>48</v>
      </c>
      <c r="IX85" s="55">
        <v>45</v>
      </c>
      <c r="IY85" s="55">
        <v>1</v>
      </c>
      <c r="IZ85" s="55">
        <v>2</v>
      </c>
      <c r="JA85" s="56">
        <v>0.94</v>
      </c>
      <c r="JD85" s="73" t="s">
        <v>71</v>
      </c>
      <c r="JE85" s="73">
        <v>3</v>
      </c>
      <c r="JF85" s="73">
        <v>0</v>
      </c>
      <c r="JG85" s="73">
        <v>0</v>
      </c>
      <c r="JH85" s="73">
        <v>3</v>
      </c>
      <c r="JI85" s="77">
        <v>0</v>
      </c>
      <c r="JL85" s="73" t="s">
        <v>23</v>
      </c>
      <c r="JM85" s="73">
        <v>48</v>
      </c>
      <c r="JN85" s="73">
        <v>45</v>
      </c>
      <c r="JO85" s="73">
        <v>1</v>
      </c>
      <c r="JP85" s="73">
        <v>2</v>
      </c>
      <c r="JQ85" s="77">
        <f>JN85/JM85</f>
        <v>0.9375</v>
      </c>
      <c r="JT85" s="74" t="s">
        <v>71</v>
      </c>
      <c r="JU85" s="74">
        <v>3</v>
      </c>
      <c r="JV85" s="74">
        <v>0</v>
      </c>
      <c r="JW85" s="74">
        <v>0</v>
      </c>
      <c r="JX85" s="74">
        <v>3</v>
      </c>
      <c r="JY85" s="75">
        <f>JV85/JU85</f>
        <v>0</v>
      </c>
      <c r="KB85" s="78" t="s">
        <v>58</v>
      </c>
      <c r="KC85" s="73">
        <v>192</v>
      </c>
      <c r="KD85" s="73">
        <v>185</v>
      </c>
      <c r="KE85" s="73">
        <v>6</v>
      </c>
      <c r="KF85" s="73">
        <v>1</v>
      </c>
      <c r="KG85" s="77">
        <v>0.96</v>
      </c>
      <c r="KH85" s="75">
        <f>KG85-JY85</f>
        <v>0.96</v>
      </c>
      <c r="KI85" s="74"/>
      <c r="KJ85" s="74"/>
      <c r="KR85" s="73" t="s">
        <v>22</v>
      </c>
      <c r="KS85" s="73">
        <v>203</v>
      </c>
      <c r="KT85" s="73">
        <v>199</v>
      </c>
      <c r="KU85" s="73">
        <v>2</v>
      </c>
      <c r="KV85" s="73">
        <v>2</v>
      </c>
      <c r="LQ85" s="74" t="s">
        <v>68</v>
      </c>
      <c r="LR85" s="74">
        <v>71</v>
      </c>
      <c r="LS85" s="74">
        <v>45</v>
      </c>
      <c r="LT85" s="6">
        <v>8</v>
      </c>
      <c r="LU85" s="74">
        <v>18</v>
      </c>
      <c r="LV85" s="75" t="s">
        <v>181</v>
      </c>
      <c r="LY85" s="74" t="s">
        <v>70</v>
      </c>
      <c r="LZ85" s="74">
        <v>134</v>
      </c>
      <c r="MA85" s="74">
        <v>110</v>
      </c>
      <c r="MB85" s="74">
        <v>13</v>
      </c>
      <c r="MC85" s="6">
        <v>11</v>
      </c>
      <c r="ML85" s="74" t="s">
        <v>178</v>
      </c>
      <c r="MM85" s="74"/>
      <c r="MN85" s="74"/>
      <c r="MT85" s="74" t="s">
        <v>178</v>
      </c>
      <c r="MY85" s="6"/>
      <c r="MZ85" s="6"/>
      <c r="NG85" s="6"/>
      <c r="NH85" s="6"/>
      <c r="NM85" s="74" t="s">
        <v>59</v>
      </c>
      <c r="NN85" s="74">
        <v>85</v>
      </c>
      <c r="NO85" s="74">
        <v>53</v>
      </c>
      <c r="NP85" s="74">
        <v>2</v>
      </c>
      <c r="NQ85" s="74">
        <v>30</v>
      </c>
      <c r="NR85" s="74"/>
      <c r="NU85" s="74" t="s">
        <v>157</v>
      </c>
      <c r="NV85" s="74">
        <v>144</v>
      </c>
      <c r="NW85" s="6">
        <v>130</v>
      </c>
      <c r="NX85" s="6">
        <v>6</v>
      </c>
      <c r="NY85" s="6">
        <v>8</v>
      </c>
      <c r="NZ85" s="74"/>
      <c r="OC85" s="74" t="s">
        <v>60</v>
      </c>
      <c r="OD85" s="74">
        <v>291</v>
      </c>
      <c r="OE85" s="6">
        <v>262</v>
      </c>
      <c r="OF85" s="74">
        <v>26</v>
      </c>
      <c r="OG85" s="6">
        <v>3</v>
      </c>
      <c r="OH85" s="74" t="s">
        <v>218</v>
      </c>
      <c r="OK85" s="37" t="s">
        <v>58</v>
      </c>
      <c r="OL85" s="74">
        <v>192</v>
      </c>
      <c r="OM85" s="73">
        <v>175</v>
      </c>
      <c r="ON85" s="74">
        <v>6</v>
      </c>
      <c r="OO85" s="74">
        <v>11</v>
      </c>
      <c r="OP85" s="74"/>
      <c r="OS85" s="74" t="s">
        <v>68</v>
      </c>
      <c r="OT85" s="74">
        <v>71</v>
      </c>
      <c r="OU85" s="74">
        <v>45</v>
      </c>
      <c r="OV85" s="74">
        <v>8</v>
      </c>
      <c r="OW85" s="74">
        <v>18</v>
      </c>
      <c r="PA85" s="74" t="s">
        <v>157</v>
      </c>
      <c r="PB85" s="74">
        <v>144</v>
      </c>
      <c r="PC85" s="6">
        <v>125</v>
      </c>
      <c r="PD85" s="6">
        <v>8</v>
      </c>
      <c r="PE85" s="6">
        <v>11</v>
      </c>
      <c r="PI85" s="74" t="s">
        <v>157</v>
      </c>
      <c r="PJ85" s="74">
        <v>144</v>
      </c>
      <c r="PK85" s="6">
        <v>133</v>
      </c>
      <c r="PL85" s="6">
        <v>9</v>
      </c>
      <c r="PM85" s="6">
        <v>2</v>
      </c>
      <c r="PN85" s="75" t="s">
        <v>231</v>
      </c>
      <c r="PQ85" s="74" t="s">
        <v>71</v>
      </c>
      <c r="PR85" s="6">
        <v>3</v>
      </c>
      <c r="PS85" s="6">
        <v>0</v>
      </c>
      <c r="PT85" s="6">
        <v>0</v>
      </c>
      <c r="PU85" s="6">
        <v>3</v>
      </c>
      <c r="PY85" s="74" t="s">
        <v>157</v>
      </c>
      <c r="PZ85" s="74">
        <v>144</v>
      </c>
      <c r="QA85" s="6">
        <v>121</v>
      </c>
      <c r="QB85" s="6">
        <v>6</v>
      </c>
      <c r="QC85" s="6">
        <v>17</v>
      </c>
      <c r="QG85" s="74" t="s">
        <v>71</v>
      </c>
      <c r="QH85" s="6">
        <v>3</v>
      </c>
      <c r="QI85" s="6">
        <v>0</v>
      </c>
      <c r="QJ85" s="6">
        <v>0</v>
      </c>
      <c r="QK85" s="6">
        <v>3</v>
      </c>
      <c r="QO85" s="74" t="s">
        <v>71</v>
      </c>
      <c r="QP85" s="6">
        <v>3</v>
      </c>
      <c r="QQ85" s="6">
        <v>0</v>
      </c>
      <c r="QR85" s="6">
        <v>0</v>
      </c>
      <c r="QS85" s="6">
        <v>3</v>
      </c>
      <c r="QW85" s="74" t="s">
        <v>71</v>
      </c>
      <c r="QX85" s="6">
        <v>3</v>
      </c>
      <c r="QY85" s="6">
        <v>0</v>
      </c>
      <c r="QZ85" s="6">
        <v>0</v>
      </c>
      <c r="RA85" s="6">
        <v>3</v>
      </c>
      <c r="RE85" s="49" t="s">
        <v>55</v>
      </c>
      <c r="RF85" s="74">
        <v>1597</v>
      </c>
      <c r="RG85" s="74">
        <v>1164</v>
      </c>
      <c r="RH85" s="74">
        <v>11</v>
      </c>
      <c r="RI85" s="74">
        <v>422</v>
      </c>
      <c r="RM85" s="74" t="s">
        <v>157</v>
      </c>
      <c r="RN85" s="74">
        <v>144</v>
      </c>
      <c r="RO85" s="6">
        <v>117</v>
      </c>
      <c r="RP85" s="6">
        <v>5</v>
      </c>
      <c r="RQ85" s="6">
        <v>22</v>
      </c>
      <c r="RU85" s="74" t="s">
        <v>70</v>
      </c>
      <c r="RV85" s="74">
        <v>134</v>
      </c>
      <c r="RW85" s="6">
        <v>111</v>
      </c>
      <c r="RX85" s="74">
        <v>13</v>
      </c>
      <c r="RY85" s="6">
        <v>10</v>
      </c>
      <c r="SC85" s="74" t="s">
        <v>59</v>
      </c>
      <c r="SD85" s="74">
        <v>85</v>
      </c>
      <c r="SE85" s="74">
        <v>53</v>
      </c>
      <c r="SF85" s="74">
        <v>2</v>
      </c>
      <c r="SG85" s="74">
        <v>30</v>
      </c>
      <c r="SK85" s="74" t="s">
        <v>59</v>
      </c>
      <c r="SL85" s="74">
        <v>85</v>
      </c>
      <c r="SM85" s="74">
        <v>53</v>
      </c>
      <c r="SN85" s="74">
        <v>2</v>
      </c>
      <c r="SO85" s="74">
        <v>30</v>
      </c>
      <c r="SS85" s="74" t="s">
        <v>59</v>
      </c>
      <c r="ST85" s="74">
        <v>85</v>
      </c>
      <c r="SU85" s="74">
        <v>53</v>
      </c>
      <c r="SV85" s="74">
        <v>2</v>
      </c>
      <c r="SW85" s="74">
        <v>30</v>
      </c>
      <c r="TA85" s="74" t="s">
        <v>59</v>
      </c>
      <c r="TB85" s="74">
        <v>85</v>
      </c>
      <c r="TC85" s="74">
        <v>53</v>
      </c>
      <c r="TD85" s="74">
        <v>2</v>
      </c>
      <c r="TE85" s="74">
        <v>30</v>
      </c>
      <c r="TI85" s="74" t="s">
        <v>59</v>
      </c>
      <c r="TJ85" s="74">
        <v>85</v>
      </c>
      <c r="TK85" s="74">
        <v>53</v>
      </c>
      <c r="TL85" s="74">
        <v>2</v>
      </c>
      <c r="TM85" s="74">
        <v>30</v>
      </c>
    </row>
    <row r="86" spans="16:533" ht="15">
      <c r="GJ86" s="2" t="s">
        <v>56</v>
      </c>
      <c r="GK86" s="2">
        <v>176</v>
      </c>
      <c r="GL86" s="2">
        <v>172</v>
      </c>
      <c r="GM86" s="2">
        <v>3</v>
      </c>
      <c r="GN86" s="6">
        <v>1</v>
      </c>
      <c r="GO86" s="4">
        <v>0.98</v>
      </c>
      <c r="GP86" s="4"/>
      <c r="HH86" s="2" t="s">
        <v>70</v>
      </c>
      <c r="HI86" s="2">
        <v>135</v>
      </c>
      <c r="HJ86" s="2">
        <v>113</v>
      </c>
      <c r="HK86" s="2">
        <v>8</v>
      </c>
      <c r="HL86" s="2">
        <v>14</v>
      </c>
      <c r="HM86" s="4">
        <v>0.84</v>
      </c>
      <c r="HP86" s="37" t="s">
        <v>58</v>
      </c>
      <c r="HQ86" s="2">
        <v>192</v>
      </c>
      <c r="HR86" s="2">
        <v>175</v>
      </c>
      <c r="HS86" s="32">
        <v>6</v>
      </c>
      <c r="HT86" s="32">
        <v>11</v>
      </c>
      <c r="HU86" s="4">
        <v>0.9</v>
      </c>
      <c r="HY86" s="2" t="s">
        <v>71</v>
      </c>
      <c r="HZ86" s="2">
        <v>3</v>
      </c>
      <c r="IA86" s="2">
        <v>0</v>
      </c>
      <c r="IB86" s="2">
        <v>0</v>
      </c>
      <c r="IC86" s="2">
        <v>3</v>
      </c>
      <c r="ID86" s="4">
        <v>0</v>
      </c>
      <c r="IF86" s="2" t="s">
        <v>23</v>
      </c>
      <c r="IG86" s="2">
        <v>48</v>
      </c>
      <c r="IH86" s="2">
        <v>45</v>
      </c>
      <c r="II86" s="2">
        <v>1</v>
      </c>
      <c r="IJ86" s="2">
        <v>2</v>
      </c>
      <c r="IK86" s="4">
        <f>IH86/IG86</f>
        <v>0.9375</v>
      </c>
      <c r="IN86" s="55" t="s">
        <v>71</v>
      </c>
      <c r="IO86" s="55">
        <v>3</v>
      </c>
      <c r="IP86" s="55">
        <v>0</v>
      </c>
      <c r="IQ86" s="55">
        <v>0</v>
      </c>
      <c r="IR86" s="55">
        <v>3</v>
      </c>
      <c r="IS86" s="56">
        <v>0</v>
      </c>
      <c r="IT86" s="52"/>
      <c r="IU86" s="52"/>
      <c r="IV86" s="57" t="s">
        <v>58</v>
      </c>
      <c r="IW86" s="55">
        <v>192</v>
      </c>
      <c r="IX86" s="55">
        <v>183</v>
      </c>
      <c r="IY86" s="55">
        <v>7</v>
      </c>
      <c r="IZ86" s="55">
        <v>2</v>
      </c>
      <c r="JA86" s="56">
        <v>0.953125</v>
      </c>
      <c r="JD86" s="73" t="s">
        <v>94</v>
      </c>
      <c r="JE86" s="73">
        <v>144</v>
      </c>
      <c r="JF86" s="73">
        <v>132</v>
      </c>
      <c r="JG86" s="73">
        <v>8</v>
      </c>
      <c r="JH86" s="73">
        <v>4</v>
      </c>
      <c r="JI86" s="77">
        <v>0.92</v>
      </c>
      <c r="JL86" s="73" t="s">
        <v>71</v>
      </c>
      <c r="JM86" s="73">
        <v>3</v>
      </c>
      <c r="JN86" s="73">
        <v>0</v>
      </c>
      <c r="JO86" s="73">
        <v>0</v>
      </c>
      <c r="JP86" s="73">
        <v>3</v>
      </c>
      <c r="JQ86" s="77">
        <f>JN86/JM86</f>
        <v>0</v>
      </c>
      <c r="JT86" s="74" t="s">
        <v>68</v>
      </c>
      <c r="JU86" s="74">
        <v>71</v>
      </c>
      <c r="JV86" s="74">
        <v>33</v>
      </c>
      <c r="JW86" s="74">
        <v>10</v>
      </c>
      <c r="JX86" s="74">
        <v>28</v>
      </c>
      <c r="JY86" s="75">
        <f>JV86/JU86</f>
        <v>0.46478873239436619</v>
      </c>
      <c r="KB86" s="73" t="s">
        <v>70</v>
      </c>
      <c r="KC86" s="73">
        <v>134</v>
      </c>
      <c r="KD86" s="73">
        <v>114</v>
      </c>
      <c r="KE86" s="73">
        <v>9</v>
      </c>
      <c r="KF86" s="73">
        <v>11</v>
      </c>
      <c r="KG86" s="77">
        <v>0.85</v>
      </c>
      <c r="KH86" s="75">
        <f>KG86-JY86</f>
        <v>0.38521126760563379</v>
      </c>
      <c r="KI86" s="74"/>
      <c r="KJ86" s="74"/>
      <c r="KR86" s="73" t="s">
        <v>52</v>
      </c>
      <c r="KS86" s="73">
        <v>381</v>
      </c>
      <c r="KT86" s="73">
        <v>293</v>
      </c>
      <c r="KU86" s="40">
        <v>60</v>
      </c>
      <c r="KV86" s="73">
        <v>28</v>
      </c>
      <c r="KW86" s="77">
        <v>0.77</v>
      </c>
      <c r="LQ86" s="74" t="s">
        <v>70</v>
      </c>
      <c r="LR86" s="74">
        <v>134</v>
      </c>
      <c r="LS86" s="74">
        <v>111</v>
      </c>
      <c r="LT86" s="74">
        <v>13</v>
      </c>
      <c r="LU86" s="6">
        <v>10</v>
      </c>
      <c r="LV86" s="75" t="s">
        <v>182</v>
      </c>
      <c r="ML86" s="74" t="s">
        <v>179</v>
      </c>
      <c r="MM86" s="74"/>
      <c r="MN86" s="74"/>
      <c r="MT86" s="74" t="s">
        <v>179</v>
      </c>
      <c r="MY86" s="6"/>
      <c r="NA86" s="6"/>
      <c r="NG86" s="6"/>
      <c r="NI86" s="6"/>
      <c r="NM86" s="74" t="s">
        <v>157</v>
      </c>
      <c r="NN86" s="74">
        <v>144</v>
      </c>
      <c r="NO86" s="6">
        <v>129</v>
      </c>
      <c r="NP86" s="6">
        <v>6</v>
      </c>
      <c r="NQ86" s="6">
        <v>9</v>
      </c>
      <c r="NR86" s="74" t="s">
        <v>205</v>
      </c>
      <c r="NU86" s="74" t="s">
        <v>68</v>
      </c>
      <c r="NV86" s="74">
        <v>71</v>
      </c>
      <c r="NW86" s="6">
        <v>45</v>
      </c>
      <c r="NX86" s="6">
        <v>8</v>
      </c>
      <c r="NY86" s="74">
        <v>18</v>
      </c>
      <c r="NZ86" s="74" t="s">
        <v>181</v>
      </c>
      <c r="OC86" s="74" t="s">
        <v>157</v>
      </c>
      <c r="OD86" s="74">
        <v>144</v>
      </c>
      <c r="OE86" s="6">
        <v>127</v>
      </c>
      <c r="OF86" s="6">
        <v>6</v>
      </c>
      <c r="OG86" s="6">
        <v>11</v>
      </c>
      <c r="OH86" s="74"/>
      <c r="OK86" s="74" t="s">
        <v>59</v>
      </c>
      <c r="OL86" s="74">
        <v>85</v>
      </c>
      <c r="OM86" s="73">
        <v>53</v>
      </c>
      <c r="ON86" s="74">
        <v>2</v>
      </c>
      <c r="OO86" s="74">
        <v>30</v>
      </c>
      <c r="OP86" s="74"/>
      <c r="OS86" s="74" t="s">
        <v>70</v>
      </c>
      <c r="OT86" s="74">
        <v>134</v>
      </c>
      <c r="OU86" s="74">
        <v>110</v>
      </c>
      <c r="OV86" s="74">
        <v>13</v>
      </c>
      <c r="OW86" s="74">
        <v>11</v>
      </c>
      <c r="PA86" s="74" t="s">
        <v>71</v>
      </c>
      <c r="PB86" s="74">
        <v>3</v>
      </c>
      <c r="PC86" s="74">
        <v>0</v>
      </c>
      <c r="PD86" s="74">
        <v>0</v>
      </c>
      <c r="PE86" s="74">
        <v>3</v>
      </c>
      <c r="PI86" s="74" t="s">
        <v>71</v>
      </c>
      <c r="PJ86" s="6">
        <v>3</v>
      </c>
      <c r="PK86" s="6">
        <v>0</v>
      </c>
      <c r="PL86" s="6">
        <v>0</v>
      </c>
      <c r="PM86" s="6">
        <v>3</v>
      </c>
      <c r="PQ86" s="74" t="s">
        <v>68</v>
      </c>
      <c r="PR86" s="74">
        <v>71</v>
      </c>
      <c r="PS86" s="6">
        <v>45</v>
      </c>
      <c r="PT86" s="6">
        <v>8</v>
      </c>
      <c r="PU86" s="74">
        <v>18</v>
      </c>
      <c r="PY86" s="74" t="s">
        <v>71</v>
      </c>
      <c r="PZ86" s="6">
        <v>3</v>
      </c>
      <c r="QA86" s="6">
        <v>0</v>
      </c>
      <c r="QB86" s="6">
        <v>0</v>
      </c>
      <c r="QC86" s="6">
        <v>3</v>
      </c>
      <c r="QG86" s="74" t="s">
        <v>68</v>
      </c>
      <c r="QH86" s="74">
        <v>71</v>
      </c>
      <c r="QI86" s="6">
        <v>45</v>
      </c>
      <c r="QJ86" s="6">
        <v>8</v>
      </c>
      <c r="QK86" s="74">
        <v>18</v>
      </c>
      <c r="QO86" s="74" t="s">
        <v>68</v>
      </c>
      <c r="QP86" s="74">
        <v>71</v>
      </c>
      <c r="QQ86" s="6">
        <v>45</v>
      </c>
      <c r="QR86" s="6">
        <v>8</v>
      </c>
      <c r="QS86" s="74">
        <v>18</v>
      </c>
      <c r="QW86" s="74" t="s">
        <v>68</v>
      </c>
      <c r="QX86" s="74">
        <v>71</v>
      </c>
      <c r="QY86" s="6">
        <v>45</v>
      </c>
      <c r="QZ86" s="6">
        <v>8</v>
      </c>
      <c r="RA86" s="74">
        <v>18</v>
      </c>
      <c r="RE86" s="49" t="s">
        <v>56</v>
      </c>
      <c r="RF86" s="74">
        <v>176</v>
      </c>
      <c r="RG86" s="74">
        <v>168</v>
      </c>
      <c r="RH86" s="74">
        <v>2</v>
      </c>
      <c r="RI86" s="74">
        <v>6</v>
      </c>
      <c r="RM86" s="74" t="s">
        <v>66</v>
      </c>
      <c r="RN86" s="74">
        <v>20</v>
      </c>
      <c r="RO86" s="6">
        <v>19</v>
      </c>
      <c r="RP86" s="6">
        <v>1</v>
      </c>
      <c r="RQ86" s="74">
        <v>0</v>
      </c>
      <c r="RU86" s="49"/>
      <c r="SC86" s="74" t="s">
        <v>157</v>
      </c>
      <c r="SD86" s="74">
        <v>144</v>
      </c>
      <c r="SE86" s="74">
        <v>116</v>
      </c>
      <c r="SF86" s="74">
        <v>3</v>
      </c>
      <c r="SG86" s="74">
        <v>25</v>
      </c>
      <c r="SK86" s="74" t="s">
        <v>157</v>
      </c>
      <c r="SL86" s="74">
        <v>144</v>
      </c>
      <c r="SM86" s="74">
        <v>116</v>
      </c>
      <c r="SN86" s="74">
        <v>3</v>
      </c>
      <c r="SO86" s="74">
        <v>25</v>
      </c>
      <c r="SS86" s="74" t="s">
        <v>157</v>
      </c>
      <c r="ST86" s="74">
        <v>144</v>
      </c>
      <c r="SU86" s="74">
        <v>116</v>
      </c>
      <c r="SV86" s="74">
        <v>3</v>
      </c>
      <c r="SW86" s="74">
        <v>25</v>
      </c>
      <c r="TA86" s="74" t="s">
        <v>157</v>
      </c>
      <c r="TB86" s="74">
        <v>144</v>
      </c>
      <c r="TC86" s="74">
        <v>116</v>
      </c>
      <c r="TD86" s="74">
        <v>3</v>
      </c>
      <c r="TE86" s="74">
        <v>25</v>
      </c>
      <c r="TI86" s="74" t="s">
        <v>157</v>
      </c>
      <c r="TJ86" s="74">
        <v>144</v>
      </c>
      <c r="TK86" s="74">
        <v>116</v>
      </c>
      <c r="TL86" s="74">
        <v>3</v>
      </c>
      <c r="TM86" s="74">
        <v>25</v>
      </c>
    </row>
    <row r="87" spans="16:533" ht="15">
      <c r="GJ87" s="2" t="s">
        <v>70</v>
      </c>
      <c r="GK87" s="2">
        <v>135</v>
      </c>
      <c r="GL87" s="2">
        <v>111</v>
      </c>
      <c r="GM87" s="6">
        <v>11</v>
      </c>
      <c r="GN87" s="2">
        <v>13</v>
      </c>
      <c r="GO87" s="4">
        <v>0.82</v>
      </c>
      <c r="GP87" s="4"/>
      <c r="HH87" s="2" t="s">
        <v>68</v>
      </c>
      <c r="HI87" s="2">
        <v>71</v>
      </c>
      <c r="HJ87" s="2">
        <v>33</v>
      </c>
      <c r="HK87" s="2">
        <v>10</v>
      </c>
      <c r="HL87" s="2">
        <v>28</v>
      </c>
      <c r="HM87" s="4">
        <v>0.46</v>
      </c>
      <c r="HP87" s="2" t="s">
        <v>68</v>
      </c>
      <c r="HQ87" s="2">
        <v>71</v>
      </c>
      <c r="HR87" s="2">
        <v>33</v>
      </c>
      <c r="HS87" s="2">
        <v>10</v>
      </c>
      <c r="HT87" s="2">
        <v>28</v>
      </c>
      <c r="HU87" s="4">
        <v>0.46</v>
      </c>
      <c r="HY87" s="2" t="s">
        <v>68</v>
      </c>
      <c r="HZ87" s="2">
        <v>71</v>
      </c>
      <c r="IA87" s="2">
        <v>33</v>
      </c>
      <c r="IB87" s="2">
        <v>10</v>
      </c>
      <c r="IC87" s="2">
        <v>28</v>
      </c>
      <c r="ID87" s="4">
        <v>0.46</v>
      </c>
      <c r="IF87" s="2" t="s">
        <v>70</v>
      </c>
      <c r="IG87" s="2">
        <v>135</v>
      </c>
      <c r="IH87" s="2">
        <v>112</v>
      </c>
      <c r="II87" s="2">
        <v>9</v>
      </c>
      <c r="IJ87" s="2">
        <v>14</v>
      </c>
      <c r="IK87" s="4">
        <f>IH87/IG87</f>
        <v>0.82962962962962961</v>
      </c>
      <c r="IN87" s="55" t="s">
        <v>68</v>
      </c>
      <c r="IO87" s="55">
        <v>71</v>
      </c>
      <c r="IP87" s="55">
        <v>33</v>
      </c>
      <c r="IQ87" s="55">
        <v>10</v>
      </c>
      <c r="IR87" s="55">
        <v>28</v>
      </c>
      <c r="IS87" s="56">
        <v>0.46</v>
      </c>
      <c r="IT87" s="52"/>
      <c r="IU87" s="52"/>
      <c r="IV87" s="55" t="s">
        <v>71</v>
      </c>
      <c r="IW87" s="58">
        <v>3</v>
      </c>
      <c r="IX87" s="58">
        <v>0</v>
      </c>
      <c r="IY87" s="58">
        <v>0</v>
      </c>
      <c r="IZ87" s="58">
        <v>3</v>
      </c>
      <c r="JA87" s="59">
        <v>0</v>
      </c>
      <c r="JD87" s="73" t="s">
        <v>56</v>
      </c>
      <c r="JE87" s="73">
        <v>176</v>
      </c>
      <c r="JF87" s="73">
        <v>173</v>
      </c>
      <c r="JG87" s="73">
        <v>2</v>
      </c>
      <c r="JH87" s="73">
        <v>1</v>
      </c>
      <c r="JI87" s="77">
        <v>0.98</v>
      </c>
      <c r="JL87" s="73" t="s">
        <v>157</v>
      </c>
      <c r="JM87" s="73">
        <v>144</v>
      </c>
      <c r="JN87" s="73">
        <v>131</v>
      </c>
      <c r="JO87" s="73">
        <v>9</v>
      </c>
      <c r="JP87" s="73">
        <v>4</v>
      </c>
      <c r="JQ87" s="77">
        <f>JN87/JM87</f>
        <v>0.90972222222222221</v>
      </c>
      <c r="JT87" s="74" t="s">
        <v>70</v>
      </c>
      <c r="JU87" s="74">
        <v>134</v>
      </c>
      <c r="JV87" s="74">
        <v>113</v>
      </c>
      <c r="JW87" s="74">
        <v>10</v>
      </c>
      <c r="JX87" s="74">
        <v>11</v>
      </c>
      <c r="KR87" s="78" t="s">
        <v>58</v>
      </c>
      <c r="KS87" s="73">
        <v>192</v>
      </c>
      <c r="KT87" s="73">
        <v>184</v>
      </c>
      <c r="KU87" s="73">
        <v>7</v>
      </c>
      <c r="KV87" s="73">
        <v>1</v>
      </c>
      <c r="KW87" s="77">
        <v>0.95</v>
      </c>
      <c r="LT87" s="2">
        <f>SUM(LT3:LT86)</f>
        <v>594</v>
      </c>
      <c r="LU87" s="2">
        <f>SUM(LU3:LU86)</f>
        <v>363</v>
      </c>
      <c r="MG87" s="74" t="s">
        <v>68</v>
      </c>
      <c r="MH87" s="74">
        <v>71</v>
      </c>
      <c r="MI87" s="6">
        <v>45</v>
      </c>
      <c r="MJ87" s="6">
        <v>8</v>
      </c>
      <c r="MK87" s="74">
        <v>18</v>
      </c>
      <c r="ML87" s="75" t="s">
        <v>192</v>
      </c>
      <c r="MM87" s="74"/>
      <c r="MN87" s="74"/>
      <c r="MO87" s="74" t="s">
        <v>68</v>
      </c>
      <c r="MP87" s="74">
        <v>71</v>
      </c>
      <c r="MQ87" s="6">
        <v>45</v>
      </c>
      <c r="MR87" s="6">
        <v>8</v>
      </c>
      <c r="MS87" s="74">
        <v>18</v>
      </c>
      <c r="MT87" s="75" t="s">
        <v>192</v>
      </c>
      <c r="MW87" s="74" t="s">
        <v>68</v>
      </c>
      <c r="MX87" s="74">
        <v>71</v>
      </c>
      <c r="MY87" s="6">
        <v>45</v>
      </c>
      <c r="MZ87" s="6">
        <v>8</v>
      </c>
      <c r="NA87" s="74">
        <v>18</v>
      </c>
      <c r="NG87" s="6"/>
      <c r="NH87" s="6"/>
      <c r="NO87" s="6"/>
      <c r="NQ87" s="6"/>
      <c r="NR87" s="74" t="s">
        <v>207</v>
      </c>
      <c r="NU87" s="74" t="s">
        <v>70</v>
      </c>
      <c r="NV87" s="74">
        <v>134</v>
      </c>
      <c r="NW87" s="6">
        <v>110</v>
      </c>
      <c r="NX87" s="74">
        <v>13</v>
      </c>
      <c r="NY87" s="6">
        <v>11</v>
      </c>
      <c r="NZ87" s="74"/>
      <c r="OE87" s="6"/>
      <c r="OG87" s="6"/>
      <c r="OH87" s="74"/>
      <c r="OK87" s="74" t="s">
        <v>157</v>
      </c>
      <c r="OL87" s="74">
        <v>144</v>
      </c>
      <c r="OM87" s="73">
        <v>128</v>
      </c>
      <c r="ON87" s="74">
        <v>7</v>
      </c>
      <c r="OO87" s="74">
        <v>9</v>
      </c>
      <c r="OP87" s="74"/>
      <c r="OU87" s="73"/>
      <c r="PA87" s="74" t="s">
        <v>68</v>
      </c>
      <c r="PB87" s="74">
        <v>71</v>
      </c>
      <c r="PC87" s="6">
        <v>45</v>
      </c>
      <c r="PD87" s="6">
        <v>8</v>
      </c>
      <c r="PE87" s="74">
        <v>18</v>
      </c>
      <c r="PI87" s="74" t="s">
        <v>68</v>
      </c>
      <c r="PJ87" s="74">
        <v>71</v>
      </c>
      <c r="PK87" s="6">
        <v>45</v>
      </c>
      <c r="PL87" s="6">
        <v>8</v>
      </c>
      <c r="PM87" s="74">
        <v>18</v>
      </c>
      <c r="PQ87" s="74" t="s">
        <v>70</v>
      </c>
      <c r="PR87" s="74">
        <v>134</v>
      </c>
      <c r="PS87" s="6">
        <v>110</v>
      </c>
      <c r="PT87" s="74">
        <v>13</v>
      </c>
      <c r="PU87" s="6">
        <v>11</v>
      </c>
      <c r="PY87" s="74" t="s">
        <v>68</v>
      </c>
      <c r="PZ87" s="74">
        <v>71</v>
      </c>
      <c r="QA87" s="6">
        <v>45</v>
      </c>
      <c r="QB87" s="6">
        <v>8</v>
      </c>
      <c r="QC87" s="74">
        <v>18</v>
      </c>
      <c r="QG87" s="74" t="s">
        <v>72</v>
      </c>
      <c r="QH87" s="74">
        <v>1649</v>
      </c>
      <c r="QI87" s="74">
        <v>1361</v>
      </c>
      <c r="QJ87" s="74">
        <v>137</v>
      </c>
      <c r="QK87" s="74">
        <v>151</v>
      </c>
      <c r="QO87" s="74" t="s">
        <v>70</v>
      </c>
      <c r="QP87" s="74">
        <v>134</v>
      </c>
      <c r="QQ87" s="6">
        <v>109</v>
      </c>
      <c r="QR87" s="74">
        <v>13</v>
      </c>
      <c r="QS87" s="6">
        <v>12</v>
      </c>
      <c r="QW87" s="74" t="s">
        <v>70</v>
      </c>
      <c r="QX87" s="74">
        <v>134</v>
      </c>
      <c r="QY87" s="6">
        <v>111</v>
      </c>
      <c r="QZ87" s="74">
        <v>13</v>
      </c>
      <c r="RA87" s="6">
        <v>10</v>
      </c>
      <c r="RE87" s="74" t="s">
        <v>59</v>
      </c>
      <c r="RF87" s="74">
        <v>85</v>
      </c>
      <c r="RG87" s="6">
        <v>53</v>
      </c>
      <c r="RH87" s="74">
        <v>2</v>
      </c>
      <c r="RI87" s="6">
        <v>30</v>
      </c>
      <c r="RM87" s="74" t="s">
        <v>68</v>
      </c>
      <c r="RN87" s="74">
        <v>71</v>
      </c>
      <c r="RO87" s="6">
        <v>45</v>
      </c>
      <c r="RP87" s="6">
        <v>8</v>
      </c>
      <c r="RQ87" s="74">
        <v>18</v>
      </c>
      <c r="RW87" s="6"/>
      <c r="RY87" s="6"/>
      <c r="SC87" s="74" t="s">
        <v>71</v>
      </c>
      <c r="SD87" s="74">
        <v>3</v>
      </c>
      <c r="SE87" s="74">
        <v>0</v>
      </c>
      <c r="SF87" s="74">
        <v>0</v>
      </c>
      <c r="SG87" s="74">
        <v>3</v>
      </c>
      <c r="SK87" s="74" t="s">
        <v>71</v>
      </c>
      <c r="SL87" s="74">
        <v>3</v>
      </c>
      <c r="SM87" s="74">
        <v>0</v>
      </c>
      <c r="SN87" s="74">
        <v>0</v>
      </c>
      <c r="SO87" s="74">
        <v>3</v>
      </c>
      <c r="SS87" s="74" t="s">
        <v>71</v>
      </c>
      <c r="ST87" s="74">
        <v>3</v>
      </c>
      <c r="SU87" s="74">
        <v>0</v>
      </c>
      <c r="SV87" s="74">
        <v>0</v>
      </c>
      <c r="SW87" s="74">
        <v>3</v>
      </c>
      <c r="TA87" s="74" t="s">
        <v>71</v>
      </c>
      <c r="TB87" s="74">
        <v>3</v>
      </c>
      <c r="TC87" s="74">
        <v>0</v>
      </c>
      <c r="TD87" s="74">
        <v>0</v>
      </c>
      <c r="TE87" s="74">
        <v>3</v>
      </c>
      <c r="TI87" s="74" t="s">
        <v>71</v>
      </c>
      <c r="TJ87" s="74">
        <v>3</v>
      </c>
      <c r="TK87" s="74">
        <v>0</v>
      </c>
      <c r="TL87" s="74">
        <v>0</v>
      </c>
      <c r="TM87" s="74">
        <v>3</v>
      </c>
    </row>
    <row r="88" spans="16:533" ht="15">
      <c r="HH88" s="2" t="s">
        <v>70</v>
      </c>
      <c r="HI88" s="2">
        <v>135</v>
      </c>
      <c r="HJ88" s="2">
        <v>115</v>
      </c>
      <c r="HK88" s="2">
        <v>8</v>
      </c>
      <c r="HL88" s="2">
        <v>12</v>
      </c>
      <c r="HM88" s="4">
        <v>0.84</v>
      </c>
      <c r="HP88" s="2" t="s">
        <v>71</v>
      </c>
      <c r="HQ88" s="2">
        <v>3</v>
      </c>
      <c r="HR88" s="2">
        <v>0</v>
      </c>
      <c r="HS88" s="2">
        <v>0</v>
      </c>
      <c r="HT88" s="2">
        <v>3</v>
      </c>
      <c r="HU88" s="4">
        <v>0</v>
      </c>
      <c r="IF88" s="2" t="s">
        <v>68</v>
      </c>
      <c r="IG88" s="2">
        <v>71</v>
      </c>
      <c r="IH88" s="2">
        <v>33</v>
      </c>
      <c r="II88" s="2">
        <v>10</v>
      </c>
      <c r="IJ88" s="2">
        <v>28</v>
      </c>
      <c r="IK88" s="4">
        <f>IH88/IG88</f>
        <v>0.46478873239436619</v>
      </c>
      <c r="IN88" s="52"/>
      <c r="IO88" s="52"/>
      <c r="IP88" s="52"/>
      <c r="IQ88" s="52"/>
      <c r="IR88" s="52"/>
      <c r="IS88" s="52"/>
      <c r="IT88" s="52"/>
      <c r="IU88" s="52"/>
      <c r="IV88" s="55" t="s">
        <v>70</v>
      </c>
      <c r="IW88" s="55">
        <v>135</v>
      </c>
      <c r="IX88" s="58">
        <v>113</v>
      </c>
      <c r="IY88" s="58">
        <v>9</v>
      </c>
      <c r="IZ88" s="58">
        <v>13</v>
      </c>
      <c r="JA88" s="56">
        <v>0.84</v>
      </c>
      <c r="JL88" s="73" t="s">
        <v>60</v>
      </c>
      <c r="JM88" s="73">
        <v>291</v>
      </c>
      <c r="JN88" s="73">
        <v>254</v>
      </c>
      <c r="JO88" s="73">
        <v>26</v>
      </c>
      <c r="JP88" s="73">
        <v>11</v>
      </c>
      <c r="JQ88" s="77">
        <f>JN88/JM88</f>
        <v>0.87285223367697595</v>
      </c>
      <c r="KR88" s="73" t="s">
        <v>59</v>
      </c>
      <c r="KS88" s="73">
        <v>85</v>
      </c>
      <c r="KT88" s="73">
        <v>53</v>
      </c>
      <c r="KU88" s="73">
        <v>2</v>
      </c>
      <c r="KV88" s="73">
        <v>30</v>
      </c>
      <c r="KW88" s="77">
        <v>0.62</v>
      </c>
      <c r="MG88" s="74" t="s">
        <v>70</v>
      </c>
      <c r="MH88" s="74">
        <v>134</v>
      </c>
      <c r="MI88" s="6">
        <v>110</v>
      </c>
      <c r="MJ88" s="74">
        <v>13</v>
      </c>
      <c r="MK88" s="6">
        <v>11</v>
      </c>
      <c r="ML88" s="75" t="s">
        <v>193</v>
      </c>
      <c r="MM88" s="74"/>
      <c r="MN88" s="74"/>
      <c r="MO88" s="74" t="s">
        <v>70</v>
      </c>
      <c r="MP88" s="74">
        <v>134</v>
      </c>
      <c r="MQ88" s="6">
        <v>110</v>
      </c>
      <c r="MR88" s="74">
        <v>13</v>
      </c>
      <c r="MS88" s="6">
        <v>11</v>
      </c>
      <c r="MT88" s="75" t="s">
        <v>193</v>
      </c>
      <c r="MW88" s="74" t="s">
        <v>70</v>
      </c>
      <c r="MX88" s="74">
        <v>134</v>
      </c>
      <c r="MY88" s="6">
        <v>110</v>
      </c>
      <c r="MZ88" s="74">
        <v>13</v>
      </c>
      <c r="NA88" s="6">
        <v>11</v>
      </c>
      <c r="NG88" s="6"/>
      <c r="NI88" s="6"/>
      <c r="NO88" s="6"/>
      <c r="NP88" s="6"/>
      <c r="NR88" s="74" t="s">
        <v>208</v>
      </c>
      <c r="NU88" s="74" t="s">
        <v>59</v>
      </c>
      <c r="NV88" s="74">
        <v>85</v>
      </c>
      <c r="NW88" s="74">
        <v>53</v>
      </c>
      <c r="NX88" s="74">
        <v>2</v>
      </c>
      <c r="NY88" s="74">
        <v>30</v>
      </c>
      <c r="NZ88" s="74" t="s">
        <v>215</v>
      </c>
      <c r="OC88" s="74" t="s">
        <v>68</v>
      </c>
      <c r="OD88" s="74">
        <v>71</v>
      </c>
      <c r="OE88" s="6">
        <v>45</v>
      </c>
      <c r="OF88" s="6">
        <v>8</v>
      </c>
      <c r="OG88" s="74">
        <v>18</v>
      </c>
      <c r="OH88" s="74" t="s">
        <v>217</v>
      </c>
      <c r="OK88" s="74" t="s">
        <v>71</v>
      </c>
      <c r="OL88" s="74">
        <v>3</v>
      </c>
      <c r="OM88" s="73">
        <v>0</v>
      </c>
      <c r="ON88" s="74">
        <v>0</v>
      </c>
      <c r="OO88" s="74">
        <v>3</v>
      </c>
      <c r="OP88" s="74"/>
      <c r="OU88" s="73"/>
      <c r="PA88" s="74" t="s">
        <v>70</v>
      </c>
      <c r="PB88" s="74">
        <v>134</v>
      </c>
      <c r="PC88" s="6">
        <v>111</v>
      </c>
      <c r="PD88" s="74">
        <v>13</v>
      </c>
      <c r="PE88" s="6">
        <v>10</v>
      </c>
      <c r="PF88" s="75" t="s">
        <v>223</v>
      </c>
      <c r="PI88" s="74" t="s">
        <v>70</v>
      </c>
      <c r="PJ88" s="74">
        <v>134</v>
      </c>
      <c r="PK88" s="6">
        <v>110</v>
      </c>
      <c r="PL88" s="74">
        <v>13</v>
      </c>
      <c r="PM88" s="6">
        <v>11</v>
      </c>
      <c r="PS88" s="6"/>
      <c r="PU88" s="6"/>
      <c r="PY88" s="74" t="s">
        <v>70</v>
      </c>
      <c r="PZ88" s="74">
        <v>134</v>
      </c>
      <c r="QA88" s="6">
        <v>110</v>
      </c>
      <c r="QB88" s="74">
        <v>13</v>
      </c>
      <c r="QC88" s="6">
        <v>11</v>
      </c>
      <c r="QG88" s="74" t="s">
        <v>70</v>
      </c>
      <c r="QH88" s="74">
        <v>134</v>
      </c>
      <c r="QI88" s="6">
        <v>110</v>
      </c>
      <c r="QJ88" s="74">
        <v>13</v>
      </c>
      <c r="QK88" s="6">
        <v>11</v>
      </c>
      <c r="QQ88" s="6"/>
      <c r="QS88" s="6"/>
      <c r="QY88" s="6"/>
      <c r="RA88" s="6"/>
      <c r="RE88" s="49" t="s">
        <v>157</v>
      </c>
      <c r="RF88" s="74">
        <v>144</v>
      </c>
      <c r="RG88" s="6">
        <v>119</v>
      </c>
      <c r="RH88" s="6">
        <v>4</v>
      </c>
      <c r="RI88" s="6">
        <v>21</v>
      </c>
      <c r="RM88" s="74" t="s">
        <v>70</v>
      </c>
      <c r="RN88" s="74">
        <v>134</v>
      </c>
      <c r="RO88" s="6">
        <v>110</v>
      </c>
      <c r="RP88" s="74">
        <v>13</v>
      </c>
      <c r="RQ88" s="6">
        <v>11</v>
      </c>
      <c r="RU88" s="49"/>
      <c r="RW88" s="6"/>
      <c r="RX88" s="6"/>
      <c r="RY88" s="6"/>
      <c r="SC88" s="74" t="s">
        <v>68</v>
      </c>
      <c r="SD88" s="74">
        <v>71</v>
      </c>
      <c r="SE88" s="74">
        <v>45</v>
      </c>
      <c r="SF88" s="74">
        <v>8</v>
      </c>
      <c r="SG88" s="74">
        <v>18</v>
      </c>
      <c r="SK88" s="74" t="s">
        <v>68</v>
      </c>
      <c r="SL88" s="74">
        <v>71</v>
      </c>
      <c r="SM88" s="74">
        <v>45</v>
      </c>
      <c r="SN88" s="74">
        <v>8</v>
      </c>
      <c r="SO88" s="74">
        <v>18</v>
      </c>
      <c r="SS88" s="74" t="s">
        <v>68</v>
      </c>
      <c r="ST88" s="74">
        <v>71</v>
      </c>
      <c r="SU88" s="74">
        <v>45</v>
      </c>
      <c r="SV88" s="74">
        <v>8</v>
      </c>
      <c r="SW88" s="74">
        <v>18</v>
      </c>
      <c r="TA88" s="74" t="s">
        <v>68</v>
      </c>
      <c r="TB88" s="74">
        <v>71</v>
      </c>
      <c r="TC88" s="74">
        <v>45</v>
      </c>
      <c r="TD88" s="74">
        <v>8</v>
      </c>
      <c r="TE88" s="74">
        <v>18</v>
      </c>
      <c r="TI88" s="74" t="s">
        <v>68</v>
      </c>
      <c r="TJ88" s="74">
        <v>71</v>
      </c>
      <c r="TK88" s="74">
        <v>45</v>
      </c>
      <c r="TL88" s="74">
        <v>8</v>
      </c>
      <c r="TM88" s="74">
        <v>18</v>
      </c>
    </row>
    <row r="89" spans="16:533" ht="15">
      <c r="IN89" s="52"/>
      <c r="IO89" s="52"/>
      <c r="IP89" s="52"/>
      <c r="IQ89" s="52"/>
      <c r="IR89" s="52"/>
      <c r="IS89" s="52"/>
      <c r="IT89" s="52"/>
      <c r="IU89" s="52"/>
      <c r="IV89" s="55" t="s">
        <v>68</v>
      </c>
      <c r="IW89" s="55">
        <v>71</v>
      </c>
      <c r="IX89" s="55">
        <v>33</v>
      </c>
      <c r="IY89" s="55">
        <v>10</v>
      </c>
      <c r="IZ89" s="55">
        <v>28</v>
      </c>
      <c r="JA89" s="56">
        <v>0.46</v>
      </c>
      <c r="KR89" s="73" t="s">
        <v>157</v>
      </c>
      <c r="KS89" s="73">
        <v>144</v>
      </c>
      <c r="KT89" s="73">
        <v>133</v>
      </c>
      <c r="KU89" s="73">
        <v>8</v>
      </c>
      <c r="KV89" s="73">
        <v>3</v>
      </c>
      <c r="KW89" s="77">
        <v>0.92</v>
      </c>
      <c r="LT89" s="2">
        <f>LT87+LU87</f>
        <v>957</v>
      </c>
      <c r="ML89" s="74" t="s">
        <v>194</v>
      </c>
      <c r="MM89" s="74"/>
      <c r="MN89" s="74"/>
      <c r="MO89" s="66"/>
      <c r="MT89" s="74" t="s">
        <v>194</v>
      </c>
      <c r="NE89" s="74" t="s">
        <v>157</v>
      </c>
      <c r="NF89" s="74">
        <v>144</v>
      </c>
      <c r="NG89" s="6">
        <v>134</v>
      </c>
      <c r="NH89" s="6">
        <v>8</v>
      </c>
      <c r="NI89" s="6">
        <v>2</v>
      </c>
      <c r="NR89" s="75" t="s">
        <v>206</v>
      </c>
      <c r="OC89" s="74" t="s">
        <v>70</v>
      </c>
      <c r="OD89" s="74">
        <v>134</v>
      </c>
      <c r="OE89" s="6">
        <v>108</v>
      </c>
      <c r="OF89" s="74">
        <v>13</v>
      </c>
      <c r="OG89" s="6">
        <v>13</v>
      </c>
      <c r="OK89" s="74" t="s">
        <v>68</v>
      </c>
      <c r="OL89" s="74">
        <v>71</v>
      </c>
      <c r="OM89" s="73">
        <v>45</v>
      </c>
      <c r="ON89" s="74">
        <v>8</v>
      </c>
      <c r="OO89" s="74">
        <v>18</v>
      </c>
      <c r="OU89" s="73"/>
      <c r="PC89" s="73"/>
      <c r="RE89" s="74" t="s">
        <v>71</v>
      </c>
      <c r="RF89" s="6">
        <v>3</v>
      </c>
      <c r="RG89" s="6">
        <v>0</v>
      </c>
      <c r="RH89" s="6">
        <v>0</v>
      </c>
      <c r="RI89" s="6">
        <v>3</v>
      </c>
      <c r="RV89" s="6"/>
      <c r="RW89" s="6"/>
      <c r="RX89" s="6"/>
      <c r="RY89" s="6"/>
    </row>
    <row r="90" spans="16:533" ht="15">
      <c r="IY90" s="2">
        <f>SUM(IY3:IY89)</f>
        <v>359</v>
      </c>
      <c r="IZ90" s="2">
        <f>SUM(IZ3:IZ89)</f>
        <v>340</v>
      </c>
      <c r="KR90" s="73" t="s">
        <v>70</v>
      </c>
      <c r="KS90" s="73">
        <v>134</v>
      </c>
      <c r="KT90" s="73">
        <v>110</v>
      </c>
      <c r="KU90" s="73">
        <v>12</v>
      </c>
      <c r="KV90" s="73">
        <v>12</v>
      </c>
      <c r="KW90" s="77">
        <v>0.82</v>
      </c>
      <c r="MG90" s="74" t="s">
        <v>23</v>
      </c>
      <c r="MH90" s="74">
        <v>48</v>
      </c>
      <c r="MI90" s="6">
        <v>45</v>
      </c>
      <c r="MJ90" s="74">
        <v>1</v>
      </c>
      <c r="MK90" s="6">
        <v>2</v>
      </c>
      <c r="ML90" s="75" t="s">
        <v>190</v>
      </c>
      <c r="MM90" s="74"/>
      <c r="MN90" s="74"/>
      <c r="MO90" s="98" t="s">
        <v>23</v>
      </c>
      <c r="MP90" s="74">
        <v>48</v>
      </c>
      <c r="MQ90" s="74">
        <v>0</v>
      </c>
      <c r="MR90" s="74">
        <v>0</v>
      </c>
      <c r="MS90" s="74">
        <v>48</v>
      </c>
      <c r="MT90" s="97" t="s">
        <v>190</v>
      </c>
      <c r="MW90" s="74" t="s">
        <v>23</v>
      </c>
      <c r="MX90" s="74">
        <v>48</v>
      </c>
      <c r="MY90" s="6">
        <v>45</v>
      </c>
      <c r="MZ90" s="6">
        <v>1</v>
      </c>
      <c r="NA90" s="6">
        <v>2</v>
      </c>
      <c r="NG90" s="6"/>
      <c r="NH90" s="6"/>
      <c r="NI90" s="6"/>
      <c r="NO90" s="6"/>
      <c r="NP90" s="6"/>
      <c r="NQ90" s="6"/>
      <c r="NR90" s="75" t="s">
        <v>209</v>
      </c>
      <c r="NW90" s="6"/>
      <c r="NX90" s="6"/>
      <c r="NY90" s="6"/>
      <c r="OE90" s="6"/>
      <c r="OF90" s="6"/>
      <c r="OG90" s="6"/>
      <c r="OK90" s="74" t="s">
        <v>70</v>
      </c>
      <c r="OL90" s="74">
        <v>134</v>
      </c>
      <c r="OM90" s="73">
        <v>110</v>
      </c>
      <c r="ON90" s="74">
        <v>13</v>
      </c>
      <c r="OO90" s="74">
        <v>11</v>
      </c>
      <c r="OU90" s="73"/>
      <c r="PC90" s="73"/>
      <c r="PK90" s="73"/>
      <c r="PS90" s="73"/>
      <c r="QA90" s="73"/>
      <c r="QI90" s="73"/>
      <c r="QQ90" s="73"/>
      <c r="QY90" s="73"/>
      <c r="RE90" s="74" t="s">
        <v>68</v>
      </c>
      <c r="RF90" s="74">
        <v>71</v>
      </c>
      <c r="RG90" s="6">
        <v>45</v>
      </c>
      <c r="RH90" s="6">
        <v>8</v>
      </c>
      <c r="RI90" s="74">
        <v>18</v>
      </c>
      <c r="RW90" s="6"/>
      <c r="RX90" s="6"/>
    </row>
    <row r="91" spans="16:533">
      <c r="ML91" s="75" t="s">
        <v>191</v>
      </c>
      <c r="MM91" s="74"/>
      <c r="MN91" s="74"/>
      <c r="MO91" s="98"/>
      <c r="MT91" s="97" t="s">
        <v>191</v>
      </c>
      <c r="NA91" s="75"/>
      <c r="NI91" s="75"/>
      <c r="NO91" s="6"/>
      <c r="NP91" s="6"/>
      <c r="NQ91" s="6"/>
      <c r="NR91" s="75" t="s">
        <v>210</v>
      </c>
      <c r="NW91" s="6"/>
      <c r="NX91" s="6"/>
      <c r="NY91" s="6"/>
      <c r="OE91" s="6"/>
      <c r="OF91" s="6"/>
      <c r="OG91" s="6"/>
      <c r="OM91" s="6"/>
      <c r="ON91" s="6"/>
      <c r="OO91" s="6"/>
      <c r="OU91" s="6"/>
      <c r="OV91" s="6"/>
      <c r="OW91" s="6"/>
      <c r="PC91" s="6"/>
      <c r="PD91" s="6"/>
      <c r="PE91" s="6"/>
      <c r="PK91" s="6"/>
      <c r="PL91" s="6"/>
      <c r="PM91" s="6"/>
      <c r="PS91" s="6"/>
      <c r="PT91" s="6"/>
      <c r="PU91" s="6"/>
      <c r="QA91" s="6"/>
      <c r="QB91" s="6"/>
      <c r="QC91" s="6"/>
      <c r="QI91" s="6"/>
      <c r="QJ91" s="6"/>
      <c r="QK91" s="6"/>
      <c r="QQ91" s="6"/>
      <c r="QR91" s="6"/>
      <c r="QS91" s="6"/>
      <c r="QY91" s="6"/>
      <c r="QZ91" s="6"/>
      <c r="RA91" s="6"/>
      <c r="RE91" s="49" t="s">
        <v>70</v>
      </c>
      <c r="RF91" s="74">
        <v>134</v>
      </c>
      <c r="RG91" s="6">
        <v>108</v>
      </c>
      <c r="RH91" s="74">
        <v>13</v>
      </c>
      <c r="RI91" s="6">
        <v>13</v>
      </c>
      <c r="RU91" s="49"/>
      <c r="RW91" s="6"/>
      <c r="RY91" s="6"/>
    </row>
    <row r="92" spans="16:533">
      <c r="MN92" s="74"/>
      <c r="MO92" s="95" t="s">
        <v>71</v>
      </c>
      <c r="MP92" s="74">
        <v>3</v>
      </c>
      <c r="MQ92" s="74">
        <v>0</v>
      </c>
      <c r="MR92" s="74">
        <v>0</v>
      </c>
      <c r="MS92" s="74">
        <v>3</v>
      </c>
      <c r="MT92" s="97"/>
      <c r="NA92" s="75"/>
      <c r="NI92" s="75"/>
      <c r="NQ92" s="75"/>
      <c r="NR92" s="75" t="s">
        <v>211</v>
      </c>
      <c r="NY92" s="75"/>
      <c r="OG92" s="75"/>
      <c r="OO92" s="75"/>
      <c r="OW92" s="75"/>
      <c r="PE92" s="75"/>
      <c r="PM92" s="75"/>
      <c r="PU92" s="75"/>
      <c r="QC92" s="75"/>
      <c r="QK92" s="75"/>
      <c r="QS92" s="75"/>
      <c r="RA92" s="75"/>
      <c r="RI92" s="75"/>
      <c r="RQ92" s="75"/>
      <c r="RY92" s="75"/>
    </row>
    <row r="93" spans="16:533">
      <c r="MO93" s="37" t="s">
        <v>58</v>
      </c>
      <c r="MP93" s="74">
        <v>192</v>
      </c>
      <c r="MQ93" s="6">
        <v>175</v>
      </c>
      <c r="MR93" s="74">
        <v>6</v>
      </c>
      <c r="MS93" s="6">
        <v>11</v>
      </c>
      <c r="MT93" s="75" t="s">
        <v>174</v>
      </c>
      <c r="MW93" s="37" t="s">
        <v>58</v>
      </c>
      <c r="MX93" s="74">
        <v>192</v>
      </c>
      <c r="MY93" s="6">
        <v>183</v>
      </c>
      <c r="MZ93" s="74">
        <v>7</v>
      </c>
      <c r="NA93" s="6">
        <v>2</v>
      </c>
      <c r="NM93" s="74" t="s">
        <v>71</v>
      </c>
      <c r="NN93" s="74">
        <v>3</v>
      </c>
      <c r="NO93" s="74">
        <v>0</v>
      </c>
      <c r="NP93" s="74">
        <v>0</v>
      </c>
      <c r="NQ93" s="74">
        <v>3</v>
      </c>
    </row>
    <row r="94" spans="16:533">
      <c r="MT94" s="74" t="s">
        <v>173</v>
      </c>
      <c r="NA94" s="75"/>
    </row>
    <row r="95" spans="16:533">
      <c r="MW95" s="74" t="s">
        <v>30</v>
      </c>
      <c r="MX95" s="74">
        <v>392</v>
      </c>
      <c r="MY95" s="74">
        <v>317</v>
      </c>
      <c r="MZ95" s="74">
        <v>0</v>
      </c>
      <c r="NA95" s="74">
        <v>75</v>
      </c>
    </row>
    <row r="96" spans="16:533">
      <c r="NM96" s="74" t="s">
        <v>68</v>
      </c>
      <c r="NN96" s="74">
        <v>71</v>
      </c>
      <c r="NO96" s="6">
        <v>45</v>
      </c>
      <c r="NP96" s="6">
        <v>8</v>
      </c>
      <c r="NQ96" s="74">
        <v>18</v>
      </c>
      <c r="NR96" s="75" t="s">
        <v>204</v>
      </c>
      <c r="NW96" s="6"/>
      <c r="NX96" s="6"/>
      <c r="OE96" s="6"/>
      <c r="OF96" s="6"/>
      <c r="OM96" s="6"/>
      <c r="ON96" s="6"/>
      <c r="OU96" s="6"/>
      <c r="OV96" s="6"/>
      <c r="PC96" s="6"/>
      <c r="PD96" s="6"/>
    </row>
    <row r="97" spans="345:494">
      <c r="NJ97" s="74"/>
    </row>
    <row r="98" spans="345:494">
      <c r="NE98" s="74" t="s">
        <v>66</v>
      </c>
      <c r="NF98" s="74">
        <v>20</v>
      </c>
      <c r="NG98" s="74">
        <v>19</v>
      </c>
      <c r="NH98" s="74">
        <v>1</v>
      </c>
      <c r="NI98" s="74">
        <v>0</v>
      </c>
      <c r="NJ98" s="75" t="s">
        <v>199</v>
      </c>
      <c r="NM98" s="74" t="s">
        <v>70</v>
      </c>
      <c r="NN98" s="74">
        <v>134</v>
      </c>
      <c r="NO98" s="6">
        <v>110</v>
      </c>
      <c r="NP98" s="74">
        <v>13</v>
      </c>
      <c r="NQ98" s="6">
        <v>11</v>
      </c>
      <c r="NR98" s="74" t="s">
        <v>202</v>
      </c>
      <c r="NW98" s="6"/>
      <c r="NY98" s="6"/>
      <c r="NZ98" s="74"/>
      <c r="OE98" s="6"/>
      <c r="OG98" s="6"/>
      <c r="OH98" s="74"/>
      <c r="OM98" s="6"/>
      <c r="OO98" s="6"/>
      <c r="OP98" s="74"/>
      <c r="OU98" s="6"/>
      <c r="OW98" s="6"/>
      <c r="OX98" s="74"/>
      <c r="PC98" s="6"/>
      <c r="PE98" s="6"/>
      <c r="PF98" s="74"/>
      <c r="PK98" s="6"/>
      <c r="PM98" s="6"/>
      <c r="PN98" s="74"/>
      <c r="PS98" s="6"/>
      <c r="PU98" s="6"/>
      <c r="PV98" s="74"/>
      <c r="QA98" s="6"/>
      <c r="QC98" s="6"/>
      <c r="QD98" s="74"/>
      <c r="QI98" s="6"/>
      <c r="QK98" s="6"/>
      <c r="QL98" s="74"/>
      <c r="QQ98" s="6"/>
      <c r="QS98" s="6"/>
      <c r="QT98" s="74"/>
      <c r="QY98" s="6"/>
      <c r="RA98" s="6"/>
      <c r="RB98" s="74"/>
      <c r="RG98" s="6"/>
      <c r="RI98" s="6"/>
      <c r="RJ98" s="74"/>
      <c r="RO98" s="6"/>
      <c r="RQ98" s="6"/>
      <c r="RR98" s="74"/>
      <c r="RW98" s="6"/>
      <c r="RY98" s="6"/>
      <c r="RZ98" s="74"/>
    </row>
    <row r="99" spans="345:494">
      <c r="MG99" s="95"/>
      <c r="MK99" s="6"/>
      <c r="MM99" s="74"/>
      <c r="MN99" s="74"/>
      <c r="MQ99" s="6"/>
      <c r="MR99" s="6"/>
      <c r="MS99" s="6"/>
      <c r="NE99" s="74" t="s">
        <v>68</v>
      </c>
      <c r="NF99" s="74">
        <v>71</v>
      </c>
      <c r="NG99" s="6">
        <v>45</v>
      </c>
      <c r="NH99" s="6">
        <v>8</v>
      </c>
      <c r="NI99" s="74">
        <v>18</v>
      </c>
      <c r="NJ99" s="75" t="s">
        <v>198</v>
      </c>
      <c r="NR99" s="75" t="s">
        <v>203</v>
      </c>
    </row>
    <row r="100" spans="345:494">
      <c r="ML100" s="74"/>
      <c r="MM100" s="74"/>
      <c r="MN100" s="74"/>
      <c r="MQ100" s="6"/>
      <c r="MR100" s="6"/>
      <c r="NE100" s="74" t="s">
        <v>70</v>
      </c>
      <c r="NF100" s="74">
        <v>134</v>
      </c>
      <c r="NG100" s="6">
        <v>111</v>
      </c>
      <c r="NH100" s="74">
        <v>13</v>
      </c>
      <c r="NI100" s="6">
        <v>10</v>
      </c>
      <c r="NJ100" s="75" t="s">
        <v>200</v>
      </c>
      <c r="NO100" s="6"/>
      <c r="NP100" s="6"/>
      <c r="NW100" s="6"/>
      <c r="NX100" s="6"/>
      <c r="OE100" s="6"/>
      <c r="OF100" s="6"/>
      <c r="OM100" s="6"/>
      <c r="ON100" s="6"/>
      <c r="OU100" s="6"/>
      <c r="OV100" s="6"/>
      <c r="PC100" s="6"/>
      <c r="PD100" s="6"/>
      <c r="PK100" s="6"/>
      <c r="PL100" s="6"/>
      <c r="PS100" s="6"/>
      <c r="PT100" s="6"/>
      <c r="QA100" s="6"/>
      <c r="QB100" s="6"/>
      <c r="QI100" s="6"/>
      <c r="QJ100" s="6"/>
      <c r="QQ100" s="6"/>
      <c r="QR100" s="6"/>
      <c r="QY100" s="6"/>
      <c r="QZ100" s="6"/>
      <c r="RG100" s="6"/>
      <c r="RH100" s="6"/>
      <c r="RO100" s="6"/>
      <c r="RP100" s="6"/>
      <c r="RW100" s="6"/>
      <c r="RX100" s="6"/>
    </row>
    <row r="101" spans="345:494">
      <c r="MQ101" s="6"/>
      <c r="MS101" s="6"/>
      <c r="NO101" s="6"/>
      <c r="NQ101" s="6"/>
      <c r="NW101" s="6"/>
      <c r="NY101" s="6"/>
      <c r="OE101" s="6"/>
      <c r="OG101" s="6"/>
      <c r="OM101" s="6"/>
      <c r="OO101" s="6"/>
      <c r="OU101" s="6"/>
      <c r="OW101" s="6"/>
      <c r="PC101" s="6"/>
      <c r="PE101" s="6"/>
      <c r="PK101" s="6"/>
      <c r="PM101" s="6"/>
      <c r="PS101" s="6"/>
      <c r="PU101" s="6"/>
      <c r="QA101" s="6"/>
      <c r="QC101" s="6"/>
      <c r="QI101" s="6"/>
      <c r="QK101" s="6"/>
      <c r="QQ101" s="6"/>
      <c r="QS101" s="6"/>
      <c r="QY101" s="6"/>
      <c r="RA101" s="6"/>
      <c r="RG101" s="6"/>
      <c r="RI101" s="6"/>
      <c r="RO101" s="6"/>
      <c r="RQ101" s="6"/>
      <c r="RW101" s="6"/>
      <c r="RY101" s="6"/>
    </row>
  </sheetData>
  <autoFilter ref="MM1:MM90"/>
  <mergeCells count="15">
    <mergeCell ref="KZ1:LA1"/>
    <mergeCell ref="LI1:LJ1"/>
    <mergeCell ref="KJ1:KK1"/>
    <mergeCell ref="KR1:KS1"/>
    <mergeCell ref="KB1:KC1"/>
    <mergeCell ref="JL1:JM1"/>
    <mergeCell ref="JD1:JE1"/>
    <mergeCell ref="IV1:IW1"/>
    <mergeCell ref="IN1:IO1"/>
    <mergeCell ref="HX1:HY1"/>
    <mergeCell ref="GJ1:GK1"/>
    <mergeCell ref="GR1:GS1"/>
    <mergeCell ref="GZ1:HA1"/>
    <mergeCell ref="HH1:HI1"/>
    <mergeCell ref="HP1:HQ1"/>
  </mergeCells>
  <phoneticPr fontId="8" type="noConversion"/>
  <conditionalFormatting sqref="KZ4">
    <cfRule type="cellIs" dxfId="2" priority="5" operator="equal">
      <formula>799</formula>
    </cfRule>
    <cfRule type="uniqueValues" priority="6"/>
  </conditionalFormatting>
  <conditionalFormatting sqref="KZ9">
    <cfRule type="cellIs" dxfId="1" priority="3" operator="equal">
      <formula>799</formula>
    </cfRule>
    <cfRule type="uniqueValues" priority="4"/>
  </conditionalFormatting>
  <conditionalFormatting sqref="KZ12">
    <cfRule type="cellIs" dxfId="0" priority="1" operator="equal">
      <formula>799</formula>
    </cfRule>
    <cfRule type="uniqueValues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74"/>
  <sheetViews>
    <sheetView topLeftCell="R1" zoomScale="80" zoomScaleNormal="80" workbookViewId="0">
      <pane ySplit="2" topLeftCell="A30" activePane="bottomLeft" state="frozen"/>
      <selection activeCell="AS1" sqref="AS1"/>
      <selection pane="bottomLeft" activeCell="AS1" sqref="AS1"/>
    </sheetView>
  </sheetViews>
  <sheetFormatPr defaultColWidth="9.140625" defaultRowHeight="12.75"/>
  <cols>
    <col min="1" max="5" width="9.140625" style="7"/>
    <col min="6" max="6" width="9.140625" style="8"/>
    <col min="7" max="12" width="9.140625" style="7"/>
    <col min="13" max="13" width="9.140625" style="8"/>
    <col min="14" max="20" width="9.140625" style="7"/>
    <col min="21" max="21" width="9.140625" style="8"/>
    <col min="22" max="28" width="9.140625" style="7"/>
    <col min="29" max="29" width="9.140625" style="8"/>
    <col min="30" max="36" width="9.140625" style="7"/>
    <col min="37" max="37" width="9.140625" style="8"/>
    <col min="38" max="44" width="9.140625" style="7"/>
    <col min="45" max="45" width="9.140625" style="8"/>
    <col min="46" max="16384" width="9.140625" style="7"/>
  </cols>
  <sheetData>
    <row r="1" spans="1:46" s="13" customFormat="1" ht="24.95" customHeight="1">
      <c r="A1" s="22" t="s">
        <v>80</v>
      </c>
      <c r="B1" s="25"/>
      <c r="C1" s="25"/>
      <c r="D1" s="25"/>
      <c r="E1" s="25"/>
      <c r="F1" s="22"/>
      <c r="H1" s="15" t="s">
        <v>79</v>
      </c>
      <c r="M1" s="15"/>
      <c r="P1" s="15" t="s">
        <v>84</v>
      </c>
      <c r="U1" s="15"/>
      <c r="X1" s="15" t="s">
        <v>85</v>
      </c>
      <c r="AC1" s="15"/>
      <c r="AF1" s="15" t="s">
        <v>86</v>
      </c>
      <c r="AK1" s="15"/>
      <c r="AN1" s="15" t="s">
        <v>90</v>
      </c>
      <c r="AS1" s="15"/>
    </row>
    <row r="2" spans="1:4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4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4" t="s">
        <v>5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4" t="s">
        <v>5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4</v>
      </c>
      <c r="AS2" s="4" t="s">
        <v>5</v>
      </c>
    </row>
    <row r="3" spans="1:46">
      <c r="A3" s="2" t="s">
        <v>6</v>
      </c>
      <c r="B3" s="2">
        <v>34</v>
      </c>
      <c r="C3" s="2">
        <v>34</v>
      </c>
      <c r="D3" s="2">
        <v>0</v>
      </c>
      <c r="E3" s="2">
        <v>0</v>
      </c>
      <c r="F3" s="4">
        <v>1</v>
      </c>
      <c r="H3" s="2" t="s">
        <v>6</v>
      </c>
      <c r="I3" s="2">
        <v>34</v>
      </c>
      <c r="J3" s="2">
        <v>34</v>
      </c>
      <c r="K3" s="2">
        <v>0</v>
      </c>
      <c r="L3" s="2">
        <v>0</v>
      </c>
      <c r="M3" s="4">
        <v>1</v>
      </c>
      <c r="N3" s="8">
        <f>M3-F3</f>
        <v>0</v>
      </c>
      <c r="P3" s="2" t="s">
        <v>6</v>
      </c>
      <c r="Q3" s="2">
        <v>34</v>
      </c>
      <c r="R3" s="2">
        <v>34</v>
      </c>
      <c r="S3" s="2">
        <v>0</v>
      </c>
      <c r="T3" s="2">
        <v>0</v>
      </c>
      <c r="U3" s="4">
        <v>1</v>
      </c>
      <c r="V3" s="8">
        <f>U3-M3</f>
        <v>0</v>
      </c>
      <c r="X3" s="2" t="s">
        <v>6</v>
      </c>
      <c r="Y3" s="2">
        <v>34</v>
      </c>
      <c r="Z3" s="2">
        <v>34</v>
      </c>
      <c r="AA3" s="2">
        <v>0</v>
      </c>
      <c r="AB3" s="2">
        <v>0</v>
      </c>
      <c r="AC3" s="4">
        <v>1</v>
      </c>
      <c r="AD3" s="8">
        <f>AC3-U3</f>
        <v>0</v>
      </c>
      <c r="AF3" s="2" t="s">
        <v>6</v>
      </c>
      <c r="AG3" s="2">
        <v>34</v>
      </c>
      <c r="AH3" s="2">
        <v>34</v>
      </c>
      <c r="AI3" s="2">
        <v>0</v>
      </c>
      <c r="AJ3" s="2">
        <v>0</v>
      </c>
      <c r="AK3" s="4">
        <v>1</v>
      </c>
      <c r="AL3" s="8">
        <f>AK3-AC3</f>
        <v>0</v>
      </c>
      <c r="AN3" s="2" t="s">
        <v>6</v>
      </c>
      <c r="AO3" s="2">
        <v>34</v>
      </c>
      <c r="AP3" s="2">
        <v>34</v>
      </c>
      <c r="AQ3" s="2">
        <v>0</v>
      </c>
      <c r="AR3" s="2">
        <v>0</v>
      </c>
      <c r="AS3" s="4">
        <v>1</v>
      </c>
      <c r="AT3" s="8">
        <f>AS3-AK3</f>
        <v>0</v>
      </c>
    </row>
    <row r="4" spans="1:46">
      <c r="A4" s="14" t="s">
        <v>7</v>
      </c>
      <c r="B4" s="2">
        <v>32</v>
      </c>
      <c r="C4" s="2">
        <v>32</v>
      </c>
      <c r="D4" s="2">
        <v>0</v>
      </c>
      <c r="E4" s="2">
        <v>0</v>
      </c>
      <c r="F4" s="4">
        <v>1</v>
      </c>
      <c r="H4" s="14" t="s">
        <v>7</v>
      </c>
      <c r="I4" s="2">
        <v>32</v>
      </c>
      <c r="J4" s="2">
        <v>32</v>
      </c>
      <c r="K4" s="2">
        <v>0</v>
      </c>
      <c r="L4" s="2">
        <v>0</v>
      </c>
      <c r="M4" s="4">
        <v>1</v>
      </c>
      <c r="N4" s="8">
        <f t="shared" ref="N4:N67" si="0">M4-F4</f>
        <v>0</v>
      </c>
      <c r="P4" s="14" t="s">
        <v>7</v>
      </c>
      <c r="Q4" s="2">
        <v>32</v>
      </c>
      <c r="R4" s="2">
        <v>32</v>
      </c>
      <c r="S4" s="2">
        <v>0</v>
      </c>
      <c r="T4" s="2">
        <v>0</v>
      </c>
      <c r="U4" s="4">
        <v>1</v>
      </c>
      <c r="V4" s="8">
        <f t="shared" ref="V4:V67" si="1">U4-M4</f>
        <v>0</v>
      </c>
      <c r="X4" s="14" t="s">
        <v>7</v>
      </c>
      <c r="Y4" s="2">
        <v>32</v>
      </c>
      <c r="Z4" s="2">
        <v>32</v>
      </c>
      <c r="AA4" s="2">
        <v>0</v>
      </c>
      <c r="AB4" s="2">
        <v>0</v>
      </c>
      <c r="AC4" s="4">
        <v>1</v>
      </c>
      <c r="AD4" s="8">
        <f t="shared" ref="AD4:AD67" si="2">AC4-U4</f>
        <v>0</v>
      </c>
      <c r="AF4" s="14" t="s">
        <v>7</v>
      </c>
      <c r="AG4" s="2">
        <v>32</v>
      </c>
      <c r="AH4" s="2">
        <v>32</v>
      </c>
      <c r="AI4" s="2">
        <v>0</v>
      </c>
      <c r="AJ4" s="2">
        <v>0</v>
      </c>
      <c r="AK4" s="4">
        <v>1</v>
      </c>
      <c r="AL4" s="8">
        <f t="shared" ref="AL4:AL67" si="3">AK4-AC4</f>
        <v>0</v>
      </c>
      <c r="AN4" s="14" t="s">
        <v>7</v>
      </c>
      <c r="AO4" s="2">
        <v>32</v>
      </c>
      <c r="AP4" s="2">
        <v>32</v>
      </c>
      <c r="AQ4" s="2">
        <v>0</v>
      </c>
      <c r="AR4" s="2">
        <v>0</v>
      </c>
      <c r="AS4" s="4">
        <v>1</v>
      </c>
      <c r="AT4" s="8">
        <f t="shared" ref="AT4:AT67" si="4">AS4-AK4</f>
        <v>0</v>
      </c>
    </row>
    <row r="5" spans="1:46">
      <c r="A5" s="2" t="s">
        <v>8</v>
      </c>
      <c r="B5" s="2">
        <v>23</v>
      </c>
      <c r="C5" s="2">
        <v>23</v>
      </c>
      <c r="D5" s="2">
        <v>0</v>
      </c>
      <c r="E5" s="2">
        <v>0</v>
      </c>
      <c r="F5" s="4">
        <v>1</v>
      </c>
      <c r="H5" s="2" t="s">
        <v>8</v>
      </c>
      <c r="I5" s="2">
        <v>23</v>
      </c>
      <c r="J5" s="2">
        <v>23</v>
      </c>
      <c r="K5" s="2">
        <v>0</v>
      </c>
      <c r="L5" s="2">
        <v>0</v>
      </c>
      <c r="M5" s="4">
        <v>1</v>
      </c>
      <c r="N5" s="8">
        <f t="shared" si="0"/>
        <v>0</v>
      </c>
      <c r="P5" s="2" t="s">
        <v>8</v>
      </c>
      <c r="Q5" s="2">
        <v>23</v>
      </c>
      <c r="R5" s="2">
        <v>23</v>
      </c>
      <c r="S5" s="2">
        <v>0</v>
      </c>
      <c r="T5" s="2">
        <v>0</v>
      </c>
      <c r="U5" s="4">
        <v>1</v>
      </c>
      <c r="V5" s="8">
        <f t="shared" si="1"/>
        <v>0</v>
      </c>
      <c r="X5" s="2" t="s">
        <v>8</v>
      </c>
      <c r="Y5" s="2">
        <v>23</v>
      </c>
      <c r="Z5" s="2">
        <v>23</v>
      </c>
      <c r="AA5" s="2">
        <v>0</v>
      </c>
      <c r="AB5" s="2">
        <v>0</v>
      </c>
      <c r="AC5" s="4">
        <v>1</v>
      </c>
      <c r="AD5" s="8">
        <f t="shared" si="2"/>
        <v>0</v>
      </c>
      <c r="AF5" s="2" t="s">
        <v>8</v>
      </c>
      <c r="AG5" s="2">
        <v>23</v>
      </c>
      <c r="AH5" s="2">
        <v>23</v>
      </c>
      <c r="AI5" s="2">
        <v>0</v>
      </c>
      <c r="AJ5" s="2">
        <v>0</v>
      </c>
      <c r="AK5" s="4">
        <v>1</v>
      </c>
      <c r="AL5" s="8">
        <f t="shared" si="3"/>
        <v>0</v>
      </c>
      <c r="AN5" s="2" t="s">
        <v>8</v>
      </c>
      <c r="AO5" s="2">
        <v>23</v>
      </c>
      <c r="AP5" s="2">
        <v>23</v>
      </c>
      <c r="AQ5" s="2">
        <v>0</v>
      </c>
      <c r="AR5" s="2">
        <v>0</v>
      </c>
      <c r="AS5" s="4">
        <v>1</v>
      </c>
      <c r="AT5" s="8">
        <f t="shared" si="4"/>
        <v>0</v>
      </c>
    </row>
    <row r="6" spans="1:46">
      <c r="A6" s="2" t="s">
        <v>9</v>
      </c>
      <c r="B6" s="2">
        <v>11</v>
      </c>
      <c r="C6" s="2">
        <v>11</v>
      </c>
      <c r="D6" s="2">
        <v>0</v>
      </c>
      <c r="E6" s="2">
        <v>0</v>
      </c>
      <c r="F6" s="4">
        <v>1</v>
      </c>
      <c r="H6" s="2" t="s">
        <v>9</v>
      </c>
      <c r="I6" s="2">
        <v>11</v>
      </c>
      <c r="J6" s="2">
        <v>11</v>
      </c>
      <c r="K6" s="2">
        <v>0</v>
      </c>
      <c r="L6" s="2">
        <v>0</v>
      </c>
      <c r="M6" s="4">
        <v>1</v>
      </c>
      <c r="N6" s="8">
        <f t="shared" si="0"/>
        <v>0</v>
      </c>
      <c r="P6" s="2" t="s">
        <v>9</v>
      </c>
      <c r="Q6" s="2">
        <v>11</v>
      </c>
      <c r="R6" s="2">
        <v>11</v>
      </c>
      <c r="S6" s="2">
        <v>0</v>
      </c>
      <c r="T6" s="2">
        <v>0</v>
      </c>
      <c r="U6" s="4">
        <v>1</v>
      </c>
      <c r="V6" s="8">
        <f t="shared" si="1"/>
        <v>0</v>
      </c>
      <c r="X6" s="2" t="s">
        <v>9</v>
      </c>
      <c r="Y6" s="2">
        <v>11</v>
      </c>
      <c r="Z6" s="2">
        <v>11</v>
      </c>
      <c r="AA6" s="2">
        <v>0</v>
      </c>
      <c r="AB6" s="2">
        <v>0</v>
      </c>
      <c r="AC6" s="4">
        <v>1</v>
      </c>
      <c r="AD6" s="8">
        <f t="shared" si="2"/>
        <v>0</v>
      </c>
      <c r="AF6" s="2" t="s">
        <v>9</v>
      </c>
      <c r="AG6" s="2">
        <v>11</v>
      </c>
      <c r="AH6" s="2">
        <v>11</v>
      </c>
      <c r="AI6" s="2">
        <v>0</v>
      </c>
      <c r="AJ6" s="2">
        <v>0</v>
      </c>
      <c r="AK6" s="4">
        <v>1</v>
      </c>
      <c r="AL6" s="8">
        <f t="shared" si="3"/>
        <v>0</v>
      </c>
      <c r="AN6" s="2" t="s">
        <v>9</v>
      </c>
      <c r="AO6" s="2">
        <v>11</v>
      </c>
      <c r="AP6" s="2">
        <v>11</v>
      </c>
      <c r="AQ6" s="2">
        <v>0</v>
      </c>
      <c r="AR6" s="2">
        <v>0</v>
      </c>
      <c r="AS6" s="4">
        <v>1</v>
      </c>
      <c r="AT6" s="8">
        <f t="shared" si="4"/>
        <v>0</v>
      </c>
    </row>
    <row r="7" spans="1:46">
      <c r="A7" s="2" t="s">
        <v>10</v>
      </c>
      <c r="B7" s="2">
        <v>25</v>
      </c>
      <c r="C7" s="2">
        <v>25</v>
      </c>
      <c r="D7" s="2">
        <v>0</v>
      </c>
      <c r="E7" s="2">
        <v>0</v>
      </c>
      <c r="F7" s="4">
        <v>1</v>
      </c>
      <c r="H7" s="2" t="s">
        <v>10</v>
      </c>
      <c r="I7" s="2">
        <v>25</v>
      </c>
      <c r="J7" s="2">
        <v>25</v>
      </c>
      <c r="K7" s="2">
        <v>0</v>
      </c>
      <c r="L7" s="2">
        <v>0</v>
      </c>
      <c r="M7" s="4">
        <v>1</v>
      </c>
      <c r="N7" s="8">
        <f t="shared" si="0"/>
        <v>0</v>
      </c>
      <c r="P7" s="2" t="s">
        <v>10</v>
      </c>
      <c r="Q7" s="2">
        <v>25</v>
      </c>
      <c r="R7" s="2">
        <v>25</v>
      </c>
      <c r="S7" s="2">
        <v>0</v>
      </c>
      <c r="T7" s="2">
        <v>0</v>
      </c>
      <c r="U7" s="4">
        <v>1</v>
      </c>
      <c r="V7" s="8">
        <f t="shared" si="1"/>
        <v>0</v>
      </c>
      <c r="X7" s="2" t="s">
        <v>10</v>
      </c>
      <c r="Y7" s="2">
        <v>25</v>
      </c>
      <c r="Z7" s="2">
        <v>25</v>
      </c>
      <c r="AA7" s="2">
        <v>0</v>
      </c>
      <c r="AB7" s="2">
        <v>0</v>
      </c>
      <c r="AC7" s="4">
        <v>1</v>
      </c>
      <c r="AD7" s="8">
        <f t="shared" si="2"/>
        <v>0</v>
      </c>
      <c r="AF7" s="2" t="s">
        <v>10</v>
      </c>
      <c r="AG7" s="2">
        <v>25</v>
      </c>
      <c r="AH7" s="2">
        <v>25</v>
      </c>
      <c r="AI7" s="2">
        <v>0</v>
      </c>
      <c r="AJ7" s="2">
        <v>0</v>
      </c>
      <c r="AK7" s="4">
        <v>1</v>
      </c>
      <c r="AL7" s="8">
        <f t="shared" si="3"/>
        <v>0</v>
      </c>
      <c r="AN7" s="2" t="s">
        <v>10</v>
      </c>
      <c r="AO7" s="2">
        <v>25</v>
      </c>
      <c r="AP7" s="2">
        <v>25</v>
      </c>
      <c r="AQ7" s="2">
        <v>0</v>
      </c>
      <c r="AR7" s="2">
        <v>0</v>
      </c>
      <c r="AS7" s="4">
        <v>1</v>
      </c>
      <c r="AT7" s="8">
        <f t="shared" si="4"/>
        <v>0</v>
      </c>
    </row>
    <row r="8" spans="1:46">
      <c r="A8" s="2" t="s">
        <v>11</v>
      </c>
      <c r="B8" s="2">
        <v>172</v>
      </c>
      <c r="C8" s="2">
        <v>149</v>
      </c>
      <c r="D8" s="2">
        <v>21</v>
      </c>
      <c r="E8" s="2">
        <v>2</v>
      </c>
      <c r="F8" s="4">
        <v>0.87</v>
      </c>
      <c r="H8" s="2" t="s">
        <v>11</v>
      </c>
      <c r="I8" s="2">
        <v>172</v>
      </c>
      <c r="J8" s="2">
        <v>149</v>
      </c>
      <c r="K8" s="2">
        <v>21</v>
      </c>
      <c r="L8" s="2">
        <v>2</v>
      </c>
      <c r="M8" s="4">
        <v>0.87</v>
      </c>
      <c r="N8" s="8">
        <f t="shared" si="0"/>
        <v>0</v>
      </c>
      <c r="P8" s="2" t="s">
        <v>11</v>
      </c>
      <c r="Q8" s="2">
        <v>172</v>
      </c>
      <c r="R8" s="2">
        <v>149</v>
      </c>
      <c r="S8" s="2">
        <v>21</v>
      </c>
      <c r="T8" s="2">
        <v>2</v>
      </c>
      <c r="U8" s="4">
        <v>0.87</v>
      </c>
      <c r="V8" s="8">
        <f t="shared" si="1"/>
        <v>0</v>
      </c>
      <c r="X8" s="2" t="s">
        <v>11</v>
      </c>
      <c r="Y8" s="2">
        <v>172</v>
      </c>
      <c r="Z8" s="2">
        <v>149</v>
      </c>
      <c r="AA8" s="2">
        <v>21</v>
      </c>
      <c r="AB8" s="2">
        <v>2</v>
      </c>
      <c r="AC8" s="4">
        <v>0.87</v>
      </c>
      <c r="AD8" s="8">
        <f t="shared" si="2"/>
        <v>0</v>
      </c>
      <c r="AF8" s="2" t="s">
        <v>11</v>
      </c>
      <c r="AG8" s="2">
        <v>172</v>
      </c>
      <c r="AH8" s="2">
        <v>149</v>
      </c>
      <c r="AI8" s="2">
        <v>21</v>
      </c>
      <c r="AJ8" s="2">
        <v>2</v>
      </c>
      <c r="AK8" s="4">
        <v>0.87</v>
      </c>
      <c r="AL8" s="8">
        <f t="shared" si="3"/>
        <v>0</v>
      </c>
      <c r="AN8" s="2" t="s">
        <v>11</v>
      </c>
      <c r="AO8" s="2">
        <v>172</v>
      </c>
      <c r="AP8" s="2">
        <v>149</v>
      </c>
      <c r="AQ8" s="2">
        <v>21</v>
      </c>
      <c r="AR8" s="2">
        <v>2</v>
      </c>
      <c r="AS8" s="4">
        <v>0.87</v>
      </c>
      <c r="AT8" s="8">
        <f t="shared" si="4"/>
        <v>0</v>
      </c>
    </row>
    <row r="9" spans="1:46">
      <c r="A9" s="14" t="s">
        <v>12</v>
      </c>
      <c r="B9" s="2">
        <v>538</v>
      </c>
      <c r="C9" s="2">
        <v>538</v>
      </c>
      <c r="D9" s="2">
        <v>0</v>
      </c>
      <c r="E9" s="2">
        <v>0</v>
      </c>
      <c r="F9" s="4">
        <v>1</v>
      </c>
      <c r="H9" s="14" t="s">
        <v>12</v>
      </c>
      <c r="I9" s="2">
        <v>538</v>
      </c>
      <c r="J9" s="2">
        <v>538</v>
      </c>
      <c r="K9" s="2">
        <v>0</v>
      </c>
      <c r="L9" s="2">
        <v>0</v>
      </c>
      <c r="M9" s="4">
        <v>1</v>
      </c>
      <c r="N9" s="8">
        <f t="shared" si="0"/>
        <v>0</v>
      </c>
      <c r="P9" s="14" t="s">
        <v>12</v>
      </c>
      <c r="Q9" s="2">
        <v>538</v>
      </c>
      <c r="R9" s="2">
        <v>538</v>
      </c>
      <c r="S9" s="2">
        <v>0</v>
      </c>
      <c r="T9" s="2">
        <v>0</v>
      </c>
      <c r="U9" s="4">
        <v>1</v>
      </c>
      <c r="V9" s="8">
        <f t="shared" si="1"/>
        <v>0</v>
      </c>
      <c r="X9" s="14" t="s">
        <v>12</v>
      </c>
      <c r="Y9" s="2">
        <v>538</v>
      </c>
      <c r="Z9" s="2">
        <v>538</v>
      </c>
      <c r="AA9" s="2">
        <v>0</v>
      </c>
      <c r="AB9" s="2">
        <v>0</v>
      </c>
      <c r="AC9" s="4">
        <v>1</v>
      </c>
      <c r="AD9" s="8">
        <f t="shared" si="2"/>
        <v>0</v>
      </c>
      <c r="AF9" s="14" t="s">
        <v>12</v>
      </c>
      <c r="AG9" s="2">
        <v>538</v>
      </c>
      <c r="AH9" s="2">
        <v>538</v>
      </c>
      <c r="AI9" s="2">
        <v>0</v>
      </c>
      <c r="AJ9" s="2">
        <v>0</v>
      </c>
      <c r="AK9" s="4">
        <v>1</v>
      </c>
      <c r="AL9" s="8">
        <f t="shared" si="3"/>
        <v>0</v>
      </c>
      <c r="AN9" s="14" t="s">
        <v>12</v>
      </c>
      <c r="AO9" s="2">
        <v>538</v>
      </c>
      <c r="AP9" s="2">
        <v>538</v>
      </c>
      <c r="AQ9" s="2">
        <v>0</v>
      </c>
      <c r="AR9" s="2">
        <v>0</v>
      </c>
      <c r="AS9" s="4">
        <v>1</v>
      </c>
      <c r="AT9" s="8">
        <f t="shared" si="4"/>
        <v>0</v>
      </c>
    </row>
    <row r="10" spans="1:46">
      <c r="A10" s="2" t="s">
        <v>13</v>
      </c>
      <c r="B10" s="2">
        <v>3</v>
      </c>
      <c r="C10" s="2">
        <v>3</v>
      </c>
      <c r="D10" s="2">
        <v>0</v>
      </c>
      <c r="E10" s="2">
        <v>0</v>
      </c>
      <c r="F10" s="4">
        <v>1</v>
      </c>
      <c r="H10" s="2" t="s">
        <v>13</v>
      </c>
      <c r="I10" s="2">
        <v>3</v>
      </c>
      <c r="J10" s="2">
        <v>3</v>
      </c>
      <c r="K10" s="2">
        <v>0</v>
      </c>
      <c r="L10" s="2">
        <v>0</v>
      </c>
      <c r="M10" s="4">
        <v>1</v>
      </c>
      <c r="N10" s="8">
        <f t="shared" si="0"/>
        <v>0</v>
      </c>
      <c r="P10" s="2" t="s">
        <v>13</v>
      </c>
      <c r="Q10" s="2">
        <v>3</v>
      </c>
      <c r="R10" s="2">
        <v>3</v>
      </c>
      <c r="S10" s="2">
        <v>0</v>
      </c>
      <c r="T10" s="2">
        <v>0</v>
      </c>
      <c r="U10" s="4">
        <v>1</v>
      </c>
      <c r="V10" s="8">
        <f t="shared" si="1"/>
        <v>0</v>
      </c>
      <c r="X10" s="2" t="s">
        <v>13</v>
      </c>
      <c r="Y10" s="2">
        <v>3</v>
      </c>
      <c r="Z10" s="2">
        <v>3</v>
      </c>
      <c r="AA10" s="2">
        <v>0</v>
      </c>
      <c r="AB10" s="2">
        <v>0</v>
      </c>
      <c r="AC10" s="4">
        <v>1</v>
      </c>
      <c r="AD10" s="8">
        <f t="shared" si="2"/>
        <v>0</v>
      </c>
      <c r="AF10" s="2" t="s">
        <v>13</v>
      </c>
      <c r="AG10" s="2">
        <v>3</v>
      </c>
      <c r="AH10" s="2">
        <v>3</v>
      </c>
      <c r="AI10" s="2">
        <v>0</v>
      </c>
      <c r="AJ10" s="2">
        <v>0</v>
      </c>
      <c r="AK10" s="4">
        <v>1</v>
      </c>
      <c r="AL10" s="8">
        <f t="shared" si="3"/>
        <v>0</v>
      </c>
      <c r="AN10" s="2" t="s">
        <v>13</v>
      </c>
      <c r="AO10" s="2">
        <v>3</v>
      </c>
      <c r="AP10" s="2">
        <v>3</v>
      </c>
      <c r="AQ10" s="2">
        <v>0</v>
      </c>
      <c r="AR10" s="2">
        <v>0</v>
      </c>
      <c r="AS10" s="4">
        <v>1</v>
      </c>
      <c r="AT10" s="8">
        <f t="shared" si="4"/>
        <v>0</v>
      </c>
    </row>
    <row r="11" spans="1:46">
      <c r="A11" s="14" t="s">
        <v>14</v>
      </c>
      <c r="B11" s="2">
        <v>832</v>
      </c>
      <c r="C11" s="2">
        <v>822</v>
      </c>
      <c r="D11" s="2">
        <v>10</v>
      </c>
      <c r="E11" s="2">
        <v>0</v>
      </c>
      <c r="F11" s="4">
        <v>0.99</v>
      </c>
      <c r="H11" s="14" t="s">
        <v>14</v>
      </c>
      <c r="I11" s="2">
        <v>832</v>
      </c>
      <c r="J11" s="2">
        <v>822</v>
      </c>
      <c r="K11" s="2">
        <v>10</v>
      </c>
      <c r="L11" s="2">
        <v>0</v>
      </c>
      <c r="M11" s="4">
        <v>0.99</v>
      </c>
      <c r="N11" s="8">
        <f t="shared" si="0"/>
        <v>0</v>
      </c>
      <c r="P11" s="14" t="s">
        <v>14</v>
      </c>
      <c r="Q11" s="2">
        <v>832</v>
      </c>
      <c r="R11" s="2">
        <v>822</v>
      </c>
      <c r="S11" s="2">
        <v>10</v>
      </c>
      <c r="T11" s="2">
        <v>0</v>
      </c>
      <c r="U11" s="4">
        <v>0.99</v>
      </c>
      <c r="V11" s="8">
        <f t="shared" si="1"/>
        <v>0</v>
      </c>
      <c r="X11" s="14" t="s">
        <v>14</v>
      </c>
      <c r="Y11" s="2">
        <v>832</v>
      </c>
      <c r="Z11" s="2">
        <v>822</v>
      </c>
      <c r="AA11" s="2">
        <v>10</v>
      </c>
      <c r="AB11" s="2">
        <v>0</v>
      </c>
      <c r="AC11" s="4">
        <v>0.99</v>
      </c>
      <c r="AD11" s="8">
        <f t="shared" si="2"/>
        <v>0</v>
      </c>
      <c r="AF11" s="14" t="s">
        <v>14</v>
      </c>
      <c r="AG11" s="2">
        <v>832</v>
      </c>
      <c r="AH11" s="2">
        <v>822</v>
      </c>
      <c r="AI11" s="2">
        <v>10</v>
      </c>
      <c r="AJ11" s="2">
        <v>0</v>
      </c>
      <c r="AK11" s="4">
        <v>0.99</v>
      </c>
      <c r="AL11" s="8">
        <f t="shared" si="3"/>
        <v>0</v>
      </c>
      <c r="AN11" s="14" t="s">
        <v>14</v>
      </c>
      <c r="AO11" s="2">
        <v>832</v>
      </c>
      <c r="AP11" s="2">
        <v>822</v>
      </c>
      <c r="AQ11" s="2">
        <v>10</v>
      </c>
      <c r="AR11" s="2">
        <v>0</v>
      </c>
      <c r="AS11" s="4">
        <v>0.99</v>
      </c>
      <c r="AT11" s="8">
        <f t="shared" si="4"/>
        <v>0</v>
      </c>
    </row>
    <row r="12" spans="1:46">
      <c r="A12" s="14" t="s">
        <v>15</v>
      </c>
      <c r="B12" s="2">
        <v>46</v>
      </c>
      <c r="C12" s="2">
        <v>46</v>
      </c>
      <c r="D12" s="2">
        <v>0</v>
      </c>
      <c r="E12" s="2">
        <v>0</v>
      </c>
      <c r="F12" s="4">
        <v>1</v>
      </c>
      <c r="H12" s="14" t="s">
        <v>15</v>
      </c>
      <c r="I12" s="2">
        <v>46</v>
      </c>
      <c r="J12" s="2">
        <v>46</v>
      </c>
      <c r="K12" s="2">
        <v>0</v>
      </c>
      <c r="L12" s="2">
        <v>0</v>
      </c>
      <c r="M12" s="4">
        <v>1</v>
      </c>
      <c r="N12" s="8">
        <f t="shared" si="0"/>
        <v>0</v>
      </c>
      <c r="P12" s="14" t="s">
        <v>15</v>
      </c>
      <c r="Q12" s="2">
        <v>46</v>
      </c>
      <c r="R12" s="2">
        <v>46</v>
      </c>
      <c r="S12" s="2">
        <v>0</v>
      </c>
      <c r="T12" s="2">
        <v>0</v>
      </c>
      <c r="U12" s="4">
        <v>1</v>
      </c>
      <c r="V12" s="8">
        <f t="shared" si="1"/>
        <v>0</v>
      </c>
      <c r="X12" s="14" t="s">
        <v>15</v>
      </c>
      <c r="Y12" s="2">
        <v>46</v>
      </c>
      <c r="Z12" s="2">
        <v>46</v>
      </c>
      <c r="AA12" s="2">
        <v>0</v>
      </c>
      <c r="AB12" s="2">
        <v>0</v>
      </c>
      <c r="AC12" s="4">
        <v>1</v>
      </c>
      <c r="AD12" s="8">
        <f t="shared" si="2"/>
        <v>0</v>
      </c>
      <c r="AF12" s="14" t="s">
        <v>15</v>
      </c>
      <c r="AG12" s="2">
        <v>46</v>
      </c>
      <c r="AH12" s="2">
        <v>46</v>
      </c>
      <c r="AI12" s="2">
        <v>0</v>
      </c>
      <c r="AJ12" s="2">
        <v>0</v>
      </c>
      <c r="AK12" s="4">
        <v>1</v>
      </c>
      <c r="AL12" s="8">
        <f t="shared" si="3"/>
        <v>0</v>
      </c>
      <c r="AN12" s="14" t="s">
        <v>15</v>
      </c>
      <c r="AO12" s="2">
        <v>46</v>
      </c>
      <c r="AP12" s="2">
        <v>46</v>
      </c>
      <c r="AQ12" s="2">
        <v>0</v>
      </c>
      <c r="AR12" s="2">
        <v>0</v>
      </c>
      <c r="AS12" s="4">
        <v>1</v>
      </c>
      <c r="AT12" s="8">
        <f t="shared" si="4"/>
        <v>0</v>
      </c>
    </row>
    <row r="13" spans="1:46">
      <c r="A13" s="2" t="s">
        <v>16</v>
      </c>
      <c r="B13" s="2">
        <v>10</v>
      </c>
      <c r="C13" s="2">
        <v>10</v>
      </c>
      <c r="D13" s="2">
        <v>0</v>
      </c>
      <c r="E13" s="2">
        <v>0</v>
      </c>
      <c r="F13" s="4">
        <v>1</v>
      </c>
      <c r="H13" s="2" t="s">
        <v>16</v>
      </c>
      <c r="I13" s="2">
        <v>10</v>
      </c>
      <c r="J13" s="2">
        <v>10</v>
      </c>
      <c r="K13" s="2">
        <v>0</v>
      </c>
      <c r="L13" s="2">
        <v>0</v>
      </c>
      <c r="M13" s="4">
        <v>1</v>
      </c>
      <c r="N13" s="8">
        <f t="shared" si="0"/>
        <v>0</v>
      </c>
      <c r="P13" s="2" t="s">
        <v>16</v>
      </c>
      <c r="Q13" s="2">
        <v>10</v>
      </c>
      <c r="R13" s="2">
        <v>10</v>
      </c>
      <c r="S13" s="2">
        <v>0</v>
      </c>
      <c r="T13" s="2">
        <v>0</v>
      </c>
      <c r="U13" s="4">
        <v>1</v>
      </c>
      <c r="V13" s="8">
        <f t="shared" si="1"/>
        <v>0</v>
      </c>
      <c r="X13" s="2" t="s">
        <v>16</v>
      </c>
      <c r="Y13" s="2">
        <v>10</v>
      </c>
      <c r="Z13" s="2">
        <v>10</v>
      </c>
      <c r="AA13" s="2">
        <v>0</v>
      </c>
      <c r="AB13" s="2">
        <v>0</v>
      </c>
      <c r="AC13" s="4">
        <v>1</v>
      </c>
      <c r="AD13" s="8">
        <f t="shared" si="2"/>
        <v>0</v>
      </c>
      <c r="AF13" s="2" t="s">
        <v>16</v>
      </c>
      <c r="AG13" s="2">
        <v>10</v>
      </c>
      <c r="AH13" s="2">
        <v>10</v>
      </c>
      <c r="AI13" s="2">
        <v>0</v>
      </c>
      <c r="AJ13" s="2">
        <v>0</v>
      </c>
      <c r="AK13" s="4">
        <v>1</v>
      </c>
      <c r="AL13" s="8">
        <f t="shared" si="3"/>
        <v>0</v>
      </c>
      <c r="AN13" s="2" t="s">
        <v>16</v>
      </c>
      <c r="AO13" s="2">
        <v>10</v>
      </c>
      <c r="AP13" s="2">
        <v>10</v>
      </c>
      <c r="AQ13" s="2">
        <v>0</v>
      </c>
      <c r="AR13" s="2">
        <v>0</v>
      </c>
      <c r="AS13" s="4">
        <v>1</v>
      </c>
      <c r="AT13" s="8">
        <f t="shared" si="4"/>
        <v>0</v>
      </c>
    </row>
    <row r="14" spans="1:46">
      <c r="A14" s="14" t="s">
        <v>17</v>
      </c>
      <c r="B14" s="2">
        <v>128</v>
      </c>
      <c r="C14" s="2">
        <v>128</v>
      </c>
      <c r="D14" s="2">
        <v>0</v>
      </c>
      <c r="E14" s="2">
        <v>0</v>
      </c>
      <c r="F14" s="4">
        <v>1</v>
      </c>
      <c r="H14" s="14" t="s">
        <v>17</v>
      </c>
      <c r="I14" s="2">
        <v>128</v>
      </c>
      <c r="J14" s="2">
        <v>128</v>
      </c>
      <c r="K14" s="2">
        <v>0</v>
      </c>
      <c r="L14" s="2">
        <v>0</v>
      </c>
      <c r="M14" s="4">
        <v>1</v>
      </c>
      <c r="N14" s="8">
        <f t="shared" si="0"/>
        <v>0</v>
      </c>
      <c r="P14" s="21" t="s">
        <v>17</v>
      </c>
      <c r="Q14" s="2">
        <v>128</v>
      </c>
      <c r="R14" s="2">
        <v>116</v>
      </c>
      <c r="S14" s="2">
        <v>12</v>
      </c>
      <c r="T14" s="2">
        <v>0</v>
      </c>
      <c r="U14" s="4">
        <f>R14/Q14</f>
        <v>0.90625</v>
      </c>
      <c r="V14" s="8">
        <f t="shared" si="1"/>
        <v>-9.375E-2</v>
      </c>
      <c r="X14" s="21" t="s">
        <v>17</v>
      </c>
      <c r="Y14" s="2">
        <v>128</v>
      </c>
      <c r="Z14" s="2">
        <v>116</v>
      </c>
      <c r="AA14" s="2">
        <v>12</v>
      </c>
      <c r="AB14" s="2">
        <v>0</v>
      </c>
      <c r="AC14" s="4">
        <f>Z14/Y14</f>
        <v>0.90625</v>
      </c>
      <c r="AD14" s="8">
        <f t="shared" si="2"/>
        <v>0</v>
      </c>
      <c r="AF14" s="21" t="s">
        <v>17</v>
      </c>
      <c r="AG14" s="2">
        <v>128</v>
      </c>
      <c r="AH14" s="2">
        <v>116</v>
      </c>
      <c r="AI14" s="2">
        <v>12</v>
      </c>
      <c r="AJ14" s="2">
        <v>0</v>
      </c>
      <c r="AK14" s="4">
        <f>AH14/AG14</f>
        <v>0.90625</v>
      </c>
      <c r="AL14" s="8">
        <f t="shared" si="3"/>
        <v>0</v>
      </c>
      <c r="AN14" s="21" t="s">
        <v>17</v>
      </c>
      <c r="AO14" s="2">
        <v>128</v>
      </c>
      <c r="AP14" s="2">
        <v>116</v>
      </c>
      <c r="AQ14" s="2">
        <v>12</v>
      </c>
      <c r="AR14" s="2">
        <v>0</v>
      </c>
      <c r="AS14" s="4">
        <f>AP14/AO14</f>
        <v>0.90625</v>
      </c>
      <c r="AT14" s="8">
        <f t="shared" si="4"/>
        <v>0</v>
      </c>
    </row>
    <row r="15" spans="1:46">
      <c r="A15" s="2" t="s">
        <v>18</v>
      </c>
      <c r="B15" s="2">
        <v>25</v>
      </c>
      <c r="C15" s="2">
        <v>5</v>
      </c>
      <c r="D15" s="2">
        <v>20</v>
      </c>
      <c r="E15" s="2">
        <v>0</v>
      </c>
      <c r="F15" s="4">
        <v>0.2</v>
      </c>
      <c r="H15" s="2" t="s">
        <v>18</v>
      </c>
      <c r="I15" s="2">
        <v>25</v>
      </c>
      <c r="J15" s="2">
        <v>5</v>
      </c>
      <c r="K15" s="2">
        <v>20</v>
      </c>
      <c r="L15" s="2">
        <v>0</v>
      </c>
      <c r="M15" s="4">
        <v>0.2</v>
      </c>
      <c r="N15" s="8">
        <f t="shared" si="0"/>
        <v>0</v>
      </c>
      <c r="P15" s="2" t="s">
        <v>18</v>
      </c>
      <c r="Q15" s="2">
        <v>25</v>
      </c>
      <c r="R15" s="2">
        <v>18</v>
      </c>
      <c r="S15" s="2">
        <v>7</v>
      </c>
      <c r="T15" s="2">
        <v>0</v>
      </c>
      <c r="U15" s="4">
        <v>0.72</v>
      </c>
      <c r="V15" s="8">
        <f t="shared" si="1"/>
        <v>0.52</v>
      </c>
      <c r="X15" s="6" t="s">
        <v>18</v>
      </c>
      <c r="Y15" s="2">
        <v>25</v>
      </c>
      <c r="Z15" s="2">
        <v>5</v>
      </c>
      <c r="AA15" s="2">
        <v>20</v>
      </c>
      <c r="AB15" s="2">
        <v>0</v>
      </c>
      <c r="AC15" s="4">
        <v>0.2</v>
      </c>
      <c r="AD15" s="8">
        <f t="shared" si="2"/>
        <v>-0.52</v>
      </c>
      <c r="AF15" s="6" t="s">
        <v>18</v>
      </c>
      <c r="AG15" s="2">
        <v>25</v>
      </c>
      <c r="AH15" s="2">
        <v>5</v>
      </c>
      <c r="AI15" s="2">
        <v>20</v>
      </c>
      <c r="AJ15" s="2">
        <v>0</v>
      </c>
      <c r="AK15" s="4">
        <v>0.2</v>
      </c>
      <c r="AL15" s="8">
        <f t="shared" si="3"/>
        <v>0</v>
      </c>
      <c r="AN15" s="2" t="s">
        <v>18</v>
      </c>
      <c r="AO15" s="2">
        <v>25</v>
      </c>
      <c r="AP15" s="2">
        <v>18</v>
      </c>
      <c r="AQ15" s="2">
        <v>7</v>
      </c>
      <c r="AR15" s="2">
        <v>0</v>
      </c>
      <c r="AS15" s="4">
        <v>0.72</v>
      </c>
      <c r="AT15" s="8">
        <f t="shared" si="4"/>
        <v>0.52</v>
      </c>
    </row>
    <row r="16" spans="1:46">
      <c r="A16" s="2" t="s">
        <v>19</v>
      </c>
      <c r="B16" s="2">
        <v>6</v>
      </c>
      <c r="C16" s="2">
        <v>6</v>
      </c>
      <c r="D16" s="2">
        <v>0</v>
      </c>
      <c r="E16" s="2">
        <v>0</v>
      </c>
      <c r="F16" s="4">
        <v>1</v>
      </c>
      <c r="H16" s="2" t="s">
        <v>19</v>
      </c>
      <c r="I16" s="2">
        <v>6</v>
      </c>
      <c r="J16" s="2">
        <v>6</v>
      </c>
      <c r="K16" s="2">
        <v>0</v>
      </c>
      <c r="L16" s="2">
        <v>0</v>
      </c>
      <c r="M16" s="4">
        <v>1</v>
      </c>
      <c r="N16" s="8">
        <f t="shared" si="0"/>
        <v>0</v>
      </c>
      <c r="P16" s="2" t="s">
        <v>19</v>
      </c>
      <c r="Q16" s="2">
        <v>6</v>
      </c>
      <c r="R16" s="2">
        <v>6</v>
      </c>
      <c r="S16" s="2">
        <v>0</v>
      </c>
      <c r="T16" s="2">
        <v>0</v>
      </c>
      <c r="U16" s="4">
        <v>1</v>
      </c>
      <c r="V16" s="8">
        <f t="shared" si="1"/>
        <v>0</v>
      </c>
      <c r="X16" s="2" t="s">
        <v>19</v>
      </c>
      <c r="Y16" s="2">
        <v>6</v>
      </c>
      <c r="Z16" s="2">
        <v>6</v>
      </c>
      <c r="AA16" s="2">
        <v>0</v>
      </c>
      <c r="AB16" s="2">
        <v>0</v>
      </c>
      <c r="AC16" s="4">
        <v>1</v>
      </c>
      <c r="AD16" s="8">
        <f t="shared" si="2"/>
        <v>0</v>
      </c>
      <c r="AF16" s="2" t="s">
        <v>19</v>
      </c>
      <c r="AG16" s="2">
        <v>6</v>
      </c>
      <c r="AH16" s="2">
        <v>6</v>
      </c>
      <c r="AI16" s="2">
        <v>0</v>
      </c>
      <c r="AJ16" s="2">
        <v>0</v>
      </c>
      <c r="AK16" s="4">
        <v>1</v>
      </c>
      <c r="AL16" s="8">
        <f t="shared" si="3"/>
        <v>0</v>
      </c>
      <c r="AN16" s="2" t="s">
        <v>19</v>
      </c>
      <c r="AO16" s="2">
        <v>6</v>
      </c>
      <c r="AP16" s="2">
        <v>6</v>
      </c>
      <c r="AQ16" s="2">
        <v>0</v>
      </c>
      <c r="AR16" s="2">
        <v>0</v>
      </c>
      <c r="AS16" s="4">
        <v>1</v>
      </c>
      <c r="AT16" s="8">
        <f t="shared" si="4"/>
        <v>0</v>
      </c>
    </row>
    <row r="17" spans="1:46">
      <c r="A17" s="14" t="s">
        <v>20</v>
      </c>
      <c r="B17" s="19">
        <v>628</v>
      </c>
      <c r="C17" s="19">
        <v>618</v>
      </c>
      <c r="D17" s="19">
        <v>10</v>
      </c>
      <c r="E17" s="19">
        <v>0</v>
      </c>
      <c r="F17" s="20">
        <v>0.98</v>
      </c>
      <c r="H17" s="14" t="s">
        <v>20</v>
      </c>
      <c r="I17" s="19">
        <v>628</v>
      </c>
      <c r="J17" s="19">
        <v>618</v>
      </c>
      <c r="K17" s="19">
        <v>10</v>
      </c>
      <c r="L17" s="19">
        <v>0</v>
      </c>
      <c r="M17" s="20">
        <v>0.98</v>
      </c>
      <c r="N17" s="8">
        <f t="shared" si="0"/>
        <v>0</v>
      </c>
      <c r="P17" s="14" t="s">
        <v>20</v>
      </c>
      <c r="Q17" s="19">
        <v>628</v>
      </c>
      <c r="R17" s="19">
        <v>618</v>
      </c>
      <c r="S17" s="19">
        <v>10</v>
      </c>
      <c r="T17" s="19">
        <v>0</v>
      </c>
      <c r="U17" s="20">
        <v>0.98</v>
      </c>
      <c r="V17" s="8">
        <f t="shared" si="1"/>
        <v>0</v>
      </c>
      <c r="X17" s="14" t="s">
        <v>20</v>
      </c>
      <c r="Y17" s="19">
        <v>628</v>
      </c>
      <c r="Z17" s="19">
        <v>618</v>
      </c>
      <c r="AA17" s="19">
        <v>10</v>
      </c>
      <c r="AB17" s="19">
        <v>0</v>
      </c>
      <c r="AC17" s="20">
        <v>0.98</v>
      </c>
      <c r="AD17" s="8">
        <f t="shared" si="2"/>
        <v>0</v>
      </c>
      <c r="AF17" s="14" t="s">
        <v>20</v>
      </c>
      <c r="AG17" s="19">
        <v>628</v>
      </c>
      <c r="AH17" s="19">
        <v>618</v>
      </c>
      <c r="AI17" s="19">
        <v>10</v>
      </c>
      <c r="AJ17" s="19">
        <v>0</v>
      </c>
      <c r="AK17" s="20">
        <v>0.98</v>
      </c>
      <c r="AL17" s="8">
        <f t="shared" si="3"/>
        <v>0</v>
      </c>
      <c r="AN17" s="14" t="s">
        <v>20</v>
      </c>
      <c r="AO17" s="19">
        <v>628</v>
      </c>
      <c r="AP17" s="19">
        <v>618</v>
      </c>
      <c r="AQ17" s="19">
        <v>10</v>
      </c>
      <c r="AR17" s="19">
        <v>0</v>
      </c>
      <c r="AS17" s="20">
        <v>0.98</v>
      </c>
      <c r="AT17" s="8">
        <f t="shared" si="4"/>
        <v>0</v>
      </c>
    </row>
    <row r="18" spans="1:46">
      <c r="A18" s="2" t="s">
        <v>21</v>
      </c>
      <c r="B18" s="2">
        <v>52</v>
      </c>
      <c r="C18" s="2">
        <v>52</v>
      </c>
      <c r="D18" s="2">
        <v>0</v>
      </c>
      <c r="E18" s="2">
        <v>0</v>
      </c>
      <c r="F18" s="4">
        <v>1</v>
      </c>
      <c r="H18" s="2" t="s">
        <v>21</v>
      </c>
      <c r="I18" s="2">
        <v>52</v>
      </c>
      <c r="J18" s="2">
        <v>52</v>
      </c>
      <c r="K18" s="2">
        <v>0</v>
      </c>
      <c r="L18" s="2">
        <v>0</v>
      </c>
      <c r="M18" s="4">
        <v>1</v>
      </c>
      <c r="N18" s="8">
        <f t="shared" si="0"/>
        <v>0</v>
      </c>
      <c r="P18" s="2" t="s">
        <v>21</v>
      </c>
      <c r="Q18" s="2">
        <v>52</v>
      </c>
      <c r="R18" s="2">
        <v>52</v>
      </c>
      <c r="S18" s="2">
        <v>0</v>
      </c>
      <c r="T18" s="2">
        <v>0</v>
      </c>
      <c r="U18" s="4">
        <v>1</v>
      </c>
      <c r="V18" s="8">
        <f t="shared" si="1"/>
        <v>0</v>
      </c>
      <c r="X18" s="2" t="s">
        <v>21</v>
      </c>
      <c r="Y18" s="2">
        <v>52</v>
      </c>
      <c r="Z18" s="2">
        <v>52</v>
      </c>
      <c r="AA18" s="2">
        <v>0</v>
      </c>
      <c r="AB18" s="2">
        <v>0</v>
      </c>
      <c r="AC18" s="4">
        <v>1</v>
      </c>
      <c r="AD18" s="8">
        <f t="shared" si="2"/>
        <v>0</v>
      </c>
      <c r="AF18" s="2" t="s">
        <v>21</v>
      </c>
      <c r="AG18" s="2">
        <v>52</v>
      </c>
      <c r="AH18" s="2">
        <v>52</v>
      </c>
      <c r="AI18" s="2">
        <v>0</v>
      </c>
      <c r="AJ18" s="2">
        <v>0</v>
      </c>
      <c r="AK18" s="4">
        <v>1</v>
      </c>
      <c r="AL18" s="8">
        <f t="shared" si="3"/>
        <v>0</v>
      </c>
      <c r="AN18" s="2" t="s">
        <v>21</v>
      </c>
      <c r="AO18" s="2">
        <v>52</v>
      </c>
      <c r="AP18" s="2">
        <v>52</v>
      </c>
      <c r="AQ18" s="2">
        <v>0</v>
      </c>
      <c r="AR18" s="2">
        <v>0</v>
      </c>
      <c r="AS18" s="4">
        <v>1</v>
      </c>
      <c r="AT18" s="8">
        <f t="shared" si="4"/>
        <v>0</v>
      </c>
    </row>
    <row r="19" spans="1:46">
      <c r="A19" s="2" t="s">
        <v>22</v>
      </c>
      <c r="B19" s="2">
        <v>54</v>
      </c>
      <c r="C19" s="2">
        <v>1</v>
      </c>
      <c r="D19" s="2">
        <v>53</v>
      </c>
      <c r="E19" s="2">
        <v>0</v>
      </c>
      <c r="F19" s="4">
        <v>0.02</v>
      </c>
      <c r="H19" s="2" t="s">
        <v>22</v>
      </c>
      <c r="I19" s="2">
        <v>54</v>
      </c>
      <c r="J19" s="2">
        <v>52</v>
      </c>
      <c r="K19" s="2">
        <v>2</v>
      </c>
      <c r="L19" s="2">
        <v>0</v>
      </c>
      <c r="M19" s="4">
        <v>0.96</v>
      </c>
      <c r="N19" s="8">
        <f t="shared" si="0"/>
        <v>0.94</v>
      </c>
      <c r="P19" s="2" t="s">
        <v>22</v>
      </c>
      <c r="Q19" s="2">
        <v>54</v>
      </c>
      <c r="R19" s="2">
        <v>52</v>
      </c>
      <c r="S19" s="2">
        <v>2</v>
      </c>
      <c r="T19" s="2">
        <v>0</v>
      </c>
      <c r="U19" s="4">
        <v>0.96</v>
      </c>
      <c r="V19" s="8">
        <f t="shared" si="1"/>
        <v>0</v>
      </c>
      <c r="X19" s="2" t="s">
        <v>22</v>
      </c>
      <c r="Y19" s="2">
        <v>54</v>
      </c>
      <c r="Z19" s="2">
        <v>52</v>
      </c>
      <c r="AA19" s="2">
        <v>2</v>
      </c>
      <c r="AB19" s="2">
        <v>0</v>
      </c>
      <c r="AC19" s="4">
        <v>0.96</v>
      </c>
      <c r="AD19" s="8">
        <f t="shared" si="2"/>
        <v>0</v>
      </c>
      <c r="AF19" s="2" t="s">
        <v>22</v>
      </c>
      <c r="AG19" s="2">
        <v>54</v>
      </c>
      <c r="AH19" s="2">
        <v>52</v>
      </c>
      <c r="AI19" s="2">
        <v>2</v>
      </c>
      <c r="AJ19" s="2">
        <v>0</v>
      </c>
      <c r="AK19" s="4">
        <v>0.96</v>
      </c>
      <c r="AL19" s="8">
        <f t="shared" si="3"/>
        <v>0</v>
      </c>
      <c r="AN19" s="2" t="s">
        <v>22</v>
      </c>
      <c r="AO19" s="2">
        <v>54</v>
      </c>
      <c r="AP19" s="2">
        <v>52</v>
      </c>
      <c r="AQ19" s="2">
        <v>2</v>
      </c>
      <c r="AR19" s="2">
        <v>0</v>
      </c>
      <c r="AS19" s="4">
        <v>0.96</v>
      </c>
      <c r="AT19" s="8">
        <f t="shared" si="4"/>
        <v>0</v>
      </c>
    </row>
    <row r="20" spans="1:46">
      <c r="A20" s="2" t="s">
        <v>23</v>
      </c>
      <c r="B20" s="2">
        <v>30</v>
      </c>
      <c r="C20" s="2">
        <v>3</v>
      </c>
      <c r="D20" s="2">
        <v>22</v>
      </c>
      <c r="E20" s="2">
        <v>5</v>
      </c>
      <c r="F20" s="4">
        <v>0.1</v>
      </c>
      <c r="H20" s="2" t="s">
        <v>23</v>
      </c>
      <c r="I20" s="2">
        <v>30</v>
      </c>
      <c r="J20" s="2">
        <v>29</v>
      </c>
      <c r="K20" s="2">
        <v>1</v>
      </c>
      <c r="L20" s="2">
        <v>0</v>
      </c>
      <c r="M20" s="4">
        <v>0.97</v>
      </c>
      <c r="N20" s="8">
        <f t="shared" si="0"/>
        <v>0.87</v>
      </c>
      <c r="P20" s="2" t="s">
        <v>23</v>
      </c>
      <c r="Q20" s="2">
        <v>30</v>
      </c>
      <c r="R20" s="2">
        <v>27</v>
      </c>
      <c r="S20" s="2">
        <v>1</v>
      </c>
      <c r="T20" s="2">
        <v>2</v>
      </c>
      <c r="U20" s="4">
        <v>0.9</v>
      </c>
      <c r="V20" s="8">
        <f t="shared" si="1"/>
        <v>-6.9999999999999951E-2</v>
      </c>
      <c r="X20" s="2" t="s">
        <v>23</v>
      </c>
      <c r="Y20" s="2">
        <v>30</v>
      </c>
      <c r="Z20" s="2">
        <v>27</v>
      </c>
      <c r="AA20" s="2">
        <v>1</v>
      </c>
      <c r="AB20" s="2">
        <v>2</v>
      </c>
      <c r="AC20" s="4">
        <v>0.9</v>
      </c>
      <c r="AD20" s="8">
        <f t="shared" si="2"/>
        <v>0</v>
      </c>
      <c r="AF20" s="2" t="s">
        <v>23</v>
      </c>
      <c r="AG20" s="2">
        <v>30</v>
      </c>
      <c r="AH20" s="2">
        <v>27</v>
      </c>
      <c r="AI20" s="2">
        <v>1</v>
      </c>
      <c r="AJ20" s="2">
        <v>2</v>
      </c>
      <c r="AK20" s="4">
        <v>0.9</v>
      </c>
      <c r="AL20" s="8">
        <f t="shared" si="3"/>
        <v>0</v>
      </c>
      <c r="AN20" s="2" t="s">
        <v>23</v>
      </c>
      <c r="AO20" s="2">
        <v>30</v>
      </c>
      <c r="AP20" s="2">
        <v>27</v>
      </c>
      <c r="AQ20" s="2">
        <v>1</v>
      </c>
      <c r="AR20" s="2">
        <v>2</v>
      </c>
      <c r="AS20" s="4">
        <v>0.9</v>
      </c>
      <c r="AT20" s="8">
        <f t="shared" si="4"/>
        <v>0</v>
      </c>
    </row>
    <row r="21" spans="1:46">
      <c r="A21" s="14" t="s">
        <v>24</v>
      </c>
      <c r="B21" s="2">
        <v>14</v>
      </c>
      <c r="C21" s="2">
        <v>14</v>
      </c>
      <c r="D21" s="2">
        <v>0</v>
      </c>
      <c r="E21" s="2">
        <v>0</v>
      </c>
      <c r="F21" s="4">
        <v>1</v>
      </c>
      <c r="H21" s="14" t="s">
        <v>24</v>
      </c>
      <c r="I21" s="2">
        <v>14</v>
      </c>
      <c r="J21" s="2">
        <v>14</v>
      </c>
      <c r="K21" s="2">
        <v>0</v>
      </c>
      <c r="L21" s="2">
        <v>0</v>
      </c>
      <c r="M21" s="4">
        <v>1</v>
      </c>
      <c r="N21" s="8">
        <f t="shared" si="0"/>
        <v>0</v>
      </c>
      <c r="P21" s="14" t="s">
        <v>24</v>
      </c>
      <c r="Q21" s="2">
        <v>14</v>
      </c>
      <c r="R21" s="2">
        <v>14</v>
      </c>
      <c r="S21" s="2">
        <v>0</v>
      </c>
      <c r="T21" s="2">
        <v>0</v>
      </c>
      <c r="U21" s="4">
        <v>1</v>
      </c>
      <c r="V21" s="8">
        <f t="shared" si="1"/>
        <v>0</v>
      </c>
      <c r="X21" s="14" t="s">
        <v>24</v>
      </c>
      <c r="Y21" s="2">
        <v>14</v>
      </c>
      <c r="Z21" s="2">
        <v>14</v>
      </c>
      <c r="AA21" s="2">
        <v>0</v>
      </c>
      <c r="AB21" s="2">
        <v>0</v>
      </c>
      <c r="AC21" s="4">
        <v>1</v>
      </c>
      <c r="AD21" s="8">
        <f t="shared" si="2"/>
        <v>0</v>
      </c>
      <c r="AF21" s="14" t="s">
        <v>24</v>
      </c>
      <c r="AG21" s="2">
        <v>14</v>
      </c>
      <c r="AH21" s="2">
        <v>14</v>
      </c>
      <c r="AI21" s="2">
        <v>0</v>
      </c>
      <c r="AJ21" s="2">
        <v>0</v>
      </c>
      <c r="AK21" s="4">
        <v>1</v>
      </c>
      <c r="AL21" s="8">
        <f t="shared" si="3"/>
        <v>0</v>
      </c>
      <c r="AN21" s="14" t="s">
        <v>24</v>
      </c>
      <c r="AO21" s="2">
        <v>14</v>
      </c>
      <c r="AP21" s="2">
        <v>14</v>
      </c>
      <c r="AQ21" s="2">
        <v>0</v>
      </c>
      <c r="AR21" s="2">
        <v>0</v>
      </c>
      <c r="AS21" s="4">
        <v>1</v>
      </c>
      <c r="AT21" s="8">
        <f t="shared" si="4"/>
        <v>0</v>
      </c>
    </row>
    <row r="22" spans="1:46">
      <c r="A22" s="14" t="s">
        <v>25</v>
      </c>
      <c r="B22" s="2">
        <v>4</v>
      </c>
      <c r="C22" s="2">
        <v>4</v>
      </c>
      <c r="D22" s="2">
        <v>0</v>
      </c>
      <c r="E22" s="2">
        <v>0</v>
      </c>
      <c r="F22" s="4">
        <v>1</v>
      </c>
      <c r="H22" s="14" t="s">
        <v>25</v>
      </c>
      <c r="I22" s="2">
        <v>4</v>
      </c>
      <c r="J22" s="2">
        <v>4</v>
      </c>
      <c r="K22" s="2">
        <v>0</v>
      </c>
      <c r="L22" s="2">
        <v>0</v>
      </c>
      <c r="M22" s="4">
        <v>1</v>
      </c>
      <c r="N22" s="8">
        <f t="shared" si="0"/>
        <v>0</v>
      </c>
      <c r="P22" s="14" t="s">
        <v>25</v>
      </c>
      <c r="Q22" s="2">
        <v>4</v>
      </c>
      <c r="R22" s="2">
        <v>4</v>
      </c>
      <c r="S22" s="2">
        <v>0</v>
      </c>
      <c r="T22" s="2">
        <v>0</v>
      </c>
      <c r="U22" s="4">
        <v>1</v>
      </c>
      <c r="V22" s="8">
        <f t="shared" si="1"/>
        <v>0</v>
      </c>
      <c r="X22" s="14" t="s">
        <v>25</v>
      </c>
      <c r="Y22" s="2">
        <v>4</v>
      </c>
      <c r="Z22" s="2">
        <v>4</v>
      </c>
      <c r="AA22" s="2">
        <v>0</v>
      </c>
      <c r="AB22" s="2">
        <v>0</v>
      </c>
      <c r="AC22" s="4">
        <v>1</v>
      </c>
      <c r="AD22" s="8">
        <f t="shared" si="2"/>
        <v>0</v>
      </c>
      <c r="AF22" s="14" t="s">
        <v>25</v>
      </c>
      <c r="AG22" s="2">
        <v>4</v>
      </c>
      <c r="AH22" s="2">
        <v>4</v>
      </c>
      <c r="AI22" s="2">
        <v>0</v>
      </c>
      <c r="AJ22" s="2">
        <v>0</v>
      </c>
      <c r="AK22" s="4">
        <v>1</v>
      </c>
      <c r="AL22" s="8">
        <f t="shared" si="3"/>
        <v>0</v>
      </c>
      <c r="AN22" s="14" t="s">
        <v>25</v>
      </c>
      <c r="AO22" s="2">
        <v>4</v>
      </c>
      <c r="AP22" s="2">
        <v>4</v>
      </c>
      <c r="AQ22" s="2">
        <v>0</v>
      </c>
      <c r="AR22" s="2">
        <v>0</v>
      </c>
      <c r="AS22" s="4">
        <v>1</v>
      </c>
      <c r="AT22" s="8">
        <f t="shared" si="4"/>
        <v>0</v>
      </c>
    </row>
    <row r="23" spans="1:46">
      <c r="A23" s="2" t="s">
        <v>26</v>
      </c>
      <c r="B23" s="2">
        <v>36</v>
      </c>
      <c r="C23" s="2">
        <v>35</v>
      </c>
      <c r="D23" s="2">
        <v>1</v>
      </c>
      <c r="E23" s="2">
        <v>0</v>
      </c>
      <c r="F23" s="4">
        <v>0.97</v>
      </c>
      <c r="H23" s="2" t="s">
        <v>26</v>
      </c>
      <c r="I23" s="2">
        <v>36</v>
      </c>
      <c r="J23" s="2">
        <v>35</v>
      </c>
      <c r="K23" s="2">
        <v>1</v>
      </c>
      <c r="L23" s="2">
        <v>0</v>
      </c>
      <c r="M23" s="4">
        <v>0.97</v>
      </c>
      <c r="N23" s="8">
        <f t="shared" si="0"/>
        <v>0</v>
      </c>
      <c r="P23" s="2" t="s">
        <v>26</v>
      </c>
      <c r="Q23" s="2">
        <v>36</v>
      </c>
      <c r="R23" s="2">
        <v>35</v>
      </c>
      <c r="S23" s="2">
        <v>1</v>
      </c>
      <c r="T23" s="2">
        <v>0</v>
      </c>
      <c r="U23" s="4">
        <v>0.97</v>
      </c>
      <c r="V23" s="8">
        <f t="shared" si="1"/>
        <v>0</v>
      </c>
      <c r="X23" s="2" t="s">
        <v>26</v>
      </c>
      <c r="Y23" s="2">
        <v>36</v>
      </c>
      <c r="Z23" s="2">
        <v>35</v>
      </c>
      <c r="AA23" s="2">
        <v>1</v>
      </c>
      <c r="AB23" s="2">
        <v>0</v>
      </c>
      <c r="AC23" s="4">
        <v>0.97</v>
      </c>
      <c r="AD23" s="8">
        <f t="shared" si="2"/>
        <v>0</v>
      </c>
      <c r="AF23" s="2" t="s">
        <v>26</v>
      </c>
      <c r="AG23" s="2">
        <v>36</v>
      </c>
      <c r="AH23" s="2">
        <v>35</v>
      </c>
      <c r="AI23" s="2">
        <v>1</v>
      </c>
      <c r="AJ23" s="2">
        <v>0</v>
      </c>
      <c r="AK23" s="4">
        <v>0.97</v>
      </c>
      <c r="AL23" s="8">
        <f t="shared" si="3"/>
        <v>0</v>
      </c>
      <c r="AN23" s="2" t="s">
        <v>26</v>
      </c>
      <c r="AO23" s="2">
        <v>36</v>
      </c>
      <c r="AP23" s="2">
        <v>35</v>
      </c>
      <c r="AQ23" s="2">
        <v>1</v>
      </c>
      <c r="AR23" s="2">
        <v>0</v>
      </c>
      <c r="AS23" s="4">
        <v>0.97</v>
      </c>
      <c r="AT23" s="8">
        <f t="shared" si="4"/>
        <v>0</v>
      </c>
    </row>
    <row r="24" spans="1:46">
      <c r="A24" s="2" t="s">
        <v>27</v>
      </c>
      <c r="B24" s="2">
        <v>12</v>
      </c>
      <c r="C24" s="2">
        <v>12</v>
      </c>
      <c r="D24" s="2">
        <v>0</v>
      </c>
      <c r="E24" s="2">
        <v>0</v>
      </c>
      <c r="F24" s="4">
        <v>1</v>
      </c>
      <c r="H24" s="2" t="s">
        <v>27</v>
      </c>
      <c r="I24" s="2">
        <v>12</v>
      </c>
      <c r="J24" s="2">
        <v>12</v>
      </c>
      <c r="K24" s="2">
        <v>0</v>
      </c>
      <c r="L24" s="2">
        <v>0</v>
      </c>
      <c r="M24" s="4">
        <v>1</v>
      </c>
      <c r="N24" s="8">
        <f t="shared" si="0"/>
        <v>0</v>
      </c>
      <c r="P24" s="2" t="s">
        <v>27</v>
      </c>
      <c r="Q24" s="2">
        <v>12</v>
      </c>
      <c r="R24" s="2">
        <v>12</v>
      </c>
      <c r="S24" s="2">
        <v>0</v>
      </c>
      <c r="T24" s="2">
        <v>0</v>
      </c>
      <c r="U24" s="4">
        <v>1</v>
      </c>
      <c r="V24" s="8">
        <f t="shared" si="1"/>
        <v>0</v>
      </c>
      <c r="X24" s="2" t="s">
        <v>27</v>
      </c>
      <c r="Y24" s="2">
        <v>12</v>
      </c>
      <c r="Z24" s="2">
        <v>12</v>
      </c>
      <c r="AA24" s="2">
        <v>0</v>
      </c>
      <c r="AB24" s="2">
        <v>0</v>
      </c>
      <c r="AC24" s="4">
        <v>1</v>
      </c>
      <c r="AD24" s="8">
        <f t="shared" si="2"/>
        <v>0</v>
      </c>
      <c r="AF24" s="2" t="s">
        <v>27</v>
      </c>
      <c r="AG24" s="2">
        <v>12</v>
      </c>
      <c r="AH24" s="2">
        <v>12</v>
      </c>
      <c r="AI24" s="2">
        <v>0</v>
      </c>
      <c r="AJ24" s="2">
        <v>0</v>
      </c>
      <c r="AK24" s="4">
        <v>1</v>
      </c>
      <c r="AL24" s="8">
        <f t="shared" si="3"/>
        <v>0</v>
      </c>
      <c r="AN24" s="2" t="s">
        <v>27</v>
      </c>
      <c r="AO24" s="2">
        <v>12</v>
      </c>
      <c r="AP24" s="2">
        <v>12</v>
      </c>
      <c r="AQ24" s="2">
        <v>0</v>
      </c>
      <c r="AR24" s="2">
        <v>0</v>
      </c>
      <c r="AS24" s="4">
        <v>1</v>
      </c>
      <c r="AT24" s="8">
        <f t="shared" si="4"/>
        <v>0</v>
      </c>
    </row>
    <row r="25" spans="1:46">
      <c r="A25" s="2" t="s">
        <v>28</v>
      </c>
      <c r="B25" s="11">
        <v>211</v>
      </c>
      <c r="C25" s="11">
        <v>203</v>
      </c>
      <c r="D25" s="11">
        <v>8</v>
      </c>
      <c r="E25" s="11">
        <v>0</v>
      </c>
      <c r="F25" s="9">
        <v>0.96</v>
      </c>
      <c r="H25" s="2" t="s">
        <v>28</v>
      </c>
      <c r="I25" s="11">
        <v>211</v>
      </c>
      <c r="J25" s="11">
        <v>203</v>
      </c>
      <c r="K25" s="11">
        <v>8</v>
      </c>
      <c r="L25" s="11">
        <v>0</v>
      </c>
      <c r="M25" s="9">
        <v>0.96</v>
      </c>
      <c r="N25" s="8">
        <f t="shared" si="0"/>
        <v>0</v>
      </c>
      <c r="P25" s="2" t="s">
        <v>28</v>
      </c>
      <c r="Q25" s="11">
        <v>211</v>
      </c>
      <c r="R25" s="11">
        <v>203</v>
      </c>
      <c r="S25" s="11">
        <v>8</v>
      </c>
      <c r="T25" s="11">
        <v>0</v>
      </c>
      <c r="U25" s="9">
        <v>0.96</v>
      </c>
      <c r="V25" s="8">
        <f t="shared" si="1"/>
        <v>0</v>
      </c>
      <c r="X25" s="2" t="s">
        <v>28</v>
      </c>
      <c r="Y25" s="11">
        <v>211</v>
      </c>
      <c r="Z25" s="11">
        <v>203</v>
      </c>
      <c r="AA25" s="11">
        <v>8</v>
      </c>
      <c r="AB25" s="11">
        <v>0</v>
      </c>
      <c r="AC25" s="9">
        <v>0.96</v>
      </c>
      <c r="AD25" s="8">
        <f t="shared" si="2"/>
        <v>0</v>
      </c>
      <c r="AF25" s="2" t="s">
        <v>28</v>
      </c>
      <c r="AG25" s="11">
        <v>211</v>
      </c>
      <c r="AH25" s="11">
        <v>203</v>
      </c>
      <c r="AI25" s="11">
        <v>8</v>
      </c>
      <c r="AJ25" s="11">
        <v>0</v>
      </c>
      <c r="AK25" s="9">
        <v>0.96</v>
      </c>
      <c r="AL25" s="8">
        <f t="shared" si="3"/>
        <v>0</v>
      </c>
      <c r="AN25" s="2" t="s">
        <v>28</v>
      </c>
      <c r="AO25" s="11">
        <v>211</v>
      </c>
      <c r="AP25" s="11">
        <v>203</v>
      </c>
      <c r="AQ25" s="11">
        <v>8</v>
      </c>
      <c r="AR25" s="11">
        <v>0</v>
      </c>
      <c r="AS25" s="9">
        <v>0.96</v>
      </c>
      <c r="AT25" s="8">
        <f t="shared" si="4"/>
        <v>0</v>
      </c>
    </row>
    <row r="26" spans="1:46">
      <c r="A26" s="2" t="s">
        <v>29</v>
      </c>
      <c r="B26" s="2">
        <v>12</v>
      </c>
      <c r="C26" s="2">
        <v>8</v>
      </c>
      <c r="D26" s="2">
        <v>4</v>
      </c>
      <c r="E26" s="2">
        <v>0</v>
      </c>
      <c r="F26" s="4">
        <v>0.67</v>
      </c>
      <c r="H26" s="2" t="s">
        <v>29</v>
      </c>
      <c r="I26" s="2">
        <v>12</v>
      </c>
      <c r="J26" s="2">
        <v>7</v>
      </c>
      <c r="K26" s="2">
        <v>5</v>
      </c>
      <c r="L26" s="2">
        <v>0</v>
      </c>
      <c r="M26" s="4">
        <v>0.57999999999999996</v>
      </c>
      <c r="N26" s="8">
        <f t="shared" si="0"/>
        <v>-9.000000000000008E-2</v>
      </c>
      <c r="P26" s="2" t="s">
        <v>29</v>
      </c>
      <c r="Q26" s="2">
        <v>12</v>
      </c>
      <c r="R26" s="2">
        <v>7</v>
      </c>
      <c r="S26" s="2">
        <v>5</v>
      </c>
      <c r="T26" s="2">
        <v>0</v>
      </c>
      <c r="U26" s="4">
        <v>0.57999999999999996</v>
      </c>
      <c r="V26" s="8">
        <f t="shared" si="1"/>
        <v>0</v>
      </c>
      <c r="X26" s="2" t="s">
        <v>29</v>
      </c>
      <c r="Y26" s="2">
        <v>12</v>
      </c>
      <c r="Z26" s="2">
        <v>7</v>
      </c>
      <c r="AA26" s="2">
        <v>5</v>
      </c>
      <c r="AB26" s="2">
        <v>0</v>
      </c>
      <c r="AC26" s="4">
        <v>0.57999999999999996</v>
      </c>
      <c r="AD26" s="8">
        <f t="shared" si="2"/>
        <v>0</v>
      </c>
      <c r="AF26" s="2" t="s">
        <v>29</v>
      </c>
      <c r="AG26" s="2">
        <v>12</v>
      </c>
      <c r="AH26" s="2">
        <v>7</v>
      </c>
      <c r="AI26" s="2">
        <v>5</v>
      </c>
      <c r="AJ26" s="2">
        <v>0</v>
      </c>
      <c r="AK26" s="4">
        <v>0.57999999999999996</v>
      </c>
      <c r="AL26" s="8">
        <f t="shared" si="3"/>
        <v>0</v>
      </c>
      <c r="AN26" s="2" t="s">
        <v>29</v>
      </c>
      <c r="AO26" s="2">
        <v>12</v>
      </c>
      <c r="AP26" s="2">
        <v>7</v>
      </c>
      <c r="AQ26" s="2">
        <v>5</v>
      </c>
      <c r="AR26" s="2">
        <v>0</v>
      </c>
      <c r="AS26" s="4">
        <v>0.57999999999999996</v>
      </c>
      <c r="AT26" s="8">
        <f t="shared" si="4"/>
        <v>0</v>
      </c>
    </row>
    <row r="27" spans="1:46">
      <c r="A27" s="2" t="s">
        <v>30</v>
      </c>
      <c r="B27" s="2">
        <v>132</v>
      </c>
      <c r="C27" s="2">
        <v>132</v>
      </c>
      <c r="D27" s="2">
        <v>0</v>
      </c>
      <c r="E27" s="2">
        <v>0</v>
      </c>
      <c r="F27" s="4">
        <v>1</v>
      </c>
      <c r="H27" s="2" t="s">
        <v>30</v>
      </c>
      <c r="I27" s="2">
        <v>132</v>
      </c>
      <c r="J27" s="2">
        <v>132</v>
      </c>
      <c r="K27" s="2">
        <v>0</v>
      </c>
      <c r="L27" s="2">
        <v>0</v>
      </c>
      <c r="M27" s="4">
        <v>1</v>
      </c>
      <c r="N27" s="8">
        <f t="shared" si="0"/>
        <v>0</v>
      </c>
      <c r="P27" s="2" t="s">
        <v>30</v>
      </c>
      <c r="Q27" s="2">
        <v>132</v>
      </c>
      <c r="R27" s="2">
        <v>132</v>
      </c>
      <c r="S27" s="2">
        <v>0</v>
      </c>
      <c r="T27" s="2">
        <v>0</v>
      </c>
      <c r="U27" s="4">
        <v>1</v>
      </c>
      <c r="V27" s="8">
        <f t="shared" si="1"/>
        <v>0</v>
      </c>
      <c r="X27" s="2" t="s">
        <v>30</v>
      </c>
      <c r="Y27" s="2">
        <v>132</v>
      </c>
      <c r="Z27" s="2">
        <v>132</v>
      </c>
      <c r="AA27" s="2">
        <v>0</v>
      </c>
      <c r="AB27" s="2">
        <v>0</v>
      </c>
      <c r="AC27" s="4">
        <v>1</v>
      </c>
      <c r="AD27" s="8">
        <f t="shared" si="2"/>
        <v>0</v>
      </c>
      <c r="AF27" s="2" t="s">
        <v>30</v>
      </c>
      <c r="AG27" s="2">
        <v>132</v>
      </c>
      <c r="AH27" s="2">
        <v>132</v>
      </c>
      <c r="AI27" s="2">
        <v>0</v>
      </c>
      <c r="AJ27" s="2">
        <v>0</v>
      </c>
      <c r="AK27" s="4">
        <v>1</v>
      </c>
      <c r="AL27" s="8">
        <f t="shared" si="3"/>
        <v>0</v>
      </c>
      <c r="AN27" s="2" t="s">
        <v>30</v>
      </c>
      <c r="AO27" s="2">
        <v>132</v>
      </c>
      <c r="AP27" s="2">
        <v>132</v>
      </c>
      <c r="AQ27" s="2">
        <v>0</v>
      </c>
      <c r="AR27" s="2">
        <v>0</v>
      </c>
      <c r="AS27" s="4">
        <v>1</v>
      </c>
      <c r="AT27" s="8">
        <f t="shared" si="4"/>
        <v>0</v>
      </c>
    </row>
    <row r="28" spans="1:46">
      <c r="A28" s="2" t="s">
        <v>31</v>
      </c>
      <c r="B28" s="2">
        <v>6</v>
      </c>
      <c r="C28" s="2">
        <v>6</v>
      </c>
      <c r="D28" s="2">
        <v>0</v>
      </c>
      <c r="E28" s="2">
        <v>0</v>
      </c>
      <c r="F28" s="4">
        <v>1</v>
      </c>
      <c r="H28" s="2" t="s">
        <v>31</v>
      </c>
      <c r="I28" s="2">
        <v>6</v>
      </c>
      <c r="J28" s="2">
        <v>6</v>
      </c>
      <c r="K28" s="2">
        <v>0</v>
      </c>
      <c r="L28" s="2">
        <v>0</v>
      </c>
      <c r="M28" s="4">
        <v>1</v>
      </c>
      <c r="N28" s="8">
        <f t="shared" si="0"/>
        <v>0</v>
      </c>
      <c r="P28" s="2" t="s">
        <v>31</v>
      </c>
      <c r="Q28" s="2">
        <v>6</v>
      </c>
      <c r="R28" s="2">
        <v>6</v>
      </c>
      <c r="S28" s="2">
        <v>0</v>
      </c>
      <c r="T28" s="2">
        <v>0</v>
      </c>
      <c r="U28" s="4">
        <v>1</v>
      </c>
      <c r="V28" s="8">
        <f t="shared" si="1"/>
        <v>0</v>
      </c>
      <c r="X28" s="2" t="s">
        <v>31</v>
      </c>
      <c r="Y28" s="2">
        <v>6</v>
      </c>
      <c r="Z28" s="2">
        <v>6</v>
      </c>
      <c r="AA28" s="2">
        <v>0</v>
      </c>
      <c r="AB28" s="2">
        <v>0</v>
      </c>
      <c r="AC28" s="4">
        <v>1</v>
      </c>
      <c r="AD28" s="8">
        <f t="shared" si="2"/>
        <v>0</v>
      </c>
      <c r="AF28" s="2" t="s">
        <v>31</v>
      </c>
      <c r="AG28" s="2">
        <v>6</v>
      </c>
      <c r="AH28" s="2">
        <v>6</v>
      </c>
      <c r="AI28" s="2">
        <v>0</v>
      </c>
      <c r="AJ28" s="2">
        <v>0</v>
      </c>
      <c r="AK28" s="4">
        <v>1</v>
      </c>
      <c r="AL28" s="8">
        <f t="shared" si="3"/>
        <v>0</v>
      </c>
      <c r="AN28" s="2" t="s">
        <v>31</v>
      </c>
      <c r="AO28" s="2">
        <v>6</v>
      </c>
      <c r="AP28" s="2">
        <v>6</v>
      </c>
      <c r="AQ28" s="2">
        <v>0</v>
      </c>
      <c r="AR28" s="2">
        <v>0</v>
      </c>
      <c r="AS28" s="4">
        <v>1</v>
      </c>
      <c r="AT28" s="8">
        <f t="shared" si="4"/>
        <v>0</v>
      </c>
    </row>
    <row r="29" spans="1:46">
      <c r="A29" s="2" t="s">
        <v>32</v>
      </c>
      <c r="B29" s="2">
        <v>4</v>
      </c>
      <c r="C29" s="2">
        <v>4</v>
      </c>
      <c r="D29" s="2">
        <v>0</v>
      </c>
      <c r="E29" s="2">
        <v>0</v>
      </c>
      <c r="F29" s="4">
        <v>1</v>
      </c>
      <c r="H29" s="2" t="s">
        <v>32</v>
      </c>
      <c r="I29" s="2">
        <v>4</v>
      </c>
      <c r="J29" s="2">
        <v>4</v>
      </c>
      <c r="K29" s="2">
        <v>0</v>
      </c>
      <c r="L29" s="2">
        <v>0</v>
      </c>
      <c r="M29" s="4">
        <v>1</v>
      </c>
      <c r="N29" s="8">
        <f t="shared" si="0"/>
        <v>0</v>
      </c>
      <c r="P29" s="2" t="s">
        <v>32</v>
      </c>
      <c r="Q29" s="2">
        <v>4</v>
      </c>
      <c r="R29" s="2">
        <v>4</v>
      </c>
      <c r="S29" s="2">
        <v>0</v>
      </c>
      <c r="T29" s="2">
        <v>0</v>
      </c>
      <c r="U29" s="4">
        <v>1</v>
      </c>
      <c r="V29" s="8">
        <f t="shared" si="1"/>
        <v>0</v>
      </c>
      <c r="X29" s="2" t="s">
        <v>32</v>
      </c>
      <c r="Y29" s="2">
        <v>4</v>
      </c>
      <c r="Z29" s="2">
        <v>4</v>
      </c>
      <c r="AA29" s="2">
        <v>0</v>
      </c>
      <c r="AB29" s="2">
        <v>0</v>
      </c>
      <c r="AC29" s="4">
        <v>1</v>
      </c>
      <c r="AD29" s="8">
        <f t="shared" si="2"/>
        <v>0</v>
      </c>
      <c r="AF29" s="2" t="s">
        <v>32</v>
      </c>
      <c r="AG29" s="2">
        <v>4</v>
      </c>
      <c r="AH29" s="2">
        <v>4</v>
      </c>
      <c r="AI29" s="2">
        <v>0</v>
      </c>
      <c r="AJ29" s="2">
        <v>0</v>
      </c>
      <c r="AK29" s="4">
        <v>1</v>
      </c>
      <c r="AL29" s="8">
        <f t="shared" si="3"/>
        <v>0</v>
      </c>
      <c r="AN29" s="2" t="s">
        <v>32</v>
      </c>
      <c r="AO29" s="2">
        <v>4</v>
      </c>
      <c r="AP29" s="2">
        <v>4</v>
      </c>
      <c r="AQ29" s="2">
        <v>0</v>
      </c>
      <c r="AR29" s="2">
        <v>0</v>
      </c>
      <c r="AS29" s="4">
        <v>1</v>
      </c>
      <c r="AT29" s="8">
        <f t="shared" si="4"/>
        <v>0</v>
      </c>
    </row>
    <row r="30" spans="1:46">
      <c r="A30" s="2" t="s">
        <v>33</v>
      </c>
      <c r="B30" s="2">
        <v>52</v>
      </c>
      <c r="C30" s="2">
        <v>52</v>
      </c>
      <c r="D30" s="2">
        <v>0</v>
      </c>
      <c r="E30" s="2">
        <v>0</v>
      </c>
      <c r="F30" s="4">
        <v>1</v>
      </c>
      <c r="H30" s="2" t="s">
        <v>33</v>
      </c>
      <c r="I30" s="2">
        <v>52</v>
      </c>
      <c r="J30" s="2">
        <v>52</v>
      </c>
      <c r="K30" s="2">
        <v>0</v>
      </c>
      <c r="L30" s="2">
        <v>0</v>
      </c>
      <c r="M30" s="4">
        <v>1</v>
      </c>
      <c r="N30" s="8">
        <f t="shared" si="0"/>
        <v>0</v>
      </c>
      <c r="P30" s="2" t="s">
        <v>33</v>
      </c>
      <c r="Q30" s="2">
        <v>52</v>
      </c>
      <c r="R30" s="2">
        <v>52</v>
      </c>
      <c r="S30" s="2">
        <v>0</v>
      </c>
      <c r="T30" s="2">
        <v>0</v>
      </c>
      <c r="U30" s="4">
        <v>1</v>
      </c>
      <c r="V30" s="8">
        <f t="shared" si="1"/>
        <v>0</v>
      </c>
      <c r="X30" s="2" t="s">
        <v>33</v>
      </c>
      <c r="Y30" s="2">
        <v>52</v>
      </c>
      <c r="Z30" s="2">
        <v>52</v>
      </c>
      <c r="AA30" s="2">
        <v>0</v>
      </c>
      <c r="AB30" s="2">
        <v>0</v>
      </c>
      <c r="AC30" s="4">
        <v>1</v>
      </c>
      <c r="AD30" s="8">
        <f t="shared" si="2"/>
        <v>0</v>
      </c>
      <c r="AF30" s="2" t="s">
        <v>33</v>
      </c>
      <c r="AG30" s="2">
        <v>52</v>
      </c>
      <c r="AH30" s="2">
        <v>52</v>
      </c>
      <c r="AI30" s="2">
        <v>0</v>
      </c>
      <c r="AJ30" s="2">
        <v>0</v>
      </c>
      <c r="AK30" s="4">
        <v>1</v>
      </c>
      <c r="AL30" s="8">
        <f t="shared" si="3"/>
        <v>0</v>
      </c>
      <c r="AN30" s="2" t="s">
        <v>33</v>
      </c>
      <c r="AO30" s="2">
        <v>52</v>
      </c>
      <c r="AP30" s="2">
        <v>52</v>
      </c>
      <c r="AQ30" s="2">
        <v>0</v>
      </c>
      <c r="AR30" s="2">
        <v>0</v>
      </c>
      <c r="AS30" s="4">
        <v>1</v>
      </c>
      <c r="AT30" s="8">
        <f t="shared" si="4"/>
        <v>0</v>
      </c>
    </row>
    <row r="31" spans="1:46">
      <c r="A31" s="14" t="s">
        <v>34</v>
      </c>
      <c r="B31" s="2">
        <v>141</v>
      </c>
      <c r="C31" s="2">
        <v>141</v>
      </c>
      <c r="D31" s="2">
        <v>0</v>
      </c>
      <c r="E31" s="2">
        <v>0</v>
      </c>
      <c r="F31" s="4">
        <v>1</v>
      </c>
      <c r="H31" s="14" t="s">
        <v>34</v>
      </c>
      <c r="I31" s="2">
        <v>141</v>
      </c>
      <c r="J31" s="2">
        <v>141</v>
      </c>
      <c r="K31" s="2">
        <v>0</v>
      </c>
      <c r="L31" s="2">
        <v>0</v>
      </c>
      <c r="M31" s="4">
        <v>1</v>
      </c>
      <c r="N31" s="8">
        <f t="shared" si="0"/>
        <v>0</v>
      </c>
      <c r="P31" s="14" t="s">
        <v>34</v>
      </c>
      <c r="Q31" s="2">
        <v>141</v>
      </c>
      <c r="R31" s="2">
        <v>141</v>
      </c>
      <c r="S31" s="2">
        <v>0</v>
      </c>
      <c r="T31" s="2">
        <v>0</v>
      </c>
      <c r="U31" s="4">
        <v>1</v>
      </c>
      <c r="V31" s="8">
        <f t="shared" si="1"/>
        <v>0</v>
      </c>
      <c r="X31" s="14" t="s">
        <v>34</v>
      </c>
      <c r="Y31" s="2">
        <v>141</v>
      </c>
      <c r="Z31" s="2">
        <v>141</v>
      </c>
      <c r="AA31" s="2">
        <v>0</v>
      </c>
      <c r="AB31" s="2">
        <v>0</v>
      </c>
      <c r="AC31" s="4">
        <v>1</v>
      </c>
      <c r="AD31" s="8">
        <f t="shared" si="2"/>
        <v>0</v>
      </c>
      <c r="AF31" s="14" t="s">
        <v>34</v>
      </c>
      <c r="AG31" s="2">
        <v>141</v>
      </c>
      <c r="AH31" s="2">
        <v>141</v>
      </c>
      <c r="AI31" s="2">
        <v>0</v>
      </c>
      <c r="AJ31" s="2">
        <v>0</v>
      </c>
      <c r="AK31" s="4">
        <v>1</v>
      </c>
      <c r="AL31" s="8">
        <f t="shared" si="3"/>
        <v>0</v>
      </c>
      <c r="AN31" s="14" t="s">
        <v>34</v>
      </c>
      <c r="AO31" s="2">
        <v>141</v>
      </c>
      <c r="AP31" s="2">
        <v>141</v>
      </c>
      <c r="AQ31" s="2">
        <v>0</v>
      </c>
      <c r="AR31" s="2">
        <v>0</v>
      </c>
      <c r="AS31" s="4">
        <v>1</v>
      </c>
      <c r="AT31" s="8">
        <f t="shared" si="4"/>
        <v>0</v>
      </c>
    </row>
    <row r="32" spans="1:46">
      <c r="A32" s="2" t="s">
        <v>35</v>
      </c>
      <c r="B32" s="2">
        <v>45</v>
      </c>
      <c r="C32" s="2">
        <v>45</v>
      </c>
      <c r="D32" s="2">
        <v>0</v>
      </c>
      <c r="E32" s="2">
        <v>0</v>
      </c>
      <c r="F32" s="4">
        <v>1</v>
      </c>
      <c r="H32" s="2" t="s">
        <v>35</v>
      </c>
      <c r="I32" s="2">
        <v>45</v>
      </c>
      <c r="J32" s="2">
        <v>45</v>
      </c>
      <c r="K32" s="2">
        <v>0</v>
      </c>
      <c r="L32" s="2">
        <v>0</v>
      </c>
      <c r="M32" s="4">
        <v>1</v>
      </c>
      <c r="N32" s="8">
        <f t="shared" si="0"/>
        <v>0</v>
      </c>
      <c r="P32" s="2" t="s">
        <v>35</v>
      </c>
      <c r="Q32" s="2">
        <v>45</v>
      </c>
      <c r="R32" s="2">
        <v>45</v>
      </c>
      <c r="S32" s="2">
        <v>0</v>
      </c>
      <c r="T32" s="2">
        <v>0</v>
      </c>
      <c r="U32" s="4">
        <v>1</v>
      </c>
      <c r="V32" s="8">
        <f t="shared" si="1"/>
        <v>0</v>
      </c>
      <c r="X32" s="2" t="s">
        <v>35</v>
      </c>
      <c r="Y32" s="2">
        <v>45</v>
      </c>
      <c r="Z32" s="2">
        <v>45</v>
      </c>
      <c r="AA32" s="2">
        <v>0</v>
      </c>
      <c r="AB32" s="2">
        <v>0</v>
      </c>
      <c r="AC32" s="4">
        <v>1</v>
      </c>
      <c r="AD32" s="8">
        <f t="shared" si="2"/>
        <v>0</v>
      </c>
      <c r="AF32" s="2" t="s">
        <v>35</v>
      </c>
      <c r="AG32" s="2">
        <v>45</v>
      </c>
      <c r="AH32" s="2">
        <v>45</v>
      </c>
      <c r="AI32" s="2">
        <v>0</v>
      </c>
      <c r="AJ32" s="2">
        <v>0</v>
      </c>
      <c r="AK32" s="4">
        <v>1</v>
      </c>
      <c r="AL32" s="8">
        <f t="shared" si="3"/>
        <v>0</v>
      </c>
      <c r="AN32" s="2" t="s">
        <v>35</v>
      </c>
      <c r="AO32" s="2">
        <v>45</v>
      </c>
      <c r="AP32" s="2">
        <v>45</v>
      </c>
      <c r="AQ32" s="2">
        <v>0</v>
      </c>
      <c r="AR32" s="2">
        <v>0</v>
      </c>
      <c r="AS32" s="4">
        <v>1</v>
      </c>
      <c r="AT32" s="8">
        <f t="shared" si="4"/>
        <v>0</v>
      </c>
    </row>
    <row r="33" spans="1:46">
      <c r="A33" s="2" t="s">
        <v>36</v>
      </c>
      <c r="B33" s="2">
        <v>12</v>
      </c>
      <c r="C33" s="2">
        <v>3</v>
      </c>
      <c r="D33" s="2">
        <v>9</v>
      </c>
      <c r="E33" s="2">
        <v>0</v>
      </c>
      <c r="F33" s="4">
        <v>0.25</v>
      </c>
      <c r="H33" s="2" t="s">
        <v>36</v>
      </c>
      <c r="I33" s="2">
        <v>12</v>
      </c>
      <c r="J33" s="2">
        <v>3</v>
      </c>
      <c r="K33" s="2">
        <v>9</v>
      </c>
      <c r="L33" s="2">
        <v>0</v>
      </c>
      <c r="M33" s="4">
        <v>0.25</v>
      </c>
      <c r="N33" s="8">
        <f t="shared" si="0"/>
        <v>0</v>
      </c>
      <c r="P33" s="2" t="s">
        <v>36</v>
      </c>
      <c r="Q33" s="2">
        <v>12</v>
      </c>
      <c r="R33" s="2">
        <v>3</v>
      </c>
      <c r="S33" s="2">
        <v>9</v>
      </c>
      <c r="T33" s="2">
        <v>0</v>
      </c>
      <c r="U33" s="4">
        <v>0.25</v>
      </c>
      <c r="V33" s="8">
        <f t="shared" si="1"/>
        <v>0</v>
      </c>
      <c r="X33" s="2" t="s">
        <v>36</v>
      </c>
      <c r="Y33" s="2">
        <v>12</v>
      </c>
      <c r="Z33" s="2">
        <v>3</v>
      </c>
      <c r="AA33" s="2">
        <v>9</v>
      </c>
      <c r="AB33" s="2">
        <v>0</v>
      </c>
      <c r="AC33" s="4">
        <v>0.25</v>
      </c>
      <c r="AD33" s="8">
        <f t="shared" si="2"/>
        <v>0</v>
      </c>
      <c r="AF33" s="2" t="s">
        <v>36</v>
      </c>
      <c r="AG33" s="2">
        <v>12</v>
      </c>
      <c r="AH33" s="2">
        <v>3</v>
      </c>
      <c r="AI33" s="2">
        <v>9</v>
      </c>
      <c r="AJ33" s="2">
        <v>0</v>
      </c>
      <c r="AK33" s="4">
        <v>0.25</v>
      </c>
      <c r="AL33" s="8">
        <f t="shared" si="3"/>
        <v>0</v>
      </c>
      <c r="AN33" s="2" t="s">
        <v>36</v>
      </c>
      <c r="AO33" s="2">
        <v>12</v>
      </c>
      <c r="AP33" s="2">
        <v>3</v>
      </c>
      <c r="AQ33" s="2">
        <v>9</v>
      </c>
      <c r="AR33" s="2">
        <v>0</v>
      </c>
      <c r="AS33" s="4">
        <v>0.25</v>
      </c>
      <c r="AT33" s="8">
        <f t="shared" si="4"/>
        <v>0</v>
      </c>
    </row>
    <row r="34" spans="1:46">
      <c r="A34" s="2" t="s">
        <v>37</v>
      </c>
      <c r="B34" s="2">
        <v>15</v>
      </c>
      <c r="C34" s="2">
        <v>15</v>
      </c>
      <c r="D34" s="2">
        <v>0</v>
      </c>
      <c r="E34" s="2">
        <v>0</v>
      </c>
      <c r="F34" s="4">
        <v>1</v>
      </c>
      <c r="H34" s="2" t="s">
        <v>37</v>
      </c>
      <c r="I34" s="2">
        <v>15</v>
      </c>
      <c r="J34" s="2">
        <v>15</v>
      </c>
      <c r="K34" s="2">
        <v>0</v>
      </c>
      <c r="L34" s="2">
        <v>0</v>
      </c>
      <c r="M34" s="4">
        <v>1</v>
      </c>
      <c r="N34" s="8">
        <f t="shared" si="0"/>
        <v>0</v>
      </c>
      <c r="P34" s="2" t="s">
        <v>37</v>
      </c>
      <c r="Q34" s="2">
        <v>15</v>
      </c>
      <c r="R34" s="2">
        <v>15</v>
      </c>
      <c r="S34" s="2">
        <v>0</v>
      </c>
      <c r="T34" s="2">
        <v>0</v>
      </c>
      <c r="U34" s="4">
        <v>1</v>
      </c>
      <c r="V34" s="8">
        <f t="shared" si="1"/>
        <v>0</v>
      </c>
      <c r="X34" s="2" t="s">
        <v>37</v>
      </c>
      <c r="Y34" s="2">
        <v>15</v>
      </c>
      <c r="Z34" s="2">
        <v>15</v>
      </c>
      <c r="AA34" s="2">
        <v>0</v>
      </c>
      <c r="AB34" s="2">
        <v>0</v>
      </c>
      <c r="AC34" s="4">
        <v>1</v>
      </c>
      <c r="AD34" s="8">
        <f t="shared" si="2"/>
        <v>0</v>
      </c>
      <c r="AF34" s="2" t="s">
        <v>37</v>
      </c>
      <c r="AG34" s="2">
        <v>15</v>
      </c>
      <c r="AH34" s="2">
        <v>15</v>
      </c>
      <c r="AI34" s="2">
        <v>0</v>
      </c>
      <c r="AJ34" s="2">
        <v>0</v>
      </c>
      <c r="AK34" s="4">
        <v>1</v>
      </c>
      <c r="AL34" s="8">
        <f t="shared" si="3"/>
        <v>0</v>
      </c>
      <c r="AN34" s="2" t="s">
        <v>37</v>
      </c>
      <c r="AO34" s="2">
        <v>15</v>
      </c>
      <c r="AP34" s="2">
        <v>15</v>
      </c>
      <c r="AQ34" s="2">
        <v>0</v>
      </c>
      <c r="AR34" s="2">
        <v>0</v>
      </c>
      <c r="AS34" s="4">
        <v>1</v>
      </c>
      <c r="AT34" s="8">
        <f t="shared" si="4"/>
        <v>0</v>
      </c>
    </row>
    <row r="35" spans="1:46">
      <c r="A35" s="2" t="s">
        <v>38</v>
      </c>
      <c r="B35" s="2">
        <v>18</v>
      </c>
      <c r="C35" s="2">
        <v>18</v>
      </c>
      <c r="D35" s="2">
        <v>0</v>
      </c>
      <c r="E35" s="2">
        <v>0</v>
      </c>
      <c r="F35" s="4">
        <v>1</v>
      </c>
      <c r="H35" s="2" t="s">
        <v>38</v>
      </c>
      <c r="I35" s="2">
        <v>18</v>
      </c>
      <c r="J35" s="2">
        <v>18</v>
      </c>
      <c r="K35" s="2">
        <v>0</v>
      </c>
      <c r="L35" s="2">
        <v>0</v>
      </c>
      <c r="M35" s="4">
        <v>1</v>
      </c>
      <c r="N35" s="8">
        <f t="shared" si="0"/>
        <v>0</v>
      </c>
      <c r="P35" s="2" t="s">
        <v>38</v>
      </c>
      <c r="Q35" s="2">
        <v>18</v>
      </c>
      <c r="R35" s="2">
        <v>18</v>
      </c>
      <c r="S35" s="2">
        <v>0</v>
      </c>
      <c r="T35" s="2">
        <v>0</v>
      </c>
      <c r="U35" s="4">
        <v>1</v>
      </c>
      <c r="V35" s="8">
        <f t="shared" si="1"/>
        <v>0</v>
      </c>
      <c r="X35" s="2" t="s">
        <v>38</v>
      </c>
      <c r="Y35" s="2">
        <v>18</v>
      </c>
      <c r="Z35" s="2">
        <v>18</v>
      </c>
      <c r="AA35" s="2">
        <v>0</v>
      </c>
      <c r="AB35" s="2">
        <v>0</v>
      </c>
      <c r="AC35" s="4">
        <v>1</v>
      </c>
      <c r="AD35" s="8">
        <f t="shared" si="2"/>
        <v>0</v>
      </c>
      <c r="AF35" s="2" t="s">
        <v>38</v>
      </c>
      <c r="AG35" s="2">
        <v>18</v>
      </c>
      <c r="AH35" s="2">
        <v>18</v>
      </c>
      <c r="AI35" s="2">
        <v>0</v>
      </c>
      <c r="AJ35" s="2">
        <v>0</v>
      </c>
      <c r="AK35" s="4">
        <v>1</v>
      </c>
      <c r="AL35" s="8">
        <f t="shared" si="3"/>
        <v>0</v>
      </c>
      <c r="AN35" s="2" t="s">
        <v>38</v>
      </c>
      <c r="AO35" s="2">
        <v>18</v>
      </c>
      <c r="AP35" s="2">
        <v>18</v>
      </c>
      <c r="AQ35" s="2">
        <v>0</v>
      </c>
      <c r="AR35" s="2">
        <v>0</v>
      </c>
      <c r="AS35" s="4">
        <v>1</v>
      </c>
      <c r="AT35" s="8">
        <f t="shared" si="4"/>
        <v>0</v>
      </c>
    </row>
    <row r="36" spans="1:46">
      <c r="A36" s="2" t="s">
        <v>39</v>
      </c>
      <c r="B36" s="2">
        <v>45</v>
      </c>
      <c r="C36" s="2">
        <v>40</v>
      </c>
      <c r="D36" s="2">
        <v>5</v>
      </c>
      <c r="E36" s="2">
        <v>0</v>
      </c>
      <c r="F36" s="4">
        <v>0.89</v>
      </c>
      <c r="H36" s="2" t="s">
        <v>39</v>
      </c>
      <c r="I36" s="2">
        <v>45</v>
      </c>
      <c r="J36" s="2">
        <v>40</v>
      </c>
      <c r="K36" s="2">
        <v>5</v>
      </c>
      <c r="L36" s="2">
        <v>0</v>
      </c>
      <c r="M36" s="4">
        <v>0.89</v>
      </c>
      <c r="N36" s="8">
        <f t="shared" si="0"/>
        <v>0</v>
      </c>
      <c r="P36" s="2" t="s">
        <v>39</v>
      </c>
      <c r="Q36" s="2">
        <v>45</v>
      </c>
      <c r="R36" s="2">
        <v>40</v>
      </c>
      <c r="S36" s="2">
        <v>5</v>
      </c>
      <c r="T36" s="2">
        <v>0</v>
      </c>
      <c r="U36" s="4">
        <v>0.89</v>
      </c>
      <c r="V36" s="8">
        <f t="shared" si="1"/>
        <v>0</v>
      </c>
      <c r="X36" s="2" t="s">
        <v>39</v>
      </c>
      <c r="Y36" s="2">
        <v>45</v>
      </c>
      <c r="Z36" s="2">
        <v>40</v>
      </c>
      <c r="AA36" s="2">
        <v>5</v>
      </c>
      <c r="AB36" s="2">
        <v>0</v>
      </c>
      <c r="AC36" s="4">
        <v>0.89</v>
      </c>
      <c r="AD36" s="8">
        <f t="shared" si="2"/>
        <v>0</v>
      </c>
      <c r="AF36" s="2" t="s">
        <v>39</v>
      </c>
      <c r="AG36" s="2">
        <v>45</v>
      </c>
      <c r="AH36" s="2">
        <v>40</v>
      </c>
      <c r="AI36" s="2">
        <v>5</v>
      </c>
      <c r="AJ36" s="2">
        <v>0</v>
      </c>
      <c r="AK36" s="4">
        <v>0.89</v>
      </c>
      <c r="AL36" s="8">
        <f t="shared" si="3"/>
        <v>0</v>
      </c>
      <c r="AN36" s="2" t="s">
        <v>39</v>
      </c>
      <c r="AO36" s="2">
        <v>45</v>
      </c>
      <c r="AP36" s="2">
        <v>40</v>
      </c>
      <c r="AQ36" s="2">
        <v>5</v>
      </c>
      <c r="AR36" s="2">
        <v>0</v>
      </c>
      <c r="AS36" s="4">
        <v>0.89</v>
      </c>
      <c r="AT36" s="8">
        <f t="shared" si="4"/>
        <v>0</v>
      </c>
    </row>
    <row r="37" spans="1:46">
      <c r="A37" s="2" t="s">
        <v>40</v>
      </c>
      <c r="B37" s="2">
        <v>14</v>
      </c>
      <c r="C37" s="2">
        <v>10</v>
      </c>
      <c r="D37" s="2">
        <v>3</v>
      </c>
      <c r="E37" s="2">
        <v>1</v>
      </c>
      <c r="F37" s="4">
        <v>0.71</v>
      </c>
      <c r="H37" s="2" t="s">
        <v>40</v>
      </c>
      <c r="I37" s="2">
        <v>14</v>
      </c>
      <c r="J37" s="2">
        <v>10</v>
      </c>
      <c r="K37" s="2">
        <v>3</v>
      </c>
      <c r="L37" s="2">
        <v>1</v>
      </c>
      <c r="M37" s="4">
        <v>0.71</v>
      </c>
      <c r="N37" s="8">
        <f t="shared" si="0"/>
        <v>0</v>
      </c>
      <c r="P37" s="2" t="s">
        <v>40</v>
      </c>
      <c r="Q37" s="2">
        <v>14</v>
      </c>
      <c r="R37" s="2">
        <v>10</v>
      </c>
      <c r="S37" s="2">
        <v>3</v>
      </c>
      <c r="T37" s="2">
        <v>1</v>
      </c>
      <c r="U37" s="4">
        <v>0.71</v>
      </c>
      <c r="V37" s="8">
        <f t="shared" si="1"/>
        <v>0</v>
      </c>
      <c r="X37" s="2" t="s">
        <v>40</v>
      </c>
      <c r="Y37" s="2">
        <v>14</v>
      </c>
      <c r="Z37" s="2">
        <v>10</v>
      </c>
      <c r="AA37" s="2">
        <v>3</v>
      </c>
      <c r="AB37" s="2">
        <v>1</v>
      </c>
      <c r="AC37" s="4">
        <v>0.71</v>
      </c>
      <c r="AD37" s="8">
        <f t="shared" si="2"/>
        <v>0</v>
      </c>
      <c r="AF37" s="2" t="s">
        <v>40</v>
      </c>
      <c r="AG37" s="2">
        <v>14</v>
      </c>
      <c r="AH37" s="2">
        <v>10</v>
      </c>
      <c r="AI37" s="2">
        <v>3</v>
      </c>
      <c r="AJ37" s="2">
        <v>1</v>
      </c>
      <c r="AK37" s="4">
        <v>0.71</v>
      </c>
      <c r="AL37" s="8">
        <f t="shared" si="3"/>
        <v>0</v>
      </c>
      <c r="AN37" s="2" t="s">
        <v>40</v>
      </c>
      <c r="AO37" s="2">
        <v>14</v>
      </c>
      <c r="AP37" s="2">
        <v>10</v>
      </c>
      <c r="AQ37" s="2">
        <v>3</v>
      </c>
      <c r="AR37" s="2">
        <v>1</v>
      </c>
      <c r="AS37" s="4">
        <v>0.71</v>
      </c>
      <c r="AT37" s="8">
        <f t="shared" si="4"/>
        <v>0</v>
      </c>
    </row>
    <row r="38" spans="1:46">
      <c r="A38" s="2" t="s">
        <v>41</v>
      </c>
      <c r="B38" s="2">
        <v>36</v>
      </c>
      <c r="C38" s="2">
        <v>36</v>
      </c>
      <c r="D38" s="2">
        <v>0</v>
      </c>
      <c r="E38" s="2">
        <v>0</v>
      </c>
      <c r="F38" s="4">
        <v>1</v>
      </c>
      <c r="H38" s="2" t="s">
        <v>41</v>
      </c>
      <c r="I38" s="2">
        <v>36</v>
      </c>
      <c r="J38" s="2">
        <v>36</v>
      </c>
      <c r="K38" s="2">
        <v>0</v>
      </c>
      <c r="L38" s="2">
        <v>0</v>
      </c>
      <c r="M38" s="4">
        <v>1</v>
      </c>
      <c r="N38" s="8">
        <f t="shared" si="0"/>
        <v>0</v>
      </c>
      <c r="P38" s="2" t="s">
        <v>41</v>
      </c>
      <c r="Q38" s="2">
        <v>36</v>
      </c>
      <c r="R38" s="2">
        <v>36</v>
      </c>
      <c r="S38" s="2">
        <v>0</v>
      </c>
      <c r="T38" s="2">
        <v>0</v>
      </c>
      <c r="U38" s="4">
        <v>1</v>
      </c>
      <c r="V38" s="8">
        <f t="shared" si="1"/>
        <v>0</v>
      </c>
      <c r="X38" s="2" t="s">
        <v>41</v>
      </c>
      <c r="Y38" s="2">
        <v>36</v>
      </c>
      <c r="Z38" s="2">
        <v>36</v>
      </c>
      <c r="AA38" s="2">
        <v>0</v>
      </c>
      <c r="AB38" s="2">
        <v>0</v>
      </c>
      <c r="AC38" s="4">
        <v>1</v>
      </c>
      <c r="AD38" s="8">
        <f t="shared" si="2"/>
        <v>0</v>
      </c>
      <c r="AF38" s="2" t="s">
        <v>41</v>
      </c>
      <c r="AG38" s="2">
        <v>36</v>
      </c>
      <c r="AH38" s="2">
        <v>36</v>
      </c>
      <c r="AI38" s="2">
        <v>0</v>
      </c>
      <c r="AJ38" s="2">
        <v>0</v>
      </c>
      <c r="AK38" s="4">
        <v>1</v>
      </c>
      <c r="AL38" s="8">
        <f t="shared" si="3"/>
        <v>0</v>
      </c>
      <c r="AN38" s="2" t="s">
        <v>41</v>
      </c>
      <c r="AO38" s="2">
        <v>36</v>
      </c>
      <c r="AP38" s="2">
        <v>36</v>
      </c>
      <c r="AQ38" s="2">
        <v>0</v>
      </c>
      <c r="AR38" s="2">
        <v>0</v>
      </c>
      <c r="AS38" s="4">
        <v>1</v>
      </c>
      <c r="AT38" s="8">
        <f t="shared" si="4"/>
        <v>0</v>
      </c>
    </row>
    <row r="39" spans="1:46">
      <c r="A39" s="2" t="s">
        <v>42</v>
      </c>
      <c r="B39" s="2">
        <v>74</v>
      </c>
      <c r="C39" s="2">
        <v>24</v>
      </c>
      <c r="D39" s="2">
        <v>50</v>
      </c>
      <c r="E39" s="2">
        <v>0</v>
      </c>
      <c r="F39" s="4">
        <v>0.32</v>
      </c>
      <c r="H39" s="2" t="s">
        <v>42</v>
      </c>
      <c r="I39" s="2">
        <v>74</v>
      </c>
      <c r="J39" s="2">
        <v>24</v>
      </c>
      <c r="K39" s="2">
        <v>50</v>
      </c>
      <c r="L39" s="2">
        <v>0</v>
      </c>
      <c r="M39" s="4">
        <v>0.32</v>
      </c>
      <c r="N39" s="8">
        <f t="shared" si="0"/>
        <v>0</v>
      </c>
      <c r="P39" s="2" t="s">
        <v>42</v>
      </c>
      <c r="Q39" s="2">
        <v>74</v>
      </c>
      <c r="R39" s="2">
        <v>24</v>
      </c>
      <c r="S39" s="2">
        <v>50</v>
      </c>
      <c r="T39" s="2">
        <v>0</v>
      </c>
      <c r="U39" s="4">
        <v>0.32</v>
      </c>
      <c r="V39" s="8">
        <f t="shared" si="1"/>
        <v>0</v>
      </c>
      <c r="X39" s="2" t="s">
        <v>42</v>
      </c>
      <c r="Y39" s="2">
        <v>74</v>
      </c>
      <c r="Z39" s="2">
        <v>24</v>
      </c>
      <c r="AA39" s="2">
        <v>50</v>
      </c>
      <c r="AB39" s="2">
        <v>0</v>
      </c>
      <c r="AC39" s="4">
        <v>0.32</v>
      </c>
      <c r="AD39" s="8">
        <f t="shared" si="2"/>
        <v>0</v>
      </c>
      <c r="AF39" s="2" t="s">
        <v>42</v>
      </c>
      <c r="AG39" s="2">
        <v>74</v>
      </c>
      <c r="AH39" s="2">
        <v>24</v>
      </c>
      <c r="AI39" s="2">
        <v>50</v>
      </c>
      <c r="AJ39" s="2">
        <v>0</v>
      </c>
      <c r="AK39" s="4">
        <v>0.32</v>
      </c>
      <c r="AL39" s="8">
        <f t="shared" si="3"/>
        <v>0</v>
      </c>
      <c r="AN39" s="2" t="s">
        <v>42</v>
      </c>
      <c r="AO39" s="2">
        <v>74</v>
      </c>
      <c r="AP39" s="2">
        <v>24</v>
      </c>
      <c r="AQ39" s="2">
        <v>50</v>
      </c>
      <c r="AR39" s="2">
        <v>0</v>
      </c>
      <c r="AS39" s="4">
        <v>0.32</v>
      </c>
      <c r="AT39" s="8">
        <f t="shared" si="4"/>
        <v>0</v>
      </c>
    </row>
    <row r="40" spans="1:46">
      <c r="A40" s="2" t="s">
        <v>43</v>
      </c>
      <c r="B40" s="2">
        <v>110</v>
      </c>
      <c r="C40" s="2">
        <v>110</v>
      </c>
      <c r="D40" s="2">
        <v>0</v>
      </c>
      <c r="E40" s="2">
        <v>0</v>
      </c>
      <c r="F40" s="4">
        <v>1</v>
      </c>
      <c r="H40" s="2" t="s">
        <v>43</v>
      </c>
      <c r="I40" s="2">
        <v>110</v>
      </c>
      <c r="J40" s="2">
        <v>110</v>
      </c>
      <c r="K40" s="2">
        <v>0</v>
      </c>
      <c r="L40" s="2">
        <v>0</v>
      </c>
      <c r="M40" s="4">
        <v>1</v>
      </c>
      <c r="N40" s="8">
        <f t="shared" si="0"/>
        <v>0</v>
      </c>
      <c r="P40" s="2" t="s">
        <v>43</v>
      </c>
      <c r="Q40" s="2">
        <v>110</v>
      </c>
      <c r="R40" s="2">
        <v>110</v>
      </c>
      <c r="S40" s="2">
        <v>0</v>
      </c>
      <c r="T40" s="2">
        <v>0</v>
      </c>
      <c r="U40" s="4">
        <v>1</v>
      </c>
      <c r="V40" s="8">
        <f t="shared" si="1"/>
        <v>0</v>
      </c>
      <c r="X40" s="2" t="s">
        <v>43</v>
      </c>
      <c r="Y40" s="2">
        <v>110</v>
      </c>
      <c r="Z40" s="2">
        <v>110</v>
      </c>
      <c r="AA40" s="2">
        <v>0</v>
      </c>
      <c r="AB40" s="2">
        <v>0</v>
      </c>
      <c r="AC40" s="4">
        <v>1</v>
      </c>
      <c r="AD40" s="8">
        <f t="shared" si="2"/>
        <v>0</v>
      </c>
      <c r="AF40" s="2" t="s">
        <v>43</v>
      </c>
      <c r="AG40" s="2">
        <v>110</v>
      </c>
      <c r="AH40" s="2">
        <v>110</v>
      </c>
      <c r="AI40" s="2">
        <v>0</v>
      </c>
      <c r="AJ40" s="2">
        <v>0</v>
      </c>
      <c r="AK40" s="4">
        <v>1</v>
      </c>
      <c r="AL40" s="8">
        <f t="shared" si="3"/>
        <v>0</v>
      </c>
      <c r="AN40" s="2" t="s">
        <v>43</v>
      </c>
      <c r="AO40" s="2">
        <v>110</v>
      </c>
      <c r="AP40" s="2">
        <v>110</v>
      </c>
      <c r="AQ40" s="2">
        <v>0</v>
      </c>
      <c r="AR40" s="2">
        <v>0</v>
      </c>
      <c r="AS40" s="4">
        <v>1</v>
      </c>
      <c r="AT40" s="8">
        <f t="shared" si="4"/>
        <v>0</v>
      </c>
    </row>
    <row r="41" spans="1:46">
      <c r="A41" s="2" t="s">
        <v>44</v>
      </c>
      <c r="B41" s="2">
        <v>56</v>
      </c>
      <c r="C41" s="2">
        <v>44</v>
      </c>
      <c r="D41" s="2">
        <v>11</v>
      </c>
      <c r="E41" s="2">
        <v>1</v>
      </c>
      <c r="F41" s="4">
        <v>0.79</v>
      </c>
      <c r="H41" s="2" t="s">
        <v>44</v>
      </c>
      <c r="I41" s="2">
        <v>56</v>
      </c>
      <c r="J41" s="2">
        <v>44</v>
      </c>
      <c r="K41" s="2">
        <v>11</v>
      </c>
      <c r="L41" s="2">
        <v>1</v>
      </c>
      <c r="M41" s="4">
        <v>0.79</v>
      </c>
      <c r="N41" s="8">
        <f t="shared" si="0"/>
        <v>0</v>
      </c>
      <c r="P41" s="2" t="s">
        <v>44</v>
      </c>
      <c r="Q41" s="2">
        <v>56</v>
      </c>
      <c r="R41" s="2">
        <v>44</v>
      </c>
      <c r="S41" s="2">
        <v>11</v>
      </c>
      <c r="T41" s="2">
        <v>1</v>
      </c>
      <c r="U41" s="4">
        <v>0.79</v>
      </c>
      <c r="V41" s="8">
        <f t="shared" si="1"/>
        <v>0</v>
      </c>
      <c r="X41" s="2" t="s">
        <v>44</v>
      </c>
      <c r="Y41" s="2">
        <v>56</v>
      </c>
      <c r="Z41" s="2">
        <v>44</v>
      </c>
      <c r="AA41" s="2">
        <v>11</v>
      </c>
      <c r="AB41" s="2">
        <v>1</v>
      </c>
      <c r="AC41" s="4">
        <v>0.79</v>
      </c>
      <c r="AD41" s="8">
        <f t="shared" si="2"/>
        <v>0</v>
      </c>
      <c r="AF41" s="2" t="s">
        <v>44</v>
      </c>
      <c r="AG41" s="2">
        <v>56</v>
      </c>
      <c r="AH41" s="2">
        <v>44</v>
      </c>
      <c r="AI41" s="2">
        <v>11</v>
      </c>
      <c r="AJ41" s="2">
        <v>1</v>
      </c>
      <c r="AK41" s="4">
        <v>0.79</v>
      </c>
      <c r="AL41" s="8">
        <f t="shared" si="3"/>
        <v>0</v>
      </c>
      <c r="AN41" s="2" t="s">
        <v>44</v>
      </c>
      <c r="AO41" s="2">
        <v>56</v>
      </c>
      <c r="AP41" s="2">
        <v>44</v>
      </c>
      <c r="AQ41" s="2">
        <v>11</v>
      </c>
      <c r="AR41" s="2">
        <v>1</v>
      </c>
      <c r="AS41" s="4">
        <v>0.79</v>
      </c>
      <c r="AT41" s="8">
        <f t="shared" si="4"/>
        <v>0</v>
      </c>
    </row>
    <row r="42" spans="1:46">
      <c r="A42" s="14" t="s">
        <v>45</v>
      </c>
      <c r="B42" s="2">
        <v>3</v>
      </c>
      <c r="C42" s="2">
        <v>3</v>
      </c>
      <c r="D42" s="2">
        <v>0</v>
      </c>
      <c r="E42" s="2">
        <v>0</v>
      </c>
      <c r="F42" s="4">
        <v>1</v>
      </c>
      <c r="H42" s="14" t="s">
        <v>45</v>
      </c>
      <c r="I42" s="2">
        <v>3</v>
      </c>
      <c r="J42" s="2">
        <v>3</v>
      </c>
      <c r="K42" s="2">
        <v>0</v>
      </c>
      <c r="L42" s="2">
        <v>0</v>
      </c>
      <c r="M42" s="4">
        <v>1</v>
      </c>
      <c r="N42" s="8">
        <f t="shared" si="0"/>
        <v>0</v>
      </c>
      <c r="P42" s="14" t="s">
        <v>45</v>
      </c>
      <c r="Q42" s="2">
        <v>3</v>
      </c>
      <c r="R42" s="2">
        <v>3</v>
      </c>
      <c r="S42" s="2">
        <v>0</v>
      </c>
      <c r="T42" s="2">
        <v>0</v>
      </c>
      <c r="U42" s="4">
        <v>1</v>
      </c>
      <c r="V42" s="8">
        <f t="shared" si="1"/>
        <v>0</v>
      </c>
      <c r="X42" s="14" t="s">
        <v>45</v>
      </c>
      <c r="Y42" s="2">
        <v>3</v>
      </c>
      <c r="Z42" s="2">
        <v>3</v>
      </c>
      <c r="AA42" s="2">
        <v>0</v>
      </c>
      <c r="AB42" s="2">
        <v>0</v>
      </c>
      <c r="AC42" s="4">
        <v>1</v>
      </c>
      <c r="AD42" s="8">
        <f t="shared" si="2"/>
        <v>0</v>
      </c>
      <c r="AF42" s="14" t="s">
        <v>45</v>
      </c>
      <c r="AG42" s="2">
        <v>3</v>
      </c>
      <c r="AH42" s="2">
        <v>3</v>
      </c>
      <c r="AI42" s="2">
        <v>0</v>
      </c>
      <c r="AJ42" s="2">
        <v>0</v>
      </c>
      <c r="AK42" s="4">
        <v>1</v>
      </c>
      <c r="AL42" s="8">
        <f t="shared" si="3"/>
        <v>0</v>
      </c>
      <c r="AN42" s="21" t="s">
        <v>45</v>
      </c>
      <c r="AO42" s="2">
        <v>3</v>
      </c>
      <c r="AP42" s="2">
        <v>0</v>
      </c>
      <c r="AQ42" s="2">
        <v>3</v>
      </c>
      <c r="AR42" s="2">
        <v>0</v>
      </c>
      <c r="AS42" s="4">
        <v>0</v>
      </c>
      <c r="AT42" s="8">
        <f t="shared" si="4"/>
        <v>-1</v>
      </c>
    </row>
    <row r="43" spans="1:46">
      <c r="A43" s="2" t="s">
        <v>46</v>
      </c>
      <c r="B43" s="2">
        <v>23</v>
      </c>
      <c r="C43" s="2">
        <v>22</v>
      </c>
      <c r="D43" s="2">
        <v>1</v>
      </c>
      <c r="E43" s="2">
        <v>0</v>
      </c>
      <c r="F43" s="4">
        <v>0.96</v>
      </c>
      <c r="H43" s="2" t="s">
        <v>46</v>
      </c>
      <c r="I43" s="2">
        <v>23</v>
      </c>
      <c r="J43" s="2">
        <v>22</v>
      </c>
      <c r="K43" s="2">
        <v>1</v>
      </c>
      <c r="L43" s="2">
        <v>0</v>
      </c>
      <c r="M43" s="4">
        <v>0.96</v>
      </c>
      <c r="N43" s="8">
        <f t="shared" si="0"/>
        <v>0</v>
      </c>
      <c r="P43" s="2" t="s">
        <v>46</v>
      </c>
      <c r="Q43" s="2">
        <v>23</v>
      </c>
      <c r="R43" s="2">
        <v>22</v>
      </c>
      <c r="S43" s="2">
        <v>1</v>
      </c>
      <c r="T43" s="2">
        <v>0</v>
      </c>
      <c r="U43" s="4">
        <v>0.96</v>
      </c>
      <c r="V43" s="8">
        <f t="shared" si="1"/>
        <v>0</v>
      </c>
      <c r="X43" s="2" t="s">
        <v>46</v>
      </c>
      <c r="Y43" s="2">
        <v>23</v>
      </c>
      <c r="Z43" s="2">
        <v>22</v>
      </c>
      <c r="AA43" s="2">
        <v>1</v>
      </c>
      <c r="AB43" s="2">
        <v>0</v>
      </c>
      <c r="AC43" s="4">
        <v>0.96</v>
      </c>
      <c r="AD43" s="8">
        <f t="shared" si="2"/>
        <v>0</v>
      </c>
      <c r="AF43" s="2" t="s">
        <v>46</v>
      </c>
      <c r="AG43" s="2">
        <v>23</v>
      </c>
      <c r="AH43" s="2">
        <v>22</v>
      </c>
      <c r="AI43" s="2">
        <v>1</v>
      </c>
      <c r="AJ43" s="2">
        <v>0</v>
      </c>
      <c r="AK43" s="4">
        <v>0.96</v>
      </c>
      <c r="AL43" s="8">
        <f t="shared" si="3"/>
        <v>0</v>
      </c>
      <c r="AN43" s="2" t="s">
        <v>46</v>
      </c>
      <c r="AO43" s="2">
        <v>23</v>
      </c>
      <c r="AP43" s="2">
        <v>22</v>
      </c>
      <c r="AQ43" s="2">
        <v>1</v>
      </c>
      <c r="AR43" s="2">
        <v>0</v>
      </c>
      <c r="AS43" s="4">
        <v>0.96</v>
      </c>
      <c r="AT43" s="8">
        <f t="shared" si="4"/>
        <v>0</v>
      </c>
    </row>
    <row r="44" spans="1:46">
      <c r="A44" s="2" t="s">
        <v>47</v>
      </c>
      <c r="B44" s="2">
        <v>12</v>
      </c>
      <c r="C44" s="2">
        <v>12</v>
      </c>
      <c r="D44" s="2">
        <v>0</v>
      </c>
      <c r="E44" s="2">
        <v>0</v>
      </c>
      <c r="F44" s="4">
        <v>1</v>
      </c>
      <c r="H44" s="2" t="s">
        <v>47</v>
      </c>
      <c r="I44" s="2">
        <v>12</v>
      </c>
      <c r="J44" s="2">
        <v>12</v>
      </c>
      <c r="K44" s="2">
        <v>0</v>
      </c>
      <c r="L44" s="2">
        <v>0</v>
      </c>
      <c r="M44" s="4">
        <v>1</v>
      </c>
      <c r="N44" s="8">
        <f t="shared" si="0"/>
        <v>0</v>
      </c>
      <c r="P44" s="2" t="s">
        <v>47</v>
      </c>
      <c r="Q44" s="2">
        <v>12</v>
      </c>
      <c r="R44" s="2">
        <v>12</v>
      </c>
      <c r="S44" s="2">
        <v>0</v>
      </c>
      <c r="T44" s="2">
        <v>0</v>
      </c>
      <c r="U44" s="4">
        <v>1</v>
      </c>
      <c r="V44" s="8">
        <f t="shared" si="1"/>
        <v>0</v>
      </c>
      <c r="X44" s="2" t="s">
        <v>47</v>
      </c>
      <c r="Y44" s="2">
        <v>12</v>
      </c>
      <c r="Z44" s="2">
        <v>12</v>
      </c>
      <c r="AA44" s="2">
        <v>0</v>
      </c>
      <c r="AB44" s="2">
        <v>0</v>
      </c>
      <c r="AC44" s="4">
        <v>1</v>
      </c>
      <c r="AD44" s="8">
        <f t="shared" si="2"/>
        <v>0</v>
      </c>
      <c r="AF44" s="2" t="s">
        <v>47</v>
      </c>
      <c r="AG44" s="2">
        <v>12</v>
      </c>
      <c r="AH44" s="2">
        <v>12</v>
      </c>
      <c r="AI44" s="2">
        <v>0</v>
      </c>
      <c r="AJ44" s="2">
        <v>0</v>
      </c>
      <c r="AK44" s="4">
        <v>1</v>
      </c>
      <c r="AL44" s="8">
        <f t="shared" si="3"/>
        <v>0</v>
      </c>
      <c r="AN44" s="2" t="s">
        <v>47</v>
      </c>
      <c r="AO44" s="2">
        <v>12</v>
      </c>
      <c r="AP44" s="2">
        <v>12</v>
      </c>
      <c r="AQ44" s="2">
        <v>0</v>
      </c>
      <c r="AR44" s="2">
        <v>0</v>
      </c>
      <c r="AS44" s="4">
        <v>1</v>
      </c>
      <c r="AT44" s="8">
        <f t="shared" si="4"/>
        <v>0</v>
      </c>
    </row>
    <row r="45" spans="1:46">
      <c r="A45" s="2" t="s">
        <v>48</v>
      </c>
      <c r="B45" s="2">
        <v>8</v>
      </c>
      <c r="C45" s="2">
        <v>8</v>
      </c>
      <c r="D45" s="2">
        <v>0</v>
      </c>
      <c r="E45" s="2">
        <v>0</v>
      </c>
      <c r="F45" s="4">
        <v>1</v>
      </c>
      <c r="H45" s="2" t="s">
        <v>48</v>
      </c>
      <c r="I45" s="2">
        <v>8</v>
      </c>
      <c r="J45" s="2">
        <v>8</v>
      </c>
      <c r="K45" s="2">
        <v>0</v>
      </c>
      <c r="L45" s="2">
        <v>0</v>
      </c>
      <c r="M45" s="4">
        <v>1</v>
      </c>
      <c r="N45" s="8">
        <f t="shared" si="0"/>
        <v>0</v>
      </c>
      <c r="P45" s="2" t="s">
        <v>48</v>
      </c>
      <c r="Q45" s="2">
        <v>8</v>
      </c>
      <c r="R45" s="2">
        <v>8</v>
      </c>
      <c r="S45" s="2">
        <v>0</v>
      </c>
      <c r="T45" s="2">
        <v>0</v>
      </c>
      <c r="U45" s="4">
        <v>1</v>
      </c>
      <c r="V45" s="8">
        <f t="shared" si="1"/>
        <v>0</v>
      </c>
      <c r="X45" s="2" t="s">
        <v>48</v>
      </c>
      <c r="Y45" s="2">
        <v>8</v>
      </c>
      <c r="Z45" s="2">
        <v>8</v>
      </c>
      <c r="AA45" s="2">
        <v>0</v>
      </c>
      <c r="AB45" s="2">
        <v>0</v>
      </c>
      <c r="AC45" s="4">
        <v>1</v>
      </c>
      <c r="AD45" s="8">
        <f t="shared" si="2"/>
        <v>0</v>
      </c>
      <c r="AF45" s="2" t="s">
        <v>48</v>
      </c>
      <c r="AG45" s="2">
        <v>8</v>
      </c>
      <c r="AH45" s="2">
        <v>8</v>
      </c>
      <c r="AI45" s="2">
        <v>0</v>
      </c>
      <c r="AJ45" s="2">
        <v>0</v>
      </c>
      <c r="AK45" s="4">
        <v>1</v>
      </c>
      <c r="AL45" s="8">
        <f t="shared" si="3"/>
        <v>0</v>
      </c>
      <c r="AN45" s="2" t="s">
        <v>48</v>
      </c>
      <c r="AO45" s="2">
        <v>8</v>
      </c>
      <c r="AP45" s="2">
        <v>8</v>
      </c>
      <c r="AQ45" s="2">
        <v>0</v>
      </c>
      <c r="AR45" s="2">
        <v>0</v>
      </c>
      <c r="AS45" s="4">
        <v>1</v>
      </c>
      <c r="AT45" s="8">
        <f t="shared" si="4"/>
        <v>0</v>
      </c>
    </row>
    <row r="46" spans="1:46">
      <c r="A46" s="2" t="s">
        <v>49</v>
      </c>
      <c r="B46" s="2">
        <v>164</v>
      </c>
      <c r="C46" s="2">
        <v>160</v>
      </c>
      <c r="D46" s="2">
        <v>4</v>
      </c>
      <c r="E46" s="2">
        <v>0</v>
      </c>
      <c r="F46" s="4">
        <v>0.98</v>
      </c>
      <c r="H46" s="2" t="s">
        <v>49</v>
      </c>
      <c r="I46" s="2">
        <v>164</v>
      </c>
      <c r="J46" s="2">
        <v>160</v>
      </c>
      <c r="K46" s="2">
        <v>4</v>
      </c>
      <c r="L46" s="2">
        <v>0</v>
      </c>
      <c r="M46" s="4">
        <v>0.98</v>
      </c>
      <c r="N46" s="8">
        <f t="shared" si="0"/>
        <v>0</v>
      </c>
      <c r="P46" s="2" t="s">
        <v>49</v>
      </c>
      <c r="Q46" s="2">
        <v>164</v>
      </c>
      <c r="R46" s="2">
        <v>160</v>
      </c>
      <c r="S46" s="2">
        <v>4</v>
      </c>
      <c r="T46" s="2">
        <v>0</v>
      </c>
      <c r="U46" s="4">
        <v>0.98</v>
      </c>
      <c r="V46" s="8">
        <f t="shared" si="1"/>
        <v>0</v>
      </c>
      <c r="X46" s="2" t="s">
        <v>49</v>
      </c>
      <c r="Y46" s="2">
        <v>164</v>
      </c>
      <c r="Z46" s="2">
        <v>160</v>
      </c>
      <c r="AA46" s="2">
        <v>4</v>
      </c>
      <c r="AB46" s="2">
        <v>0</v>
      </c>
      <c r="AC46" s="4">
        <v>0.98</v>
      </c>
      <c r="AD46" s="8">
        <f t="shared" si="2"/>
        <v>0</v>
      </c>
      <c r="AF46" s="2" t="s">
        <v>49</v>
      </c>
      <c r="AG46" s="2">
        <v>164</v>
      </c>
      <c r="AH46" s="2">
        <v>160</v>
      </c>
      <c r="AI46" s="2">
        <v>4</v>
      </c>
      <c r="AJ46" s="2">
        <v>0</v>
      </c>
      <c r="AK46" s="4">
        <v>0.98</v>
      </c>
      <c r="AL46" s="8">
        <f t="shared" si="3"/>
        <v>0</v>
      </c>
      <c r="AN46" s="2" t="s">
        <v>49</v>
      </c>
      <c r="AO46" s="2">
        <v>164</v>
      </c>
      <c r="AP46" s="2">
        <v>160</v>
      </c>
      <c r="AQ46" s="2">
        <v>4</v>
      </c>
      <c r="AR46" s="2">
        <v>0</v>
      </c>
      <c r="AS46" s="4">
        <v>0.98</v>
      </c>
      <c r="AT46" s="8">
        <f t="shared" si="4"/>
        <v>0</v>
      </c>
    </row>
    <row r="47" spans="1:46">
      <c r="A47" s="2" t="s">
        <v>50</v>
      </c>
      <c r="B47" s="2">
        <v>40</v>
      </c>
      <c r="C47" s="2">
        <v>40</v>
      </c>
      <c r="D47" s="2">
        <v>0</v>
      </c>
      <c r="E47" s="2">
        <v>0</v>
      </c>
      <c r="F47" s="4">
        <v>1</v>
      </c>
      <c r="H47" s="2" t="s">
        <v>50</v>
      </c>
      <c r="I47" s="2">
        <v>40</v>
      </c>
      <c r="J47" s="2">
        <v>40</v>
      </c>
      <c r="K47" s="2">
        <v>0</v>
      </c>
      <c r="L47" s="2">
        <v>0</v>
      </c>
      <c r="M47" s="4">
        <v>1</v>
      </c>
      <c r="N47" s="8">
        <f t="shared" si="0"/>
        <v>0</v>
      </c>
      <c r="P47" s="2" t="s">
        <v>50</v>
      </c>
      <c r="Q47" s="2">
        <v>40</v>
      </c>
      <c r="R47" s="2">
        <v>40</v>
      </c>
      <c r="S47" s="2">
        <v>0</v>
      </c>
      <c r="T47" s="2">
        <v>0</v>
      </c>
      <c r="U47" s="4">
        <v>1</v>
      </c>
      <c r="V47" s="8">
        <f t="shared" si="1"/>
        <v>0</v>
      </c>
      <c r="X47" s="2" t="s">
        <v>50</v>
      </c>
      <c r="Y47" s="2">
        <v>40</v>
      </c>
      <c r="Z47" s="2">
        <v>40</v>
      </c>
      <c r="AA47" s="2">
        <v>0</v>
      </c>
      <c r="AB47" s="2">
        <v>0</v>
      </c>
      <c r="AC47" s="4">
        <v>1</v>
      </c>
      <c r="AD47" s="8">
        <f t="shared" si="2"/>
        <v>0</v>
      </c>
      <c r="AF47" s="2" t="s">
        <v>50</v>
      </c>
      <c r="AG47" s="2">
        <v>40</v>
      </c>
      <c r="AH47" s="2">
        <v>40</v>
      </c>
      <c r="AI47" s="2">
        <v>0</v>
      </c>
      <c r="AJ47" s="2">
        <v>0</v>
      </c>
      <c r="AK47" s="4">
        <v>1</v>
      </c>
      <c r="AL47" s="8">
        <f t="shared" si="3"/>
        <v>0</v>
      </c>
      <c r="AN47" s="2" t="s">
        <v>50</v>
      </c>
      <c r="AO47" s="2">
        <v>40</v>
      </c>
      <c r="AP47" s="2">
        <v>40</v>
      </c>
      <c r="AQ47" s="2">
        <v>0</v>
      </c>
      <c r="AR47" s="2">
        <v>0</v>
      </c>
      <c r="AS47" s="4">
        <v>1</v>
      </c>
      <c r="AT47" s="8">
        <f t="shared" si="4"/>
        <v>0</v>
      </c>
    </row>
    <row r="48" spans="1:46">
      <c r="A48" s="2" t="s">
        <v>51</v>
      </c>
      <c r="B48" s="2">
        <v>2</v>
      </c>
      <c r="C48" s="2">
        <v>2</v>
      </c>
      <c r="D48" s="2">
        <v>0</v>
      </c>
      <c r="E48" s="2">
        <v>0</v>
      </c>
      <c r="F48" s="4">
        <v>1</v>
      </c>
      <c r="H48" s="2" t="s">
        <v>51</v>
      </c>
      <c r="I48" s="2">
        <v>2</v>
      </c>
      <c r="J48" s="2">
        <v>2</v>
      </c>
      <c r="K48" s="2">
        <v>0</v>
      </c>
      <c r="L48" s="2">
        <v>0</v>
      </c>
      <c r="M48" s="4">
        <v>1</v>
      </c>
      <c r="N48" s="8">
        <f t="shared" si="0"/>
        <v>0</v>
      </c>
      <c r="P48" s="2" t="s">
        <v>51</v>
      </c>
      <c r="Q48" s="2">
        <v>2</v>
      </c>
      <c r="R48" s="2">
        <v>2</v>
      </c>
      <c r="S48" s="2">
        <v>0</v>
      </c>
      <c r="T48" s="2">
        <v>0</v>
      </c>
      <c r="U48" s="4">
        <v>1</v>
      </c>
      <c r="V48" s="8">
        <f t="shared" si="1"/>
        <v>0</v>
      </c>
      <c r="X48" s="2" t="s">
        <v>51</v>
      </c>
      <c r="Y48" s="2">
        <v>2</v>
      </c>
      <c r="Z48" s="2">
        <v>2</v>
      </c>
      <c r="AA48" s="2">
        <v>0</v>
      </c>
      <c r="AB48" s="2">
        <v>0</v>
      </c>
      <c r="AC48" s="4">
        <v>1</v>
      </c>
      <c r="AD48" s="8">
        <f t="shared" si="2"/>
        <v>0</v>
      </c>
      <c r="AF48" s="2" t="s">
        <v>51</v>
      </c>
      <c r="AG48" s="2">
        <v>2</v>
      </c>
      <c r="AH48" s="2">
        <v>2</v>
      </c>
      <c r="AI48" s="2">
        <v>0</v>
      </c>
      <c r="AJ48" s="2">
        <v>0</v>
      </c>
      <c r="AK48" s="4">
        <v>1</v>
      </c>
      <c r="AL48" s="8">
        <f t="shared" si="3"/>
        <v>0</v>
      </c>
      <c r="AN48" s="2" t="s">
        <v>51</v>
      </c>
      <c r="AO48" s="2">
        <v>2</v>
      </c>
      <c r="AP48" s="2">
        <v>2</v>
      </c>
      <c r="AQ48" s="2">
        <v>0</v>
      </c>
      <c r="AR48" s="2">
        <v>0</v>
      </c>
      <c r="AS48" s="4">
        <v>1</v>
      </c>
      <c r="AT48" s="8">
        <f t="shared" si="4"/>
        <v>0</v>
      </c>
    </row>
    <row r="49" spans="1:46">
      <c r="A49" s="2" t="s">
        <v>52</v>
      </c>
      <c r="B49" s="2">
        <v>223</v>
      </c>
      <c r="C49" s="2">
        <v>200</v>
      </c>
      <c r="D49" s="2">
        <v>21</v>
      </c>
      <c r="E49" s="2">
        <v>2</v>
      </c>
      <c r="F49" s="4">
        <v>0.9</v>
      </c>
      <c r="H49" s="2" t="s">
        <v>52</v>
      </c>
      <c r="I49" s="2">
        <v>223</v>
      </c>
      <c r="J49" s="2">
        <v>200</v>
      </c>
      <c r="K49" s="2">
        <v>21</v>
      </c>
      <c r="L49" s="2">
        <v>2</v>
      </c>
      <c r="M49" s="4">
        <v>0.9</v>
      </c>
      <c r="N49" s="8">
        <f t="shared" si="0"/>
        <v>0</v>
      </c>
      <c r="P49" s="2" t="s">
        <v>52</v>
      </c>
      <c r="Q49" s="2">
        <v>223</v>
      </c>
      <c r="R49" s="2">
        <v>200</v>
      </c>
      <c r="S49" s="2">
        <v>21</v>
      </c>
      <c r="T49" s="2">
        <v>2</v>
      </c>
      <c r="U49" s="4">
        <v>0.9</v>
      </c>
      <c r="V49" s="8">
        <f t="shared" si="1"/>
        <v>0</v>
      </c>
      <c r="X49" s="2" t="s">
        <v>52</v>
      </c>
      <c r="Y49" s="2">
        <v>223</v>
      </c>
      <c r="Z49" s="2">
        <v>200</v>
      </c>
      <c r="AA49" s="2">
        <v>21</v>
      </c>
      <c r="AB49" s="2">
        <v>2</v>
      </c>
      <c r="AC49" s="4">
        <v>0.9</v>
      </c>
      <c r="AD49" s="8">
        <f t="shared" si="2"/>
        <v>0</v>
      </c>
      <c r="AF49" s="2" t="s">
        <v>52</v>
      </c>
      <c r="AG49" s="2">
        <v>223</v>
      </c>
      <c r="AH49" s="2">
        <v>200</v>
      </c>
      <c r="AI49" s="2">
        <v>21</v>
      </c>
      <c r="AJ49" s="2">
        <v>2</v>
      </c>
      <c r="AK49" s="4">
        <v>0.9</v>
      </c>
      <c r="AL49" s="8">
        <f t="shared" si="3"/>
        <v>0</v>
      </c>
      <c r="AN49" s="2" t="s">
        <v>52</v>
      </c>
      <c r="AO49" s="2">
        <v>223</v>
      </c>
      <c r="AP49" s="2">
        <v>200</v>
      </c>
      <c r="AQ49" s="2">
        <v>21</v>
      </c>
      <c r="AR49" s="2">
        <v>2</v>
      </c>
      <c r="AS49" s="4">
        <v>0.9</v>
      </c>
      <c r="AT49" s="8">
        <f t="shared" si="4"/>
        <v>0</v>
      </c>
    </row>
    <row r="50" spans="1:46">
      <c r="A50" s="2" t="s">
        <v>53</v>
      </c>
      <c r="B50" s="2">
        <v>228</v>
      </c>
      <c r="C50" s="2">
        <v>219</v>
      </c>
      <c r="D50" s="2">
        <v>9</v>
      </c>
      <c r="E50" s="2">
        <v>0</v>
      </c>
      <c r="F50" s="4">
        <v>0.96</v>
      </c>
      <c r="H50" s="2" t="s">
        <v>53</v>
      </c>
      <c r="I50" s="2">
        <v>228</v>
      </c>
      <c r="J50" s="2">
        <v>219</v>
      </c>
      <c r="K50" s="2">
        <v>9</v>
      </c>
      <c r="L50" s="2">
        <v>0</v>
      </c>
      <c r="M50" s="4">
        <v>0.96</v>
      </c>
      <c r="N50" s="8">
        <f t="shared" si="0"/>
        <v>0</v>
      </c>
      <c r="P50" s="2" t="s">
        <v>53</v>
      </c>
      <c r="Q50" s="2">
        <v>228</v>
      </c>
      <c r="R50" s="2">
        <v>219</v>
      </c>
      <c r="S50" s="2">
        <v>9</v>
      </c>
      <c r="T50" s="2">
        <v>0</v>
      </c>
      <c r="U50" s="4">
        <v>0.96</v>
      </c>
      <c r="V50" s="8">
        <f t="shared" si="1"/>
        <v>0</v>
      </c>
      <c r="X50" s="2" t="s">
        <v>53</v>
      </c>
      <c r="Y50" s="2">
        <v>228</v>
      </c>
      <c r="Z50" s="2">
        <v>219</v>
      </c>
      <c r="AA50" s="2">
        <v>9</v>
      </c>
      <c r="AB50" s="2">
        <v>0</v>
      </c>
      <c r="AC50" s="4">
        <v>0.96</v>
      </c>
      <c r="AD50" s="8">
        <f t="shared" si="2"/>
        <v>0</v>
      </c>
      <c r="AF50" s="2" t="s">
        <v>53</v>
      </c>
      <c r="AG50" s="2">
        <v>228</v>
      </c>
      <c r="AH50" s="2">
        <v>219</v>
      </c>
      <c r="AI50" s="2">
        <v>9</v>
      </c>
      <c r="AJ50" s="2">
        <v>0</v>
      </c>
      <c r="AK50" s="4">
        <v>0.96</v>
      </c>
      <c r="AL50" s="8">
        <f t="shared" si="3"/>
        <v>0</v>
      </c>
      <c r="AN50" s="2" t="s">
        <v>53</v>
      </c>
      <c r="AO50" s="2">
        <v>228</v>
      </c>
      <c r="AP50" s="2">
        <v>227</v>
      </c>
      <c r="AQ50" s="2">
        <v>1</v>
      </c>
      <c r="AR50" s="2">
        <v>0</v>
      </c>
      <c r="AS50" s="4">
        <v>1</v>
      </c>
      <c r="AT50" s="8">
        <f t="shared" si="4"/>
        <v>4.0000000000000036E-2</v>
      </c>
    </row>
    <row r="51" spans="1:46">
      <c r="A51" s="2" t="s">
        <v>54</v>
      </c>
      <c r="B51" s="2">
        <v>50</v>
      </c>
      <c r="C51" s="2">
        <v>44</v>
      </c>
      <c r="D51" s="2">
        <v>5</v>
      </c>
      <c r="E51" s="2">
        <v>1</v>
      </c>
      <c r="F51" s="4">
        <v>0.88</v>
      </c>
      <c r="H51" s="2" t="s">
        <v>54</v>
      </c>
      <c r="I51" s="2">
        <v>50</v>
      </c>
      <c r="J51" s="2">
        <v>44</v>
      </c>
      <c r="K51" s="2">
        <v>6</v>
      </c>
      <c r="L51" s="2">
        <v>0</v>
      </c>
      <c r="M51" s="4">
        <v>0.88</v>
      </c>
      <c r="N51" s="8">
        <f t="shared" si="0"/>
        <v>0</v>
      </c>
      <c r="P51" s="31" t="s">
        <v>54</v>
      </c>
      <c r="Q51" s="2">
        <v>50</v>
      </c>
      <c r="R51" s="2">
        <v>30</v>
      </c>
      <c r="S51" s="2">
        <v>20</v>
      </c>
      <c r="T51" s="2">
        <v>0</v>
      </c>
      <c r="U51" s="4">
        <v>0.6</v>
      </c>
      <c r="V51" s="8">
        <f t="shared" si="1"/>
        <v>-0.28000000000000003</v>
      </c>
      <c r="X51" s="31" t="s">
        <v>54</v>
      </c>
      <c r="Y51" s="2">
        <v>50</v>
      </c>
      <c r="Z51" s="2">
        <v>30</v>
      </c>
      <c r="AA51" s="2">
        <v>20</v>
      </c>
      <c r="AB51" s="2">
        <v>0</v>
      </c>
      <c r="AC51" s="4">
        <v>0.6</v>
      </c>
      <c r="AD51" s="8">
        <f t="shared" si="2"/>
        <v>0</v>
      </c>
      <c r="AF51" s="31" t="s">
        <v>54</v>
      </c>
      <c r="AG51" s="2">
        <v>50</v>
      </c>
      <c r="AH51" s="2">
        <v>30</v>
      </c>
      <c r="AI51" s="2">
        <v>20</v>
      </c>
      <c r="AJ51" s="2">
        <v>0</v>
      </c>
      <c r="AK51" s="4">
        <v>0.6</v>
      </c>
      <c r="AL51" s="8">
        <f t="shared" si="3"/>
        <v>0</v>
      </c>
      <c r="AN51" s="31" t="s">
        <v>54</v>
      </c>
      <c r="AO51" s="2">
        <v>50</v>
      </c>
      <c r="AP51" s="2">
        <v>30</v>
      </c>
      <c r="AQ51" s="2">
        <v>20</v>
      </c>
      <c r="AR51" s="2">
        <v>0</v>
      </c>
      <c r="AS51" s="4">
        <v>0.6</v>
      </c>
      <c r="AT51" s="8">
        <f t="shared" si="4"/>
        <v>0</v>
      </c>
    </row>
    <row r="52" spans="1:46">
      <c r="A52" s="2" t="s">
        <v>55</v>
      </c>
      <c r="B52" s="2">
        <v>899</v>
      </c>
      <c r="C52" s="2">
        <v>899</v>
      </c>
      <c r="D52" s="2">
        <v>0</v>
      </c>
      <c r="E52" s="2">
        <v>0</v>
      </c>
      <c r="F52" s="4">
        <v>1</v>
      </c>
      <c r="H52" s="2" t="s">
        <v>55</v>
      </c>
      <c r="I52" s="2">
        <v>899</v>
      </c>
      <c r="J52" s="2">
        <v>899</v>
      </c>
      <c r="K52" s="2">
        <v>0</v>
      </c>
      <c r="L52" s="2">
        <v>0</v>
      </c>
      <c r="M52" s="4">
        <v>1</v>
      </c>
      <c r="N52" s="8">
        <f t="shared" si="0"/>
        <v>0</v>
      </c>
      <c r="P52" s="2" t="s">
        <v>55</v>
      </c>
      <c r="Q52" s="2">
        <v>899</v>
      </c>
      <c r="R52" s="2">
        <v>899</v>
      </c>
      <c r="S52" s="2">
        <v>0</v>
      </c>
      <c r="T52" s="2">
        <v>0</v>
      </c>
      <c r="U52" s="4">
        <v>1</v>
      </c>
      <c r="V52" s="8">
        <f t="shared" si="1"/>
        <v>0</v>
      </c>
      <c r="X52" s="2" t="s">
        <v>55</v>
      </c>
      <c r="Y52" s="2">
        <v>899</v>
      </c>
      <c r="Z52" s="2">
        <v>899</v>
      </c>
      <c r="AA52" s="2">
        <v>0</v>
      </c>
      <c r="AB52" s="2">
        <v>0</v>
      </c>
      <c r="AC52" s="4">
        <v>1</v>
      </c>
      <c r="AD52" s="8">
        <f t="shared" si="2"/>
        <v>0</v>
      </c>
      <c r="AF52" s="2" t="s">
        <v>55</v>
      </c>
      <c r="AG52" s="2">
        <v>899</v>
      </c>
      <c r="AH52" s="2">
        <v>899</v>
      </c>
      <c r="AI52" s="2">
        <v>0</v>
      </c>
      <c r="AJ52" s="2">
        <v>0</v>
      </c>
      <c r="AK52" s="4">
        <v>1</v>
      </c>
      <c r="AL52" s="8">
        <f t="shared" si="3"/>
        <v>0</v>
      </c>
      <c r="AN52" s="2" t="s">
        <v>55</v>
      </c>
      <c r="AO52" s="2">
        <v>899</v>
      </c>
      <c r="AP52" s="2">
        <v>899</v>
      </c>
      <c r="AQ52" s="2">
        <v>0</v>
      </c>
      <c r="AR52" s="2">
        <v>0</v>
      </c>
      <c r="AS52" s="4">
        <v>1</v>
      </c>
      <c r="AT52" s="8">
        <f t="shared" si="4"/>
        <v>0</v>
      </c>
    </row>
    <row r="53" spans="1:46">
      <c r="A53" s="2" t="s">
        <v>56</v>
      </c>
      <c r="B53" s="2">
        <v>176</v>
      </c>
      <c r="C53" s="2">
        <v>173</v>
      </c>
      <c r="D53" s="2">
        <v>2</v>
      </c>
      <c r="E53" s="2">
        <v>1</v>
      </c>
      <c r="F53" s="4">
        <v>0.98</v>
      </c>
      <c r="H53" s="2" t="s">
        <v>56</v>
      </c>
      <c r="I53" s="2">
        <v>176</v>
      </c>
      <c r="J53" s="2">
        <v>174</v>
      </c>
      <c r="K53" s="2">
        <v>2</v>
      </c>
      <c r="L53" s="2">
        <v>0</v>
      </c>
      <c r="M53" s="4">
        <v>0.99</v>
      </c>
      <c r="N53" s="8">
        <f t="shared" si="0"/>
        <v>1.0000000000000009E-2</v>
      </c>
      <c r="P53" s="2" t="s">
        <v>56</v>
      </c>
      <c r="Q53" s="2">
        <v>176</v>
      </c>
      <c r="R53" s="2">
        <v>174</v>
      </c>
      <c r="S53" s="2">
        <v>2</v>
      </c>
      <c r="T53" s="2">
        <v>0</v>
      </c>
      <c r="U53" s="4">
        <v>0.99</v>
      </c>
      <c r="V53" s="8">
        <f t="shared" si="1"/>
        <v>0</v>
      </c>
      <c r="X53" s="2" t="s">
        <v>56</v>
      </c>
      <c r="Y53" s="2">
        <v>176</v>
      </c>
      <c r="Z53" s="2">
        <v>174</v>
      </c>
      <c r="AA53" s="2">
        <v>2</v>
      </c>
      <c r="AB53" s="2">
        <v>0</v>
      </c>
      <c r="AC53" s="4">
        <v>0.99</v>
      </c>
      <c r="AD53" s="8">
        <f t="shared" si="2"/>
        <v>0</v>
      </c>
      <c r="AF53" s="2" t="s">
        <v>56</v>
      </c>
      <c r="AG53" s="2">
        <v>176</v>
      </c>
      <c r="AH53" s="2">
        <v>174</v>
      </c>
      <c r="AI53" s="2">
        <v>2</v>
      </c>
      <c r="AJ53" s="2">
        <v>0</v>
      </c>
      <c r="AK53" s="4">
        <v>0.99</v>
      </c>
      <c r="AL53" s="8">
        <f t="shared" si="3"/>
        <v>0</v>
      </c>
      <c r="AN53" s="2" t="s">
        <v>56</v>
      </c>
      <c r="AO53" s="2">
        <v>176</v>
      </c>
      <c r="AP53" s="2">
        <v>174</v>
      </c>
      <c r="AQ53" s="2">
        <v>2</v>
      </c>
      <c r="AR53" s="2">
        <v>0</v>
      </c>
      <c r="AS53" s="4">
        <v>0.99</v>
      </c>
      <c r="AT53" s="8">
        <f t="shared" si="4"/>
        <v>0</v>
      </c>
    </row>
    <row r="54" spans="1:46">
      <c r="A54" s="2" t="s">
        <v>57</v>
      </c>
      <c r="B54" s="2">
        <v>231</v>
      </c>
      <c r="C54" s="2">
        <v>223</v>
      </c>
      <c r="D54" s="2">
        <v>7</v>
      </c>
      <c r="E54" s="2">
        <v>1</v>
      </c>
      <c r="F54" s="4">
        <v>0.97</v>
      </c>
      <c r="H54" s="2" t="s">
        <v>57</v>
      </c>
      <c r="I54" s="2">
        <v>231</v>
      </c>
      <c r="J54" s="2">
        <v>223</v>
      </c>
      <c r="K54" s="2">
        <v>7</v>
      </c>
      <c r="L54" s="2">
        <v>1</v>
      </c>
      <c r="M54" s="4">
        <v>0.97</v>
      </c>
      <c r="N54" s="8">
        <f t="shared" si="0"/>
        <v>0</v>
      </c>
      <c r="P54" s="2" t="s">
        <v>57</v>
      </c>
      <c r="Q54" s="2">
        <v>231</v>
      </c>
      <c r="R54" s="2">
        <v>223</v>
      </c>
      <c r="S54" s="2">
        <v>7</v>
      </c>
      <c r="T54" s="2">
        <v>1</v>
      </c>
      <c r="U54" s="4">
        <v>0.97</v>
      </c>
      <c r="V54" s="8">
        <f t="shared" si="1"/>
        <v>0</v>
      </c>
      <c r="X54" s="2" t="s">
        <v>57</v>
      </c>
      <c r="Y54" s="2">
        <v>231</v>
      </c>
      <c r="Z54" s="2">
        <v>223</v>
      </c>
      <c r="AA54" s="2">
        <v>7</v>
      </c>
      <c r="AB54" s="2">
        <v>1</v>
      </c>
      <c r="AC54" s="4">
        <v>0.97</v>
      </c>
      <c r="AD54" s="8">
        <f t="shared" si="2"/>
        <v>0</v>
      </c>
      <c r="AF54" s="2" t="s">
        <v>57</v>
      </c>
      <c r="AG54" s="2">
        <v>231</v>
      </c>
      <c r="AH54" s="2">
        <v>223</v>
      </c>
      <c r="AI54" s="2">
        <v>7</v>
      </c>
      <c r="AJ54" s="2">
        <v>1</v>
      </c>
      <c r="AK54" s="4">
        <v>0.97</v>
      </c>
      <c r="AL54" s="8">
        <f t="shared" si="3"/>
        <v>0</v>
      </c>
      <c r="AN54" s="2" t="s">
        <v>57</v>
      </c>
      <c r="AO54" s="2">
        <v>231</v>
      </c>
      <c r="AP54" s="2">
        <v>223</v>
      </c>
      <c r="AQ54" s="2">
        <v>7</v>
      </c>
      <c r="AR54" s="2">
        <v>1</v>
      </c>
      <c r="AS54" s="4">
        <v>0.97</v>
      </c>
      <c r="AT54" s="8">
        <f t="shared" si="4"/>
        <v>0</v>
      </c>
    </row>
    <row r="55" spans="1:46">
      <c r="A55" s="14" t="s">
        <v>58</v>
      </c>
      <c r="B55" s="2">
        <v>192</v>
      </c>
      <c r="C55" s="2">
        <v>185</v>
      </c>
      <c r="D55" s="2">
        <v>7</v>
      </c>
      <c r="E55" s="2">
        <v>0</v>
      </c>
      <c r="F55" s="4">
        <v>0.96</v>
      </c>
      <c r="H55" s="14" t="s">
        <v>58</v>
      </c>
      <c r="I55" s="2">
        <v>192</v>
      </c>
      <c r="J55" s="2">
        <v>185</v>
      </c>
      <c r="K55" s="2">
        <v>7</v>
      </c>
      <c r="L55" s="2">
        <v>0</v>
      </c>
      <c r="M55" s="4">
        <v>0.96</v>
      </c>
      <c r="N55" s="8">
        <f t="shared" si="0"/>
        <v>0</v>
      </c>
      <c r="P55" s="14" t="s">
        <v>58</v>
      </c>
      <c r="Q55" s="2">
        <v>192</v>
      </c>
      <c r="R55" s="2">
        <v>185</v>
      </c>
      <c r="S55" s="2">
        <v>7</v>
      </c>
      <c r="T55" s="2">
        <v>0</v>
      </c>
      <c r="U55" s="4">
        <v>0.96</v>
      </c>
      <c r="V55" s="8">
        <f t="shared" si="1"/>
        <v>0</v>
      </c>
      <c r="X55" s="21" t="s">
        <v>58</v>
      </c>
      <c r="Y55" s="2">
        <v>192</v>
      </c>
      <c r="Z55" s="2">
        <v>175</v>
      </c>
      <c r="AA55" s="2">
        <v>6</v>
      </c>
      <c r="AB55" s="6">
        <v>11</v>
      </c>
      <c r="AC55" s="4">
        <f>Z55/Y55</f>
        <v>0.91145833333333337</v>
      </c>
      <c r="AD55" s="8">
        <f t="shared" si="2"/>
        <v>-4.8541666666666594E-2</v>
      </c>
      <c r="AF55" s="14" t="s">
        <v>58</v>
      </c>
      <c r="AG55" s="2">
        <v>192</v>
      </c>
      <c r="AH55" s="2">
        <v>185</v>
      </c>
      <c r="AI55" s="2">
        <v>7</v>
      </c>
      <c r="AJ55" s="2">
        <v>0</v>
      </c>
      <c r="AK55" s="4">
        <v>0.96</v>
      </c>
      <c r="AL55" s="8">
        <f t="shared" si="3"/>
        <v>4.8541666666666594E-2</v>
      </c>
      <c r="AN55" s="14" t="s">
        <v>58</v>
      </c>
      <c r="AO55" s="2">
        <v>192</v>
      </c>
      <c r="AP55" s="2">
        <v>185</v>
      </c>
      <c r="AQ55" s="2">
        <v>7</v>
      </c>
      <c r="AR55" s="2">
        <v>0</v>
      </c>
      <c r="AS55" s="4">
        <v>0.96</v>
      </c>
      <c r="AT55" s="8">
        <f t="shared" si="4"/>
        <v>0</v>
      </c>
    </row>
    <row r="56" spans="1:46">
      <c r="A56" s="2" t="s">
        <v>59</v>
      </c>
      <c r="B56" s="2">
        <v>85</v>
      </c>
      <c r="C56" s="2">
        <v>54</v>
      </c>
      <c r="D56" s="2">
        <v>2</v>
      </c>
      <c r="E56" s="2">
        <v>29</v>
      </c>
      <c r="F56" s="4">
        <v>0.64</v>
      </c>
      <c r="H56" s="2" t="s">
        <v>59</v>
      </c>
      <c r="I56" s="2">
        <v>85</v>
      </c>
      <c r="J56" s="2">
        <v>54</v>
      </c>
      <c r="K56" s="2">
        <v>2</v>
      </c>
      <c r="L56" s="2">
        <v>29</v>
      </c>
      <c r="M56" s="4">
        <v>0.64</v>
      </c>
      <c r="N56" s="8">
        <f t="shared" si="0"/>
        <v>0</v>
      </c>
      <c r="P56" s="2" t="s">
        <v>59</v>
      </c>
      <c r="Q56" s="2">
        <v>85</v>
      </c>
      <c r="R56" s="2">
        <v>54</v>
      </c>
      <c r="S56" s="2">
        <v>2</v>
      </c>
      <c r="T56" s="2">
        <v>29</v>
      </c>
      <c r="U56" s="4">
        <v>0.64</v>
      </c>
      <c r="V56" s="8">
        <f t="shared" si="1"/>
        <v>0</v>
      </c>
      <c r="X56" s="2" t="s">
        <v>59</v>
      </c>
      <c r="Y56" s="2">
        <v>85</v>
      </c>
      <c r="Z56" s="2">
        <v>54</v>
      </c>
      <c r="AA56" s="2">
        <v>2</v>
      </c>
      <c r="AB56" s="2">
        <v>29</v>
      </c>
      <c r="AC56" s="4">
        <v>0.64</v>
      </c>
      <c r="AD56" s="8">
        <f t="shared" si="2"/>
        <v>0</v>
      </c>
      <c r="AF56" s="2" t="s">
        <v>59</v>
      </c>
      <c r="AG56" s="2">
        <v>85</v>
      </c>
      <c r="AH56" s="2">
        <v>54</v>
      </c>
      <c r="AI56" s="2">
        <v>2</v>
      </c>
      <c r="AJ56" s="2">
        <v>29</v>
      </c>
      <c r="AK56" s="4">
        <v>0.64</v>
      </c>
      <c r="AL56" s="8">
        <f t="shared" si="3"/>
        <v>0</v>
      </c>
      <c r="AN56" s="2" t="s">
        <v>59</v>
      </c>
      <c r="AO56" s="2">
        <v>85</v>
      </c>
      <c r="AP56" s="2">
        <v>54</v>
      </c>
      <c r="AQ56" s="2">
        <v>2</v>
      </c>
      <c r="AR56" s="2">
        <v>29</v>
      </c>
      <c r="AS56" s="4">
        <v>0.64</v>
      </c>
      <c r="AT56" s="8">
        <f t="shared" si="4"/>
        <v>0</v>
      </c>
    </row>
    <row r="57" spans="1:46">
      <c r="A57" s="2" t="s">
        <v>60</v>
      </c>
      <c r="B57" s="2">
        <v>234</v>
      </c>
      <c r="C57" s="2">
        <v>213</v>
      </c>
      <c r="D57" s="2">
        <v>19</v>
      </c>
      <c r="E57" s="2">
        <v>2</v>
      </c>
      <c r="F57" s="4">
        <v>0.91</v>
      </c>
      <c r="H57" s="2" t="s">
        <v>60</v>
      </c>
      <c r="I57" s="2">
        <v>234</v>
      </c>
      <c r="J57" s="2">
        <v>213</v>
      </c>
      <c r="K57" s="2">
        <v>19</v>
      </c>
      <c r="L57" s="2">
        <v>2</v>
      </c>
      <c r="M57" s="4">
        <v>0.91</v>
      </c>
      <c r="N57" s="8">
        <f t="shared" si="0"/>
        <v>0</v>
      </c>
      <c r="P57" s="2" t="s">
        <v>60</v>
      </c>
      <c r="Q57" s="2">
        <v>234</v>
      </c>
      <c r="R57" s="2">
        <v>214</v>
      </c>
      <c r="S57" s="2">
        <v>18</v>
      </c>
      <c r="T57" s="2">
        <v>2</v>
      </c>
      <c r="U57" s="4">
        <v>0.91</v>
      </c>
      <c r="V57" s="8">
        <f t="shared" si="1"/>
        <v>0</v>
      </c>
      <c r="X57" s="2" t="s">
        <v>60</v>
      </c>
      <c r="Y57" s="2">
        <v>234</v>
      </c>
      <c r="Z57" s="2">
        <v>214</v>
      </c>
      <c r="AA57" s="2">
        <v>18</v>
      </c>
      <c r="AB57" s="2">
        <v>2</v>
      </c>
      <c r="AC57" s="4">
        <v>0.91</v>
      </c>
      <c r="AD57" s="8">
        <f t="shared" si="2"/>
        <v>0</v>
      </c>
      <c r="AF57" s="2" t="s">
        <v>60</v>
      </c>
      <c r="AG57" s="2">
        <v>234</v>
      </c>
      <c r="AH57" s="2">
        <v>214</v>
      </c>
      <c r="AI57" s="2">
        <v>18</v>
      </c>
      <c r="AJ57" s="2">
        <v>2</v>
      </c>
      <c r="AK57" s="4">
        <v>0.91</v>
      </c>
      <c r="AL57" s="8">
        <f t="shared" si="3"/>
        <v>0</v>
      </c>
      <c r="AN57" s="2" t="s">
        <v>60</v>
      </c>
      <c r="AO57" s="2">
        <v>234</v>
      </c>
      <c r="AP57" s="2">
        <v>208</v>
      </c>
      <c r="AQ57" s="2">
        <v>18</v>
      </c>
      <c r="AR57" s="2">
        <v>8</v>
      </c>
      <c r="AS57" s="4">
        <v>0.89</v>
      </c>
      <c r="AT57" s="8">
        <f t="shared" si="4"/>
        <v>-2.0000000000000018E-2</v>
      </c>
    </row>
    <row r="58" spans="1:46">
      <c r="A58" s="2" t="s">
        <v>61</v>
      </c>
      <c r="B58" s="2">
        <v>7</v>
      </c>
      <c r="C58" s="2">
        <v>6</v>
      </c>
      <c r="D58" s="2">
        <v>1</v>
      </c>
      <c r="E58" s="2">
        <v>0</v>
      </c>
      <c r="F58" s="4">
        <v>0.86</v>
      </c>
      <c r="H58" s="2" t="s">
        <v>61</v>
      </c>
      <c r="I58" s="2">
        <v>7</v>
      </c>
      <c r="J58" s="2">
        <v>2</v>
      </c>
      <c r="K58" s="2">
        <v>5</v>
      </c>
      <c r="L58" s="2">
        <v>0</v>
      </c>
      <c r="M58" s="4">
        <v>0.28999999999999998</v>
      </c>
      <c r="N58" s="8">
        <f t="shared" si="0"/>
        <v>-0.57000000000000006</v>
      </c>
      <c r="P58" s="2" t="s">
        <v>61</v>
      </c>
      <c r="Q58" s="2">
        <v>7</v>
      </c>
      <c r="R58" s="2">
        <v>2</v>
      </c>
      <c r="S58" s="2">
        <v>5</v>
      </c>
      <c r="T58" s="2">
        <v>0</v>
      </c>
      <c r="U58" s="4">
        <v>0.28999999999999998</v>
      </c>
      <c r="V58" s="8">
        <f t="shared" si="1"/>
        <v>0</v>
      </c>
      <c r="X58" s="2" t="s">
        <v>61</v>
      </c>
      <c r="Y58" s="2">
        <v>7</v>
      </c>
      <c r="Z58" s="2">
        <v>2</v>
      </c>
      <c r="AA58" s="2">
        <v>5</v>
      </c>
      <c r="AB58" s="2">
        <v>0</v>
      </c>
      <c r="AC58" s="4">
        <v>0.28999999999999998</v>
      </c>
      <c r="AD58" s="8">
        <f t="shared" si="2"/>
        <v>0</v>
      </c>
      <c r="AF58" s="2" t="s">
        <v>61</v>
      </c>
      <c r="AG58" s="2">
        <v>7</v>
      </c>
      <c r="AH58" s="2">
        <v>2</v>
      </c>
      <c r="AI58" s="2">
        <v>5</v>
      </c>
      <c r="AJ58" s="2">
        <v>0</v>
      </c>
      <c r="AK58" s="4">
        <v>0.28999999999999998</v>
      </c>
      <c r="AL58" s="8">
        <f t="shared" si="3"/>
        <v>0</v>
      </c>
      <c r="AN58" s="2" t="s">
        <v>61</v>
      </c>
      <c r="AO58" s="2">
        <v>7</v>
      </c>
      <c r="AP58" s="2">
        <v>2</v>
      </c>
      <c r="AQ58" s="2">
        <v>5</v>
      </c>
      <c r="AR58" s="2">
        <v>0</v>
      </c>
      <c r="AS58" s="4">
        <v>0.28999999999999998</v>
      </c>
      <c r="AT58" s="8">
        <f t="shared" si="4"/>
        <v>0</v>
      </c>
    </row>
    <row r="59" spans="1:46">
      <c r="A59" s="2" t="s">
        <v>62</v>
      </c>
      <c r="B59" s="2">
        <v>68</v>
      </c>
      <c r="C59" s="2">
        <v>68</v>
      </c>
      <c r="D59" s="2">
        <v>0</v>
      </c>
      <c r="E59" s="2">
        <v>0</v>
      </c>
      <c r="F59" s="4">
        <v>1</v>
      </c>
      <c r="H59" s="2" t="s">
        <v>62</v>
      </c>
      <c r="I59" s="2">
        <v>68</v>
      </c>
      <c r="J59" s="2">
        <v>68</v>
      </c>
      <c r="K59" s="2">
        <v>0</v>
      </c>
      <c r="L59" s="2">
        <v>0</v>
      </c>
      <c r="M59" s="4">
        <v>1</v>
      </c>
      <c r="N59" s="8">
        <f t="shared" si="0"/>
        <v>0</v>
      </c>
      <c r="P59" s="2" t="s">
        <v>62</v>
      </c>
      <c r="Q59" s="2">
        <v>68</v>
      </c>
      <c r="R59" s="2">
        <v>68</v>
      </c>
      <c r="S59" s="2">
        <v>0</v>
      </c>
      <c r="T59" s="2">
        <v>0</v>
      </c>
      <c r="U59" s="4">
        <v>1</v>
      </c>
      <c r="V59" s="8">
        <f t="shared" si="1"/>
        <v>0</v>
      </c>
      <c r="X59" s="2" t="s">
        <v>62</v>
      </c>
      <c r="Y59" s="2">
        <v>68</v>
      </c>
      <c r="Z59" s="2">
        <v>68</v>
      </c>
      <c r="AA59" s="2">
        <v>0</v>
      </c>
      <c r="AB59" s="2">
        <v>0</v>
      </c>
      <c r="AC59" s="4">
        <v>1</v>
      </c>
      <c r="AD59" s="8">
        <f t="shared" si="2"/>
        <v>0</v>
      </c>
      <c r="AF59" s="2" t="s">
        <v>62</v>
      </c>
      <c r="AG59" s="2">
        <v>68</v>
      </c>
      <c r="AH59" s="2">
        <v>68</v>
      </c>
      <c r="AI59" s="2">
        <v>0</v>
      </c>
      <c r="AJ59" s="2">
        <v>0</v>
      </c>
      <c r="AK59" s="4">
        <v>1</v>
      </c>
      <c r="AL59" s="8">
        <f t="shared" si="3"/>
        <v>0</v>
      </c>
      <c r="AN59" s="2" t="s">
        <v>62</v>
      </c>
      <c r="AO59" s="2">
        <v>68</v>
      </c>
      <c r="AP59" s="2">
        <v>68</v>
      </c>
      <c r="AQ59" s="2">
        <v>0</v>
      </c>
      <c r="AR59" s="2">
        <v>0</v>
      </c>
      <c r="AS59" s="4">
        <v>1</v>
      </c>
      <c r="AT59" s="8">
        <f t="shared" si="4"/>
        <v>0</v>
      </c>
    </row>
    <row r="60" spans="1:46">
      <c r="A60" s="2" t="s">
        <v>63</v>
      </c>
      <c r="B60" s="2">
        <v>7</v>
      </c>
      <c r="C60" s="2">
        <v>6</v>
      </c>
      <c r="D60" s="2">
        <v>1</v>
      </c>
      <c r="E60" s="2">
        <v>0</v>
      </c>
      <c r="F60" s="4">
        <v>0.86</v>
      </c>
      <c r="H60" s="2" t="s">
        <v>63</v>
      </c>
      <c r="I60" s="2">
        <v>7</v>
      </c>
      <c r="J60" s="2">
        <v>6</v>
      </c>
      <c r="K60" s="2">
        <v>1</v>
      </c>
      <c r="L60" s="2">
        <v>0</v>
      </c>
      <c r="M60" s="4">
        <v>0.86</v>
      </c>
      <c r="N60" s="8">
        <f t="shared" si="0"/>
        <v>0</v>
      </c>
      <c r="P60" s="2" t="s">
        <v>63</v>
      </c>
      <c r="Q60" s="2">
        <v>7</v>
      </c>
      <c r="R60" s="2">
        <v>6</v>
      </c>
      <c r="S60" s="2">
        <v>1</v>
      </c>
      <c r="T60" s="2">
        <v>0</v>
      </c>
      <c r="U60" s="4">
        <v>0.86</v>
      </c>
      <c r="V60" s="8">
        <f t="shared" si="1"/>
        <v>0</v>
      </c>
      <c r="X60" s="2" t="s">
        <v>63</v>
      </c>
      <c r="Y60" s="2">
        <v>7</v>
      </c>
      <c r="Z60" s="2">
        <v>6</v>
      </c>
      <c r="AA60" s="2">
        <v>1</v>
      </c>
      <c r="AB60" s="2">
        <v>0</v>
      </c>
      <c r="AC60" s="4">
        <v>0.86</v>
      </c>
      <c r="AD60" s="8">
        <f t="shared" si="2"/>
        <v>0</v>
      </c>
      <c r="AF60" s="2" t="s">
        <v>63</v>
      </c>
      <c r="AG60" s="2">
        <v>7</v>
      </c>
      <c r="AH60" s="2">
        <v>6</v>
      </c>
      <c r="AI60" s="2">
        <v>1</v>
      </c>
      <c r="AJ60" s="2">
        <v>0</v>
      </c>
      <c r="AK60" s="4">
        <v>0.86</v>
      </c>
      <c r="AL60" s="8">
        <f t="shared" si="3"/>
        <v>0</v>
      </c>
      <c r="AN60" s="2" t="s">
        <v>63</v>
      </c>
      <c r="AO60" s="2">
        <v>7</v>
      </c>
      <c r="AP60" s="2">
        <v>6</v>
      </c>
      <c r="AQ60" s="2">
        <v>1</v>
      </c>
      <c r="AR60" s="2">
        <v>0</v>
      </c>
      <c r="AS60" s="4">
        <v>0.86</v>
      </c>
      <c r="AT60" s="8">
        <f t="shared" si="4"/>
        <v>0</v>
      </c>
    </row>
    <row r="61" spans="1:46">
      <c r="A61" s="2" t="s">
        <v>64</v>
      </c>
      <c r="B61" s="2">
        <v>32</v>
      </c>
      <c r="C61" s="2">
        <v>31</v>
      </c>
      <c r="D61" s="2">
        <v>1</v>
      </c>
      <c r="E61" s="2">
        <v>0</v>
      </c>
      <c r="F61" s="4">
        <v>0.97</v>
      </c>
      <c r="H61" s="2" t="s">
        <v>64</v>
      </c>
      <c r="I61" s="2">
        <v>32</v>
      </c>
      <c r="J61" s="2">
        <v>31</v>
      </c>
      <c r="K61" s="2">
        <v>1</v>
      </c>
      <c r="L61" s="2">
        <v>0</v>
      </c>
      <c r="M61" s="4">
        <v>0.97</v>
      </c>
      <c r="N61" s="8">
        <f t="shared" si="0"/>
        <v>0</v>
      </c>
      <c r="P61" s="2" t="s">
        <v>64</v>
      </c>
      <c r="Q61" s="2">
        <v>32</v>
      </c>
      <c r="R61" s="2">
        <v>31</v>
      </c>
      <c r="S61" s="2">
        <v>1</v>
      </c>
      <c r="T61" s="2">
        <v>0</v>
      </c>
      <c r="U61" s="4">
        <v>0.97</v>
      </c>
      <c r="V61" s="8">
        <f t="shared" si="1"/>
        <v>0</v>
      </c>
      <c r="X61" s="2" t="s">
        <v>64</v>
      </c>
      <c r="Y61" s="2">
        <v>32</v>
      </c>
      <c r="Z61" s="2">
        <v>31</v>
      </c>
      <c r="AA61" s="2">
        <v>1</v>
      </c>
      <c r="AB61" s="2">
        <v>0</v>
      </c>
      <c r="AC61" s="4">
        <v>0.97</v>
      </c>
      <c r="AD61" s="8">
        <f t="shared" si="2"/>
        <v>0</v>
      </c>
      <c r="AF61" s="2" t="s">
        <v>64</v>
      </c>
      <c r="AG61" s="2">
        <v>32</v>
      </c>
      <c r="AH61" s="2">
        <v>31</v>
      </c>
      <c r="AI61" s="2">
        <v>1</v>
      </c>
      <c r="AJ61" s="2">
        <v>0</v>
      </c>
      <c r="AK61" s="4">
        <v>0.97</v>
      </c>
      <c r="AL61" s="8">
        <f t="shared" si="3"/>
        <v>0</v>
      </c>
      <c r="AN61" s="2" t="s">
        <v>64</v>
      </c>
      <c r="AO61" s="2">
        <v>32</v>
      </c>
      <c r="AP61" s="2">
        <v>31</v>
      </c>
      <c r="AQ61" s="2">
        <v>1</v>
      </c>
      <c r="AR61" s="2">
        <v>0</v>
      </c>
      <c r="AS61" s="4">
        <v>0.97</v>
      </c>
      <c r="AT61" s="8">
        <f t="shared" si="4"/>
        <v>0</v>
      </c>
    </row>
    <row r="62" spans="1:46">
      <c r="A62" s="2" t="s">
        <v>65</v>
      </c>
      <c r="B62" s="2">
        <v>160</v>
      </c>
      <c r="C62" s="2">
        <v>32</v>
      </c>
      <c r="D62" s="2">
        <v>128</v>
      </c>
      <c r="E62" s="2">
        <v>0</v>
      </c>
      <c r="F62" s="4">
        <v>0.2</v>
      </c>
      <c r="H62" s="2" t="s">
        <v>65</v>
      </c>
      <c r="I62" s="2">
        <v>160</v>
      </c>
      <c r="J62" s="2">
        <v>32</v>
      </c>
      <c r="K62" s="2">
        <v>128</v>
      </c>
      <c r="L62" s="2">
        <v>0</v>
      </c>
      <c r="M62" s="4">
        <v>0.2</v>
      </c>
      <c r="N62" s="8">
        <f t="shared" si="0"/>
        <v>0</v>
      </c>
      <c r="P62" s="2" t="s">
        <v>65</v>
      </c>
      <c r="Q62" s="2">
        <v>160</v>
      </c>
      <c r="R62" s="2">
        <v>32</v>
      </c>
      <c r="S62" s="2">
        <v>128</v>
      </c>
      <c r="T62" s="2">
        <v>0</v>
      </c>
      <c r="U62" s="4">
        <v>0.2</v>
      </c>
      <c r="V62" s="8">
        <f t="shared" si="1"/>
        <v>0</v>
      </c>
      <c r="X62" s="2" t="s">
        <v>65</v>
      </c>
      <c r="Y62" s="2">
        <v>160</v>
      </c>
      <c r="Z62" s="2">
        <v>32</v>
      </c>
      <c r="AA62" s="2">
        <v>128</v>
      </c>
      <c r="AB62" s="2">
        <v>0</v>
      </c>
      <c r="AC62" s="4">
        <v>0.2</v>
      </c>
      <c r="AD62" s="8">
        <f t="shared" si="2"/>
        <v>0</v>
      </c>
      <c r="AF62" s="2" t="s">
        <v>65</v>
      </c>
      <c r="AG62" s="2">
        <v>160</v>
      </c>
      <c r="AH62" s="2">
        <v>32</v>
      </c>
      <c r="AI62" s="2">
        <v>128</v>
      </c>
      <c r="AJ62" s="2">
        <v>0</v>
      </c>
      <c r="AK62" s="4">
        <v>0.2</v>
      </c>
      <c r="AL62" s="8">
        <f t="shared" si="3"/>
        <v>0</v>
      </c>
      <c r="AN62" s="2" t="s">
        <v>65</v>
      </c>
      <c r="AO62" s="2">
        <v>160</v>
      </c>
      <c r="AP62" s="2">
        <v>32</v>
      </c>
      <c r="AQ62" s="2">
        <v>128</v>
      </c>
      <c r="AR62" s="2">
        <v>0</v>
      </c>
      <c r="AS62" s="4">
        <v>0.2</v>
      </c>
      <c r="AT62" s="8">
        <f t="shared" si="4"/>
        <v>0</v>
      </c>
    </row>
    <row r="63" spans="1:46">
      <c r="A63" s="2" t="s">
        <v>66</v>
      </c>
      <c r="B63" s="2">
        <v>20</v>
      </c>
      <c r="C63" s="2">
        <v>20</v>
      </c>
      <c r="D63" s="2">
        <v>0</v>
      </c>
      <c r="E63" s="2">
        <v>0</v>
      </c>
      <c r="F63" s="4">
        <v>1</v>
      </c>
      <c r="H63" s="2" t="s">
        <v>66</v>
      </c>
      <c r="I63" s="2">
        <v>20</v>
      </c>
      <c r="J63" s="2">
        <v>20</v>
      </c>
      <c r="K63" s="2">
        <v>0</v>
      </c>
      <c r="L63" s="2">
        <v>0</v>
      </c>
      <c r="M63" s="4">
        <v>1</v>
      </c>
      <c r="N63" s="8">
        <f t="shared" si="0"/>
        <v>0</v>
      </c>
      <c r="P63" s="2" t="s">
        <v>66</v>
      </c>
      <c r="Q63" s="2">
        <v>20</v>
      </c>
      <c r="R63" s="2">
        <v>20</v>
      </c>
      <c r="S63" s="2">
        <v>0</v>
      </c>
      <c r="T63" s="2">
        <v>0</v>
      </c>
      <c r="U63" s="4">
        <v>1</v>
      </c>
      <c r="V63" s="8">
        <f t="shared" si="1"/>
        <v>0</v>
      </c>
      <c r="X63" s="2" t="s">
        <v>66</v>
      </c>
      <c r="Y63" s="2">
        <v>20</v>
      </c>
      <c r="Z63" s="2">
        <v>20</v>
      </c>
      <c r="AA63" s="2">
        <v>0</v>
      </c>
      <c r="AB63" s="2">
        <v>0</v>
      </c>
      <c r="AC63" s="4">
        <v>1</v>
      </c>
      <c r="AD63" s="8">
        <f t="shared" si="2"/>
        <v>0</v>
      </c>
      <c r="AF63" s="2" t="s">
        <v>66</v>
      </c>
      <c r="AG63" s="2">
        <v>20</v>
      </c>
      <c r="AH63" s="2">
        <v>20</v>
      </c>
      <c r="AI63" s="2">
        <v>0</v>
      </c>
      <c r="AJ63" s="2">
        <v>0</v>
      </c>
      <c r="AK63" s="4">
        <v>1</v>
      </c>
      <c r="AL63" s="8">
        <f t="shared" si="3"/>
        <v>0</v>
      </c>
      <c r="AN63" s="2" t="s">
        <v>66</v>
      </c>
      <c r="AO63" s="2">
        <v>20</v>
      </c>
      <c r="AP63" s="2">
        <v>20</v>
      </c>
      <c r="AQ63" s="2">
        <v>0</v>
      </c>
      <c r="AR63" s="2">
        <v>0</v>
      </c>
      <c r="AS63" s="4">
        <v>1</v>
      </c>
      <c r="AT63" s="8">
        <f t="shared" si="4"/>
        <v>0</v>
      </c>
    </row>
    <row r="64" spans="1:46">
      <c r="A64" s="2" t="s">
        <v>71</v>
      </c>
      <c r="B64" s="2">
        <v>3</v>
      </c>
      <c r="C64" s="2">
        <v>3</v>
      </c>
      <c r="D64" s="2">
        <v>0</v>
      </c>
      <c r="E64" s="2">
        <v>0</v>
      </c>
      <c r="F64" s="4">
        <v>1</v>
      </c>
      <c r="H64" s="2" t="s">
        <v>71</v>
      </c>
      <c r="I64" s="2">
        <v>3</v>
      </c>
      <c r="J64" s="2">
        <v>3</v>
      </c>
      <c r="K64" s="2">
        <v>0</v>
      </c>
      <c r="L64" s="2">
        <v>0</v>
      </c>
      <c r="M64" s="4">
        <v>1</v>
      </c>
      <c r="N64" s="8">
        <f t="shared" si="0"/>
        <v>0</v>
      </c>
      <c r="P64" s="2" t="s">
        <v>71</v>
      </c>
      <c r="Q64" s="2">
        <v>3</v>
      </c>
      <c r="R64" s="2">
        <v>3</v>
      </c>
      <c r="S64" s="2">
        <v>0</v>
      </c>
      <c r="T64" s="2">
        <v>0</v>
      </c>
      <c r="U64" s="4">
        <v>1</v>
      </c>
      <c r="V64" s="8">
        <f t="shared" si="1"/>
        <v>0</v>
      </c>
      <c r="X64" s="2" t="s">
        <v>71</v>
      </c>
      <c r="Y64" s="2">
        <v>3</v>
      </c>
      <c r="Z64" s="2">
        <v>3</v>
      </c>
      <c r="AA64" s="2">
        <v>0</v>
      </c>
      <c r="AB64" s="2">
        <v>0</v>
      </c>
      <c r="AC64" s="4">
        <v>1</v>
      </c>
      <c r="AD64" s="8">
        <f t="shared" si="2"/>
        <v>0</v>
      </c>
      <c r="AF64" s="2" t="s">
        <v>71</v>
      </c>
      <c r="AG64" s="2">
        <v>3</v>
      </c>
      <c r="AH64" s="2">
        <v>3</v>
      </c>
      <c r="AI64" s="2">
        <v>0</v>
      </c>
      <c r="AJ64" s="2">
        <v>0</v>
      </c>
      <c r="AK64" s="4">
        <v>1</v>
      </c>
      <c r="AL64" s="8">
        <f t="shared" si="3"/>
        <v>0</v>
      </c>
      <c r="AN64" s="2" t="s">
        <v>71</v>
      </c>
      <c r="AO64" s="2">
        <v>3</v>
      </c>
      <c r="AP64" s="2">
        <v>3</v>
      </c>
      <c r="AQ64" s="2">
        <v>0</v>
      </c>
      <c r="AR64" s="2">
        <v>0</v>
      </c>
      <c r="AS64" s="4">
        <v>1</v>
      </c>
      <c r="AT64" s="8">
        <f t="shared" si="4"/>
        <v>0</v>
      </c>
    </row>
    <row r="65" spans="1:46">
      <c r="A65" s="2" t="s">
        <v>73</v>
      </c>
      <c r="B65" s="2">
        <v>4</v>
      </c>
      <c r="C65" s="2">
        <v>4</v>
      </c>
      <c r="D65" s="2">
        <v>0</v>
      </c>
      <c r="E65" s="2">
        <v>0</v>
      </c>
      <c r="F65" s="4">
        <v>1</v>
      </c>
      <c r="H65" s="2" t="s">
        <v>73</v>
      </c>
      <c r="I65" s="2">
        <v>4</v>
      </c>
      <c r="J65" s="2">
        <v>4</v>
      </c>
      <c r="K65" s="2">
        <v>0</v>
      </c>
      <c r="L65" s="2">
        <v>0</v>
      </c>
      <c r="M65" s="4">
        <v>1</v>
      </c>
      <c r="N65" s="8">
        <f t="shared" si="0"/>
        <v>0</v>
      </c>
      <c r="P65" s="2" t="s">
        <v>73</v>
      </c>
      <c r="Q65" s="2">
        <v>4</v>
      </c>
      <c r="R65" s="2">
        <v>4</v>
      </c>
      <c r="S65" s="2">
        <v>0</v>
      </c>
      <c r="T65" s="2">
        <v>0</v>
      </c>
      <c r="U65" s="4">
        <v>1</v>
      </c>
      <c r="V65" s="8">
        <f t="shared" si="1"/>
        <v>0</v>
      </c>
      <c r="X65" s="2" t="s">
        <v>73</v>
      </c>
      <c r="Y65" s="2">
        <v>4</v>
      </c>
      <c r="Z65" s="2">
        <v>4</v>
      </c>
      <c r="AA65" s="2">
        <v>0</v>
      </c>
      <c r="AB65" s="2">
        <v>0</v>
      </c>
      <c r="AC65" s="4">
        <v>1</v>
      </c>
      <c r="AD65" s="8">
        <f t="shared" si="2"/>
        <v>0</v>
      </c>
      <c r="AF65" s="2" t="s">
        <v>73</v>
      </c>
      <c r="AG65" s="2">
        <v>4</v>
      </c>
      <c r="AH65" s="2">
        <v>4</v>
      </c>
      <c r="AI65" s="2">
        <v>0</v>
      </c>
      <c r="AJ65" s="2">
        <v>0</v>
      </c>
      <c r="AK65" s="4">
        <v>1</v>
      </c>
      <c r="AL65" s="8">
        <f t="shared" si="3"/>
        <v>0</v>
      </c>
      <c r="AN65" s="2" t="s">
        <v>73</v>
      </c>
      <c r="AO65" s="2">
        <v>4</v>
      </c>
      <c r="AP65" s="2">
        <v>4</v>
      </c>
      <c r="AQ65" s="2">
        <v>0</v>
      </c>
      <c r="AR65" s="2">
        <v>0</v>
      </c>
      <c r="AS65" s="4">
        <v>1</v>
      </c>
      <c r="AT65" s="8">
        <f t="shared" si="4"/>
        <v>0</v>
      </c>
    </row>
    <row r="66" spans="1:46">
      <c r="A66" s="2" t="s">
        <v>67</v>
      </c>
      <c r="B66" s="2">
        <v>94</v>
      </c>
      <c r="C66" s="2">
        <v>76</v>
      </c>
      <c r="D66" s="2">
        <v>12</v>
      </c>
      <c r="E66" s="2">
        <v>6</v>
      </c>
      <c r="F66" s="4">
        <v>0.81</v>
      </c>
      <c r="H66" s="2" t="s">
        <v>67</v>
      </c>
      <c r="I66" s="2">
        <v>94</v>
      </c>
      <c r="J66" s="2">
        <v>76</v>
      </c>
      <c r="K66" s="2">
        <v>12</v>
      </c>
      <c r="L66" s="2">
        <v>6</v>
      </c>
      <c r="M66" s="4">
        <v>0.81</v>
      </c>
      <c r="N66" s="8">
        <f t="shared" si="0"/>
        <v>0</v>
      </c>
      <c r="P66" s="2" t="s">
        <v>67</v>
      </c>
      <c r="Q66" s="2">
        <v>94</v>
      </c>
      <c r="R66" s="2">
        <v>76</v>
      </c>
      <c r="S66" s="2">
        <v>12</v>
      </c>
      <c r="T66" s="2">
        <v>6</v>
      </c>
      <c r="U66" s="4">
        <v>0.81</v>
      </c>
      <c r="V66" s="8">
        <f t="shared" si="1"/>
        <v>0</v>
      </c>
      <c r="X66" s="2" t="s">
        <v>67</v>
      </c>
      <c r="Y66" s="2">
        <v>94</v>
      </c>
      <c r="Z66" s="2">
        <v>76</v>
      </c>
      <c r="AA66" s="2">
        <v>12</v>
      </c>
      <c r="AB66" s="2">
        <v>6</v>
      </c>
      <c r="AC66" s="4">
        <v>0.81</v>
      </c>
      <c r="AD66" s="8">
        <f t="shared" si="2"/>
        <v>0</v>
      </c>
      <c r="AF66" s="2" t="s">
        <v>67</v>
      </c>
      <c r="AG66" s="2">
        <v>94</v>
      </c>
      <c r="AH66" s="2">
        <v>76</v>
      </c>
      <c r="AI66" s="2">
        <v>12</v>
      </c>
      <c r="AJ66" s="2">
        <v>6</v>
      </c>
      <c r="AK66" s="4">
        <v>0.81</v>
      </c>
      <c r="AL66" s="8">
        <f t="shared" si="3"/>
        <v>0</v>
      </c>
      <c r="AN66" s="2" t="s">
        <v>67</v>
      </c>
      <c r="AO66" s="2">
        <v>94</v>
      </c>
      <c r="AP66" s="2">
        <v>76</v>
      </c>
      <c r="AQ66" s="2">
        <v>12</v>
      </c>
      <c r="AR66" s="2">
        <v>6</v>
      </c>
      <c r="AS66" s="4">
        <v>0.81</v>
      </c>
      <c r="AT66" s="8">
        <f t="shared" si="4"/>
        <v>0</v>
      </c>
    </row>
    <row r="67" spans="1:46">
      <c r="A67" s="2" t="s">
        <v>68</v>
      </c>
      <c r="B67" s="2">
        <v>71</v>
      </c>
      <c r="C67" s="2">
        <v>34</v>
      </c>
      <c r="D67" s="2">
        <v>9</v>
      </c>
      <c r="E67" s="2">
        <v>28</v>
      </c>
      <c r="F67" s="4">
        <v>0.48</v>
      </c>
      <c r="H67" s="2" t="s">
        <v>68</v>
      </c>
      <c r="I67" s="2">
        <v>71</v>
      </c>
      <c r="J67" s="2">
        <v>34</v>
      </c>
      <c r="K67" s="2">
        <v>9</v>
      </c>
      <c r="L67" s="2">
        <v>28</v>
      </c>
      <c r="M67" s="4">
        <v>0.48</v>
      </c>
      <c r="N67" s="8">
        <f t="shared" si="0"/>
        <v>0</v>
      </c>
      <c r="P67" s="2" t="s">
        <v>68</v>
      </c>
      <c r="Q67" s="2">
        <v>71</v>
      </c>
      <c r="R67" s="2">
        <v>33</v>
      </c>
      <c r="S67" s="2">
        <v>10</v>
      </c>
      <c r="T67" s="2">
        <v>28</v>
      </c>
      <c r="U67" s="4">
        <v>0.46</v>
      </c>
      <c r="V67" s="8">
        <f t="shared" si="1"/>
        <v>-1.9999999999999962E-2</v>
      </c>
      <c r="X67" s="2" t="s">
        <v>68</v>
      </c>
      <c r="Y67" s="2">
        <v>71</v>
      </c>
      <c r="Z67" s="2">
        <v>34</v>
      </c>
      <c r="AA67" s="2">
        <v>9</v>
      </c>
      <c r="AB67" s="2">
        <v>28</v>
      </c>
      <c r="AC67" s="4">
        <v>0.48</v>
      </c>
      <c r="AD67" s="8">
        <f t="shared" si="2"/>
        <v>1.9999999999999962E-2</v>
      </c>
      <c r="AF67" s="2" t="s">
        <v>68</v>
      </c>
      <c r="AG67" s="2">
        <v>71</v>
      </c>
      <c r="AH67" s="2">
        <v>33</v>
      </c>
      <c r="AI67" s="2">
        <v>10</v>
      </c>
      <c r="AJ67" s="2">
        <v>28</v>
      </c>
      <c r="AK67" s="4">
        <v>0.46</v>
      </c>
      <c r="AL67" s="8">
        <f t="shared" si="3"/>
        <v>-1.9999999999999962E-2</v>
      </c>
      <c r="AN67" s="2" t="s">
        <v>68</v>
      </c>
      <c r="AO67" s="2">
        <v>71</v>
      </c>
      <c r="AP67" s="2">
        <v>20</v>
      </c>
      <c r="AQ67" s="2">
        <v>9</v>
      </c>
      <c r="AR67" s="2">
        <v>42</v>
      </c>
      <c r="AS67" s="4">
        <v>0.28000000000000003</v>
      </c>
      <c r="AT67" s="8">
        <f t="shared" si="4"/>
        <v>-0.18</v>
      </c>
    </row>
    <row r="68" spans="1:46">
      <c r="A68" s="2" t="s">
        <v>72</v>
      </c>
      <c r="B68" s="2">
        <v>555</v>
      </c>
      <c r="C68" s="2">
        <v>553</v>
      </c>
      <c r="D68" s="2">
        <v>2</v>
      </c>
      <c r="E68" s="2">
        <v>0</v>
      </c>
      <c r="F68" s="4">
        <v>1</v>
      </c>
      <c r="H68" s="2" t="s">
        <v>72</v>
      </c>
      <c r="I68" s="2">
        <v>555</v>
      </c>
      <c r="J68" s="2">
        <v>553</v>
      </c>
      <c r="K68" s="2">
        <v>2</v>
      </c>
      <c r="L68" s="2">
        <v>0</v>
      </c>
      <c r="M68" s="4">
        <v>1</v>
      </c>
      <c r="N68" s="8">
        <f>M68-F68</f>
        <v>0</v>
      </c>
      <c r="P68" s="31" t="s">
        <v>72</v>
      </c>
      <c r="Q68" s="2">
        <v>555</v>
      </c>
      <c r="R68" s="2">
        <v>0</v>
      </c>
      <c r="S68" s="2">
        <v>83</v>
      </c>
      <c r="T68" s="2">
        <v>472</v>
      </c>
      <c r="U68" s="4">
        <v>0</v>
      </c>
      <c r="V68" s="8">
        <f>U68-M68</f>
        <v>-1</v>
      </c>
      <c r="X68" s="31" t="s">
        <v>72</v>
      </c>
      <c r="Y68" s="2">
        <v>555</v>
      </c>
      <c r="Z68" s="2">
        <v>0</v>
      </c>
      <c r="AA68" s="2">
        <v>83</v>
      </c>
      <c r="AB68" s="2">
        <v>472</v>
      </c>
      <c r="AC68" s="4">
        <v>0</v>
      </c>
      <c r="AD68" s="8">
        <f>AC68-U68</f>
        <v>0</v>
      </c>
      <c r="AF68" s="31" t="s">
        <v>72</v>
      </c>
      <c r="AG68" s="2">
        <v>555</v>
      </c>
      <c r="AH68" s="2">
        <v>0</v>
      </c>
      <c r="AI68" s="2">
        <v>83</v>
      </c>
      <c r="AJ68" s="2">
        <v>472</v>
      </c>
      <c r="AK68" s="4">
        <v>0</v>
      </c>
      <c r="AL68" s="8">
        <f>AK68-AC68</f>
        <v>0</v>
      </c>
      <c r="AN68" s="31" t="s">
        <v>72</v>
      </c>
      <c r="AO68" s="2">
        <v>555</v>
      </c>
      <c r="AP68" s="2">
        <v>0</v>
      </c>
      <c r="AQ68" s="2">
        <v>0</v>
      </c>
      <c r="AR68" s="2">
        <v>555</v>
      </c>
      <c r="AS68" s="4">
        <v>0</v>
      </c>
      <c r="AT68" s="8">
        <f>AS68-AK68</f>
        <v>0</v>
      </c>
    </row>
    <row r="69" spans="1:46">
      <c r="A69" s="2" t="s">
        <v>69</v>
      </c>
      <c r="B69" s="2">
        <v>22</v>
      </c>
      <c r="C69" s="2">
        <v>21</v>
      </c>
      <c r="D69" s="2">
        <v>1</v>
      </c>
      <c r="E69" s="2">
        <v>0</v>
      </c>
      <c r="F69" s="4">
        <v>0.95</v>
      </c>
      <c r="H69" s="2" t="s">
        <v>69</v>
      </c>
      <c r="I69" s="2">
        <v>22</v>
      </c>
      <c r="J69" s="2">
        <v>21</v>
      </c>
      <c r="K69" s="2">
        <v>1</v>
      </c>
      <c r="L69" s="2">
        <v>0</v>
      </c>
      <c r="M69" s="4">
        <v>0.95</v>
      </c>
      <c r="N69" s="8">
        <f>M69-F69</f>
        <v>0</v>
      </c>
      <c r="P69" s="2" t="s">
        <v>69</v>
      </c>
      <c r="Q69" s="2">
        <v>22</v>
      </c>
      <c r="R69" s="2">
        <v>21</v>
      </c>
      <c r="S69" s="2">
        <v>1</v>
      </c>
      <c r="T69" s="2">
        <v>0</v>
      </c>
      <c r="U69" s="4">
        <v>0.95</v>
      </c>
      <c r="V69" s="8">
        <f>U69-M69</f>
        <v>0</v>
      </c>
      <c r="X69" s="2" t="s">
        <v>69</v>
      </c>
      <c r="Y69" s="2">
        <v>22</v>
      </c>
      <c r="Z69" s="2">
        <v>21</v>
      </c>
      <c r="AA69" s="2">
        <v>1</v>
      </c>
      <c r="AB69" s="2">
        <v>0</v>
      </c>
      <c r="AC69" s="4">
        <v>0.95</v>
      </c>
      <c r="AD69" s="8">
        <f>AC69-U69</f>
        <v>0</v>
      </c>
      <c r="AF69" s="2" t="s">
        <v>69</v>
      </c>
      <c r="AG69" s="2">
        <v>22</v>
      </c>
      <c r="AH69" s="2">
        <v>21</v>
      </c>
      <c r="AI69" s="2">
        <v>1</v>
      </c>
      <c r="AJ69" s="2">
        <v>0</v>
      </c>
      <c r="AK69" s="4">
        <v>0.95</v>
      </c>
      <c r="AL69" s="8">
        <f>AK69-AC69</f>
        <v>0</v>
      </c>
      <c r="AN69" s="2" t="s">
        <v>69</v>
      </c>
      <c r="AO69" s="2">
        <v>22</v>
      </c>
      <c r="AP69" s="2">
        <v>21</v>
      </c>
      <c r="AQ69" s="2">
        <v>1</v>
      </c>
      <c r="AR69" s="2">
        <v>0</v>
      </c>
      <c r="AS69" s="4">
        <v>0.95</v>
      </c>
      <c r="AT69" s="8">
        <f>AS69-AK69</f>
        <v>0</v>
      </c>
    </row>
    <row r="70" spans="1:46">
      <c r="A70" s="2" t="s">
        <v>70</v>
      </c>
      <c r="B70" s="2">
        <v>143</v>
      </c>
      <c r="C70" s="2">
        <v>115</v>
      </c>
      <c r="D70" s="2">
        <v>14</v>
      </c>
      <c r="E70" s="2">
        <v>14</v>
      </c>
      <c r="F70" s="4">
        <v>0.8</v>
      </c>
      <c r="H70" s="2" t="s">
        <v>70</v>
      </c>
      <c r="I70" s="2">
        <v>143</v>
      </c>
      <c r="J70" s="2">
        <v>115</v>
      </c>
      <c r="K70" s="2">
        <v>14</v>
      </c>
      <c r="L70" s="2">
        <v>14</v>
      </c>
      <c r="M70" s="4">
        <v>0.8</v>
      </c>
      <c r="N70" s="8">
        <f>M70-F70</f>
        <v>0</v>
      </c>
      <c r="P70" s="2" t="s">
        <v>70</v>
      </c>
      <c r="Q70" s="2">
        <v>143</v>
      </c>
      <c r="R70" s="2">
        <v>115</v>
      </c>
      <c r="S70" s="2">
        <v>14</v>
      </c>
      <c r="T70" s="2">
        <v>14</v>
      </c>
      <c r="U70" s="4">
        <v>0.8</v>
      </c>
      <c r="V70" s="8">
        <f>U70-M70</f>
        <v>0</v>
      </c>
      <c r="X70" s="2" t="s">
        <v>70</v>
      </c>
      <c r="Y70" s="2">
        <v>143</v>
      </c>
      <c r="Z70" s="2">
        <v>115</v>
      </c>
      <c r="AA70" s="2">
        <v>14</v>
      </c>
      <c r="AB70" s="2">
        <v>14</v>
      </c>
      <c r="AC70" s="4">
        <v>0.8</v>
      </c>
      <c r="AD70" s="8">
        <f>AC70-U70</f>
        <v>0</v>
      </c>
      <c r="AF70" s="2" t="s">
        <v>70</v>
      </c>
      <c r="AG70" s="2">
        <v>143</v>
      </c>
      <c r="AH70" s="2">
        <v>115</v>
      </c>
      <c r="AI70" s="2">
        <v>14</v>
      </c>
      <c r="AJ70" s="2">
        <v>14</v>
      </c>
      <c r="AK70" s="4">
        <v>0.8</v>
      </c>
      <c r="AL70" s="8">
        <f>AK70-AC70</f>
        <v>0</v>
      </c>
      <c r="AN70" s="2" t="s">
        <v>70</v>
      </c>
      <c r="AO70" s="2">
        <v>143</v>
      </c>
      <c r="AP70" s="2">
        <v>115</v>
      </c>
      <c r="AQ70" s="2">
        <v>14</v>
      </c>
      <c r="AR70" s="2">
        <v>14</v>
      </c>
      <c r="AS70" s="4">
        <v>0.8</v>
      </c>
      <c r="AT70" s="8">
        <f>AS70-AK70</f>
        <v>0</v>
      </c>
    </row>
    <row r="71" spans="1:46">
      <c r="A71" s="2" t="s">
        <v>75</v>
      </c>
      <c r="B71" s="2">
        <v>5</v>
      </c>
      <c r="C71" s="2">
        <v>5</v>
      </c>
      <c r="D71" s="2">
        <v>0</v>
      </c>
      <c r="E71" s="2">
        <v>0</v>
      </c>
      <c r="F71" s="4">
        <v>1</v>
      </c>
      <c r="AT71" s="8"/>
    </row>
    <row r="72" spans="1:46">
      <c r="A72" s="2" t="s">
        <v>74</v>
      </c>
      <c r="B72" s="2">
        <v>5</v>
      </c>
      <c r="C72" s="2">
        <v>5</v>
      </c>
      <c r="D72" s="2">
        <v>0</v>
      </c>
      <c r="E72" s="2">
        <v>0</v>
      </c>
      <c r="F72" s="4">
        <v>1</v>
      </c>
    </row>
    <row r="73" spans="1:46">
      <c r="A73" s="2" t="s">
        <v>76</v>
      </c>
      <c r="B73" s="2">
        <v>3</v>
      </c>
      <c r="C73" s="2">
        <v>2</v>
      </c>
      <c r="D73" s="2">
        <v>1</v>
      </c>
      <c r="E73" s="2">
        <v>0</v>
      </c>
      <c r="F73" s="4">
        <v>0.67</v>
      </c>
    </row>
    <row r="74" spans="1:46">
      <c r="B74" s="7">
        <f>SUM(B3:B73)</f>
        <v>7467</v>
      </c>
      <c r="C74" s="7">
        <f>SUM(C3:C73)</f>
        <v>6900</v>
      </c>
      <c r="F74" s="8">
        <f>C74/B74</f>
        <v>0.92406588991562877</v>
      </c>
      <c r="I74" s="7">
        <f>SUM(I3:I73)</f>
        <v>7454</v>
      </c>
      <c r="J74" s="7">
        <f>SUM(J3:J73)</f>
        <v>6961</v>
      </c>
      <c r="M74" s="8">
        <f>J74/I74</f>
        <v>0.93386101422055268</v>
      </c>
      <c r="Q74" s="7">
        <f>SUM(Q3:Q73)</f>
        <v>7454</v>
      </c>
      <c r="R74" s="7">
        <f>SUM(R3:R73)</f>
        <v>6393</v>
      </c>
      <c r="U74" s="8">
        <f>R74/Q74</f>
        <v>0.85766031660853237</v>
      </c>
      <c r="Y74" s="7">
        <f>SUM(Y3:Y73)</f>
        <v>7454</v>
      </c>
      <c r="Z74" s="7">
        <f>SUM(Z3:Z73)</f>
        <v>6371</v>
      </c>
      <c r="AC74" s="8">
        <f>Z74/Y74</f>
        <v>0.85470888113764421</v>
      </c>
      <c r="AG74" s="7">
        <f>SUM(AG3:AG73)</f>
        <v>7454</v>
      </c>
      <c r="AH74" s="7">
        <f>SUM(AH3:AH73)</f>
        <v>6380</v>
      </c>
      <c r="AK74" s="8">
        <f>AH74/AG74</f>
        <v>0.85591628655755303</v>
      </c>
      <c r="AO74" s="7">
        <f>SUM(AO3:AO73)</f>
        <v>7454</v>
      </c>
      <c r="AP74" s="7">
        <f>SUM(AP3:AP73)</f>
        <v>6379</v>
      </c>
      <c r="AS74" s="8">
        <f>AP74/AO74</f>
        <v>0.85578213039978535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Coolpad 8297W</vt:lpstr>
      <vt:lpstr>Google Nexus 4 CyanogenMod</vt:lpstr>
      <vt:lpstr>Google Nexus 5</vt:lpstr>
      <vt:lpstr>Google Nexus 7</vt:lpstr>
      <vt:lpstr>HuaWei Honor 3X</vt:lpstr>
      <vt:lpstr>Kindle Fire HD</vt:lpstr>
      <vt:lpstr>ZTE Grand Memo U5</vt:lpstr>
      <vt:lpstr>ASUS MeMO Pad 8 K011</vt:lpstr>
      <vt:lpstr>ASUS T00E Padfone Mini</vt:lpstr>
      <vt:lpstr>ASUS T00G Zenfone 6</vt:lpstr>
      <vt:lpstr>Dell Venue 8</vt:lpstr>
      <vt:lpstr>Ramos i10</vt:lpstr>
      <vt:lpstr>Samsung Galaxy Tab 3</vt:lpstr>
      <vt:lpstr>ZTE Geek V975</vt:lpstr>
      <vt:lpstr>Toshiba Excite Go AT7-C8</vt:lpstr>
      <vt:lpstr>Google Nexus7</vt:lpstr>
      <vt:lpstr>Google Nexus4</vt:lpstr>
      <vt:lpstr>beta ASUS MeMO Pad 8 K011 </vt:lpstr>
      <vt:lpstr>beta Google Nexus5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2015-02-26T06:38:09Z</dcterms:modified>
</cp:coreProperties>
</file>