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autoCompressPictures="0"/>
  <bookViews>
    <workbookView xWindow="0" yWindow="0" windowWidth="24560" windowHeight="15600"/>
  </bookViews>
  <sheets>
    <sheet name="Sheet 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" l="1"/>
  <c r="J6" i="1"/>
  <c r="J7" i="1"/>
  <c r="J9" i="1"/>
  <c r="J10" i="1"/>
  <c r="J11" i="1"/>
  <c r="J12" i="1"/>
  <c r="J13" i="1"/>
  <c r="J14" i="1"/>
  <c r="J16" i="1"/>
  <c r="J17" i="1"/>
  <c r="J19" i="1"/>
  <c r="J20" i="1"/>
  <c r="J21" i="1"/>
  <c r="J23" i="1"/>
  <c r="J24" i="1"/>
  <c r="J26" i="1"/>
  <c r="J27" i="1"/>
  <c r="J28" i="1"/>
  <c r="J30" i="1"/>
  <c r="J31" i="1"/>
  <c r="J33" i="1"/>
  <c r="J34" i="1"/>
  <c r="J36" i="1"/>
  <c r="J37" i="1"/>
  <c r="J38" i="1"/>
  <c r="J39" i="1"/>
  <c r="J40" i="1"/>
  <c r="J41" i="1"/>
  <c r="J42" i="1"/>
  <c r="J43" i="1"/>
  <c r="J44" i="1"/>
  <c r="J45" i="1"/>
  <c r="J47" i="1"/>
  <c r="J48" i="1"/>
  <c r="J49" i="1"/>
  <c r="J50" i="1"/>
  <c r="J51" i="1"/>
  <c r="J52" i="1"/>
  <c r="J53" i="1"/>
  <c r="J3" i="1"/>
  <c r="K3" i="1"/>
  <c r="L3" i="1"/>
  <c r="K5" i="1"/>
  <c r="H6" i="1"/>
  <c r="I6" i="1"/>
  <c r="H7" i="1"/>
  <c r="I7" i="1"/>
  <c r="H9" i="1"/>
  <c r="I9" i="1"/>
  <c r="H10" i="1"/>
  <c r="I10" i="1"/>
  <c r="H11" i="1"/>
  <c r="I11" i="1"/>
  <c r="H12" i="1"/>
  <c r="I12" i="1"/>
  <c r="H13" i="1"/>
  <c r="I13" i="1"/>
  <c r="H14" i="1"/>
  <c r="I14" i="1"/>
  <c r="H16" i="1"/>
  <c r="I16" i="1"/>
  <c r="H17" i="1"/>
  <c r="I17" i="1"/>
  <c r="H19" i="1"/>
  <c r="I19" i="1"/>
  <c r="H20" i="1"/>
  <c r="I20" i="1"/>
  <c r="H21" i="1"/>
  <c r="I21" i="1"/>
  <c r="H23" i="1"/>
  <c r="I23" i="1"/>
  <c r="H24" i="1"/>
  <c r="I24" i="1"/>
  <c r="H26" i="1"/>
  <c r="I26" i="1"/>
  <c r="H27" i="1"/>
  <c r="I27" i="1"/>
  <c r="H28" i="1"/>
  <c r="I28" i="1"/>
  <c r="H30" i="1"/>
  <c r="I30" i="1"/>
  <c r="H31" i="1"/>
  <c r="I31" i="1"/>
  <c r="H33" i="1"/>
  <c r="I33" i="1"/>
  <c r="H34" i="1"/>
  <c r="I34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" i="1"/>
  <c r="I5" i="1"/>
  <c r="L6" i="1"/>
  <c r="L7" i="1"/>
  <c r="L9" i="1"/>
  <c r="L10" i="1"/>
  <c r="L11" i="1"/>
  <c r="L12" i="1"/>
  <c r="L13" i="1"/>
  <c r="L14" i="1"/>
  <c r="L16" i="1"/>
  <c r="L17" i="1"/>
  <c r="L19" i="1"/>
  <c r="L20" i="1"/>
  <c r="L21" i="1"/>
  <c r="L23" i="1"/>
  <c r="L24" i="1"/>
  <c r="L26" i="1"/>
  <c r="L27" i="1"/>
  <c r="L28" i="1"/>
  <c r="L30" i="1"/>
  <c r="L31" i="1"/>
  <c r="L33" i="1"/>
  <c r="L34" i="1"/>
  <c r="L36" i="1"/>
  <c r="L37" i="1"/>
  <c r="L38" i="1"/>
  <c r="L39" i="1"/>
  <c r="L40" i="1"/>
  <c r="L41" i="1"/>
  <c r="L42" i="1"/>
  <c r="L43" i="1"/>
  <c r="L44" i="1"/>
  <c r="L45" i="1"/>
  <c r="L47" i="1"/>
  <c r="L48" i="1"/>
  <c r="L49" i="1"/>
  <c r="L50" i="1"/>
  <c r="L51" i="1"/>
  <c r="L52" i="1"/>
  <c r="L53" i="1"/>
  <c r="L5" i="1"/>
  <c r="K6" i="1"/>
  <c r="K7" i="1"/>
  <c r="K9" i="1"/>
  <c r="K10" i="1"/>
  <c r="K11" i="1"/>
  <c r="K12" i="1"/>
  <c r="K13" i="1"/>
  <c r="K14" i="1"/>
  <c r="K16" i="1"/>
  <c r="K17" i="1"/>
  <c r="K19" i="1"/>
  <c r="K20" i="1"/>
  <c r="K21" i="1"/>
  <c r="K23" i="1"/>
  <c r="K24" i="1"/>
  <c r="K26" i="1"/>
  <c r="K27" i="1"/>
  <c r="K28" i="1"/>
  <c r="K30" i="1"/>
  <c r="K31" i="1"/>
  <c r="K33" i="1"/>
  <c r="K34" i="1"/>
  <c r="K36" i="1"/>
  <c r="K37" i="1"/>
  <c r="K38" i="1"/>
  <c r="K39" i="1"/>
  <c r="K40" i="1"/>
  <c r="K41" i="1"/>
  <c r="K42" i="1"/>
  <c r="K43" i="1"/>
  <c r="K44" i="1"/>
  <c r="K45" i="1"/>
  <c r="K47" i="1"/>
  <c r="K48" i="1"/>
  <c r="K49" i="1"/>
  <c r="K50" i="1"/>
  <c r="K51" i="1"/>
  <c r="K52" i="1"/>
  <c r="K53" i="1"/>
  <c r="I3" i="1"/>
  <c r="H3" i="1"/>
</calcChain>
</file>

<file path=xl/sharedStrings.xml><?xml version="1.0" encoding="utf-8"?>
<sst xmlns="http://schemas.openxmlformats.org/spreadsheetml/2006/main" count="68" uniqueCount="60">
  <si>
    <t>风险费率定价表</t>
  </si>
  <si>
    <t>基准类</t>
  </si>
  <si>
    <t>预计赔付次数</t>
  </si>
  <si>
    <t>预计赔付均额</t>
  </si>
  <si>
    <t>频率</t>
  </si>
  <si>
    <t>实际总赔付额</t>
  </si>
  <si>
    <t>实际赔付次数</t>
  </si>
  <si>
    <t>实际赔付额均值</t>
  </si>
  <si>
    <t>实际赔付次数均值</t>
  </si>
  <si>
    <t>BASE</t>
  </si>
  <si>
    <t>费率因子</t>
  </si>
  <si>
    <t>水平</t>
  </si>
  <si>
    <t>赔付次数相对值</t>
  </si>
  <si>
    <t>赔付均额相对值</t>
  </si>
  <si>
    <t>SEATCOUNT</t>
  </si>
  <si>
    <t>(0, 5]</t>
  </si>
  <si>
    <t>(5, 7]</t>
  </si>
  <si>
    <t>(7, inf)</t>
  </si>
  <si>
    <t>USEYEARS</t>
  </si>
  <si>
    <t>[0, 2]</t>
  </si>
  <si>
    <t>(2, 4]</t>
  </si>
  <si>
    <t>(4, 5]</t>
  </si>
  <si>
    <t>(5, 6]</t>
  </si>
  <si>
    <t>(6, 8]</t>
  </si>
  <si>
    <t>(8, inf)</t>
  </si>
  <si>
    <t>RUNAREACODE</t>
  </si>
  <si>
    <t>COUNTRYNATURE</t>
  </si>
  <si>
    <t>A</t>
  </si>
  <si>
    <t>B</t>
  </si>
  <si>
    <t>C</t>
  </si>
  <si>
    <t>AGREEDRIVERFLAG</t>
  </si>
  <si>
    <t>BUSINESSNATURE</t>
  </si>
  <si>
    <t>0, 1, 2</t>
  </si>
  <si>
    <t>4, 6</t>
  </si>
  <si>
    <t>RENEWALFLAG</t>
  </si>
  <si>
    <t>COMPULSORY</t>
  </si>
  <si>
    <t xml:space="preserve"> 
PURCHASEPRICE     </t>
  </si>
  <si>
    <t>(0, 50000]</t>
  </si>
  <si>
    <t>(50000, 100000]</t>
  </si>
  <si>
    <t>(100000, 150000]</t>
  </si>
  <si>
    <t>(150000, 200000]</t>
  </si>
  <si>
    <t>(200000, 250000]</t>
  </si>
  <si>
    <t>(250000, 300000]</t>
  </si>
  <si>
    <t>(300000, 400000]</t>
  </si>
  <si>
    <t>(400000, 600000]</t>
  </si>
  <si>
    <t>(600000, 1000000]</t>
  </si>
  <si>
    <t>(1000000, inf)</t>
  </si>
  <si>
    <t>EXHAUSTSCALE</t>
  </si>
  <si>
    <t>(0, 1]</t>
  </si>
  <si>
    <t>(1, 1.5]</t>
  </si>
  <si>
    <t>(1.5, 1.6]</t>
  </si>
  <si>
    <t>(1.6, 1.8]</t>
  </si>
  <si>
    <t>(1.8, 2.0]</t>
  </si>
  <si>
    <t>(2.0, 2.4]</t>
  </si>
  <si>
    <t>(2.4, inf)</t>
  </si>
  <si>
    <t>赔付次数误差</t>
    <phoneticPr fontId="1" type="noConversion"/>
  </si>
  <si>
    <t>案均赔付误差</t>
    <phoneticPr fontId="1" type="noConversion"/>
  </si>
  <si>
    <t>赔付误差</t>
  </si>
  <si>
    <t>3(省内行驶)</t>
  </si>
  <si>
    <t>4(国内行驶)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</si>
</sst>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6" x14ac:knownFonts="1">
    <font>
      <sz val="12"/>
      <color indexed="8"/>
      <name val="Verdana"/>
    </font>
    <font>
      <sz val="9"/>
      <name val="Verdana"/>
    </font>
    <font>
      <b/>
      <sz val="10"/>
      <color indexed="8"/>
      <name val="Helvetica"/>
      <scheme val="major"/>
    </font>
    <font>
      <sz val="10"/>
      <color indexed="8"/>
      <name val="Helvetica"/>
      <scheme val="major"/>
    </font>
    <font>
      <u/>
      <sz val="12"/>
      <color theme="10"/>
      <name val="Verdana"/>
    </font>
    <font>
      <u/>
      <sz val="12"/>
      <color theme="11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</cellStyleXfs>
  <cellXfs count="31">
    <xf numFmtId="0" fontId="0" fillId="0" borderId="0" xfId="0" applyFont="1" applyAlignment="1">
      <alignment vertical="top" wrapText="1"/>
    </xf>
    <xf numFmtId="0" fontId="2" fillId="2" borderId="3" xfId="0" applyNumberFormat="1" applyFont="1" applyFill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justify" vertical="center" wrapText="1"/>
    </xf>
    <xf numFmtId="0" fontId="2" fillId="2" borderId="8" xfId="0" applyNumberFormat="1" applyFont="1" applyFill="1" applyBorder="1" applyAlignment="1">
      <alignment horizontal="justify" vertical="center" wrapText="1"/>
    </xf>
    <xf numFmtId="0" fontId="2" fillId="3" borderId="3" xfId="0" applyNumberFormat="1" applyFont="1" applyFill="1" applyBorder="1" applyAlignment="1">
      <alignment horizontal="justify" vertical="center" wrapText="1"/>
    </xf>
    <xf numFmtId="1" fontId="3" fillId="0" borderId="3" xfId="0" applyNumberFormat="1" applyFont="1" applyBorder="1" applyAlignment="1">
      <alignment horizontal="justify" vertical="center" wrapText="1"/>
    </xf>
    <xf numFmtId="164" fontId="3" fillId="0" borderId="3" xfId="0" applyNumberFormat="1" applyFont="1" applyBorder="1" applyAlignment="1">
      <alignment horizontal="justify" vertical="center" wrapText="1"/>
    </xf>
    <xf numFmtId="1" fontId="3" fillId="0" borderId="3" xfId="0" applyNumberFormat="1" applyFont="1" applyFill="1" applyBorder="1" applyAlignment="1">
      <alignment horizontal="justify" vertical="center" wrapText="1"/>
    </xf>
    <xf numFmtId="0" fontId="3" fillId="0" borderId="3" xfId="0" applyNumberFormat="1" applyFont="1" applyBorder="1" applyAlignment="1">
      <alignment horizontal="justify" vertical="center" wrapText="1"/>
    </xf>
    <xf numFmtId="0" fontId="3" fillId="0" borderId="8" xfId="0" applyNumberFormat="1" applyFont="1" applyBorder="1" applyAlignment="1">
      <alignment horizontal="justify" vertical="center" wrapText="1"/>
    </xf>
    <xf numFmtId="0" fontId="2" fillId="3" borderId="4" xfId="0" applyNumberFormat="1" applyFont="1" applyFill="1" applyBorder="1" applyAlignment="1">
      <alignment horizontal="justify" vertical="center" wrapText="1"/>
    </xf>
    <xf numFmtId="0" fontId="3" fillId="0" borderId="3" xfId="0" applyNumberFormat="1" applyFont="1" applyFill="1" applyBorder="1" applyAlignment="1">
      <alignment horizontal="justify" vertical="center" wrapText="1"/>
    </xf>
    <xf numFmtId="1" fontId="2" fillId="3" borderId="5" xfId="0" applyNumberFormat="1" applyFont="1" applyFill="1" applyBorder="1" applyAlignment="1">
      <alignment vertical="center" wrapText="1"/>
    </xf>
    <xf numFmtId="1" fontId="2" fillId="3" borderId="6" xfId="0" applyNumberFormat="1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vertical="top" wrapText="1"/>
    </xf>
    <xf numFmtId="1" fontId="2" fillId="3" borderId="5" xfId="0" applyNumberFormat="1" applyFont="1" applyFill="1" applyBorder="1" applyAlignment="1">
      <alignment vertical="center" wrapText="1"/>
    </xf>
    <xf numFmtId="1" fontId="2" fillId="3" borderId="6" xfId="0" applyNumberFormat="1" applyFont="1" applyFill="1" applyBorder="1" applyAlignment="1">
      <alignment vertical="top" wrapText="1"/>
    </xf>
    <xf numFmtId="1" fontId="2" fillId="3" borderId="5" xfId="0" applyNumberFormat="1" applyFont="1" applyFill="1" applyBorder="1" applyAlignment="1">
      <alignment vertical="top" wrapText="1"/>
    </xf>
    <xf numFmtId="1" fontId="2" fillId="3" borderId="5" xfId="0" applyNumberFormat="1" applyFont="1" applyFill="1" applyBorder="1" applyAlignment="1">
      <alignment vertical="top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3" borderId="6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NumberFormat="1" applyFont="1" applyFill="1" applyAlignment="1">
      <alignment vertical="top" wrapText="1"/>
    </xf>
    <xf numFmtId="0" fontId="3" fillId="0" borderId="0" xfId="0" applyNumberFormat="1" applyFont="1" applyBorder="1" applyAlignment="1">
      <alignment vertical="top" wrapText="1"/>
    </xf>
    <xf numFmtId="165" fontId="3" fillId="0" borderId="0" xfId="0" applyNumberFormat="1" applyFont="1" applyBorder="1" applyAlignment="1">
      <alignment horizontal="left" vertical="center" wrapText="1"/>
    </xf>
    <xf numFmtId="165" fontId="3" fillId="4" borderId="7" xfId="0" applyNumberFormat="1" applyFont="1" applyFill="1" applyBorder="1" applyAlignment="1">
      <alignment horizontal="left" vertical="center" wrapText="1"/>
    </xf>
    <xf numFmtId="165" fontId="3" fillId="0" borderId="7" xfId="0" applyNumberFormat="1" applyFont="1" applyBorder="1" applyAlignment="1">
      <alignment horizontal="left" vertical="center" wrapText="1"/>
    </xf>
    <xf numFmtId="165" fontId="2" fillId="2" borderId="7" xfId="0" applyNumberFormat="1" applyFont="1" applyFill="1" applyBorder="1" applyAlignment="1">
      <alignment horizontal="left" vertical="center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BDC0BF"/>
      <rgbColor rgb="FFDBDBDB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U64"/>
  <sheetViews>
    <sheetView showGridLines="0" tabSelected="1" workbookViewId="0">
      <selection activeCell="M8" sqref="M8"/>
    </sheetView>
  </sheetViews>
  <sheetFormatPr baseColWidth="10" defaultColWidth="9" defaultRowHeight="18" customHeight="1" x14ac:dyDescent="0"/>
  <cols>
    <col min="1" max="1" width="13.75" style="23" customWidth="1"/>
    <col min="2" max="2" width="12.5" style="23" customWidth="1"/>
    <col min="3" max="4" width="9.875" style="23" customWidth="1"/>
    <col min="5" max="5" width="9" style="25" customWidth="1"/>
    <col min="6" max="7" width="9" style="23" customWidth="1"/>
    <col min="8" max="8" width="10.875" style="23" customWidth="1"/>
    <col min="9" max="9" width="11.375" style="23" customWidth="1"/>
    <col min="10" max="10" width="9" style="27" customWidth="1"/>
    <col min="11" max="11" width="12.5" style="27" customWidth="1"/>
    <col min="12" max="12" width="11.5" style="27" customWidth="1"/>
    <col min="13" max="255" width="9" style="23" customWidth="1"/>
    <col min="256" max="16384" width="9" style="24"/>
  </cols>
  <sheetData>
    <row r="1" spans="1:12" ht="16" customHeight="1">
      <c r="A1" s="14" t="s">
        <v>0</v>
      </c>
      <c r="B1" s="15"/>
      <c r="C1" s="15"/>
      <c r="D1" s="15"/>
      <c r="E1" s="15"/>
      <c r="F1" s="15"/>
      <c r="G1" s="15"/>
      <c r="H1" s="15"/>
      <c r="I1" s="15"/>
    </row>
    <row r="2" spans="1:12" ht="18.25" customHeight="1">
      <c r="A2" s="1" t="s">
        <v>1</v>
      </c>
      <c r="B2" s="2"/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3" t="s">
        <v>8</v>
      </c>
      <c r="J2" s="30" t="s">
        <v>57</v>
      </c>
      <c r="K2" s="28" t="s">
        <v>55</v>
      </c>
      <c r="L2" s="28" t="s">
        <v>56</v>
      </c>
    </row>
    <row r="3" spans="1:12" ht="18.25" customHeight="1">
      <c r="A3" s="4" t="s">
        <v>9</v>
      </c>
      <c r="B3" s="5"/>
      <c r="C3" s="6">
        <v>1.5518940999999999</v>
      </c>
      <c r="D3" s="6">
        <v>1806.7458368</v>
      </c>
      <c r="E3" s="7">
        <v>1214</v>
      </c>
      <c r="F3" s="5">
        <v>3141217.74</v>
      </c>
      <c r="G3" s="5">
        <v>1803</v>
      </c>
      <c r="H3" s="8" t="str">
        <f>FIXED(F3/G3,3,TRUE)</f>
        <v>1742.217</v>
      </c>
      <c r="I3" s="9" t="str">
        <f>FIXED(G3/E3,3)</f>
        <v>1.485</v>
      </c>
      <c r="J3" s="29" t="str">
        <f>FIXED((C3*D3-H3*I3)/(H3*I3), 3, TRUE)</f>
        <v>0.084</v>
      </c>
      <c r="K3" s="29" t="str">
        <f>FIXED((C3-I3)/I3,3,TRUE)</f>
        <v>0.045</v>
      </c>
      <c r="L3" s="29" t="str">
        <f>FIXED((D3-H3)/H3,3,TRUE)</f>
        <v>0.037</v>
      </c>
    </row>
    <row r="4" spans="1:12" ht="18.25" customHeight="1">
      <c r="A4" s="1" t="s">
        <v>10</v>
      </c>
      <c r="B4" s="1" t="s">
        <v>11</v>
      </c>
      <c r="C4" s="1" t="s">
        <v>12</v>
      </c>
      <c r="D4" s="1" t="s">
        <v>13</v>
      </c>
      <c r="E4" s="1" t="s">
        <v>4</v>
      </c>
      <c r="F4" s="1" t="s">
        <v>5</v>
      </c>
      <c r="G4" s="1" t="s">
        <v>6</v>
      </c>
      <c r="H4" s="1" t="s">
        <v>7</v>
      </c>
      <c r="I4" s="3" t="s">
        <v>8</v>
      </c>
      <c r="J4" s="30" t="s">
        <v>57</v>
      </c>
      <c r="K4" s="28" t="s">
        <v>55</v>
      </c>
      <c r="L4" s="28" t="s">
        <v>56</v>
      </c>
    </row>
    <row r="5" spans="1:12" ht="20.25" customHeight="1">
      <c r="A5" s="10" t="s">
        <v>14</v>
      </c>
      <c r="B5" s="8" t="s">
        <v>15</v>
      </c>
      <c r="C5" s="6">
        <v>1</v>
      </c>
      <c r="D5" s="6">
        <v>1</v>
      </c>
      <c r="E5" s="11">
        <v>53412</v>
      </c>
      <c r="F5" s="8">
        <v>177167752</v>
      </c>
      <c r="G5" s="8">
        <v>83399</v>
      </c>
      <c r="H5" s="8" t="str">
        <f t="shared" ref="H5:H53" si="0">FIXED(F5/G5,3,TRUE)</f>
        <v>2124.339</v>
      </c>
      <c r="I5" s="9" t="str">
        <f t="shared" ref="I5:I53" si="1">FIXED(G5/E5,3)</f>
        <v>1.561</v>
      </c>
      <c r="J5" s="29">
        <f>($C$3*$C5*$D$3*$D5-$H5*$I5)/($H5*$I5)</f>
        <v>-0.15446338417576691</v>
      </c>
      <c r="K5" s="29">
        <f>($C$3*$C5-$I5)/$I5</f>
        <v>-5.8333760409993596E-3</v>
      </c>
      <c r="L5" s="29">
        <f>($D$3*$D5-$H5)/$H5</f>
        <v>-0.14950211016226692</v>
      </c>
    </row>
    <row r="6" spans="1:12" ht="20.25" customHeight="1">
      <c r="A6" s="12"/>
      <c r="B6" s="8" t="s">
        <v>16</v>
      </c>
      <c r="C6" s="6">
        <v>0.96056949999999997</v>
      </c>
      <c r="D6" s="6">
        <v>0.94369729999999996</v>
      </c>
      <c r="E6" s="11">
        <v>3433</v>
      </c>
      <c r="F6" s="8">
        <v>10472664</v>
      </c>
      <c r="G6" s="8">
        <v>5189</v>
      </c>
      <c r="H6" s="8" t="str">
        <f t="shared" si="0"/>
        <v>2018.243</v>
      </c>
      <c r="I6" s="9" t="str">
        <f t="shared" si="1"/>
        <v>1.512</v>
      </c>
      <c r="J6" s="29">
        <f t="shared" ref="J6:J53" si="2">($C$3*$C6*$D$3*$D6-$H6*$I6)/($H6*$I6)</f>
        <v>-0.16709512511123953</v>
      </c>
      <c r="K6" s="29">
        <f t="shared" ref="K6:K53" si="3">($C$3*$C6-$I6)/$I6</f>
        <v>-1.4085886448445906E-2</v>
      </c>
      <c r="L6" s="29">
        <f t="shared" ref="L6:L53" si="4">($D$3*$D6-$H6)/$H6</f>
        <v>-0.15519530206501361</v>
      </c>
    </row>
    <row r="7" spans="1:12" ht="20.25" customHeight="1">
      <c r="A7" s="13"/>
      <c r="B7" s="8" t="s">
        <v>17</v>
      </c>
      <c r="C7" s="6">
        <v>0.94617099999999998</v>
      </c>
      <c r="D7" s="6">
        <v>0.91131220000000002</v>
      </c>
      <c r="E7" s="11">
        <v>1456</v>
      </c>
      <c r="F7" s="8">
        <v>2934653</v>
      </c>
      <c r="G7" s="8">
        <v>2180</v>
      </c>
      <c r="H7" s="8" t="str">
        <f t="shared" si="0"/>
        <v>1346.171</v>
      </c>
      <c r="I7" s="9" t="str">
        <f t="shared" si="1"/>
        <v>1.497</v>
      </c>
      <c r="J7" s="29">
        <f t="shared" si="2"/>
        <v>0.1997035143339288</v>
      </c>
      <c r="K7" s="29">
        <f t="shared" si="3"/>
        <v>-1.9133471949833163E-2</v>
      </c>
      <c r="L7" s="29">
        <f t="shared" si="4"/>
        <v>0.22310577435931164</v>
      </c>
    </row>
    <row r="8" spans="1:12" ht="20.25" customHeight="1">
      <c r="A8" s="16"/>
      <c r="B8" s="8"/>
      <c r="C8" s="6"/>
      <c r="D8" s="6"/>
      <c r="E8" s="11"/>
      <c r="F8" s="8"/>
      <c r="G8" s="8"/>
      <c r="H8" s="8"/>
      <c r="I8" s="9"/>
      <c r="J8" s="29"/>
      <c r="K8" s="29"/>
      <c r="L8" s="29"/>
    </row>
    <row r="9" spans="1:12" ht="20.25" customHeight="1">
      <c r="A9" s="10" t="s">
        <v>18</v>
      </c>
      <c r="B9" s="8" t="s">
        <v>19</v>
      </c>
      <c r="C9" s="6">
        <v>1</v>
      </c>
      <c r="D9" s="6">
        <v>1</v>
      </c>
      <c r="E9" s="11">
        <v>35627</v>
      </c>
      <c r="F9" s="8">
        <v>120879202</v>
      </c>
      <c r="G9" s="8">
        <v>55058</v>
      </c>
      <c r="H9" s="8" t="str">
        <f t="shared" si="0"/>
        <v>2195.488</v>
      </c>
      <c r="I9" s="9" t="str">
        <f t="shared" si="1"/>
        <v>1.545</v>
      </c>
      <c r="J9" s="29">
        <f t="shared" si="2"/>
        <v>-0.17339202070683882</v>
      </c>
      <c r="K9" s="29">
        <f t="shared" si="3"/>
        <v>4.4622006472491999E-3</v>
      </c>
      <c r="L9" s="29">
        <f t="shared" si="4"/>
        <v>-0.17706412569779467</v>
      </c>
    </row>
    <row r="10" spans="1:12" ht="20.25" customHeight="1">
      <c r="A10" s="12"/>
      <c r="B10" s="8" t="s">
        <v>20</v>
      </c>
      <c r="C10" s="6">
        <v>1.0120051999999999</v>
      </c>
      <c r="D10" s="6">
        <v>0.96789099999999995</v>
      </c>
      <c r="E10" s="11">
        <v>11066</v>
      </c>
      <c r="F10" s="8">
        <v>34709322</v>
      </c>
      <c r="G10" s="8">
        <v>17015</v>
      </c>
      <c r="H10" s="8" t="str">
        <f t="shared" si="0"/>
        <v>2039.925</v>
      </c>
      <c r="I10" s="9" t="str">
        <f t="shared" si="1"/>
        <v>1.538</v>
      </c>
      <c r="J10" s="29">
        <f t="shared" si="2"/>
        <v>-0.12461761257746636</v>
      </c>
      <c r="K10" s="29">
        <f t="shared" si="3"/>
        <v>2.1147528640650115E-2</v>
      </c>
      <c r="L10" s="29">
        <f t="shared" si="4"/>
        <v>-0.1427464074776334</v>
      </c>
    </row>
    <row r="11" spans="1:12" ht="20.25" customHeight="1">
      <c r="A11" s="12"/>
      <c r="B11" s="8" t="s">
        <v>21</v>
      </c>
      <c r="C11" s="6">
        <v>1.0694101</v>
      </c>
      <c r="D11" s="6">
        <v>0.88160210000000006</v>
      </c>
      <c r="E11" s="11">
        <v>3983</v>
      </c>
      <c r="F11" s="8">
        <v>12410670</v>
      </c>
      <c r="G11" s="8">
        <v>6476</v>
      </c>
      <c r="H11" s="8" t="str">
        <f t="shared" si="0"/>
        <v>1916.410</v>
      </c>
      <c r="I11" s="9" t="str">
        <f t="shared" si="1"/>
        <v>1.626</v>
      </c>
      <c r="J11" s="29">
        <f t="shared" si="2"/>
        <v>-0.15166561072916082</v>
      </c>
      <c r="K11" s="29">
        <f t="shared" si="3"/>
        <v>2.0671109883401054E-2</v>
      </c>
      <c r="L11" s="29">
        <f t="shared" si="4"/>
        <v>-0.16884647654252619</v>
      </c>
    </row>
    <row r="12" spans="1:12" ht="20.25" customHeight="1">
      <c r="A12" s="12"/>
      <c r="B12" s="8" t="s">
        <v>22</v>
      </c>
      <c r="C12" s="6">
        <v>1.0437601999999999</v>
      </c>
      <c r="D12" s="6">
        <v>0.89552750000000003</v>
      </c>
      <c r="E12" s="11">
        <v>2729</v>
      </c>
      <c r="F12" s="8">
        <v>8232156</v>
      </c>
      <c r="G12" s="8">
        <v>4327</v>
      </c>
      <c r="H12" s="8" t="str">
        <f t="shared" si="0"/>
        <v>1902.509</v>
      </c>
      <c r="I12" s="9" t="str">
        <f t="shared" si="1"/>
        <v>1.586</v>
      </c>
      <c r="J12" s="29">
        <f t="shared" si="2"/>
        <v>-0.13142184773022844</v>
      </c>
      <c r="K12" s="29">
        <f t="shared" si="3"/>
        <v>2.1314814750832058E-2</v>
      </c>
      <c r="L12" s="29">
        <f t="shared" si="4"/>
        <v>-0.14954905213856431</v>
      </c>
    </row>
    <row r="13" spans="1:12" ht="20.25" customHeight="1">
      <c r="A13" s="12"/>
      <c r="B13" s="8" t="s">
        <v>23</v>
      </c>
      <c r="C13" s="6">
        <v>1.0645191000000001</v>
      </c>
      <c r="D13" s="6">
        <v>0.88351729999999995</v>
      </c>
      <c r="E13" s="11">
        <v>3501</v>
      </c>
      <c r="F13" s="8">
        <v>10199893</v>
      </c>
      <c r="G13" s="8">
        <v>5664</v>
      </c>
      <c r="H13" s="8" t="str">
        <f t="shared" si="0"/>
        <v>1800.829</v>
      </c>
      <c r="I13" s="9" t="str">
        <f t="shared" si="1"/>
        <v>1.618</v>
      </c>
      <c r="J13" s="29">
        <f t="shared" si="2"/>
        <v>-9.4941466578652711E-2</v>
      </c>
      <c r="K13" s="29">
        <f t="shared" si="3"/>
        <v>2.102652078325707E-2</v>
      </c>
      <c r="L13" s="29">
        <f t="shared" si="4"/>
        <v>-0.11357979935031226</v>
      </c>
    </row>
    <row r="14" spans="1:12" ht="20.25" customHeight="1">
      <c r="A14" s="13"/>
      <c r="B14" s="8" t="s">
        <v>24</v>
      </c>
      <c r="C14" s="6">
        <v>1.0528198</v>
      </c>
      <c r="D14" s="6">
        <v>0.88484770000000001</v>
      </c>
      <c r="E14" s="11">
        <v>1395</v>
      </c>
      <c r="F14" s="8">
        <v>4143826</v>
      </c>
      <c r="G14" s="8">
        <v>2228</v>
      </c>
      <c r="H14" s="8" t="str">
        <f t="shared" si="0"/>
        <v>1859.886</v>
      </c>
      <c r="I14" s="9" t="str">
        <f t="shared" si="1"/>
        <v>1.597</v>
      </c>
      <c r="J14" s="29">
        <f t="shared" si="2"/>
        <v>-0.12059187559957393</v>
      </c>
      <c r="K14" s="29">
        <f t="shared" si="3"/>
        <v>2.3083804623155933E-2</v>
      </c>
      <c r="L14" s="29">
        <f t="shared" si="4"/>
        <v>-0.14043393080164299</v>
      </c>
    </row>
    <row r="15" spans="1:12" ht="20.25" customHeight="1">
      <c r="A15" s="16"/>
      <c r="B15" s="8"/>
      <c r="C15" s="6"/>
      <c r="D15" s="6"/>
      <c r="E15" s="11"/>
      <c r="F15" s="8"/>
      <c r="G15" s="8"/>
      <c r="H15" s="8"/>
      <c r="I15" s="9"/>
      <c r="J15" s="29"/>
      <c r="K15" s="29"/>
      <c r="L15" s="29"/>
    </row>
    <row r="16" spans="1:12" ht="20.25" customHeight="1">
      <c r="A16" s="10" t="s">
        <v>25</v>
      </c>
      <c r="B16" s="8" t="s">
        <v>58</v>
      </c>
      <c r="C16" s="6">
        <v>1.0479978000000001</v>
      </c>
      <c r="D16" s="6">
        <v>0.94282719999999998</v>
      </c>
      <c r="E16" s="11">
        <v>8904</v>
      </c>
      <c r="F16" s="8">
        <v>22892454</v>
      </c>
      <c r="G16" s="8">
        <v>14469</v>
      </c>
      <c r="H16" s="8" t="str">
        <f t="shared" si="0"/>
        <v>1582.173</v>
      </c>
      <c r="I16" s="9" t="str">
        <f t="shared" si="1"/>
        <v>1.625</v>
      </c>
      <c r="J16" s="29">
        <f t="shared" si="2"/>
        <v>7.7567004258879024E-2</v>
      </c>
      <c r="K16" s="29">
        <f t="shared" si="3"/>
        <v>8.5021700491079324E-4</v>
      </c>
      <c r="L16" s="29">
        <f t="shared" si="4"/>
        <v>7.6651616745956927E-2</v>
      </c>
    </row>
    <row r="17" spans="1:12" ht="20.25" customHeight="1">
      <c r="A17" s="17"/>
      <c r="B17" s="8" t="s">
        <v>59</v>
      </c>
      <c r="C17" s="6">
        <v>1</v>
      </c>
      <c r="D17" s="6">
        <v>1</v>
      </c>
      <c r="E17" s="11">
        <v>49397</v>
      </c>
      <c r="F17" s="8">
        <v>167682615</v>
      </c>
      <c r="G17" s="8">
        <v>76299</v>
      </c>
      <c r="H17" s="8" t="str">
        <f t="shared" si="0"/>
        <v>2197.704</v>
      </c>
      <c r="I17" s="9" t="str">
        <f t="shared" si="1"/>
        <v>1.545</v>
      </c>
      <c r="J17" s="29">
        <f t="shared" si="2"/>
        <v>-0.17422551024051305</v>
      </c>
      <c r="K17" s="29">
        <f t="shared" si="3"/>
        <v>4.4622006472491999E-3</v>
      </c>
      <c r="L17" s="29">
        <f t="shared" si="4"/>
        <v>-0.17789391255601306</v>
      </c>
    </row>
    <row r="18" spans="1:12" ht="20.25" customHeight="1">
      <c r="A18" s="18"/>
      <c r="B18" s="8"/>
      <c r="C18" s="6"/>
      <c r="D18" s="6"/>
      <c r="E18" s="11"/>
      <c r="F18" s="8"/>
      <c r="G18" s="8"/>
      <c r="H18" s="8"/>
      <c r="I18" s="9"/>
      <c r="J18" s="29"/>
      <c r="K18" s="29"/>
      <c r="L18" s="29"/>
    </row>
    <row r="19" spans="1:12" ht="20.25" customHeight="1">
      <c r="A19" s="10" t="s">
        <v>26</v>
      </c>
      <c r="B19" s="8" t="s">
        <v>27</v>
      </c>
      <c r="C19" s="6">
        <v>0.98762110000000003</v>
      </c>
      <c r="D19" s="6">
        <v>1.2758974999999999</v>
      </c>
      <c r="E19" s="11">
        <v>3054</v>
      </c>
      <c r="F19" s="8">
        <v>30549726</v>
      </c>
      <c r="G19" s="8">
        <v>4654</v>
      </c>
      <c r="H19" s="8" t="str">
        <f t="shared" si="0"/>
        <v>6564.187</v>
      </c>
      <c r="I19" s="9" t="str">
        <f t="shared" si="1"/>
        <v>1.524</v>
      </c>
      <c r="J19" s="29">
        <f t="shared" si="2"/>
        <v>-0.64681733498562022</v>
      </c>
      <c r="K19" s="29">
        <f t="shared" si="3"/>
        <v>5.6977415521718569E-3</v>
      </c>
      <c r="L19" s="29">
        <f t="shared" si="4"/>
        <v>-0.64881827767726175</v>
      </c>
    </row>
    <row r="20" spans="1:12" ht="20.25" customHeight="1">
      <c r="A20" s="19"/>
      <c r="B20" s="8" t="s">
        <v>28</v>
      </c>
      <c r="C20" s="6">
        <v>1.0291889999999999</v>
      </c>
      <c r="D20" s="6">
        <v>0.97683560000000003</v>
      </c>
      <c r="E20" s="11">
        <v>15249</v>
      </c>
      <c r="F20" s="8">
        <v>33209130</v>
      </c>
      <c r="G20" s="8">
        <v>24134</v>
      </c>
      <c r="H20" s="8" t="str">
        <f t="shared" si="0"/>
        <v>1376.031</v>
      </c>
      <c r="I20" s="9" t="str">
        <f t="shared" si="1"/>
        <v>1.583</v>
      </c>
      <c r="J20" s="29">
        <f t="shared" si="2"/>
        <v>0.2940963919219351</v>
      </c>
      <c r="K20" s="29">
        <f t="shared" si="3"/>
        <v>8.9654686575487922E-3</v>
      </c>
      <c r="L20" s="29">
        <f t="shared" si="4"/>
        <v>0.28259730597495997</v>
      </c>
    </row>
    <row r="21" spans="1:12" ht="20.25" customHeight="1">
      <c r="A21" s="17"/>
      <c r="B21" s="8" t="s">
        <v>29</v>
      </c>
      <c r="C21" s="6">
        <v>1</v>
      </c>
      <c r="D21" s="6">
        <v>1</v>
      </c>
      <c r="E21" s="11">
        <v>39998</v>
      </c>
      <c r="F21" s="8">
        <v>126816212</v>
      </c>
      <c r="G21" s="8">
        <v>61980</v>
      </c>
      <c r="H21" s="8" t="str">
        <f t="shared" si="0"/>
        <v>2046.083</v>
      </c>
      <c r="I21" s="9" t="str">
        <f t="shared" si="1"/>
        <v>1.550</v>
      </c>
      <c r="J21" s="29">
        <f t="shared" si="2"/>
        <v>-0.11589428179962917</v>
      </c>
      <c r="K21" s="29">
        <f t="shared" si="3"/>
        <v>1.2219999999999345E-3</v>
      </c>
      <c r="L21" s="29">
        <f t="shared" si="4"/>
        <v>-0.11697334037768754</v>
      </c>
    </row>
    <row r="22" spans="1:12" ht="20.25" customHeight="1">
      <c r="A22" s="18"/>
      <c r="B22" s="8"/>
      <c r="C22" s="6"/>
      <c r="D22" s="6"/>
      <c r="E22" s="11"/>
      <c r="F22" s="8"/>
      <c r="G22" s="8"/>
      <c r="H22" s="8"/>
      <c r="I22" s="9"/>
      <c r="J22" s="29"/>
      <c r="K22" s="29"/>
      <c r="L22" s="29"/>
    </row>
    <row r="23" spans="1:12" ht="20.25" customHeight="1">
      <c r="A23" s="10" t="s">
        <v>30</v>
      </c>
      <c r="B23" s="8">
        <v>0</v>
      </c>
      <c r="C23" s="6">
        <v>1</v>
      </c>
      <c r="D23" s="6">
        <v>1</v>
      </c>
      <c r="E23" s="11">
        <v>51895</v>
      </c>
      <c r="F23" s="8">
        <v>174434339</v>
      </c>
      <c r="G23" s="8">
        <v>80199</v>
      </c>
      <c r="H23" s="8" t="str">
        <f t="shared" si="0"/>
        <v>2175.019</v>
      </c>
      <c r="I23" s="9" t="str">
        <f t="shared" si="1"/>
        <v>1.545</v>
      </c>
      <c r="J23" s="29">
        <f t="shared" si="2"/>
        <v>-0.1656128524659399</v>
      </c>
      <c r="K23" s="29">
        <f t="shared" si="3"/>
        <v>4.4622006472491999E-3</v>
      </c>
      <c r="L23" s="29">
        <f t="shared" si="4"/>
        <v>-0.16931951546170393</v>
      </c>
    </row>
    <row r="24" spans="1:12" ht="20.25" customHeight="1">
      <c r="A24" s="17"/>
      <c r="B24" s="8">
        <v>1</v>
      </c>
      <c r="C24" s="6">
        <v>1.0613919000000001</v>
      </c>
      <c r="D24" s="6">
        <v>0.81273220000000002</v>
      </c>
      <c r="E24" s="11">
        <v>6406</v>
      </c>
      <c r="F24" s="8">
        <v>16140730</v>
      </c>
      <c r="G24" s="8">
        <v>10569</v>
      </c>
      <c r="H24" s="8" t="str">
        <f t="shared" si="0"/>
        <v>1527.177</v>
      </c>
      <c r="I24" s="9" t="str">
        <f t="shared" si="1"/>
        <v>1.650</v>
      </c>
      <c r="J24" s="29">
        <f t="shared" si="2"/>
        <v>-4.0137419615612555E-2</v>
      </c>
      <c r="K24" s="29">
        <f t="shared" si="3"/>
        <v>-1.7164682437635175E-3</v>
      </c>
      <c r="L24" s="29">
        <f t="shared" si="4"/>
        <v>-3.8487013107645643E-2</v>
      </c>
    </row>
    <row r="25" spans="1:12" ht="20.25" customHeight="1">
      <c r="A25" s="18"/>
      <c r="B25" s="8"/>
      <c r="C25" s="6"/>
      <c r="D25" s="6"/>
      <c r="E25" s="11"/>
      <c r="F25" s="8"/>
      <c r="G25" s="8"/>
      <c r="H25" s="8"/>
      <c r="I25" s="9"/>
      <c r="J25" s="29"/>
      <c r="K25" s="29"/>
      <c r="L25" s="29"/>
    </row>
    <row r="26" spans="1:12" ht="20.25" customHeight="1">
      <c r="A26" s="10" t="s">
        <v>31</v>
      </c>
      <c r="B26" s="8" t="s">
        <v>32</v>
      </c>
      <c r="C26" s="6">
        <v>0.97922659999999995</v>
      </c>
      <c r="D26" s="6">
        <v>0.93446969999999996</v>
      </c>
      <c r="E26" s="11">
        <v>20820</v>
      </c>
      <c r="F26" s="8">
        <v>58917519</v>
      </c>
      <c r="G26" s="8">
        <v>32618</v>
      </c>
      <c r="H26" s="8" t="str">
        <f t="shared" si="0"/>
        <v>1806.289</v>
      </c>
      <c r="I26" s="9" t="str">
        <f t="shared" si="1"/>
        <v>1.567</v>
      </c>
      <c r="J26" s="29">
        <f t="shared" si="2"/>
        <v>-9.3534379293366221E-2</v>
      </c>
      <c r="K26" s="29">
        <f t="shared" si="3"/>
        <v>-3.0213156922106015E-2</v>
      </c>
      <c r="L26" s="29">
        <f t="shared" si="4"/>
        <v>-6.5293959000611274E-2</v>
      </c>
    </row>
    <row r="27" spans="1:12" ht="20.25" customHeight="1">
      <c r="A27" s="19"/>
      <c r="B27" s="8">
        <v>3</v>
      </c>
      <c r="C27" s="6">
        <v>1</v>
      </c>
      <c r="D27" s="6">
        <v>1</v>
      </c>
      <c r="E27" s="11">
        <v>30861</v>
      </c>
      <c r="F27" s="8">
        <v>112110206</v>
      </c>
      <c r="G27" s="8">
        <v>48550</v>
      </c>
      <c r="H27" s="8" t="str">
        <f t="shared" si="0"/>
        <v>2309.170</v>
      </c>
      <c r="I27" s="9" t="str">
        <f t="shared" si="1"/>
        <v>1.573</v>
      </c>
      <c r="J27" s="29">
        <f t="shared" si="2"/>
        <v>-0.22807605052834953</v>
      </c>
      <c r="K27" s="29">
        <f t="shared" si="3"/>
        <v>-1.3417609663064215E-2</v>
      </c>
      <c r="L27" s="29">
        <f t="shared" si="4"/>
        <v>-0.21757781505909052</v>
      </c>
    </row>
    <row r="28" spans="1:12" ht="20.25" customHeight="1">
      <c r="A28" s="17"/>
      <c r="B28" s="8" t="s">
        <v>33</v>
      </c>
      <c r="C28" s="6">
        <v>0.90243200000000001</v>
      </c>
      <c r="D28" s="6">
        <v>1.0465811</v>
      </c>
      <c r="E28" s="11">
        <v>6620</v>
      </c>
      <c r="F28" s="8">
        <v>19547344</v>
      </c>
      <c r="G28" s="8">
        <v>9600</v>
      </c>
      <c r="H28" s="8" t="str">
        <f t="shared" si="0"/>
        <v>2036.182</v>
      </c>
      <c r="I28" s="9" t="str">
        <f t="shared" si="1"/>
        <v>1.450</v>
      </c>
      <c r="J28" s="29">
        <f t="shared" si="2"/>
        <v>-0.10306303436508171</v>
      </c>
      <c r="K28" s="29">
        <f t="shared" si="3"/>
        <v>-3.4152485206068901E-2</v>
      </c>
      <c r="L28" s="29">
        <f t="shared" si="4"/>
        <v>-7.1347234530820661E-2</v>
      </c>
    </row>
    <row r="29" spans="1:12" ht="20.25" customHeight="1">
      <c r="A29" s="18"/>
      <c r="B29" s="8"/>
      <c r="C29" s="6"/>
      <c r="D29" s="6"/>
      <c r="E29" s="11"/>
      <c r="F29" s="8"/>
      <c r="G29" s="8"/>
      <c r="H29" s="8"/>
      <c r="I29" s="9"/>
      <c r="J29" s="29"/>
      <c r="K29" s="29"/>
      <c r="L29" s="29"/>
    </row>
    <row r="30" spans="1:12" ht="20.25" customHeight="1">
      <c r="A30" s="20" t="s">
        <v>34</v>
      </c>
      <c r="B30" s="8">
        <v>0</v>
      </c>
      <c r="C30" s="6">
        <v>1</v>
      </c>
      <c r="D30" s="6">
        <v>1</v>
      </c>
      <c r="E30" s="11">
        <v>37967</v>
      </c>
      <c r="F30" s="8">
        <v>131799937</v>
      </c>
      <c r="G30" s="8">
        <v>59964</v>
      </c>
      <c r="H30" s="8" t="str">
        <f t="shared" si="0"/>
        <v>2197.984</v>
      </c>
      <c r="I30" s="9" t="str">
        <f t="shared" si="1"/>
        <v>1.579</v>
      </c>
      <c r="J30" s="29">
        <f t="shared" si="2"/>
        <v>-0.19210952472930079</v>
      </c>
      <c r="K30" s="29">
        <f t="shared" si="3"/>
        <v>-1.7166497783407231E-2</v>
      </c>
      <c r="L30" s="29">
        <f t="shared" si="4"/>
        <v>-0.17799864020848191</v>
      </c>
    </row>
    <row r="31" spans="1:12" ht="20.25" customHeight="1">
      <c r="A31" s="21"/>
      <c r="B31" s="8">
        <v>1</v>
      </c>
      <c r="C31" s="6">
        <v>0.95844379999999996</v>
      </c>
      <c r="D31" s="6">
        <v>0.95153100000000002</v>
      </c>
      <c r="E31" s="11">
        <v>20334</v>
      </c>
      <c r="F31" s="8">
        <v>58775131</v>
      </c>
      <c r="G31" s="8">
        <v>30804</v>
      </c>
      <c r="H31" s="8" t="str">
        <f t="shared" si="0"/>
        <v>1908.036</v>
      </c>
      <c r="I31" s="9" t="str">
        <f t="shared" si="1"/>
        <v>1.515</v>
      </c>
      <c r="J31" s="29">
        <f t="shared" si="2"/>
        <v>-0.11539469105316873</v>
      </c>
      <c r="K31" s="29">
        <f t="shared" si="3"/>
        <v>-1.821565782073933E-2</v>
      </c>
      <c r="L31" s="29">
        <f t="shared" si="4"/>
        <v>-9.8982056504101176E-2</v>
      </c>
    </row>
    <row r="32" spans="1:12" ht="20.25" customHeight="1">
      <c r="A32" s="22"/>
      <c r="B32" s="8"/>
      <c r="C32" s="6"/>
      <c r="D32" s="6"/>
      <c r="E32" s="11"/>
      <c r="F32" s="8"/>
      <c r="G32" s="8"/>
      <c r="H32" s="8"/>
      <c r="I32" s="9"/>
      <c r="J32" s="29"/>
      <c r="K32" s="29"/>
      <c r="L32" s="29"/>
    </row>
    <row r="33" spans="1:12" ht="20.25" customHeight="1">
      <c r="A33" s="20" t="s">
        <v>35</v>
      </c>
      <c r="B33" s="8">
        <v>0</v>
      </c>
      <c r="C33" s="6">
        <v>1.0723697999999999</v>
      </c>
      <c r="D33" s="6">
        <v>1.1437520000000001</v>
      </c>
      <c r="E33" s="11">
        <v>4240</v>
      </c>
      <c r="F33" s="8">
        <v>17838892</v>
      </c>
      <c r="G33" s="8">
        <v>7031</v>
      </c>
      <c r="H33" s="8" t="str">
        <f t="shared" si="0"/>
        <v>2537.177</v>
      </c>
      <c r="I33" s="9" t="str">
        <f t="shared" si="1"/>
        <v>1.658</v>
      </c>
      <c r="J33" s="29">
        <f t="shared" si="2"/>
        <v>-0.18247640841739463</v>
      </c>
      <c r="K33" s="29">
        <f t="shared" si="3"/>
        <v>3.7420781894932642E-3</v>
      </c>
      <c r="L33" s="29">
        <f t="shared" si="4"/>
        <v>-0.18552424039329002</v>
      </c>
    </row>
    <row r="34" spans="1:12" ht="20.25" customHeight="1">
      <c r="A34" s="21"/>
      <c r="B34" s="8">
        <v>1</v>
      </c>
      <c r="C34" s="6">
        <v>1</v>
      </c>
      <c r="D34" s="6">
        <v>1</v>
      </c>
      <c r="E34" s="11">
        <v>54061</v>
      </c>
      <c r="F34" s="8">
        <v>172736177</v>
      </c>
      <c r="G34" s="8">
        <v>83737</v>
      </c>
      <c r="H34" s="8" t="str">
        <f t="shared" si="0"/>
        <v>2062.842</v>
      </c>
      <c r="I34" s="9" t="str">
        <f t="shared" si="1"/>
        <v>1.549</v>
      </c>
      <c r="J34" s="29">
        <f t="shared" si="2"/>
        <v>-0.12251083673131749</v>
      </c>
      <c r="K34" s="29">
        <f t="shared" si="3"/>
        <v>1.8683666881859334E-3</v>
      </c>
      <c r="L34" s="29">
        <f t="shared" si="4"/>
        <v>-0.12414725083161972</v>
      </c>
    </row>
    <row r="35" spans="1:12" ht="20.25" customHeight="1">
      <c r="A35" s="22"/>
      <c r="B35" s="8"/>
      <c r="C35" s="6"/>
      <c r="D35" s="6"/>
      <c r="E35" s="11"/>
      <c r="F35" s="8"/>
      <c r="G35" s="8"/>
      <c r="H35" s="8"/>
      <c r="I35" s="9"/>
      <c r="J35" s="29"/>
      <c r="K35" s="29"/>
      <c r="L35" s="29"/>
    </row>
    <row r="36" spans="1:12" ht="20.25" customHeight="1">
      <c r="A36" s="10" t="s">
        <v>36</v>
      </c>
      <c r="B36" s="8" t="s">
        <v>37</v>
      </c>
      <c r="C36" s="6">
        <v>1</v>
      </c>
      <c r="D36" s="6">
        <v>0.79179790000000005</v>
      </c>
      <c r="E36" s="11">
        <v>7481</v>
      </c>
      <c r="F36" s="8">
        <v>12304709</v>
      </c>
      <c r="G36" s="8">
        <v>11756</v>
      </c>
      <c r="H36" s="8" t="str">
        <f t="shared" si="0"/>
        <v>1046.675</v>
      </c>
      <c r="I36" s="9" t="str">
        <f t="shared" si="1"/>
        <v>1.571</v>
      </c>
      <c r="J36" s="29">
        <f t="shared" si="2"/>
        <v>0.35016067387219391</v>
      </c>
      <c r="K36" s="29">
        <f t="shared" si="3"/>
        <v>-1.2161616804583074E-2</v>
      </c>
      <c r="L36" s="29">
        <f t="shared" si="4"/>
        <v>0.36678296454198561</v>
      </c>
    </row>
    <row r="37" spans="1:12" ht="20.25" customHeight="1">
      <c r="A37" s="12"/>
      <c r="B37" s="8" t="s">
        <v>38</v>
      </c>
      <c r="C37" s="6">
        <v>1</v>
      </c>
      <c r="D37" s="6">
        <v>1</v>
      </c>
      <c r="E37" s="11">
        <v>22978</v>
      </c>
      <c r="F37" s="8">
        <v>54934975</v>
      </c>
      <c r="G37" s="8">
        <v>35799</v>
      </c>
      <c r="H37" s="8" t="str">
        <f t="shared" si="0"/>
        <v>1534.539</v>
      </c>
      <c r="I37" s="9" t="str">
        <f t="shared" si="1"/>
        <v>1.558</v>
      </c>
      <c r="J37" s="29">
        <f t="shared" si="2"/>
        <v>0.17277246535876897</v>
      </c>
      <c r="K37" s="29">
        <f t="shared" si="3"/>
        <v>-3.9190629011553969E-3</v>
      </c>
      <c r="L37" s="29">
        <f t="shared" si="4"/>
        <v>0.17738671796546066</v>
      </c>
    </row>
    <row r="38" spans="1:12" ht="20.25" customHeight="1">
      <c r="A38" s="12"/>
      <c r="B38" s="8" t="s">
        <v>39</v>
      </c>
      <c r="C38" s="6">
        <v>1</v>
      </c>
      <c r="D38" s="6">
        <v>1.0749048999999999</v>
      </c>
      <c r="E38" s="11">
        <v>13292</v>
      </c>
      <c r="F38" s="8">
        <v>37586114</v>
      </c>
      <c r="G38" s="8">
        <v>20592</v>
      </c>
      <c r="H38" s="8" t="str">
        <f t="shared" si="0"/>
        <v>1825.277</v>
      </c>
      <c r="I38" s="9" t="str">
        <f t="shared" si="1"/>
        <v>1.549</v>
      </c>
      <c r="J38" s="29">
        <f t="shared" si="2"/>
        <v>6.597983238760842E-2</v>
      </c>
      <c r="K38" s="29">
        <f t="shared" si="3"/>
        <v>1.8683666881859334E-3</v>
      </c>
      <c r="L38" s="29">
        <f t="shared" si="4"/>
        <v>6.3991905355143472E-2</v>
      </c>
    </row>
    <row r="39" spans="1:12" ht="20.25" customHeight="1">
      <c r="A39" s="12"/>
      <c r="B39" s="8" t="s">
        <v>40</v>
      </c>
      <c r="C39" s="6">
        <v>1</v>
      </c>
      <c r="D39" s="6">
        <v>1.2748794000000001</v>
      </c>
      <c r="E39" s="11">
        <v>5907</v>
      </c>
      <c r="F39" s="8">
        <v>20251856</v>
      </c>
      <c r="G39" s="8">
        <v>9086</v>
      </c>
      <c r="H39" s="8" t="str">
        <f t="shared" si="0"/>
        <v>2228.908</v>
      </c>
      <c r="I39" s="9" t="str">
        <f t="shared" si="1"/>
        <v>1.538</v>
      </c>
      <c r="J39" s="29">
        <f t="shared" si="2"/>
        <v>4.2748970923253131E-2</v>
      </c>
      <c r="K39" s="29">
        <f t="shared" si="3"/>
        <v>9.0338751625487056E-3</v>
      </c>
      <c r="L39" s="29">
        <f t="shared" si="4"/>
        <v>3.3413244679494289E-2</v>
      </c>
    </row>
    <row r="40" spans="1:12" ht="20.25" customHeight="1">
      <c r="A40" s="12"/>
      <c r="B40" s="8" t="s">
        <v>41</v>
      </c>
      <c r="C40" s="6">
        <v>1</v>
      </c>
      <c r="D40" s="6">
        <v>1.6840826</v>
      </c>
      <c r="E40" s="11">
        <v>3254</v>
      </c>
      <c r="F40" s="8">
        <v>15640873</v>
      </c>
      <c r="G40" s="8">
        <v>5061</v>
      </c>
      <c r="H40" s="8" t="str">
        <f t="shared" si="0"/>
        <v>3090.471</v>
      </c>
      <c r="I40" s="9" t="str">
        <f t="shared" si="1"/>
        <v>1.555</v>
      </c>
      <c r="J40" s="29">
        <f t="shared" si="2"/>
        <v>-1.7421024011567587E-2</v>
      </c>
      <c r="K40" s="29">
        <f t="shared" si="3"/>
        <v>-1.9973633440514438E-3</v>
      </c>
      <c r="L40" s="29">
        <f t="shared" si="4"/>
        <v>-1.5454528977194824E-2</v>
      </c>
    </row>
    <row r="41" spans="1:12" ht="20.25" customHeight="1">
      <c r="A41" s="12"/>
      <c r="B41" s="8" t="s">
        <v>42</v>
      </c>
      <c r="C41" s="6">
        <v>1</v>
      </c>
      <c r="D41" s="6">
        <v>1.8441783</v>
      </c>
      <c r="E41" s="11">
        <v>1678</v>
      </c>
      <c r="F41" s="8">
        <v>9702746</v>
      </c>
      <c r="G41" s="8">
        <v>2590</v>
      </c>
      <c r="H41" s="8" t="str">
        <f t="shared" si="0"/>
        <v>3746.234</v>
      </c>
      <c r="I41" s="9" t="str">
        <f t="shared" si="1"/>
        <v>1.544</v>
      </c>
      <c r="J41" s="29">
        <f t="shared" si="2"/>
        <v>-0.10603636023845003</v>
      </c>
      <c r="K41" s="29">
        <f t="shared" si="3"/>
        <v>5.1127590673574509E-3</v>
      </c>
      <c r="L41" s="29">
        <f t="shared" si="4"/>
        <v>-0.11058373133074403</v>
      </c>
    </row>
    <row r="42" spans="1:12" ht="20.25" customHeight="1">
      <c r="A42" s="12"/>
      <c r="B42" s="8" t="s">
        <v>43</v>
      </c>
      <c r="C42" s="6">
        <v>1</v>
      </c>
      <c r="D42" s="6">
        <v>2.4576304000000002</v>
      </c>
      <c r="E42" s="11">
        <v>1552</v>
      </c>
      <c r="F42" s="8">
        <v>11443074</v>
      </c>
      <c r="G42" s="8">
        <v>2448</v>
      </c>
      <c r="H42" s="8" t="str">
        <f t="shared" si="0"/>
        <v>4674.458</v>
      </c>
      <c r="I42" s="9" t="str">
        <f t="shared" si="1"/>
        <v>1.577</v>
      </c>
      <c r="J42" s="29">
        <f t="shared" si="2"/>
        <v>-6.5212793903625943E-2</v>
      </c>
      <c r="K42" s="29">
        <f t="shared" si="3"/>
        <v>-1.5920038046924549E-2</v>
      </c>
      <c r="L42" s="29">
        <f t="shared" si="4"/>
        <v>-5.0090193645312524E-2</v>
      </c>
    </row>
    <row r="43" spans="1:12" ht="20.25" customHeight="1">
      <c r="A43" s="12"/>
      <c r="B43" s="8" t="s">
        <v>44</v>
      </c>
      <c r="C43" s="6">
        <v>1</v>
      </c>
      <c r="D43" s="6">
        <v>3.2108838999999998</v>
      </c>
      <c r="E43" s="11">
        <v>1104</v>
      </c>
      <c r="F43" s="8">
        <v>11286079</v>
      </c>
      <c r="G43" s="8">
        <v>1700</v>
      </c>
      <c r="H43" s="8" t="str">
        <f t="shared" si="0"/>
        <v>6638.870</v>
      </c>
      <c r="I43" s="9" t="str">
        <f t="shared" si="1"/>
        <v>1.540</v>
      </c>
      <c r="J43" s="29">
        <f t="shared" si="2"/>
        <v>-0.11941990990110751</v>
      </c>
      <c r="K43" s="29">
        <f t="shared" si="3"/>
        <v>7.7234415584414981E-3</v>
      </c>
      <c r="L43" s="29">
        <f t="shared" si="4"/>
        <v>-0.12616889338499668</v>
      </c>
    </row>
    <row r="44" spans="1:12" ht="20.25" customHeight="1">
      <c r="A44" s="12"/>
      <c r="B44" s="8" t="s">
        <v>45</v>
      </c>
      <c r="C44" s="6">
        <v>1</v>
      </c>
      <c r="D44" s="6">
        <v>4.0836766000000004</v>
      </c>
      <c r="E44" s="11">
        <v>710</v>
      </c>
      <c r="F44" s="8">
        <v>11148171</v>
      </c>
      <c r="G44" s="8">
        <v>1150</v>
      </c>
      <c r="H44" s="8" t="str">
        <f t="shared" si="0"/>
        <v>9694.062</v>
      </c>
      <c r="I44" s="9" t="str">
        <f t="shared" si="1"/>
        <v>1.620</v>
      </c>
      <c r="J44" s="29">
        <f t="shared" si="2"/>
        <v>-0.27089566786689945</v>
      </c>
      <c r="K44" s="29">
        <f t="shared" si="3"/>
        <v>-4.2040679012345775E-2</v>
      </c>
      <c r="L44" s="29">
        <f t="shared" si="4"/>
        <v>-0.23889844155240805</v>
      </c>
    </row>
    <row r="45" spans="1:12" ht="20.25" customHeight="1">
      <c r="A45" s="13"/>
      <c r="B45" s="8" t="s">
        <v>46</v>
      </c>
      <c r="C45" s="6">
        <v>1</v>
      </c>
      <c r="D45" s="6">
        <v>4.3560590000000001</v>
      </c>
      <c r="E45" s="11">
        <v>345</v>
      </c>
      <c r="F45" s="8">
        <v>6276473</v>
      </c>
      <c r="G45" s="8">
        <v>586</v>
      </c>
      <c r="H45" s="8" t="str">
        <f t="shared" si="0"/>
        <v>10710.705</v>
      </c>
      <c r="I45" s="9" t="str">
        <f t="shared" si="1"/>
        <v>1.699</v>
      </c>
      <c r="J45" s="29">
        <f t="shared" si="2"/>
        <v>-0.32881620669479439</v>
      </c>
      <c r="K45" s="29">
        <f t="shared" si="3"/>
        <v>-8.6583814008240209E-2</v>
      </c>
      <c r="L45" s="29">
        <f t="shared" si="4"/>
        <v>-0.26519389124197035</v>
      </c>
    </row>
    <row r="46" spans="1:12" ht="20.25" customHeight="1">
      <c r="A46" s="16"/>
      <c r="B46" s="8"/>
      <c r="C46" s="6"/>
      <c r="D46" s="6"/>
      <c r="E46" s="11"/>
      <c r="F46" s="8"/>
      <c r="G46" s="8"/>
      <c r="H46" s="8"/>
      <c r="I46" s="9"/>
      <c r="J46" s="29"/>
      <c r="K46" s="29"/>
      <c r="L46" s="29"/>
    </row>
    <row r="47" spans="1:12" ht="20.25" customHeight="1">
      <c r="A47" s="10" t="s">
        <v>47</v>
      </c>
      <c r="B47" s="8" t="s">
        <v>48</v>
      </c>
      <c r="C47" s="6">
        <v>1</v>
      </c>
      <c r="D47" s="6">
        <v>0.81598499999999996</v>
      </c>
      <c r="E47" s="11">
        <v>3198</v>
      </c>
      <c r="F47" s="8">
        <v>4911918</v>
      </c>
      <c r="G47" s="8">
        <v>4954</v>
      </c>
      <c r="H47" s="8" t="str">
        <f t="shared" si="0"/>
        <v>991.505</v>
      </c>
      <c r="I47" s="9" t="str">
        <f t="shared" si="1"/>
        <v>1.549</v>
      </c>
      <c r="J47" s="29">
        <f t="shared" si="2"/>
        <v>0.48968688268284738</v>
      </c>
      <c r="K47" s="29">
        <f t="shared" si="3"/>
        <v>1.8683666881859334E-3</v>
      </c>
      <c r="L47" s="29">
        <f t="shared" si="4"/>
        <v>0.48690879182782532</v>
      </c>
    </row>
    <row r="48" spans="1:12" ht="20.25" customHeight="1">
      <c r="A48" s="19"/>
      <c r="B48" s="8" t="s">
        <v>49</v>
      </c>
      <c r="C48" s="6">
        <v>1</v>
      </c>
      <c r="D48" s="6">
        <v>0.93601120000000004</v>
      </c>
      <c r="E48" s="11">
        <v>14681</v>
      </c>
      <c r="F48" s="8">
        <v>32133439</v>
      </c>
      <c r="G48" s="8">
        <v>23177</v>
      </c>
      <c r="H48" s="8" t="str">
        <f t="shared" si="0"/>
        <v>1386.437</v>
      </c>
      <c r="I48" s="9" t="str">
        <f t="shared" si="1"/>
        <v>1.579</v>
      </c>
      <c r="J48" s="29">
        <f t="shared" si="2"/>
        <v>0.19883087721962825</v>
      </c>
      <c r="K48" s="29">
        <f t="shared" si="3"/>
        <v>-1.7166497783407231E-2</v>
      </c>
      <c r="L48" s="29">
        <f t="shared" si="4"/>
        <v>0.21977005720286771</v>
      </c>
    </row>
    <row r="49" spans="1:12" ht="20.25" customHeight="1">
      <c r="A49" s="19"/>
      <c r="B49" s="8" t="s">
        <v>50</v>
      </c>
      <c r="C49" s="6">
        <v>1</v>
      </c>
      <c r="D49" s="6">
        <v>1</v>
      </c>
      <c r="E49" s="11">
        <v>16405</v>
      </c>
      <c r="F49" s="8">
        <v>41093889</v>
      </c>
      <c r="G49" s="8">
        <v>25446</v>
      </c>
      <c r="H49" s="8" t="str">
        <f t="shared" si="0"/>
        <v>1614.945</v>
      </c>
      <c r="I49" s="9" t="str">
        <f t="shared" si="1"/>
        <v>1.551</v>
      </c>
      <c r="J49" s="29">
        <f t="shared" si="2"/>
        <v>0.11941110426858641</v>
      </c>
      <c r="K49" s="29">
        <f t="shared" si="3"/>
        <v>5.7646679561573744E-4</v>
      </c>
      <c r="L49" s="29">
        <f t="shared" si="4"/>
        <v>0.11876617271795639</v>
      </c>
    </row>
    <row r="50" spans="1:12" ht="20.25" customHeight="1">
      <c r="A50" s="12"/>
      <c r="B50" s="8" t="s">
        <v>51</v>
      </c>
      <c r="C50" s="6">
        <v>1</v>
      </c>
      <c r="D50" s="6">
        <v>1.1537081</v>
      </c>
      <c r="E50" s="11">
        <v>6638</v>
      </c>
      <c r="F50" s="8">
        <v>23695700</v>
      </c>
      <c r="G50" s="8">
        <v>10210</v>
      </c>
      <c r="H50" s="8" t="str">
        <f t="shared" si="0"/>
        <v>2320.833</v>
      </c>
      <c r="I50" s="9" t="str">
        <f t="shared" si="1"/>
        <v>1.538</v>
      </c>
      <c r="J50" s="29">
        <f t="shared" si="2"/>
        <v>-9.3735726074844525E-2</v>
      </c>
      <c r="K50" s="29">
        <f t="shared" si="3"/>
        <v>9.0338751625487056E-3</v>
      </c>
      <c r="L50" s="29">
        <f t="shared" si="4"/>
        <v>-0.1018495055191657</v>
      </c>
    </row>
    <row r="51" spans="1:12" ht="20.25" customHeight="1">
      <c r="A51" s="12"/>
      <c r="B51" s="8" t="s">
        <v>52</v>
      </c>
      <c r="C51" s="6">
        <v>1</v>
      </c>
      <c r="D51" s="6">
        <v>1.1518557</v>
      </c>
      <c r="E51" s="11">
        <v>9181</v>
      </c>
      <c r="F51" s="8">
        <v>35015192</v>
      </c>
      <c r="G51" s="8">
        <v>14159</v>
      </c>
      <c r="H51" s="8" t="str">
        <f t="shared" si="0"/>
        <v>2472.999</v>
      </c>
      <c r="I51" s="9" t="str">
        <f t="shared" si="1"/>
        <v>1.542</v>
      </c>
      <c r="J51" s="29">
        <f t="shared" si="2"/>
        <v>-0.15306729075233863</v>
      </c>
      <c r="K51" s="29">
        <f t="shared" si="3"/>
        <v>6.4164072632943618E-3</v>
      </c>
      <c r="L51" s="29">
        <f t="shared" si="4"/>
        <v>-0.15846690978469874</v>
      </c>
    </row>
    <row r="52" spans="1:12" ht="20.25" customHeight="1">
      <c r="A52" s="12"/>
      <c r="B52" s="8" t="s">
        <v>53</v>
      </c>
      <c r="C52" s="6">
        <v>1</v>
      </c>
      <c r="D52" s="6">
        <v>1.1080981999999999</v>
      </c>
      <c r="E52" s="11">
        <v>4326</v>
      </c>
      <c r="F52" s="8">
        <v>18490408</v>
      </c>
      <c r="G52" s="8">
        <v>6740</v>
      </c>
      <c r="H52" s="8" t="str">
        <f t="shared" si="0"/>
        <v>2743.384</v>
      </c>
      <c r="I52" s="9" t="str">
        <f t="shared" si="1"/>
        <v>1.558</v>
      </c>
      <c r="J52" s="29">
        <f t="shared" si="2"/>
        <v>-0.27308548761590867</v>
      </c>
      <c r="K52" s="29">
        <f t="shared" si="3"/>
        <v>-3.9190629011553969E-3</v>
      </c>
      <c r="L52" s="29">
        <f t="shared" si="4"/>
        <v>-0.27022545527145542</v>
      </c>
    </row>
    <row r="53" spans="1:12" ht="20.25" customHeight="1">
      <c r="A53" s="13"/>
      <c r="B53" s="8" t="s">
        <v>54</v>
      </c>
      <c r="C53" s="6">
        <v>1</v>
      </c>
      <c r="D53" s="6">
        <v>1.1711860000000001</v>
      </c>
      <c r="E53" s="11">
        <v>3872</v>
      </c>
      <c r="F53" s="8">
        <v>35234522</v>
      </c>
      <c r="G53" s="8">
        <v>6082</v>
      </c>
      <c r="H53" s="8" t="str">
        <f t="shared" si="0"/>
        <v>5793.246</v>
      </c>
      <c r="I53" s="9" t="str">
        <f t="shared" si="1"/>
        <v>1.571</v>
      </c>
      <c r="J53" s="29">
        <f t="shared" si="2"/>
        <v>-0.63918310778128473</v>
      </c>
      <c r="K53" s="29">
        <f t="shared" si="3"/>
        <v>-1.2161616804583074E-2</v>
      </c>
      <c r="L53" s="29">
        <f t="shared" si="4"/>
        <v>-0.63474096739229702</v>
      </c>
    </row>
    <row r="64" spans="1:12" ht="18" customHeight="1">
      <c r="F64" s="26"/>
    </row>
  </sheetData>
  <mergeCells count="11">
    <mergeCell ref="A1:I1"/>
    <mergeCell ref="A23:A24"/>
    <mergeCell ref="A26:A28"/>
    <mergeCell ref="A36:A45"/>
    <mergeCell ref="A47:A53"/>
    <mergeCell ref="A5:A7"/>
    <mergeCell ref="A9:A14"/>
    <mergeCell ref="A16:A17"/>
    <mergeCell ref="A19:A21"/>
    <mergeCell ref="A30:A31"/>
    <mergeCell ref="A33:A34"/>
  </mergeCells>
  <phoneticPr fontId="1" type="noConversion"/>
  <conditionalFormatting sqref="J5:J1048576 J1 J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5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L5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:E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E1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:E2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:E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:E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3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6:E4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:E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Wenhan XIAO</cp:lastModifiedBy>
  <dcterms:modified xsi:type="dcterms:W3CDTF">2014-10-28T06:31:07Z</dcterms:modified>
</cp:coreProperties>
</file>