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40" windowHeight="9435"/>
  </bookViews>
  <sheets>
    <sheet name="myCPU计算" sheetId="1" r:id="rId1"/>
    <sheet name="gs132运行结果" sheetId="2" r:id="rId2"/>
  </sheets>
  <calcPr calcId="144525"/>
</workbook>
</file>

<file path=xl/sharedStrings.xml><?xml version="1.0" encoding="utf-8"?>
<sst xmlns="http://schemas.openxmlformats.org/spreadsheetml/2006/main" count="140" uniqueCount="109">
  <si>
    <t>队名</t>
  </si>
  <si>
    <t>芯之怪盗团</t>
  </si>
  <si>
    <t>学校</t>
  </si>
  <si>
    <t>哈尔滨工业大学（深圳）</t>
  </si>
  <si>
    <t>队员</t>
  </si>
  <si>
    <t>朱旗、尚奕扬、邓起源、丁浩卓</t>
  </si>
  <si>
    <t>指导老师</t>
  </si>
  <si>
    <t>薛睿、马世禹</t>
  </si>
  <si>
    <t>一、功能测试分数计算</t>
  </si>
  <si>
    <t>myCPU接口类型</t>
  </si>
  <si>
    <t>89个功能点通过数</t>
  </si>
  <si>
    <t>记忆游戏</t>
  </si>
  <si>
    <t>系统测试</t>
  </si>
  <si>
    <t>sram接口</t>
  </si>
  <si>
    <t>-</t>
  </si>
  <si>
    <t>axi接口</t>
  </si>
  <si>
    <t>注1：计算公式：axi全通过89个功能点？75+记忆游戏*10+系统测试*15 ：SRAM全通过89个功能点？SRAM*0.5+AXI/89*30.5+记忆游戏*10*0.5 : SRAM*0.5</t>
  </si>
  <si>
    <t>注2：AXI接口运算功能点测试的通过指标是：上板时任意切换随机种子，都通过；</t>
  </si>
  <si>
    <t>注3：如果AXI接口的CPU全通过89个功能点测试，则不需要运行SRAM接口的测试，且SRAM接口通过数填为0即可；</t>
  </si>
  <si>
    <t>注4：如果AXI接口不是全通过，且SRAM接口的CPU不是全通过，则不计算AXI接口通过数和记忆游戏是否通过；</t>
  </si>
  <si>
    <r>
      <rPr>
        <sz val="11"/>
        <color theme="1"/>
        <rFont val="宋体"/>
        <charset val="134"/>
        <scheme val="minor"/>
      </rPr>
      <t>注5：如果SRAM接口的CPU全通过89个功能点测试，基础分为44.5分，AXI接口下测试每通过一个加</t>
    </r>
    <r>
      <rPr>
        <sz val="11"/>
        <color indexed="8"/>
        <rFont val="宋体"/>
        <charset val="134"/>
      </rPr>
      <t>30.5/89</t>
    </r>
    <r>
      <rPr>
        <sz val="11"/>
        <color theme="1"/>
        <rFont val="宋体"/>
        <charset val="134"/>
        <scheme val="minor"/>
      </rPr>
      <t>分，记忆游戏通过加5分；</t>
    </r>
  </si>
  <si>
    <r>
      <rPr>
        <sz val="11"/>
        <rFont val="宋体"/>
        <charset val="134"/>
        <scheme val="minor"/>
      </rPr>
      <t>注6：根据计分规则，建议：可以</t>
    </r>
    <r>
      <rPr>
        <b/>
        <sz val="11"/>
        <color indexed="10"/>
        <rFont val="宋体"/>
        <charset val="134"/>
      </rPr>
      <t>直接上手AXI接口</t>
    </r>
    <r>
      <rPr>
        <sz val="11"/>
        <rFont val="宋体"/>
        <charset val="134"/>
      </rPr>
      <t>，不需要运行SRAM接口CPU；或者</t>
    </r>
    <r>
      <rPr>
        <b/>
        <sz val="11"/>
        <color indexed="10"/>
        <rFont val="宋体"/>
        <charset val="134"/>
      </rPr>
      <t>先确认SRAM接口CPU运行89个功能点测试全通过，再尝试AXI接口</t>
    </r>
    <r>
      <rPr>
        <sz val="11"/>
        <rFont val="宋体"/>
        <charset val="134"/>
      </rPr>
      <t>；</t>
    </r>
  </si>
  <si>
    <r>
      <rPr>
        <sz val="11"/>
        <color theme="1"/>
        <rFont val="宋体"/>
        <charset val="134"/>
        <scheme val="minor"/>
      </rPr>
      <t>注7：根据功能测试结果，填写黄色区域，</t>
    </r>
    <r>
      <rPr>
        <b/>
        <sz val="11"/>
        <color indexed="10"/>
        <rFont val="宋体"/>
        <charset val="134"/>
      </rPr>
      <t>不要更改单元格格式；</t>
    </r>
  </si>
  <si>
    <t>注8：右侧红色部分自动计算功能得分；</t>
  </si>
  <si>
    <t>功能分</t>
  </si>
  <si>
    <t>二、性能测试分数计算</t>
  </si>
  <si>
    <t>序号</t>
  </si>
  <si>
    <t>测试程序</t>
  </si>
  <si>
    <t>myCPU</t>
  </si>
  <si>
    <t>gs132</t>
  </si>
  <si>
    <r>
      <rPr>
        <sz val="11"/>
        <color theme="1"/>
        <rFont val="宋体"/>
        <charset val="134"/>
        <scheme val="minor"/>
      </rPr>
      <t>IPC</t>
    </r>
    <r>
      <rPr>
        <vertAlign val="subscript"/>
        <sz val="11"/>
        <color indexed="8"/>
        <rFont val="宋体"/>
        <charset val="134"/>
      </rPr>
      <t>mycpu</t>
    </r>
    <r>
      <rPr>
        <sz val="11"/>
        <color theme="1"/>
        <rFont val="宋体"/>
        <charset val="134"/>
        <scheme val="minor"/>
      </rPr>
      <t>/IPC</t>
    </r>
    <r>
      <rPr>
        <vertAlign val="subscript"/>
        <sz val="11"/>
        <color indexed="8"/>
        <rFont val="宋体"/>
        <charset val="134"/>
      </rPr>
      <t>gs132</t>
    </r>
  </si>
  <si>
    <t>性能分</t>
  </si>
  <si>
    <r>
      <rPr>
        <b/>
        <sz val="14"/>
        <color theme="1"/>
        <rFont val="宋体"/>
        <charset val="134"/>
        <scheme val="minor"/>
      </rPr>
      <t>I</t>
    </r>
    <r>
      <rPr>
        <b/>
        <sz val="14"/>
        <color indexed="8"/>
        <rFont val="宋体"/>
        <charset val="134"/>
      </rPr>
      <t>PC比值</t>
    </r>
  </si>
  <si>
    <r>
      <rPr>
        <b/>
        <sz val="11"/>
        <color rgb="FF000000"/>
        <rFont val="宋体"/>
        <charset val="134"/>
      </rPr>
      <t>上板计时</t>
    </r>
    <r>
      <rPr>
        <b/>
        <sz val="11"/>
        <color indexed="8"/>
        <rFont val="Times New Roman"/>
        <charset val="134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charset val="134"/>
      </rPr>
      <t>)</t>
    </r>
  </si>
  <si>
    <t>CPU count*2
 : SoC cout</t>
  </si>
  <si>
    <r>
      <rPr>
        <b/>
        <sz val="11"/>
        <color rgb="FF000000"/>
        <rFont val="宋体"/>
        <charset val="134"/>
      </rPr>
      <t>上板</t>
    </r>
    <r>
      <rPr>
        <b/>
        <sz val="11"/>
        <color indexed="8"/>
        <rFont val="Times New Roman"/>
        <charset val="134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charset val="134"/>
      </rPr>
      <t>)</t>
    </r>
  </si>
  <si>
    <t>CPU频率</t>
  </si>
  <si>
    <t>95MHz</t>
  </si>
  <si>
    <t>数码管显示
(CPU count)
(最左开关拨下)</t>
  </si>
  <si>
    <r>
      <rPr>
        <b/>
        <sz val="11"/>
        <color rgb="FF000000"/>
        <rFont val="宋体"/>
        <charset val="134"/>
      </rPr>
      <t xml:space="preserve">数码管显示
(SoC count)
</t>
    </r>
    <r>
      <rPr>
        <b/>
        <sz val="11"/>
        <color indexed="8"/>
        <rFont val="宋体"/>
        <charset val="134"/>
      </rPr>
      <t>(</t>
    </r>
    <r>
      <rPr>
        <b/>
        <sz val="11"/>
        <color indexed="8"/>
        <rFont val="宋体"/>
        <charset val="134"/>
      </rPr>
      <t>最左开关拨上</t>
    </r>
    <r>
      <rPr>
        <b/>
        <sz val="11"/>
        <color indexed="8"/>
        <rFont val="宋体"/>
        <charset val="134"/>
      </rPr>
      <t>)</t>
    </r>
  </si>
  <si>
    <t>数码管显示
(CPU count)</t>
  </si>
  <si>
    <t>cpu_clk : sys_clk</t>
  </si>
  <si>
    <t>95MHz : 100MHz</t>
  </si>
  <si>
    <t>50MHz : 100MHz</t>
  </si>
  <si>
    <t>bitcount</t>
  </si>
  <si>
    <t>1c940</t>
  </si>
  <si>
    <t>3c61c</t>
  </si>
  <si>
    <t>4E3DD2</t>
  </si>
  <si>
    <t>bubble_sort</t>
  </si>
  <si>
    <t>bdbd9</t>
  </si>
  <si>
    <t>19090a</t>
  </si>
  <si>
    <t>1EF74EA</t>
  </si>
  <si>
    <t>coremark</t>
  </si>
  <si>
    <t>1df25a</t>
  </si>
  <si>
    <t>3f3932</t>
  </si>
  <si>
    <t>43399B0</t>
  </si>
  <si>
    <t>crc32</t>
  </si>
  <si>
    <t>149436</t>
  </si>
  <si>
    <t>2b7221</t>
  </si>
  <si>
    <t>2A86A88</t>
  </si>
  <si>
    <t>dhrystone</t>
  </si>
  <si>
    <t>3eda7</t>
  </si>
  <si>
    <t>84b9d</t>
  </si>
  <si>
    <t>7F000A</t>
  </si>
  <si>
    <t>quick_sort</t>
  </si>
  <si>
    <t>d1de3</t>
  </si>
  <si>
    <t>1bb145</t>
  </si>
  <si>
    <t>1C65821</t>
  </si>
  <si>
    <t>select_sort</t>
  </si>
  <si>
    <t>a769a</t>
  </si>
  <si>
    <t>16173a</t>
  </si>
  <si>
    <t>1B7FFF2</t>
  </si>
  <si>
    <t>sha</t>
  </si>
  <si>
    <t>b50c6</t>
  </si>
  <si>
    <t>17e3d9</t>
  </si>
  <si>
    <t>1D2E296</t>
  </si>
  <si>
    <t>stream_copy</t>
  </si>
  <si>
    <t>d29f</t>
  </si>
  <si>
    <t>1bd05</t>
  </si>
  <si>
    <t>214F0D</t>
  </si>
  <si>
    <t>stringsearch</t>
  </si>
  <si>
    <t>8e519</t>
  </si>
  <si>
    <t>12c79b</t>
  </si>
  <si>
    <t>14286C6</t>
  </si>
  <si>
    <r>
      <rPr>
        <sz val="11"/>
        <color theme="1"/>
        <rFont val="宋体"/>
        <charset val="134"/>
        <scheme val="minor"/>
      </rPr>
      <t>注1：根据myCPU运行时间填写黄色区域，</t>
    </r>
    <r>
      <rPr>
        <b/>
        <sz val="11"/>
        <color indexed="10"/>
        <rFont val="宋体"/>
        <charset val="134"/>
      </rPr>
      <t>不要更改单元格格式，</t>
    </r>
    <r>
      <rPr>
        <sz val="11"/>
        <color indexed="8"/>
        <rFont val="宋体"/>
        <charset val="134"/>
      </rPr>
      <t>填写格式为16进制数，分别填写：上板cpu_clk与</t>
    </r>
    <r>
      <rPr>
        <sz val="11"/>
        <color indexed="8"/>
        <rFont val="宋体"/>
        <charset val="134"/>
      </rPr>
      <t>sys</t>
    </r>
    <r>
      <rPr>
        <sz val="11"/>
        <color indexed="8"/>
        <rFont val="宋体"/>
        <charset val="134"/>
      </rPr>
      <t>_clk的频率，上板</t>
    </r>
    <r>
      <rPr>
        <sz val="11"/>
        <color indexed="8"/>
        <rFont val="宋体"/>
        <charset val="134"/>
      </rPr>
      <t>两种count</t>
    </r>
    <r>
      <rPr>
        <sz val="11"/>
        <color indexed="8"/>
        <rFont val="宋体"/>
        <charset val="134"/>
      </rPr>
      <t>计时；</t>
    </r>
  </si>
  <si>
    <r>
      <rPr>
        <sz val="11"/>
        <rFont val="宋体"/>
        <charset val="134"/>
        <scheme val="minor"/>
      </rPr>
      <t>注2：</t>
    </r>
    <r>
      <rPr>
        <b/>
        <sz val="11"/>
        <color indexed="10"/>
        <rFont val="宋体"/>
        <charset val="134"/>
      </rPr>
      <t>不要忘记</t>
    </r>
    <r>
      <rPr>
        <sz val="11"/>
        <rFont val="宋体"/>
        <charset val="134"/>
      </rPr>
      <t>填写最后性能分中的</t>
    </r>
    <r>
      <rPr>
        <b/>
        <sz val="11"/>
        <color indexed="10"/>
        <rFont val="宋体"/>
        <charset val="134"/>
      </rPr>
      <t>CPU频率</t>
    </r>
    <r>
      <rPr>
        <sz val="11"/>
        <rFont val="宋体"/>
        <charset val="134"/>
      </rPr>
      <t>。决赛性能分按决赛队伍的IPC比值和CPU频率映射得分（各占50%）。</t>
    </r>
  </si>
  <si>
    <r>
      <rPr>
        <sz val="11"/>
        <rFont val="宋体"/>
        <charset val="134"/>
        <scheme val="minor"/>
      </rPr>
      <t>注3：表格中计时结果为上板时性能测试通过时的数码管显示,需要填写</t>
    </r>
    <r>
      <rPr>
        <b/>
        <sz val="11"/>
        <color indexed="10"/>
        <rFont val="宋体"/>
        <charset val="134"/>
      </rPr>
      <t>两种Count</t>
    </r>
    <r>
      <rPr>
        <sz val="11"/>
        <rFont val="宋体"/>
        <charset val="134"/>
      </rPr>
      <t>的计时。</t>
    </r>
  </si>
  <si>
    <r>
      <rPr>
        <sz val="11"/>
        <rFont val="宋体"/>
        <charset val="134"/>
        <scheme val="minor"/>
      </rPr>
      <t xml:space="preserve">     (a) </t>
    </r>
    <r>
      <rPr>
        <b/>
        <sz val="11"/>
        <color indexed="10"/>
        <rFont val="宋体"/>
        <charset val="134"/>
      </rPr>
      <t>CPU内部count</t>
    </r>
    <r>
      <rPr>
        <sz val="11"/>
        <rFont val="宋体"/>
        <charset val="134"/>
      </rPr>
      <t>的计时：某一测试项运行完成后，将</t>
    </r>
    <r>
      <rPr>
        <b/>
        <sz val="11"/>
        <color indexed="10"/>
        <rFont val="宋体"/>
        <charset val="134"/>
      </rPr>
      <t>最左侧</t>
    </r>
    <r>
      <rPr>
        <sz val="11"/>
        <rFont val="宋体"/>
        <charset val="134"/>
      </rPr>
      <t>拨码开关</t>
    </r>
    <r>
      <rPr>
        <b/>
        <sz val="11"/>
        <color indexed="10"/>
        <rFont val="宋体"/>
        <charset val="134"/>
      </rPr>
      <t>拨下</t>
    </r>
    <r>
      <rPr>
        <sz val="11"/>
        <rFont val="宋体"/>
        <charset val="134"/>
      </rPr>
      <t>，数码管显示CPU内部count的计时。</t>
    </r>
  </si>
  <si>
    <r>
      <rPr>
        <sz val="11"/>
        <rFont val="宋体"/>
        <charset val="134"/>
        <scheme val="minor"/>
      </rPr>
      <t xml:space="preserve">         CPU内部count为CP0寄存器COUNT，要求</t>
    </r>
    <r>
      <rPr>
        <b/>
        <sz val="11"/>
        <color indexed="10"/>
        <rFont val="宋体"/>
        <charset val="134"/>
      </rPr>
      <t>每两个CPU clock累加1</t>
    </r>
    <r>
      <rPr>
        <sz val="11"/>
        <rFont val="宋体"/>
        <charset val="134"/>
      </rPr>
      <t>。由于Count与CPU频率成正比，对于相同程序，计数值</t>
    </r>
    <r>
      <rPr>
        <b/>
        <sz val="11"/>
        <color indexed="10"/>
        <rFont val="宋体"/>
        <charset val="134"/>
      </rPr>
      <t>可代表</t>
    </r>
    <r>
      <rPr>
        <b/>
        <sz val="11"/>
        <color indexed="10"/>
        <rFont val="宋体"/>
        <charset val="134"/>
      </rPr>
      <t>CPI（IPC的倒数）</t>
    </r>
    <r>
      <rPr>
        <sz val="11"/>
        <rFont val="宋体"/>
        <charset val="134"/>
      </rPr>
      <t>。</t>
    </r>
  </si>
  <si>
    <r>
      <rPr>
        <sz val="11"/>
        <rFont val="宋体"/>
        <charset val="134"/>
        <scheme val="minor"/>
      </rPr>
      <t xml:space="preserve">     (b) </t>
    </r>
    <r>
      <rPr>
        <b/>
        <sz val="11"/>
        <color indexed="10"/>
        <rFont val="宋体"/>
        <charset val="134"/>
      </rPr>
      <t>SoC count</t>
    </r>
    <r>
      <rPr>
        <sz val="11"/>
        <rFont val="宋体"/>
        <charset val="134"/>
      </rPr>
      <t>的计时：某一测试项运行完成后，将</t>
    </r>
    <r>
      <rPr>
        <b/>
        <sz val="11"/>
        <color indexed="10"/>
        <rFont val="宋体"/>
        <charset val="134"/>
      </rPr>
      <t>最左侧</t>
    </r>
    <r>
      <rPr>
        <sz val="11"/>
        <rFont val="宋体"/>
        <charset val="134"/>
      </rPr>
      <t>拨码开关</t>
    </r>
    <r>
      <rPr>
        <b/>
        <sz val="11"/>
        <color indexed="10"/>
        <rFont val="宋体"/>
        <charset val="134"/>
      </rPr>
      <t>拨上</t>
    </r>
    <r>
      <rPr>
        <sz val="11"/>
        <rFont val="宋体"/>
        <charset val="134"/>
      </rPr>
      <t>，数码管显示SoC count的计时。</t>
    </r>
  </si>
  <si>
    <t xml:space="preserve">         SoC count为SoC CONFREG模块的TIMER，计时频率为100MHz。</t>
  </si>
  <si>
    <r>
      <rPr>
        <sz val="11"/>
        <rFont val="宋体"/>
        <charset val="134"/>
        <scheme val="minor"/>
      </rPr>
      <t xml:space="preserve">     (c) </t>
    </r>
    <r>
      <rPr>
        <b/>
        <sz val="11"/>
        <color indexed="10"/>
        <rFont val="宋体"/>
        <charset val="134"/>
      </rPr>
      <t>CPU count*2</t>
    </r>
    <r>
      <rPr>
        <sz val="11"/>
        <rFont val="宋体"/>
        <charset val="134"/>
      </rPr>
      <t>与</t>
    </r>
    <r>
      <rPr>
        <b/>
        <sz val="11"/>
        <color indexed="10"/>
        <rFont val="宋体"/>
        <charset val="134"/>
      </rPr>
      <t>SoC count</t>
    </r>
    <r>
      <rPr>
        <sz val="11"/>
        <rFont val="宋体"/>
        <charset val="134"/>
      </rPr>
      <t>的比值应约等于</t>
    </r>
    <r>
      <rPr>
        <b/>
        <sz val="11"/>
        <color indexed="10"/>
        <rFont val="宋体"/>
        <charset val="134"/>
      </rPr>
      <t>CPU频率与100MHz</t>
    </r>
    <r>
      <rPr>
        <sz val="11"/>
        <rFont val="宋体"/>
        <charset val="134"/>
      </rPr>
      <t>的比值。</t>
    </r>
  </si>
  <si>
    <r>
      <rPr>
        <sz val="11"/>
        <rFont val="宋体"/>
        <charset val="134"/>
        <scheme val="minor"/>
      </rPr>
      <t>注4：如果某性能测试程序</t>
    </r>
    <r>
      <rPr>
        <b/>
        <sz val="11"/>
        <color indexed="10"/>
        <rFont val="宋体"/>
        <charset val="134"/>
      </rPr>
      <t>不通过</t>
    </r>
    <r>
      <rPr>
        <sz val="11"/>
        <rFont val="宋体"/>
        <charset val="134"/>
      </rPr>
      <t>，则对应两种Count</t>
    </r>
    <r>
      <rPr>
        <b/>
        <sz val="11"/>
        <color indexed="10"/>
        <rFont val="宋体"/>
        <charset val="134"/>
      </rPr>
      <t>计时项填为0</t>
    </r>
    <r>
      <rPr>
        <sz val="11"/>
        <rFont val="宋体"/>
        <charset val="134"/>
      </rPr>
      <t>，此时该项与gs132比值</t>
    </r>
    <r>
      <rPr>
        <b/>
        <sz val="11"/>
        <color indexed="10"/>
        <rFont val="宋体"/>
        <charset val="134"/>
      </rPr>
      <t>按0.1</t>
    </r>
    <r>
      <rPr>
        <sz val="11"/>
        <rFont val="宋体"/>
        <charset val="134"/>
      </rPr>
      <t>算，最终预赛评分时可能会调整；</t>
    </r>
  </si>
  <si>
    <t>注5：灰色部分为固定项，不可修改；</t>
  </si>
  <si>
    <t>注6：橙色部分为自动计算，不可修改；</t>
  </si>
  <si>
    <t>注7：红色部分自动计算性能得分。</t>
  </si>
  <si>
    <r>
      <rPr>
        <b/>
        <sz val="11"/>
        <color rgb="FF000000"/>
        <rFont val="宋体"/>
        <charset val="134"/>
      </rPr>
      <t>CPU count * 2</t>
    </r>
    <r>
      <rPr>
        <b/>
        <sz val="11"/>
        <color indexed="8"/>
        <rFont val="宋体"/>
        <charset val="134"/>
      </rPr>
      <t xml:space="preserve"> : SoC count
（≈cpu</t>
    </r>
    <r>
      <rPr>
        <b/>
        <sz val="11"/>
        <color indexed="8"/>
        <rFont val="宋体"/>
        <charset val="134"/>
      </rPr>
      <t>_clk : sys_clk</t>
    </r>
    <r>
      <rPr>
        <b/>
        <sz val="11"/>
        <color indexed="8"/>
        <rFont val="宋体"/>
        <charset val="134"/>
      </rPr>
      <t>）</t>
    </r>
  </si>
  <si>
    <t>数码管显示(CPU count)</t>
  </si>
  <si>
    <t>数码管显示(SoC count)</t>
  </si>
  <si>
    <t>13CF9EE</t>
  </si>
  <si>
    <t>7BDD64E</t>
  </si>
  <si>
    <t>10CE6966</t>
  </si>
  <si>
    <t>AA1ACC4</t>
  </si>
  <si>
    <t>1FC02CC</t>
  </si>
  <si>
    <t>719632A</t>
  </si>
  <si>
    <t>6E0026A</t>
  </si>
  <si>
    <t>74B8D14</t>
  </si>
  <si>
    <t>853EDA</t>
  </si>
  <si>
    <t>50A1DC0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</si>
</sst>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  <numFmt numFmtId="178" formatCode="0.000_ "/>
  </numFmts>
  <fonts count="36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134"/>
    </font>
    <font>
      <b/>
      <sz val="14"/>
      <color theme="1"/>
      <name val="宋体"/>
      <charset val="134"/>
      <scheme val="minor"/>
    </font>
    <font>
      <sz val="14"/>
      <name val="仿宋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8"/>
      <name val="Times New Roman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1"/>
      <name val="宋体"/>
      <charset val="134"/>
    </font>
    <font>
      <vertAlign val="subscript"/>
      <sz val="11"/>
      <color indexed="8"/>
      <name val="宋体"/>
      <charset val="134"/>
    </font>
    <font>
      <b/>
      <sz val="14"/>
      <color indexed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"/>
        <bgColor theme="1"/>
      </patternFill>
    </fill>
    <fill>
      <patternFill patternType="solid">
        <fgColor rgb="FFFFFF66"/>
        <bgColor theme="1"/>
      </patternFill>
    </fill>
    <fill>
      <patternFill patternType="solid">
        <fgColor theme="9" tint="0.599993896298105"/>
        <bgColor theme="1"/>
      </patternFill>
    </fill>
    <fill>
      <patternFill patternType="solid">
        <fgColor rgb="FFFF5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13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21" borderId="12" applyNumberFormat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26" fillId="26" borderId="15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176" fontId="1" fillId="2" borderId="2" xfId="0" applyNumberFormat="1" applyFont="1" applyFill="1" applyBorder="1" applyAlignment="1" applyProtection="1">
      <alignment horizontal="center" vertical="center" wrapText="1"/>
    </xf>
    <xf numFmtId="176" fontId="1" fillId="2" borderId="3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176" fontId="3" fillId="2" borderId="1" xfId="0" applyNumberFormat="1" applyFont="1" applyFill="1" applyBorder="1" applyAlignment="1" applyProtection="1">
      <alignment horizontal="center" vertical="center" wrapText="1"/>
    </xf>
    <xf numFmtId="49" fontId="4" fillId="2" borderId="1" xfId="0" applyNumberFormat="1" applyFont="1" applyFill="1" applyBorder="1" applyAlignment="1" applyProtection="1">
      <alignment horizontal="center" vertical="center" wrapText="1"/>
    </xf>
    <xf numFmtId="176" fontId="4" fillId="2" borderId="1" xfId="0" applyNumberFormat="1" applyFont="1" applyFill="1" applyBorder="1" applyAlignment="1" applyProtection="1">
      <alignment horizontal="center" vertical="center" wrapText="1"/>
    </xf>
    <xf numFmtId="0" fontId="5" fillId="3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3" borderId="4" xfId="0" applyFill="1" applyBorder="1">
      <alignment vertical="center"/>
    </xf>
    <xf numFmtId="0" fontId="1" fillId="4" borderId="1" xfId="0" applyFont="1" applyFill="1" applyBorder="1" applyAlignment="1" applyProtection="1">
      <alignment horizontal="center" vertical="center" wrapText="1"/>
    </xf>
    <xf numFmtId="49" fontId="6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6" fillId="5" borderId="6" xfId="0" applyNumberFormat="1" applyFont="1" applyFill="1" applyBorder="1" applyAlignment="1" applyProtection="1">
      <alignment horizontal="center" vertical="center" wrapText="1"/>
      <protection locked="0"/>
    </xf>
    <xf numFmtId="177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7" fillId="3" borderId="0" xfId="0" applyFont="1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 applyProtection="1">
      <alignment horizontal="center" vertical="center" wrapText="1"/>
    </xf>
    <xf numFmtId="0" fontId="1" fillId="4" borderId="6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49" fontId="3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48"/>
  <sheetViews>
    <sheetView tabSelected="1" zoomScale="85" zoomScaleNormal="85" topLeftCell="B17" workbookViewId="0">
      <selection activeCell="K32" sqref="K32"/>
    </sheetView>
  </sheetViews>
  <sheetFormatPr defaultColWidth="9" defaultRowHeight="21.75" customHeight="1"/>
  <cols>
    <col min="1" max="1" width="5.125" style="13" customWidth="1"/>
    <col min="2" max="2" width="14.25" style="13" customWidth="1"/>
    <col min="3" max="3" width="18.75" style="13" customWidth="1"/>
    <col min="4" max="5" width="16" style="13" customWidth="1"/>
    <col min="6" max="6" width="14.5" style="13" customWidth="1"/>
    <col min="7" max="7" width="16" style="13" customWidth="1"/>
    <col min="8" max="8" width="14.25" style="13" customWidth="1"/>
    <col min="9" max="9" width="3.125" style="13" customWidth="1"/>
    <col min="10" max="11" width="11.875" style="13" customWidth="1"/>
    <col min="12" max="12" width="16.625" style="13" customWidth="1"/>
    <col min="13" max="16384" width="9" style="13"/>
  </cols>
  <sheetData>
    <row r="2" customHeight="1" spans="1:7">
      <c r="A2" s="14"/>
      <c r="B2" s="15" t="s">
        <v>0</v>
      </c>
      <c r="C2" s="16" t="s">
        <v>1</v>
      </c>
      <c r="D2" s="17"/>
      <c r="E2" s="15" t="s">
        <v>2</v>
      </c>
      <c r="F2" s="16" t="s">
        <v>3</v>
      </c>
      <c r="G2" s="17"/>
    </row>
    <row r="3" customHeight="1" spans="1:7">
      <c r="A3" s="14"/>
      <c r="B3" s="15" t="s">
        <v>4</v>
      </c>
      <c r="C3" s="16" t="s">
        <v>5</v>
      </c>
      <c r="D3" s="17"/>
      <c r="E3" s="15" t="s">
        <v>6</v>
      </c>
      <c r="F3" s="16" t="s">
        <v>7</v>
      </c>
      <c r="G3" s="17"/>
    </row>
    <row r="5" s="12" customFormat="1" customHeight="1" spans="1:1">
      <c r="A5" s="12" t="s">
        <v>8</v>
      </c>
    </row>
    <row r="7" customHeight="1" spans="2:5">
      <c r="B7" s="15" t="s">
        <v>9</v>
      </c>
      <c r="C7" s="15" t="s">
        <v>10</v>
      </c>
      <c r="D7" s="15" t="s">
        <v>11</v>
      </c>
      <c r="E7" s="15" t="s">
        <v>12</v>
      </c>
    </row>
    <row r="8" customHeight="1" spans="2:5">
      <c r="B8" s="15" t="s">
        <v>13</v>
      </c>
      <c r="C8" s="18">
        <v>0</v>
      </c>
      <c r="D8" s="19" t="s">
        <v>14</v>
      </c>
      <c r="E8" s="19" t="s">
        <v>14</v>
      </c>
    </row>
    <row r="9" customHeight="1" spans="2:5">
      <c r="B9" s="15" t="s">
        <v>15</v>
      </c>
      <c r="C9" s="18">
        <v>89</v>
      </c>
      <c r="D9" s="18">
        <v>1</v>
      </c>
      <c r="E9" s="18">
        <v>1</v>
      </c>
    </row>
    <row r="11" customHeight="1" spans="1:1">
      <c r="A11" s="20" t="s">
        <v>16</v>
      </c>
    </row>
    <row r="12" customHeight="1" spans="1:1">
      <c r="A12" s="13" t="s">
        <v>17</v>
      </c>
    </row>
    <row r="13" customHeight="1" spans="1:8">
      <c r="A13" s="13" t="s">
        <v>18</v>
      </c>
      <c r="B13" s="21"/>
      <c r="C13" s="21"/>
      <c r="D13" s="21"/>
      <c r="E13" s="21"/>
      <c r="F13" s="21"/>
      <c r="G13" s="21"/>
      <c r="H13" s="21"/>
    </row>
    <row r="14" customHeight="1" spans="1:8">
      <c r="A14" s="13" t="s">
        <v>19</v>
      </c>
      <c r="B14" s="21"/>
      <c r="C14" s="21"/>
      <c r="D14" s="21"/>
      <c r="E14" s="21"/>
      <c r="F14" s="21"/>
      <c r="G14" s="21"/>
      <c r="H14" s="21"/>
    </row>
    <row r="15" customHeight="1" spans="1:8">
      <c r="A15" s="20" t="s">
        <v>20</v>
      </c>
      <c r="B15" s="21"/>
      <c r="C15" s="21"/>
      <c r="D15" s="21"/>
      <c r="E15" s="21"/>
      <c r="F15" s="21"/>
      <c r="G15" s="21"/>
      <c r="H15" s="21"/>
    </row>
    <row r="16" customHeight="1" spans="1:8">
      <c r="A16" s="22" t="s">
        <v>21</v>
      </c>
      <c r="B16" s="21"/>
      <c r="C16" s="21"/>
      <c r="D16" s="21"/>
      <c r="E16" s="21"/>
      <c r="F16" s="21"/>
      <c r="G16" s="21"/>
      <c r="H16" s="21"/>
    </row>
    <row r="17" customHeight="1" spans="1:8">
      <c r="A17" s="20" t="s">
        <v>22</v>
      </c>
      <c r="B17" s="21"/>
      <c r="C17" s="21"/>
      <c r="D17" s="21"/>
      <c r="E17" s="21"/>
      <c r="F17" s="21"/>
      <c r="G17" s="21"/>
      <c r="H17" s="21"/>
    </row>
    <row r="18" customHeight="1" spans="1:8">
      <c r="A18" s="13" t="s">
        <v>23</v>
      </c>
      <c r="B18" s="21"/>
      <c r="C18" s="21"/>
      <c r="D18" s="21"/>
      <c r="E18" s="21"/>
      <c r="F18" s="21"/>
      <c r="G18" s="21"/>
      <c r="H18" s="21"/>
    </row>
    <row r="19" customHeight="1" spans="10:12">
      <c r="J19" s="42" t="s">
        <v>24</v>
      </c>
      <c r="K19" s="43">
        <f>IF((C9=89),75+D9*10+E9*15,IF((C8=89),C8*0.5+C9/89*30.5+D9*10*0.5,C8*0.5))</f>
        <v>100</v>
      </c>
      <c r="L19" s="44"/>
    </row>
    <row r="20" s="12" customFormat="1" customHeight="1" spans="1:1">
      <c r="A20" s="12" t="s">
        <v>25</v>
      </c>
    </row>
    <row r="21" customHeight="1" spans="2:8">
      <c r="B21" s="23"/>
      <c r="C21" s="23"/>
      <c r="D21" s="23"/>
      <c r="E21" s="23"/>
      <c r="F21" s="23"/>
      <c r="G21" s="23"/>
      <c r="H21" s="23"/>
    </row>
    <row r="22" customHeight="1" spans="2:12">
      <c r="B22" s="15" t="s">
        <v>26</v>
      </c>
      <c r="C22" s="15" t="s">
        <v>27</v>
      </c>
      <c r="D22" s="24" t="s">
        <v>28</v>
      </c>
      <c r="E22" s="25"/>
      <c r="F22" s="26"/>
      <c r="G22" s="27" t="s">
        <v>29</v>
      </c>
      <c r="H22" s="28" t="s">
        <v>30</v>
      </c>
      <c r="J22" s="45" t="s">
        <v>31</v>
      </c>
      <c r="K22" s="42" t="s">
        <v>32</v>
      </c>
      <c r="L22" s="46">
        <f>GEOMEAN(H26:H35)</f>
        <v>37.9519270191192</v>
      </c>
    </row>
    <row r="23" customHeight="1" spans="2:12">
      <c r="B23" s="15"/>
      <c r="C23" s="15"/>
      <c r="D23" s="29" t="s">
        <v>33</v>
      </c>
      <c r="E23" s="30"/>
      <c r="F23" s="31" t="s">
        <v>34</v>
      </c>
      <c r="G23" s="15" t="s">
        <v>35</v>
      </c>
      <c r="H23" s="28"/>
      <c r="J23" s="47"/>
      <c r="K23" s="42" t="s">
        <v>36</v>
      </c>
      <c r="L23" s="48" t="s">
        <v>37</v>
      </c>
    </row>
    <row r="24" ht="48.75" customHeight="1" spans="2:8">
      <c r="B24" s="15"/>
      <c r="C24" s="15"/>
      <c r="D24" s="4" t="s">
        <v>38</v>
      </c>
      <c r="E24" s="4" t="s">
        <v>39</v>
      </c>
      <c r="F24" s="32"/>
      <c r="G24" s="15" t="s">
        <v>40</v>
      </c>
      <c r="H24" s="28"/>
    </row>
    <row r="25" customHeight="1" spans="2:8">
      <c r="B25" s="33" t="s">
        <v>41</v>
      </c>
      <c r="C25" s="33"/>
      <c r="D25" s="34" t="s">
        <v>42</v>
      </c>
      <c r="E25" s="35"/>
      <c r="F25" s="36" t="s">
        <v>14</v>
      </c>
      <c r="G25" s="36" t="s">
        <v>43</v>
      </c>
      <c r="H25" s="37" t="s">
        <v>14</v>
      </c>
    </row>
    <row r="26" customHeight="1" spans="2:8">
      <c r="B26" s="33">
        <v>1</v>
      </c>
      <c r="C26" s="33" t="s">
        <v>44</v>
      </c>
      <c r="D26" s="38" t="s">
        <v>45</v>
      </c>
      <c r="E26" s="38" t="s">
        <v>46</v>
      </c>
      <c r="F26" s="39">
        <f>IF(HEX2DEC(D26),HEX2DEC(D26)*2/HEX2DEC(E26),0)</f>
        <v>0.946580194400867</v>
      </c>
      <c r="G26" s="10" t="s">
        <v>47</v>
      </c>
      <c r="H26" s="40">
        <f>IF(HEX2DEC(D26),HEX2DEC(G26)/HEX2DEC(D26),0.1)</f>
        <v>43.8049651448879</v>
      </c>
    </row>
    <row r="27" customHeight="1" spans="2:8">
      <c r="B27" s="33">
        <v>2</v>
      </c>
      <c r="C27" s="33" t="s">
        <v>48</v>
      </c>
      <c r="D27" s="38" t="s">
        <v>49</v>
      </c>
      <c r="E27" s="38" t="s">
        <v>50</v>
      </c>
      <c r="F27" s="39">
        <f t="shared" ref="F27:F35" si="0">IF(HEX2DEC(D27),HEX2DEC(D27)*2/HEX2DEC(E27),0)</f>
        <v>0.947364379166631</v>
      </c>
      <c r="G27" s="10" t="s">
        <v>51</v>
      </c>
      <c r="H27" s="40">
        <f t="shared" ref="H27:H35" si="1">IF(HEX2DEC(D27),HEX2DEC(G27)/HEX2DEC(D27),0.1)</f>
        <v>41.7797361476215</v>
      </c>
    </row>
    <row r="28" customHeight="1" spans="2:8">
      <c r="B28" s="33">
        <v>3</v>
      </c>
      <c r="C28" s="33" t="s">
        <v>52</v>
      </c>
      <c r="D28" s="38" t="s">
        <v>53</v>
      </c>
      <c r="E28" s="38" t="s">
        <v>54</v>
      </c>
      <c r="F28" s="39">
        <f t="shared" si="0"/>
        <v>0.947328890937658</v>
      </c>
      <c r="G28" s="10" t="s">
        <v>55</v>
      </c>
      <c r="H28" s="40">
        <f t="shared" si="1"/>
        <v>35.9171745849609</v>
      </c>
    </row>
    <row r="29" customHeight="1" spans="2:8">
      <c r="B29" s="33">
        <v>4</v>
      </c>
      <c r="C29" s="33" t="s">
        <v>56</v>
      </c>
      <c r="D29" s="38" t="s">
        <v>57</v>
      </c>
      <c r="E29" s="38" t="s">
        <v>58</v>
      </c>
      <c r="F29" s="39">
        <f t="shared" si="0"/>
        <v>0.947338586327581</v>
      </c>
      <c r="G29" s="10" t="s">
        <v>59</v>
      </c>
      <c r="H29" s="40">
        <f t="shared" si="1"/>
        <v>33.0636972050818</v>
      </c>
    </row>
    <row r="30" customHeight="1" spans="2:8">
      <c r="B30" s="33">
        <v>5</v>
      </c>
      <c r="C30" s="33" t="s">
        <v>60</v>
      </c>
      <c r="D30" s="38" t="s">
        <v>61</v>
      </c>
      <c r="E30" s="38" t="s">
        <v>62</v>
      </c>
      <c r="F30" s="39">
        <f t="shared" si="0"/>
        <v>0.947114385306588</v>
      </c>
      <c r="G30" s="10" t="s">
        <v>63</v>
      </c>
      <c r="H30" s="40">
        <f t="shared" si="1"/>
        <v>32.3293027302707</v>
      </c>
    </row>
    <row r="31" customHeight="1" spans="2:8">
      <c r="B31" s="33">
        <v>6</v>
      </c>
      <c r="C31" s="33" t="s">
        <v>64</v>
      </c>
      <c r="D31" s="38" t="s">
        <v>65</v>
      </c>
      <c r="E31" s="38" t="s">
        <v>66</v>
      </c>
      <c r="F31" s="39">
        <f t="shared" si="0"/>
        <v>0.947315292202729</v>
      </c>
      <c r="G31" s="10" t="s">
        <v>67</v>
      </c>
      <c r="H31" s="40">
        <f t="shared" si="1"/>
        <v>34.6384910058991</v>
      </c>
    </row>
    <row r="32" customHeight="1" spans="2:8">
      <c r="B32" s="33">
        <v>7</v>
      </c>
      <c r="C32" s="33" t="s">
        <v>68</v>
      </c>
      <c r="D32" s="38" t="s">
        <v>69</v>
      </c>
      <c r="E32" s="38" t="s">
        <v>70</v>
      </c>
      <c r="F32" s="39">
        <f t="shared" si="0"/>
        <v>0.947301238207466</v>
      </c>
      <c r="G32" s="10" t="s">
        <v>71</v>
      </c>
      <c r="H32" s="40">
        <f t="shared" si="1"/>
        <v>42.0517731675519</v>
      </c>
    </row>
    <row r="33" customHeight="1" spans="2:8">
      <c r="B33" s="33">
        <v>8</v>
      </c>
      <c r="C33" s="33" t="s">
        <v>72</v>
      </c>
      <c r="D33" s="38" t="s">
        <v>73</v>
      </c>
      <c r="E33" s="38" t="s">
        <v>74</v>
      </c>
      <c r="F33" s="39">
        <f t="shared" si="0"/>
        <v>0.947300717845607</v>
      </c>
      <c r="G33" s="10" t="s">
        <v>75</v>
      </c>
      <c r="H33" s="40">
        <f t="shared" si="1"/>
        <v>41.2605916604412</v>
      </c>
    </row>
    <row r="34" customHeight="1" spans="2:8">
      <c r="B34" s="33">
        <v>9</v>
      </c>
      <c r="C34" s="33" t="s">
        <v>76</v>
      </c>
      <c r="D34" s="38" t="s">
        <v>77</v>
      </c>
      <c r="E34" s="38" t="s">
        <v>78</v>
      </c>
      <c r="F34" s="39">
        <f t="shared" si="0"/>
        <v>0.946570111915734</v>
      </c>
      <c r="G34" s="10" t="s">
        <v>79</v>
      </c>
      <c r="H34" s="40">
        <f t="shared" si="1"/>
        <v>40.4852649344387</v>
      </c>
    </row>
    <row r="35" customHeight="1" spans="2:8">
      <c r="B35" s="33">
        <v>10</v>
      </c>
      <c r="C35" s="33" t="s">
        <v>80</v>
      </c>
      <c r="D35" s="38" t="s">
        <v>81</v>
      </c>
      <c r="E35" s="38" t="s">
        <v>82</v>
      </c>
      <c r="F35" s="39">
        <f t="shared" si="0"/>
        <v>0.947289735420846</v>
      </c>
      <c r="G35" s="10" t="s">
        <v>83</v>
      </c>
      <c r="H35" s="40">
        <f t="shared" si="1"/>
        <v>36.2596541307208</v>
      </c>
    </row>
    <row r="37" customHeight="1" spans="1:8">
      <c r="A37" s="20" t="s">
        <v>84</v>
      </c>
      <c r="B37" s="21"/>
      <c r="C37" s="21"/>
      <c r="D37" s="21"/>
      <c r="E37" s="21"/>
      <c r="F37" s="21"/>
      <c r="G37" s="21"/>
      <c r="H37" s="21"/>
    </row>
    <row r="38" customHeight="1" spans="1:8">
      <c r="A38" s="22" t="s">
        <v>85</v>
      </c>
      <c r="B38" s="21"/>
      <c r="C38" s="21"/>
      <c r="D38" s="21"/>
      <c r="E38" s="21"/>
      <c r="F38" s="21"/>
      <c r="G38" s="21"/>
      <c r="H38" s="21"/>
    </row>
    <row r="39" customHeight="1" spans="1:8">
      <c r="A39" s="22" t="s">
        <v>86</v>
      </c>
      <c r="B39" s="41"/>
      <c r="C39" s="41"/>
      <c r="D39" s="41"/>
      <c r="E39" s="41"/>
      <c r="F39" s="41"/>
      <c r="G39" s="41"/>
      <c r="H39" s="21"/>
    </row>
    <row r="40" customHeight="1" spans="1:8">
      <c r="A40" s="22" t="s">
        <v>87</v>
      </c>
      <c r="B40" s="41"/>
      <c r="C40" s="41"/>
      <c r="D40" s="41"/>
      <c r="E40" s="41"/>
      <c r="F40" s="41"/>
      <c r="G40" s="41"/>
      <c r="H40" s="21"/>
    </row>
    <row r="41" customHeight="1" spans="1:8">
      <c r="A41" s="22" t="s">
        <v>88</v>
      </c>
      <c r="B41" s="41"/>
      <c r="C41" s="41"/>
      <c r="D41" s="41"/>
      <c r="E41" s="41"/>
      <c r="F41" s="41"/>
      <c r="G41" s="41"/>
      <c r="H41" s="21"/>
    </row>
    <row r="42" customHeight="1" spans="1:8">
      <c r="A42" s="22" t="s">
        <v>89</v>
      </c>
      <c r="B42" s="41"/>
      <c r="C42" s="41"/>
      <c r="D42" s="41"/>
      <c r="E42" s="41"/>
      <c r="F42" s="41"/>
      <c r="G42" s="41"/>
      <c r="H42" s="21"/>
    </row>
    <row r="43" customHeight="1" spans="1:8">
      <c r="A43" s="22" t="s">
        <v>90</v>
      </c>
      <c r="B43" s="41"/>
      <c r="C43" s="41"/>
      <c r="D43" s="41"/>
      <c r="E43" s="41"/>
      <c r="F43" s="41"/>
      <c r="G43" s="41"/>
      <c r="H43" s="21"/>
    </row>
    <row r="44" customHeight="1" spans="1:8">
      <c r="A44" s="22" t="s">
        <v>91</v>
      </c>
      <c r="B44" s="41"/>
      <c r="C44" s="41"/>
      <c r="D44" s="41"/>
      <c r="E44" s="41"/>
      <c r="F44" s="41"/>
      <c r="G44" s="41"/>
      <c r="H44" s="21"/>
    </row>
    <row r="45" customHeight="1" spans="1:8">
      <c r="A45" s="22" t="s">
        <v>92</v>
      </c>
      <c r="B45" s="21"/>
      <c r="C45" s="21"/>
      <c r="D45" s="21"/>
      <c r="E45" s="21"/>
      <c r="F45" s="21"/>
      <c r="G45" s="21"/>
      <c r="H45" s="21"/>
    </row>
    <row r="46" customHeight="1" spans="1:8">
      <c r="A46" s="20" t="s">
        <v>93</v>
      </c>
      <c r="B46" s="21"/>
      <c r="C46" s="21"/>
      <c r="D46" s="21"/>
      <c r="E46" s="21"/>
      <c r="F46" s="21"/>
      <c r="G46" s="21"/>
      <c r="H46" s="21"/>
    </row>
    <row r="47" customHeight="1" spans="1:8">
      <c r="A47" s="20" t="s">
        <v>94</v>
      </c>
      <c r="B47" s="21"/>
      <c r="C47" s="21"/>
      <c r="D47" s="21"/>
      <c r="E47" s="21"/>
      <c r="F47" s="21"/>
      <c r="G47" s="21"/>
      <c r="H47" s="21"/>
    </row>
    <row r="48" customHeight="1" spans="1:8">
      <c r="A48" s="20" t="s">
        <v>95</v>
      </c>
      <c r="B48" s="21"/>
      <c r="C48" s="21"/>
      <c r="D48" s="21"/>
      <c r="E48" s="21"/>
      <c r="F48" s="21"/>
      <c r="G48" s="21"/>
      <c r="H48" s="21"/>
    </row>
  </sheetData>
  <sheetProtection algorithmName="SHA-512" hashValue="1uJdLna9o6/TmSCaWmuxc3tG7B0MZ8OfN+BTDHxAH/1zq1l6bpdUpGZSSkKGH5Qmb/tU0Jh/0ba1mTX3WY0+pw==" saltValue="sIA1xYwrf+FuMUt+SOJANw==" spinCount="100000" sheet="1" objects="1" scenarios="1"/>
  <mergeCells count="15">
    <mergeCell ref="C2:D2"/>
    <mergeCell ref="F2:G2"/>
    <mergeCell ref="C3:D3"/>
    <mergeCell ref="F3:G3"/>
    <mergeCell ref="K19:L19"/>
    <mergeCell ref="B21:H21"/>
    <mergeCell ref="D22:F22"/>
    <mergeCell ref="D23:E23"/>
    <mergeCell ref="B25:C25"/>
    <mergeCell ref="D25:E25"/>
    <mergeCell ref="B22:B24"/>
    <mergeCell ref="C22:C24"/>
    <mergeCell ref="F23:F24"/>
    <mergeCell ref="H22:H24"/>
    <mergeCell ref="J22:J23"/>
  </mergeCells>
  <dataValidations count="8">
    <dataValidation type="custom" allowBlank="1" showInputMessage="1" showErrorMessage="1" errorTitle="输入无效" error="0~89；&#10;AXI接口项填89，此项必须填0；&#10;AXI接口项填1~88，此项必须为89；&#10;AXI接口项填0，此项可任意。" promptTitle="sram接口通过数" prompt="0~89；&#10;AXI接口项填89，此项必须填0；&#10;AXI接口项填1~88，此项必须为89；&#10;AXI接口项填0，此项可任意。" sqref="C8">
      <formula1>OR(AND(C9=89,C8=0),AND(C9&gt;=1,C9&lt;=88,C8=89),AND(C9=0,C8&gt;=0,C8&lt;=89))</formula1>
    </dataValidation>
    <dataValidation type="custom" showInputMessage="1" showErrorMessage="1" promptTitle="记忆游戏是否通过" prompt="1：PASS；0：FAIL；&#10;填写该项时，应确保AXI接口89个功能点通过数非0" sqref="F9">
      <formula1>OR(F9=0,AND(E9&lt;&gt;0,F9&gt;=0,F9&lt;=1))</formula1>
    </dataValidation>
    <dataValidation type="custom" allowBlank="1" showInputMessage="1" showErrorMessage="1" errorTitle="输入无效" error="0~89；&#10;此项为89，则SRAM接口项一定要是0；&#10;此项为1~88，则SRAM接口项一定要是89；&#10;此项为0，则SRAM接口项可填任意。" promptTitle="AXI接口通过数" prompt="0~89；&#10;此项为89，则SRAM接口项一定要是0；&#10;此项为1~88，则SRAM接口项一定要是89；&#10;此项为0，则SRAM接口项可填任意。" sqref="C9">
      <formula1>OR(AND(C9=89,C8=0),AND(C9&gt;=1,C9&lt;=88,C8=89),C9=0)</formula1>
    </dataValidation>
    <dataValidation type="custom" showInputMessage="1" showErrorMessage="1" errorTitle="输入无效" error="1：PASS；0：FAIL；&#10;填写该项时，应确保AXI接口89个功能点通过数为89。&#10;如果89个功能点不是全部通过，认为系统测试也不通过，请将该项填0。" promptTitle="系统测试是否通过" prompt="1：PASS；0：FAIL；&#10;填写该项时，应确保AXI接口89个功能点通过数为89。&#10;如果89个功能点不是全部通过，认为系统测试也不通过。" sqref="E9">
      <formula1>OR(E9=0,AND(C9=89,E9=1))</formula1>
    </dataValidation>
    <dataValidation type="custom" showInputMessage="1" showErrorMessage="1" errorTitle="输入无效" error="1：PASS；0：FAIL；&#10;填写该项时，应确保AXI接口89个功能点通过数非0" promptTitle="记忆游戏是否通过" prompt="1：PASS；0：FAIL；&#10;填写该项时，应确保AXI接口89个功能点通过数非0" sqref="D9">
      <formula1>OR(D9=0,AND(C9&lt;&gt;0,D9&gt;=0,D9&lt;=1))</formula1>
    </dataValidation>
    <dataValidation allowBlank="1" showInputMessage="1" showErrorMessage="1" promptTitle="输入计时结果" prompt="要求为16进制数。&#10;如结果为0x144FF46，则填写144FF46。&#10;如果某一性能测试未通过，则填写0" sqref="D26:E35"/>
    <dataValidation type="whole" operator="between" allowBlank="1" showInputMessage="1" showErrorMessage="1" promptTitle="AXI接口通过数" prompt="0~89" sqref="C10">
      <formula1>0</formula1>
      <formula2>89</formula2>
    </dataValidation>
    <dataValidation allowBlank="1" showInputMessage="1" showErrorMessage="1" promptTitle="上板频率" prompt="格式为:XX MHz : 100MHz&#10;XX MHz为myCPU上板频率，timer_clk必须为100MHz" sqref="D25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4" sqref="C4"/>
    </sheetView>
  </sheetViews>
  <sheetFormatPr defaultColWidth="15.75" defaultRowHeight="21" customHeight="1" outlineLevelCol="4"/>
  <cols>
    <col min="1" max="1" width="9.125" customWidth="1"/>
    <col min="2" max="2" width="14.5" customWidth="1"/>
    <col min="3" max="4" width="25.625" style="1" customWidth="1"/>
    <col min="5" max="5" width="32" style="2" customWidth="1"/>
  </cols>
  <sheetData>
    <row r="1" customHeight="1" spans="1:5">
      <c r="A1" s="3" t="s">
        <v>26</v>
      </c>
      <c r="B1" s="3" t="s">
        <v>27</v>
      </c>
      <c r="C1" s="4" t="s">
        <v>35</v>
      </c>
      <c r="D1" s="4" t="s">
        <v>35</v>
      </c>
      <c r="E1" s="5" t="s">
        <v>96</v>
      </c>
    </row>
    <row r="2" customHeight="1" spans="1:5">
      <c r="A2" s="3"/>
      <c r="B2" s="3"/>
      <c r="C2" s="4" t="s">
        <v>97</v>
      </c>
      <c r="D2" s="4" t="s">
        <v>98</v>
      </c>
      <c r="E2" s="6"/>
    </row>
    <row r="3" customHeight="1" spans="1:5">
      <c r="A3" s="7" t="s">
        <v>41</v>
      </c>
      <c r="B3" s="7"/>
      <c r="C3" s="8" t="s">
        <v>43</v>
      </c>
      <c r="D3" s="8" t="s">
        <v>43</v>
      </c>
      <c r="E3" s="9" t="s">
        <v>43</v>
      </c>
    </row>
    <row r="4" customHeight="1" spans="1:5">
      <c r="A4" s="7">
        <v>1</v>
      </c>
      <c r="B4" s="7" t="s">
        <v>44</v>
      </c>
      <c r="C4" s="10" t="s">
        <v>47</v>
      </c>
      <c r="D4" s="10" t="s">
        <v>99</v>
      </c>
      <c r="E4" s="11">
        <f>HEX2DEC(C4)*2/HEX2DEC(D4)</f>
        <v>0.493674060784973</v>
      </c>
    </row>
    <row r="5" customHeight="1" spans="1:5">
      <c r="A5" s="7">
        <v>2</v>
      </c>
      <c r="B5" s="7" t="s">
        <v>48</v>
      </c>
      <c r="C5" s="10" t="s">
        <v>51</v>
      </c>
      <c r="D5" s="10" t="s">
        <v>100</v>
      </c>
      <c r="E5" s="11">
        <f t="shared" ref="E5:E13" si="0">HEX2DEC(C5)*2/HEX2DEC(D5)</f>
        <v>0.499997389932089</v>
      </c>
    </row>
    <row r="6" customHeight="1" spans="1:5">
      <c r="A6" s="7">
        <v>3</v>
      </c>
      <c r="B6" s="7" t="s">
        <v>52</v>
      </c>
      <c r="C6" s="10" t="s">
        <v>55</v>
      </c>
      <c r="D6" s="10" t="s">
        <v>101</v>
      </c>
      <c r="E6" s="11">
        <f t="shared" si="0"/>
        <v>0.499998797713971</v>
      </c>
    </row>
    <row r="7" customHeight="1" spans="1:5">
      <c r="A7" s="7">
        <v>4</v>
      </c>
      <c r="B7" s="7" t="s">
        <v>56</v>
      </c>
      <c r="C7" s="10" t="s">
        <v>59</v>
      </c>
      <c r="D7" s="10" t="s">
        <v>102</v>
      </c>
      <c r="E7" s="11">
        <f t="shared" si="0"/>
        <v>0.499998105037906</v>
      </c>
    </row>
    <row r="8" customHeight="1" spans="1:5">
      <c r="A8" s="7">
        <v>5</v>
      </c>
      <c r="B8" s="7" t="s">
        <v>60</v>
      </c>
      <c r="C8" s="10" t="s">
        <v>63</v>
      </c>
      <c r="D8" s="10" t="s">
        <v>103</v>
      </c>
      <c r="E8" s="11">
        <f t="shared" si="0"/>
        <v>0.499989847716956</v>
      </c>
    </row>
    <row r="9" customHeight="1" spans="1:5">
      <c r="A9" s="7">
        <v>6</v>
      </c>
      <c r="B9" s="7" t="s">
        <v>64</v>
      </c>
      <c r="C9" s="10" t="s">
        <v>67</v>
      </c>
      <c r="D9" s="10" t="s">
        <v>104</v>
      </c>
      <c r="E9" s="11">
        <f t="shared" si="0"/>
        <v>0.499997153755106</v>
      </c>
    </row>
    <row r="10" customHeight="1" spans="1:5">
      <c r="A10" s="7">
        <v>7</v>
      </c>
      <c r="B10" s="7" t="s">
        <v>68</v>
      </c>
      <c r="C10" s="10" t="s">
        <v>71</v>
      </c>
      <c r="D10" s="10" t="s">
        <v>105</v>
      </c>
      <c r="E10" s="11">
        <f t="shared" si="0"/>
        <v>0.499997078304339</v>
      </c>
    </row>
    <row r="11" customHeight="1" spans="1:5">
      <c r="A11" s="7">
        <v>8</v>
      </c>
      <c r="B11" s="7" t="s">
        <v>72</v>
      </c>
      <c r="C11" s="10" t="s">
        <v>75</v>
      </c>
      <c r="D11" s="10" t="s">
        <v>106</v>
      </c>
      <c r="E11" s="11">
        <f t="shared" si="0"/>
        <v>0.499997140331951</v>
      </c>
    </row>
    <row r="12" customHeight="1" spans="1:5">
      <c r="A12" s="7">
        <v>9</v>
      </c>
      <c r="B12" s="7" t="s">
        <v>76</v>
      </c>
      <c r="C12" s="10" t="s">
        <v>79</v>
      </c>
      <c r="D12" s="10" t="s">
        <v>107</v>
      </c>
      <c r="E12" s="11">
        <f t="shared" si="0"/>
        <v>0.4999611789595</v>
      </c>
    </row>
    <row r="13" customHeight="1" spans="1:5">
      <c r="A13" s="7">
        <v>10</v>
      </c>
      <c r="B13" s="7" t="s">
        <v>80</v>
      </c>
      <c r="C13" s="10" t="s">
        <v>83</v>
      </c>
      <c r="D13" s="10" t="s">
        <v>108</v>
      </c>
      <c r="E13" s="11">
        <f t="shared" si="0"/>
        <v>0.499995978665924</v>
      </c>
    </row>
  </sheetData>
  <mergeCells count="4">
    <mergeCell ref="A3:B3"/>
    <mergeCell ref="A1:A2"/>
    <mergeCell ref="B1:B2"/>
    <mergeCell ref="E1:E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gs132运行结果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懒子</cp:lastModifiedBy>
  <dcterms:created xsi:type="dcterms:W3CDTF">2018-07-17T10:07:00Z</dcterms:created>
  <dcterms:modified xsi:type="dcterms:W3CDTF">2021-08-16T03:56:59Z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707723379F6A4A79B6A6B416A3A02265</vt:lpwstr>
  </property>
  <property fmtid="{D5CDD505-2E9C-101B-9397-08002B2CF9AE}" pid="3" name="KSOProductBuildVer">
    <vt:lpwstr>2052-11.1.0.10700</vt:lpwstr>
  </property>
</Properties>
</file>