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DATA'!$A$1:$R$144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R93" i="4" l="1"/>
  <c r="A93" i="4"/>
  <c r="R73" i="4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A73" i="4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C100" i="4" l="1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B103" i="4" s="1"/>
  <c r="C103" i="4" s="1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B95" i="4" s="1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A96" i="4"/>
  <c r="R104" i="4"/>
  <c r="A104" i="4"/>
  <c r="R96" i="4"/>
  <c r="R108" i="4" l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A108" i="4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<sst xmlns="http://schemas.openxmlformats.org/spreadsheetml/2006/main" count="1896" uniqueCount="1631">
  <si>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</si>
  <si>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</si>
  <si>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</si>
  <si>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</si>
  <si>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</si>
  <si>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</si>
  <si>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</si>
  <si>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</si>
  <si>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</si>
  <si>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</si>
  <si>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</si>
  <si>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</si>
  <si>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</si>
  <si>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</si>
  <si>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</si>
  <si>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</si>
  <si>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</si>
  <si>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</si>
  <si>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</si>
  <si>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</si>
  <si>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</si>
  <si>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</si>
  <si>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</si>
  <si>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</si>
  <si>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</si>
  <si>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</si>
  <si>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</si>
  <si>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</si>
  <si>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</si>
  <si>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</si>
  <si>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</si>
  <si>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</si>
  <si>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</si>
  <si>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</si>
  <si>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</si>
  <si>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</si>
  <si>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</si>
  <si>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</si>
  <si>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</si>
  <si>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</si>
  <si>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</si>
  <si>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</si>
  <si>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</si>
  <si>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</si>
  <si>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</si>
  <si>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</si>
  <si>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</si>
  <si>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</si>
  <si>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</si>
  <si>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</si>
  <si>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</si>
  <si>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</si>
  <si>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</si>
  <si>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</si>
  <si>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</si>
  <si>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</si>
  <si>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</si>
  <si>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</si>
  <si>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</si>
  <si>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</si>
  <si>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</si>
  <si>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</si>
  <si>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</si>
  <si>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</si>
  <si>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</si>
  <si>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</si>
  <si>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</si>
  <si>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</si>
  <si>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</si>
  <si>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</si>
  <si>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</si>
  <si>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</si>
  <si>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</si>
  <si>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</si>
  <si>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</si>
  <si>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</si>
  <si>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</si>
  <si>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</si>
  <si>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</si>
  <si>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</si>
  <si>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</si>
  <si>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</si>
  <si>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</si>
  <si>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</si>
  <si>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</si>
  <si>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</si>
  <si>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</si>
  <si>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</si>
  <si>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</si>
  <si>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</si>
  <si>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</si>
  <si>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</si>
  <si>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</si>
  <si>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</si>
  <si>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</si>
  <si>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</si>
  <si>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</si>
  <si>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</si>
  <si>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</si>
  <si>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</si>
  <si>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</si>
  <si>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</si>
  <si>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</si>
  <si>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</si>
  <si>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</si>
  <si>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</si>
  <si>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</si>
  <si>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</si>
  <si>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</si>
  <si>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</si>
  <si>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</si>
  <si>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</si>
  <si>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</si>
  <si>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</si>
  <si>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</si>
  <si>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</si>
  <si>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</si>
  <si>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</si>
  <si>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</si>
  <si>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</si>
  <si>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</si>
  <si>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</si>
  <si>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</si>
  <si>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</si>
  <si>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</si>
  <si>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</si>
  <si>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</si>
  <si>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</si>
  <si>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</si>
  <si>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</si>
  <si>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</si>
  <si>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</si>
  <si>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</si>
  <si>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</si>
  <si>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</si>
  <si>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</si>
  <si>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</si>
  <si>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</si>
  <si>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</si>
  <si>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</si>
  <si>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</si>
  <si>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</si>
  <si>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</si>
  <si>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</si>
  <si>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</si>
  <si>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</si>
  <si>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</si>
  <si>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</si>
  <si>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</si>
  <si>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</si>
  <si>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</si>
  <si>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</si>
  <si>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</si>
  <si>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</si>
  <si>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</si>
  <si>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</si>
  <si>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</si>
  <si>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</si>
  <si>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</si>
  <si>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</si>
  <si>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</si>
  <si>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</si>
  <si>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</si>
  <si>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</si>
  <si>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</si>
  <si>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</si>
  <si>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</si>
  <si>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</si>
  <si>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</si>
  <si>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</si>
  <si>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</si>
  <si>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</si>
  <si>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</si>
  <si>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</si>
  <si>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</si>
  <si>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</si>
  <si>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</si>
  <si>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</si>
  <si>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</si>
  <si>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</si>
  <si>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</si>
  <si>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</si>
  <si>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</si>
  <si>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</si>
  <si>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</si>
  <si>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</si>
  <si>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</si>
  <si>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</si>
  <si>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</si>
  <si>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</si>
  <si>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</si>
  <si>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</si>
  <si>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</si>
  <si>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</si>
  <si>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</si>
  <si>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</si>
  <si>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</si>
  <si>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</si>
  <si>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</si>
  <si>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</si>
  <si>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</si>
  <si>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</si>
  <si>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</si>
  <si>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</si>
  <si>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</si>
  <si>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</si>
  <si>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</si>
  <si>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</si>
  <si>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</si>
  <si>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</si>
  <si>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</si>
  <si>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</si>
  <si>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</si>
  <si>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</si>
  <si>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</si>
  <si>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</si>
  <si>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</si>
  <si>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</si>
  <si>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</si>
  <si>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</si>
  <si>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</si>
  <si>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</si>
  <si>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</si>
  <si>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</si>
  <si>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</si>
  <si>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</si>
  <si>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</si>
  <si>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</si>
  <si>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</si>
  <si>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</si>
  <si>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</si>
  <si>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</si>
  <si>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</si>
  <si>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</si>
  <si>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</si>
  <si>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</si>
  <si>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</si>
  <si>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</si>
  <si>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</si>
  <si>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</si>
  <si>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</si>
  <si>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</si>
  <si>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</si>
  <si>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</si>
  <si>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</si>
  <si>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</si>
  <si>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</si>
  <si>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</si>
  <si>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</si>
  <si>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</si>
  <si>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</si>
  <si>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</si>
  <si>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</si>
  <si>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</si>
  <si>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</si>
  <si>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</si>
  <si>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</si>
  <si>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</si>
  <si>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</si>
  <si>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</si>
  <si>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</si>
  <si>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</si>
  <si>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</si>
  <si>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</si>
  <si>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</si>
  <si>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</si>
  <si>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</si>
  <si>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</si>
  <si>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</si>
  <si>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</si>
  <si>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</si>
  <si>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</si>
  <si>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</si>
  <si>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</si>
  <si>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</si>
  <si>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</si>
  <si>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</si>
  <si>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</si>
  <si>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</si>
  <si>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</si>
  <si>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</si>
  <si>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</si>
  <si>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</si>
  <si>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</si>
  <si>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</si>
  <si>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</si>
  <si>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</si>
  <si>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</si>
  <si>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</si>
  <si>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</si>
  <si>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</si>
  <si>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</si>
  <si>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</si>
  <si>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</si>
  <si>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</si>
  <si>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</si>
  <si>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</si>
  <si>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</si>
  <si>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</si>
  <si>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</si>
  <si>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</si>
  <si>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</si>
  <si>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</si>
  <si>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</si>
  <si>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</si>
  <si>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</si>
  <si>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</si>
  <si>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</si>
  <si>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</si>
  <si>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</si>
  <si>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</si>
  <si>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</si>
  <si>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</si>
  <si>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</si>
  <si>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</si>
  <si>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</si>
  <si>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</si>
  <si>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</si>
  <si>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</si>
  <si>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</si>
  <si>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</si>
  <si>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</si>
  <si>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</si>
  <si>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</si>
  <si>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</si>
  <si>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</si>
  <si>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</si>
  <si>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</si>
  <si>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</si>
  <si>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</si>
  <si>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</si>
  <si>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</si>
  <si>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</si>
  <si>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</si>
  <si>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</si>
  <si>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</si>
  <si>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</si>
  <si>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</si>
  <si>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</si>
  <si>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</si>
  <si>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</si>
  <si>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</si>
  <si>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</si>
  <si>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</si>
  <si>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</si>
  <si>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</si>
  <si>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</si>
  <si>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</si>
  <si>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</si>
  <si>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</si>
  <si>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</si>
  <si>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</si>
  <si>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</si>
  <si>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</si>
  <si>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</si>
  <si>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</si>
  <si>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</si>
  <si>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</si>
  <si>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</si>
  <si>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</si>
  <si>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</si>
  <si>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</si>
  <si>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</si>
  <si>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</si>
  <si>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</si>
  <si>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</si>
  <si>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</si>
  <si>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</si>
  <si>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</si>
  <si>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</si>
  <si>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</si>
  <si>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</si>
  <si>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</si>
  <si>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</si>
  <si>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</si>
  <si>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</si>
  <si>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</si>
  <si>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</si>
  <si>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</si>
  <si>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</si>
  <si>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</si>
  <si>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</si>
  <si>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</si>
  <si>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</si>
  <si>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</si>
  <si>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</si>
  <si>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</si>
  <si>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</si>
  <si>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</si>
  <si>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</si>
  <si>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</si>
  <si>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</si>
  <si>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</si>
  <si>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</si>
  <si>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</si>
  <si>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</si>
  <si>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</si>
  <si>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</si>
  <si>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</si>
  <si>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</si>
  <si>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</si>
  <si>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</si>
  <si>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</si>
  <si>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</si>
  <si>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</si>
  <si>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</si>
  <si>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</si>
  <si>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</si>
  <si>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</si>
  <si>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</si>
  <si>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</si>
  <si>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</si>
  <si>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</si>
  <si>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</si>
  <si>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</si>
  <si>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</si>
  <si>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</si>
  <si>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</si>
  <si>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</si>
  <si>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</si>
  <si>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</si>
  <si>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</si>
  <si>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</si>
  <si>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</si>
  <si>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</si>
  <si>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</si>
  <si>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</si>
  <si>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</si>
  <si>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</si>
  <si>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</si>
  <si>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</si>
  <si>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</si>
  <si>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</si>
  <si>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</si>
  <si>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</si>
  <si>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</si>
  <si>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</si>
  <si>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</si>
  <si>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</si>
  <si>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</si>
  <si>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</si>
  <si>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</si>
  <si>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</si>
  <si>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</si>
  <si>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</si>
  <si>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</si>
  <si>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</si>
  <si>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</si>
  <si>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</si>
  <si>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</si>
  <si>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</si>
  <si>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</si>
  <si>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</si>
  <si>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</si>
  <si>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</si>
  <si>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</si>
  <si>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</si>
  <si>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</si>
  <si>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</si>
  <si>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</si>
  <si>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</si>
  <si>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</si>
  <si>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</si>
  <si>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</si>
  <si>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</si>
  <si>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</si>
  <si>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</si>
  <si>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</si>
  <si>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</si>
  <si>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</si>
  <si>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</si>
  <si>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</si>
  <si>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</si>
  <si>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</si>
  <si>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</si>
  <si>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</si>
  <si>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</si>
  <si>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</si>
  <si>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</si>
  <si>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</si>
  <si>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</si>
  <si>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</si>
  <si>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</si>
  <si>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</si>
  <si>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</si>
  <si>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</si>
  <si>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</si>
  <si>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</si>
  <si>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</si>
  <si>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</si>
  <si>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</si>
  <si>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</si>
  <si>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</si>
  <si>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</si>
  <si>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</si>
  <si>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</si>
  <si>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</si>
  <si>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</si>
  <si>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</si>
  <si>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</si>
  <si>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</si>
  <si>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</si>
  <si>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</si>
  <si>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</si>
  <si>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</si>
  <si>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</si>
  <si>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</si>
  <si>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</si>
  <si>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</si>
  <si>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</si>
  <si>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</si>
  <si>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</si>
  <si>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</si>
  <si>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</si>
  <si>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</si>
  <si>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</si>
  <si>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</si>
  <si>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</si>
  <si>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</si>
  <si>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</si>
  <si>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</si>
  <si>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</si>
  <si>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</si>
  <si>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</si>
  <si>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</si>
  <si>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</si>
  <si>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</si>
  <si>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</si>
  <si>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</si>
  <si>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</si>
  <si>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</si>
  <si>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</si>
  <si>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</si>
  <si>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</si>
  <si>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</si>
  <si>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</si>
  <si>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</si>
  <si>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</si>
  <si>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</si>
  <si>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</si>
  <si>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</si>
  <si>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</si>
  <si>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</si>
  <si>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</si>
  <si>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</si>
  <si>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</si>
  <si>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</si>
  <si>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</si>
  <si>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</si>
  <si>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</si>
  <si>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</si>
  <si>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</si>
  <si>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</si>
  <si>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</si>
  <si>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</si>
  <si>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</si>
  <si>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</si>
  <si>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</si>
  <si>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</si>
  <si>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</si>
  <si>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</si>
  <si>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</si>
  <si>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</si>
  <si>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</si>
  <si>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</si>
  <si>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</si>
  <si>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</si>
  <si>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</si>
  <si>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</si>
  <si>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</si>
  <si>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</si>
  <si>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</si>
  <si>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</si>
  <si>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</si>
  <si>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</si>
  <si>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</si>
  <si>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</si>
  <si>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</si>
  <si>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</si>
  <si>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</si>
  <si>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</si>
  <si>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</si>
  <si>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</si>
  <si>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</si>
  <si>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</si>
  <si>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</si>
  <si>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</si>
  <si>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</si>
  <si>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</si>
  <si>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</si>
  <si>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</si>
  <si>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</si>
  <si>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</si>
  <si>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</si>
  <si>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</si>
  <si>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</si>
  <si>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</si>
  <si>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</si>
  <si>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</si>
  <si>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</si>
  <si>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</si>
  <si>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</si>
  <si>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</si>
  <si>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</si>
  <si>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</si>
  <si>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</si>
  <si>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</si>
  <si>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</si>
  <si>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</si>
  <si>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</si>
  <si>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</si>
  <si>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</si>
  <si>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</si>
  <si>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</si>
  <si>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</si>
  <si>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</si>
  <si>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</si>
  <si>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</si>
  <si>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</si>
  <si>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</si>
  <si>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</si>
  <si>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</si>
  <si>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</si>
  <si>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</si>
  <si>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</si>
  <si>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</si>
  <si>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</si>
  <si>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</si>
  <si>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</si>
  <si>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</si>
  <si>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</si>
  <si>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</si>
  <si>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</si>
  <si>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</si>
  <si>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</si>
  <si>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</si>
  <si>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</si>
  <si>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</si>
  <si>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</si>
  <si>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</si>
  <si>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</si>
  <si>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</si>
  <si>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</si>
  <si>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</si>
  <si>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</si>
  <si>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</si>
  <si>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</si>
  <si>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</si>
  <si>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</si>
  <si>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</si>
  <si>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</si>
  <si>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</si>
  <si>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</si>
  <si>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</si>
  <si>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</si>
  <si>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</si>
  <si>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</si>
  <si>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</si>
  <si>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</si>
  <si>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</si>
  <si>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</si>
  <si>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</si>
  <si>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</si>
  <si>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</si>
  <si>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</si>
  <si>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</si>
  <si>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</si>
  <si>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</si>
  <si>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</si>
  <si>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</si>
  <si>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</si>
  <si>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</si>
  <si>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</si>
  <si>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</si>
  <si>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</si>
  <si>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</si>
  <si>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</si>
  <si>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</si>
  <si>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</si>
  <si>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</si>
  <si>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</si>
  <si>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</si>
  <si>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</si>
  <si>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</si>
  <si>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</si>
  <si>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</si>
  <si>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</si>
  <si>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</si>
  <si>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</si>
  <si>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</si>
  <si>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</si>
  <si>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</si>
  <si>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</si>
  <si>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</si>
  <si>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</si>
  <si>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</si>
  <si>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</si>
  <si>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</si>
  <si>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</si>
  <si>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</si>
  <si>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</si>
  <si>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</si>
  <si>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</si>
  <si>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</si>
  <si>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</si>
  <si>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</si>
  <si>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</si>
  <si>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</si>
  <si>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</si>
  <si>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</si>
  <si>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</si>
  <si>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</si>
  <si>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</si>
  <si>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</si>
  <si>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</si>
  <si>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</si>
  <si>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</si>
  <si>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</si>
  <si>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</si>
  <si>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</si>
  <si>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</si>
  <si>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</si>
  <si>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</si>
  <si>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</si>
  <si>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</si>
  <si>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</si>
  <si>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</si>
  <si>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</si>
  <si>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</si>
  <si>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</si>
  <si>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</si>
  <si>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</si>
  <si>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</si>
  <si>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</si>
  <si>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</si>
  <si>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</si>
  <si>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</si>
  <si>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</si>
  <si>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</si>
  <si>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</si>
  <si>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</si>
  <si>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</si>
  <si>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</si>
  <si>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</si>
  <si>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</si>
  <si>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</si>
  <si>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</si>
  <si>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</si>
  <si>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</si>
  <si>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</si>
  <si>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</si>
  <si>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</si>
  <si>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</si>
  <si>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</si>
  <si>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</si>
  <si>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</si>
  <si>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</si>
  <si>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</si>
  <si>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</si>
  <si>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</si>
  <si>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</si>
  <si>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</si>
  <si>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</si>
  <si>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</si>
  <si>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</si>
  <si>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</si>
  <si>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</si>
  <si>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</si>
  <si>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</si>
  <si>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</si>
  <si>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</si>
  <si>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</si>
  <si>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</si>
  <si>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</si>
  <si>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</si>
  <si>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</si>
  <si>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</si>
  <si>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</si>
  <si>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</si>
  <si>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</si>
  <si>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</si>
  <si>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</si>
  <si>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</si>
  <si>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</si>
  <si>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</si>
  <si>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</si>
  <si>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</si>
  <si>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</si>
  <si>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</si>
  <si>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</si>
  <si>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</si>
  <si>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</si>
  <si>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</si>
  <si>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</si>
  <si>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</si>
  <si>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</si>
  <si>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</si>
  <si>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</si>
  <si>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</si>
  <si>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</si>
  <si>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</si>
  <si>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</si>
  <si>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</si>
  <si>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</si>
  <si>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</si>
  <si>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</si>
  <si>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</si>
  <si>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</si>
  <si>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</si>
  <si>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</si>
  <si>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</si>
  <si>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</si>
  <si>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</si>
  <si>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</si>
  <si>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</si>
  <si>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</si>
  <si>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</si>
  <si>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</si>
  <si>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</si>
  <si>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</si>
  <si>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</si>
  <si>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</si>
  <si>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</si>
  <si>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</si>
  <si>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</si>
  <si>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</si>
  <si>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</si>
  <si>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</si>
  <si>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</si>
  <si>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</si>
  <si>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</si>
  <si>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</si>
  <si>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</si>
  <si>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</si>
  <si>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</si>
  <si>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</si>
  <si>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</si>
  <si>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</si>
  <si>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</si>
  <si>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</si>
  <si>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</si>
  <si>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</si>
  <si>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</si>
  <si>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</si>
  <si>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</si>
  <si>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</si>
  <si>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</si>
  <si>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</si>
  <si>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</si>
  <si>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</si>
  <si>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</si>
  <si>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</si>
  <si>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</si>
  <si>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</si>
  <si>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</si>
  <si>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</si>
  <si>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</si>
  <si>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</si>
  <si>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</si>
  <si>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</si>
  <si>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</si>
  <si>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</si>
  <si>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</si>
  <si>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</si>
  <si>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</si>
  <si>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</si>
  <si>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</si>
  <si>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</si>
  <si>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</si>
  <si>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</si>
  <si>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</si>
  <si>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</si>
  <si>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</si>
  <si>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</si>
  <si>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</si>
  <si>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</si>
  <si>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</si>
  <si>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</si>
  <si>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</si>
  <si>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</si>
  <si>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</si>
  <si>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</si>
  <si>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</si>
  <si>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</si>
  <si>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</si>
  <si>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</si>
  <si>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</si>
  <si>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</si>
  <si>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</si>
  <si>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</si>
  <si>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</si>
  <si>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</si>
  <si>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</si>
  <si>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</si>
  <si>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</si>
  <si>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</si>
  <si>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</si>
  <si>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</si>
  <si>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</si>
  <si>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</si>
  <si>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</si>
  <si>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</si>
  <si>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</si>
  <si>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</si>
  <si>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</si>
  <si>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</si>
  <si>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</si>
  <si>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</si>
  <si>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</si>
  <si>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</si>
  <si>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</si>
  <si>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</si>
  <si>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</si>
  <si>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</si>
  <si>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</si>
  <si>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</si>
  <si>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</si>
  <si>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</si>
  <si>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</si>
  <si>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</si>
  <si>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</si>
  <si>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</si>
  <si>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</si>
  <si>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</si>
  <si>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</si>
  <si>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</si>
  <si>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</si>
  <si>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</si>
  <si>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</si>
  <si>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</si>
  <si>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</si>
  <si>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</si>
  <si>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</si>
  <si>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</si>
  <si>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</si>
  <si>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</si>
  <si>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</si>
  <si>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</si>
  <si>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</si>
  <si>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</si>
  <si>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</si>
  <si>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</si>
  <si>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</si>
  <si>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</si>
  <si>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</si>
  <si>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</si>
  <si>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</si>
  <si>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</si>
  <si>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</si>
  <si>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</si>
  <si>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</si>
  <si>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</si>
  <si>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</si>
  <si>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</si>
  <si>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</si>
  <si>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</si>
  <si>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</si>
  <si>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</si>
  <si>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</si>
  <si>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</si>
  <si>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</si>
  <si>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</si>
  <si>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</si>
  <si>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</si>
  <si>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</si>
  <si>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</si>
  <si>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</si>
  <si>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</si>
  <si>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</si>
  <si>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</si>
  <si>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</si>
  <si>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</si>
  <si>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</si>
  <si>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</si>
  <si>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</si>
  <si>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</si>
  <si>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</si>
  <si>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</si>
  <si>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</si>
  <si>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</si>
  <si>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</si>
  <si>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</si>
  <si>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</si>
  <si>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</si>
  <si>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</si>
  <si>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</si>
  <si>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</si>
  <si>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</si>
  <si>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</si>
  <si>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</si>
  <si>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</si>
  <si>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</si>
  <si>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</si>
  <si>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</si>
  <si>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</si>
  <si>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</si>
  <si>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</si>
  <si>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</si>
  <si>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</si>
  <si>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</si>
  <si>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</si>
  <si>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</si>
  <si>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</si>
  <si>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</si>
  <si>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</si>
  <si>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</si>
  <si>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</si>
  <si>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</si>
  <si>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</si>
  <si>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</si>
  <si>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</si>
  <si>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</si>
  <si>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</si>
  <si>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</si>
  <si>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</si>
  <si>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</si>
  <si>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</si>
  <si>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</si>
  <si>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</si>
  <si>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</si>
  <si>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</si>
  <si>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</si>
  <si>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</si>
  <si>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</si>
  <si>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</si>
  <si>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</si>
  <si>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</si>
  <si>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</si>
  <si>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</si>
  <si>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</si>
  <si>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</si>
  <si>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</si>
  <si>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</si>
  <si>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</si>
  <si>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</si>
  <si>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</si>
  <si>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</si>
  <si>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</si>
  <si>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</si>
  <si>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</si>
  <si>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</si>
  <si>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</si>
  <si>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</si>
  <si>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</si>
  <si>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</si>
  <si>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</si>
  <si>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</si>
  <si>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</si>
  <si>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</si>
  <si>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</si>
  <si>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</si>
  <si>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</si>
  <si>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</si>
  <si>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</si>
  <si>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</si>
  <si>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</si>
  <si>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</si>
  <si>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</si>
  <si>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</si>
  <si>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</si>
  <si>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</si>
  <si>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</si>
  <si>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</si>
  <si>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</si>
  <si>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</si>
  <si>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</si>
  <si>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</si>
  <si>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</si>
  <si>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</si>
  <si>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</si>
  <si>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</si>
  <si>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</si>
  <si>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</si>
  <si>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</si>
  <si>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</si>
  <si>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</si>
  <si>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</si>
  <si>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</si>
  <si>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</si>
  <si>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</si>
  <si>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</si>
  <si>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</si>
  <si>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</si>
  <si>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</si>
  <si>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</si>
  <si>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</si>
  <si>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</si>
  <si>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</si>
  <si>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</si>
  <si>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</si>
  <si>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</si>
  <si>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</si>
  <si>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</si>
  <si>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</si>
  <si>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</si>
  <si>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</si>
  <si>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</si>
  <si>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</si>
  <si>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</si>
  <si>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</si>
  <si>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</si>
  <si>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</si>
  <si>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</si>
  <si>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</si>
  <si>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</si>
  <si>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</si>
  <si>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</si>
  <si>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</si>
  <si>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</si>
  <si>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</si>
  <si>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</si>
  <si>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</si>
  <si>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</si>
  <si>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</si>
  <si>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</si>
  <si>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</si>
  <si>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</si>
  <si>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</si>
  <si>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</si>
  <si>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</si>
  <si>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</si>
  <si>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</si>
  <si>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</si>
  <si>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</si>
  <si>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</si>
  <si>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</si>
  <si>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</si>
  <si>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</si>
  <si>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</si>
  <si>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</si>
  <si>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</si>
  <si>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</si>
  <si>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</si>
  <si>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</si>
  <si>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</si>
  <si>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</si>
  <si>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</si>
  <si>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</si>
  <si>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</si>
  <si>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</si>
  <si>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</si>
  <si>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</si>
  <si>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</si>
  <si>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</si>
  <si>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</si>
  <si>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</si>
  <si>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</si>
  <si>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</si>
  <si>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</si>
  <si>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</si>
  <si>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</si>
  <si>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</si>
  <si>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</si>
  <si>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</si>
  <si>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</si>
  <si>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</si>
  <si>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</si>
  <si>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</si>
  <si>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</si>
  <si>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</si>
  <si>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</si>
  <si>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</si>
  <si>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</si>
  <si>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</si>
  <si>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</si>
  <si>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</si>
  <si>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</si>
  <si>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</si>
  <si>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</si>
  <si>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</si>
  <si>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</si>
  <si>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</si>
  <si>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</si>
  <si>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</si>
  <si>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</si>
  <si>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</si>
  <si>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</si>
  <si>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</si>
  <si>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</si>
  <si>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</si>
  <si>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</si>
  <si>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</si>
  <si>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</si>
  <si>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</si>
  <si>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</si>
  <si>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</si>
  <si>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</si>
  <si>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</si>
  <si>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</si>
  <si>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</si>
  <si>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</si>
  <si>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</si>
  <si>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</si>
  <si>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</si>
  <si>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</si>
  <si>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</si>
  <si>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</si>
  <si>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</si>
  <si>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</si>
  <si>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</si>
  <si>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</si>
  <si>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</si>
  <si>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</si>
  <si>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</si>
  <si>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</si>
  <si>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</si>
  <si>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</si>
  <si>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</si>
  <si>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</si>
  <si>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</si>
  <si>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</si>
  <si>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</si>
  <si>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</si>
  <si>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</si>
  <si>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</si>
  <si>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</si>
  <si>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</si>
  <si>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</si>
  <si>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</si>
  <si>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</si>
  <si>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</si>
  <si>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</si>
  <si>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</si>
  <si>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</si>
  <si>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</si>
  <si>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</si>
  <si>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</si>
  <si>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</si>
  <si>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</si>
  <si>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</si>
  <si>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</si>
  <si>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</si>
  <si>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</si>
  <si>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</si>
  <si>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</si>
  <si>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</si>
  <si>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</si>
  <si>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</si>
  <si>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</si>
  <si>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</si>
  <si>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</si>
  <si>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</si>
  <si>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</si>
  <si>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</si>
  <si>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</si>
  <si>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</si>
  <si>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</si>
  <si>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</si>
  <si>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</si>
  <si>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</si>
  <si>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</si>
  <si>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</si>
  <si>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</si>
  <si>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</si>
  <si>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</si>
  <si>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</si>
  <si>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</si>
  <si>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</si>
  <si>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</si>
  <si>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</si>
  <si>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</si>
  <si>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</si>
  <si>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</si>
  <si>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</si>
  <si>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</si>
  <si>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</si>
  <si>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</si>
  <si>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</si>
  <si>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</si>
  <si>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</si>
  <si>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</si>
  <si>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</si>
  <si>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</si>
  <si>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</si>
  <si>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</si>
  <si>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</si>
  <si>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</si>
  <si>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</si>
  <si>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</si>
  <si>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</si>
  <si>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</si>
  <si>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</si>
  <si>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</si>
  <si>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</si>
  <si>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</si>
  <si>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</si>
  <si>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</si>
  <si>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</si>
  <si>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</si>
  <si>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</si>
  <si>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</si>
  <si>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</si>
  <si>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</si>
  <si>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</si>
  <si>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</si>
  <si>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</si>
  <si>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</si>
  <si>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</si>
  <si>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</si>
  <si>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</si>
  <si>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</si>
  <si>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</si>
  <si>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</si>
  <si>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</si>
  <si>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</si>
  <si>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</si>
  <si>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</si>
  <si>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</si>
  <si>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</si>
  <si>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</si>
  <si>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</si>
  <si>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</si>
  <si>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</si>
  <si>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</si>
  <si>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</si>
  <si>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</si>
  <si>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</si>
  <si>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</si>
  <si>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</si>
  <si>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</si>
  <si>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</si>
  <si>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</si>
  <si>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</si>
  <si>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</si>
  <si>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</si>
  <si>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</si>
  <si>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</si>
  <si>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</si>
  <si>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</si>
  <si>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</si>
  <si>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</si>
  <si>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</si>
  <si>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</si>
  <si>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</si>
  <si>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</si>
  <si>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</si>
  <si>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</si>
  <si>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</si>
  <si>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</si>
  <si>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</si>
  <si>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</si>
  <si>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</si>
  <si>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</si>
  <si>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</si>
  <si>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</si>
  <si>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</si>
  <si>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</si>
  <si>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</si>
  <si>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</si>
  <si>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</si>
  <si>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</si>
  <si>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</si>
  <si>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</si>
  <si>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</si>
  <si>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</si>
  <si>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</si>
  <si>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</si>
  <si>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</si>
  <si>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</si>
  <si>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</si>
  <si>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</si>
  <si>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</si>
  <si>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</si>
  <si>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</si>
  <si>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</si>
  <si>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</si>
  <si>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</si>
  <si>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</si>
  <si>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</si>
  <si>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</si>
  <si>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</si>
  <si>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</si>
  <si>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</si>
  <si>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</si>
  <si>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</si>
  <si>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</si>
  <si>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</si>
  <si>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</si>
  <si>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</si>
  <si>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</si>
  <si>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</si>
  <si>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</si>
  <si>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</si>
  <si>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</si>
  <si>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</si>
  <si>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</si>
  <si>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</si>
  <si>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</si>
  <si>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</si>
  <si>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</si>
  <si>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</si>
  <si>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</si>
  <si>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</si>
  <si>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</si>
  <si>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</si>
  <si>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</si>
  <si>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</si>
  <si>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</si>
  <si>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</si>
  <si>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</si>
  <si>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</si>
  <si>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</si>
  <si>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</si>
  <si>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</si>
  <si>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</si>
  <si>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</si>
  <si>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</si>
  <si>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</si>
  <si>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</si>
  <si>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</si>
  <si>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</si>
  <si>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</si>
  <si>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</si>
  <si>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</si>
  <si>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</si>
  <si>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</si>
  <si>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</si>
  <si>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</si>
  <si>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</si>
  <si>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</si>
  <si>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</si>
  <si>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</si>
  <si>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</si>
  <si>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</si>
  <si>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</si>
  <si>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</si>
  <si>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</si>
  <si>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</si>
  <si>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</si>
  <si>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</si>
  <si>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</si>
  <si>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</si>
  <si>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</si>
  <si>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</si>
  <si>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</si>
  <si>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</si>
  <si>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</si>
  <si>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</si>
  <si>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</si>
  <si>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</si>
  <si>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</si>
  <si>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</si>
  <si>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</si>
  <si>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</si>
  <si>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</si>
  <si>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</si>
  <si>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</si>
  <si>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</si>
  <si>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</si>
  <si>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</si>
  <si>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</si>
  <si>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</si>
  <si>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</si>
  <si>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</si>
  <si>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</si>
  <si>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</si>
  <si>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</si>
  <si>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</si>
  <si>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</si>
  <si>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</si>
  <si>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</si>
  <si>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</si>
  <si>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</si>
  <si>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</si>
  <si>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</si>
  <si>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</si>
  <si>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</si>
  <si>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</si>
  <si>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</si>
  <si>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</si>
  <si>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</si>
  <si>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</si>
  <si>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</si>
  <si>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</si>
  <si>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</si>
  <si>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</si>
  <si>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</si>
  <si>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</si>
  <si>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</si>
  <si>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</si>
  <si>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</si>
  <si>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</si>
  <si>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</si>
  <si>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</si>
  <si>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</si>
  <si>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</si>
  <si>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</si>
  <si>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</si>
  <si>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</si>
  <si>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</si>
  <si>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</si>
  <si>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</si>
  <si>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</si>
  <si>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</si>
  <si>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</si>
  <si>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</si>
  <si>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</si>
  <si>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</si>
  <si>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</si>
  <si>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</si>
  <si>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</si>
  <si>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</si>
  <si>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</si>
  <si>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</si>
  <si>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</si>
  <si>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</si>
  <si>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</si>
  <si>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</si>
  <si>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</si>
  <si>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</si>
  <si>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</si>
  <si>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</si>
  <si>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</si>
  <si>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</si>
  <si>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</si>
  <si>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</si>
  <si>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</si>
  <si>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</si>
  <si>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</si>
  <si>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</si>
  <si>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</si>
  <si>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</si>
  <si>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</si>
  <si>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</si>
  <si>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</si>
  <si>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</si>
  <si>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</si>
  <si>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</si>
  <si>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</si>
  <si>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</si>
  <si>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</si>
  <si>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</si>
  <si>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</si>
  <si>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</si>
  <si>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</si>
  <si>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</si>
  <si>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</si>
  <si>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</si>
  <si>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</si>
  <si>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</si>
  <si>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</si>
  <si>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</si>
  <si>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</si>
  <si>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</si>
  <si>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</si>
  <si>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</si>
  <si>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</si>
  <si>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</si>
  <si>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</si>
  <si>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</si>
  <si>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</si>
  <si>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</si>
  <si>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</si>
  <si>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</si>
  <si>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</si>
  <si>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</si>
  <si>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</si>
  <si>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</si>
  <si>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</si>
  <si>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</si>
  <si>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</si>
  <si>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</si>
  <si>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</si>
  <si>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button 14 config, bit&lt;0&gt;- on &lt;1&gt;- 400ms &lt;2&gt;- 4s &lt;3&gt;- off &lt;4&gt;- &lt;400ms &lt;5&gt;- &lt;4s &lt;6&gt;- &gt;4s</t>
  </si>
  <si>
    <t>TIMER0_1000ms</t>
  </si>
  <si>
    <t>TIMER2_20ms</t>
  </si>
  <si>
    <t>Instruction working registers</t>
  </si>
  <si>
    <t>Interrupts shadow registers</t>
  </si>
  <si>
    <t>Channel 14 Name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</si>
  <si>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</si>
  <si>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</si>
  <si>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</si>
  <si>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</si>
  <si>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</si>
  <si>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</si>
  <si>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</si>
  <si>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</si>
  <si>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</si>
  <si>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</si>
  <si>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</si>
  <si>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</si>
  <si>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</si>
  <si>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</si>
  <si>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TEMPERATURE CONTROLLER HEATING ERROR -&gt; PWM TABLE. POSSIBLE PWM VALUES: 0-255.</t>
  </si>
  <si>
    <t>TEMPERATURE CONTROLLER COOLING ERROR -&gt; PWM TABLE. POSSIBLE PWM VALUES: 0-255.</t>
  </si>
  <si>
    <t>0-255</t>
  </si>
  <si>
    <t>TEMPERATURE CONTROLLER HEATING ERROR -&gt; PWM TABLE</t>
  </si>
  <si>
    <t>TEMPERATURE CONTROLLER COOLING ERROR -&gt; PWM TABLE</t>
  </si>
  <si>
    <t>CTMUICON</t>
  </si>
  <si>
    <t>00862F</t>
  </si>
  <si>
    <t>Config byte 24</t>
  </si>
  <si>
    <t>Config byte 25</t>
  </si>
  <si>
    <t>Config byte 26</t>
  </si>
  <si>
    <t>Config byte 27</t>
  </si>
  <si>
    <t>Config byte 28</t>
  </si>
  <si>
    <t>Config byte 29</t>
  </si>
  <si>
    <t>Config byte 30</t>
  </si>
  <si>
    <t>Config byte 31</t>
  </si>
  <si>
    <t>Config byte 32</t>
  </si>
  <si>
    <t>setpoint at power up. Possible values: 0xFC90-0x07D0 (-55deg - +125deg), value=0x0800 then THERM value will be taken from last saved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</si>
  <si>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</si>
  <si>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</si>
  <si>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</si>
  <si>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</si>
  <si>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</si>
  <si>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</si>
  <si>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</si>
  <si>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</si>
  <si>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</si>
  <si>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last saved thermometer states: bit &lt;0&gt; - thermostat, &lt;1&gt; - controller. Possible values: '1' - turned ON, '0' - turned OFF</t>
  </si>
  <si>
    <t>temperature periodical message timer. Possible values:1-255 (1s-255s), value=0 disables periodical messages</t>
  </si>
  <si>
    <t>thermostat periodical message timer. Possible values:1-255 (1s-255s), value=0 disables periodical messages</t>
  </si>
  <si>
    <t>controler periodical message timer. Possible values:1-255 (1s-255s), value=0 disables periodical messages</t>
  </si>
  <si>
    <t>enabled peripheral: bit &lt;0&gt; - temperature, &lt;1&gt; - thermostat, &lt;2&gt; - controller. Possible values: '1' - enabled, '0' - disabled</t>
  </si>
  <si>
    <t>power up source: bit &lt;0&gt; - thermostat, &lt;1&gt; - controller. Possible values: '1' - power up from last saved, '0' - from defined power up values</t>
  </si>
  <si>
    <t>defined thermometer states at the power up: bit &lt;0&gt; - thermostat, &lt;1&gt; - controller. Possible values: '1' - turned ON, '0' - turned OFF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</si>
  <si>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</si>
  <si>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</si>
  <si>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</si>
  <si>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</si>
  <si>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</si>
  <si>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</si>
  <si>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</si>
  <si>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</si>
  <si>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</si>
  <si>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Config byte 33</t>
  </si>
  <si>
    <t>Config byte 34</t>
  </si>
  <si>
    <t>enable inputs (buttons) partA: bit&lt;0&gt;-button 1 - bit&lt;7&gt;button 8. Possible values: "1" - enabled, "0" - disabled</t>
  </si>
  <si>
    <t>enable inputs (buttons) partB: bit&lt;0&gt;-button 9 - bit&lt;5&gt;button 14. Possible values: "1" - enabled, "0" - disabled</t>
  </si>
  <si>
    <t>enable outputs (diodes) partA: bit&lt;0&gt;-diode 1 - bit&lt;7&gt;diode 8. Possible values: "1" - enabled, "0" - disabled</t>
  </si>
  <si>
    <t>enable outputs (diodes) partB: bit&lt;0&gt;-diode 9 - bit&lt;5&gt;diode 14. Possible values: "1" - enabled, "0" -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</si>
</sst>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\h"/>
    <numFmt numFmtId="165" formatCode="000000\h"/>
    <numFmt numFmtId="166" formatCode="000000"/>
  </numFmts>
  <fonts count="26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Alignment="1">
      <alignment horizontal="left"/>
    </xf>
    <xf numFmtId="0" fontId="1" fillId="11" borderId="3" xfId="0" applyFont="1" applyFill="1" applyBorder="1" applyAlignment="1"/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7" t="s">
        <v>959</v>
      </c>
      <c r="C2" s="40"/>
      <c r="D2" s="104" t="s">
        <v>952</v>
      </c>
      <c r="E2" s="40"/>
      <c r="F2" s="41"/>
      <c r="H2" s="14" t="s">
        <v>264</v>
      </c>
      <c r="I2" s="109" t="s">
        <v>267</v>
      </c>
      <c r="J2" s="1" t="s">
        <v>0</v>
      </c>
    </row>
    <row r="3" spans="2:13" ht="9.9499999999999993" customHeight="1" x14ac:dyDescent="0.2">
      <c r="B3" s="107"/>
      <c r="C3" s="40"/>
      <c r="D3" s="105"/>
      <c r="E3" s="40"/>
      <c r="F3" s="41"/>
      <c r="H3" s="15" t="s">
        <v>268</v>
      </c>
      <c r="I3" s="109"/>
      <c r="J3" s="1" t="s">
        <v>265</v>
      </c>
    </row>
    <row r="4" spans="2:13" ht="9.9499999999999993" customHeight="1" x14ac:dyDescent="0.2">
      <c r="B4" s="107"/>
      <c r="C4" s="40"/>
      <c r="D4" s="105"/>
      <c r="E4" s="40"/>
      <c r="F4" s="41"/>
      <c r="H4" s="15" t="s">
        <v>269</v>
      </c>
      <c r="I4" s="109"/>
      <c r="J4" s="1" t="s">
        <v>266</v>
      </c>
    </row>
    <row r="5" spans="2:13" ht="9.9499999999999993" customHeight="1" x14ac:dyDescent="0.2">
      <c r="B5" s="107"/>
      <c r="C5" s="40"/>
      <c r="D5" s="105"/>
      <c r="E5" s="40"/>
      <c r="F5" s="41"/>
      <c r="H5" s="15"/>
      <c r="I5" s="109"/>
      <c r="M5" s="28"/>
    </row>
    <row r="6" spans="2:13" ht="9.9499999999999993" customHeight="1" x14ac:dyDescent="0.2">
      <c r="B6" s="107"/>
      <c r="C6" s="40"/>
      <c r="D6" s="105"/>
      <c r="E6" s="40"/>
      <c r="F6" s="41"/>
      <c r="H6" s="15"/>
      <c r="I6" s="109"/>
      <c r="M6" s="28"/>
    </row>
    <row r="7" spans="2:13" ht="9.9499999999999993" customHeight="1" x14ac:dyDescent="0.2">
      <c r="B7" s="107"/>
      <c r="C7" s="40"/>
      <c r="D7" s="105"/>
      <c r="E7" s="40"/>
      <c r="F7" s="41"/>
      <c r="H7" s="27"/>
      <c r="I7" s="109"/>
      <c r="J7" s="1" t="s">
        <v>328</v>
      </c>
      <c r="M7" s="29"/>
    </row>
    <row r="8" spans="2:13" ht="9.9499999999999993" customHeight="1" x14ac:dyDescent="0.2">
      <c r="B8" s="107"/>
      <c r="C8" s="40"/>
      <c r="D8" s="105"/>
      <c r="E8" s="40"/>
      <c r="F8" s="41"/>
      <c r="H8" s="14" t="s">
        <v>325</v>
      </c>
      <c r="I8" s="116" t="s">
        <v>956</v>
      </c>
      <c r="J8" s="1" t="s">
        <v>329</v>
      </c>
      <c r="M8" s="29"/>
    </row>
    <row r="9" spans="2:13" ht="9.9499999999999993" customHeight="1" x14ac:dyDescent="0.2">
      <c r="B9" s="107"/>
      <c r="C9" s="40"/>
      <c r="D9" s="105"/>
      <c r="E9" s="40"/>
      <c r="F9" s="41"/>
      <c r="H9" s="15" t="s">
        <v>326</v>
      </c>
      <c r="I9" s="116"/>
      <c r="J9" s="1" t="s">
        <v>330</v>
      </c>
      <c r="M9" s="29"/>
    </row>
    <row r="10" spans="2:13" ht="9.9499999999999993" customHeight="1" x14ac:dyDescent="0.2">
      <c r="B10" s="107"/>
      <c r="C10" s="40"/>
      <c r="D10" s="105"/>
      <c r="E10" s="40"/>
      <c r="F10" s="41"/>
      <c r="H10" s="15" t="s">
        <v>270</v>
      </c>
      <c r="I10" s="116"/>
      <c r="J10" s="1" t="s">
        <v>331</v>
      </c>
      <c r="M10" s="29"/>
    </row>
    <row r="11" spans="2:13" ht="9.9499999999999993" customHeight="1" x14ac:dyDescent="0.2">
      <c r="B11" s="107"/>
      <c r="C11" s="40"/>
      <c r="D11" s="105"/>
      <c r="E11" s="40"/>
      <c r="F11" s="41"/>
      <c r="H11" s="15" t="s">
        <v>271</v>
      </c>
      <c r="I11" s="116"/>
      <c r="J11" s="1" t="s">
        <v>332</v>
      </c>
      <c r="M11" s="29"/>
    </row>
    <row r="12" spans="2:13" ht="9.9499999999999993" customHeight="1" x14ac:dyDescent="0.2">
      <c r="B12" s="107"/>
      <c r="C12" s="40"/>
      <c r="D12" s="105"/>
      <c r="E12" s="40"/>
      <c r="F12" s="41"/>
      <c r="H12" s="15" t="s">
        <v>272</v>
      </c>
      <c r="I12" s="116"/>
      <c r="J12" s="1" t="s">
        <v>333</v>
      </c>
      <c r="M12" s="29"/>
    </row>
    <row r="13" spans="2:13" ht="9.9499999999999993" customHeight="1" x14ac:dyDescent="0.2">
      <c r="B13" s="107"/>
      <c r="C13" s="40"/>
      <c r="D13" s="105"/>
      <c r="E13" s="40"/>
      <c r="F13" s="41"/>
      <c r="H13" s="15" t="s">
        <v>327</v>
      </c>
      <c r="I13" s="116"/>
      <c r="J13" s="1" t="s">
        <v>334</v>
      </c>
      <c r="M13" s="29"/>
    </row>
    <row r="14" spans="2:13" ht="9.9499999999999993" customHeight="1" x14ac:dyDescent="0.2">
      <c r="B14" s="107"/>
      <c r="C14" s="40"/>
      <c r="D14" s="105"/>
      <c r="E14" s="40"/>
      <c r="F14" s="41"/>
      <c r="H14" s="16"/>
      <c r="I14" s="116"/>
      <c r="M14" s="28"/>
    </row>
    <row r="15" spans="2:13" ht="9.9499999999999993" customHeight="1" x14ac:dyDescent="0.2">
      <c r="B15" s="107"/>
      <c r="C15" s="40"/>
      <c r="D15" s="105"/>
      <c r="E15" s="40"/>
      <c r="F15" s="41"/>
      <c r="H15" s="15"/>
      <c r="I15" s="116"/>
      <c r="M15" s="28"/>
    </row>
    <row r="16" spans="2:13" ht="9.9499999999999993" customHeight="1" x14ac:dyDescent="0.2">
      <c r="B16" s="107"/>
      <c r="C16" s="40"/>
      <c r="D16" s="105"/>
      <c r="E16" s="40"/>
      <c r="F16" s="41"/>
      <c r="H16" s="15"/>
      <c r="I16" s="116"/>
      <c r="M16" s="28"/>
    </row>
    <row r="17" spans="2:13" ht="9.9499999999999993" customHeight="1" x14ac:dyDescent="0.2">
      <c r="B17" s="107"/>
      <c r="C17" s="40"/>
      <c r="D17" s="105"/>
      <c r="E17" s="40"/>
      <c r="F17" s="41"/>
      <c r="H17" s="17"/>
      <c r="I17" s="116"/>
      <c r="J17" s="1" t="s">
        <v>259</v>
      </c>
      <c r="M17" s="28"/>
    </row>
    <row r="18" spans="2:13" ht="9.9499999999999993" customHeight="1" x14ac:dyDescent="0.2">
      <c r="B18" s="107"/>
      <c r="C18" s="40"/>
      <c r="D18" s="105"/>
      <c r="E18" s="40"/>
      <c r="F18" s="41"/>
      <c r="H18" s="15"/>
      <c r="I18" s="109" t="s">
        <v>955</v>
      </c>
      <c r="J18" s="1" t="s">
        <v>260</v>
      </c>
    </row>
    <row r="19" spans="2:13" ht="9.9499999999999993" customHeight="1" x14ac:dyDescent="0.2">
      <c r="B19" s="107"/>
      <c r="C19" s="40"/>
      <c r="D19" s="105"/>
      <c r="E19" s="40"/>
      <c r="F19" s="41"/>
      <c r="H19" s="15"/>
      <c r="I19" s="109"/>
    </row>
    <row r="20" spans="2:13" ht="9.9499999999999993" customHeight="1" x14ac:dyDescent="0.2">
      <c r="B20" s="107"/>
      <c r="C20" s="40"/>
      <c r="D20" s="105"/>
      <c r="E20" s="40"/>
      <c r="F20" s="41"/>
      <c r="H20" s="15"/>
      <c r="I20" s="109"/>
    </row>
    <row r="21" spans="2:13" ht="9.9499999999999993" customHeight="1" x14ac:dyDescent="0.2">
      <c r="B21" s="107"/>
      <c r="C21" s="40"/>
      <c r="D21" s="105"/>
      <c r="E21" s="40"/>
      <c r="F21" s="41"/>
      <c r="H21" s="15"/>
      <c r="I21" s="109"/>
    </row>
    <row r="22" spans="2:13" ht="9.9499999999999993" customHeight="1" x14ac:dyDescent="0.2">
      <c r="B22" s="107"/>
      <c r="C22" s="40"/>
      <c r="D22" s="105"/>
      <c r="E22" s="40"/>
      <c r="F22" s="41"/>
      <c r="H22" s="15"/>
      <c r="I22" s="109"/>
    </row>
    <row r="23" spans="2:13" ht="9.9499999999999993" customHeight="1" x14ac:dyDescent="0.2">
      <c r="B23" s="107"/>
      <c r="C23" s="40"/>
      <c r="D23" s="105"/>
      <c r="E23" s="40"/>
      <c r="F23" s="41"/>
      <c r="H23" s="15"/>
      <c r="I23" s="109"/>
    </row>
    <row r="24" spans="2:13" ht="9.9499999999999993" customHeight="1" x14ac:dyDescent="0.2">
      <c r="B24" s="107"/>
      <c r="C24" s="40"/>
      <c r="D24" s="105"/>
      <c r="E24" s="40"/>
      <c r="F24" s="41"/>
      <c r="H24" s="15"/>
      <c r="I24" s="109"/>
    </row>
    <row r="25" spans="2:13" ht="9.9499999999999993" customHeight="1" x14ac:dyDescent="0.2">
      <c r="B25" s="107"/>
      <c r="C25" s="40"/>
      <c r="D25" s="105"/>
      <c r="E25" s="40"/>
      <c r="F25" s="41"/>
      <c r="H25" s="15"/>
      <c r="I25" s="109"/>
    </row>
    <row r="26" spans="2:13" ht="9.9499999999999993" customHeight="1" x14ac:dyDescent="0.2">
      <c r="B26" s="107"/>
      <c r="C26" s="40"/>
      <c r="D26" s="105"/>
      <c r="E26" s="40"/>
      <c r="F26" s="41"/>
      <c r="H26" s="15"/>
      <c r="I26" s="109"/>
    </row>
    <row r="27" spans="2:13" ht="9.9499999999999993" customHeight="1" x14ac:dyDescent="0.2">
      <c r="B27" s="107"/>
      <c r="C27" s="40"/>
      <c r="D27" s="105"/>
      <c r="E27" s="40"/>
      <c r="F27" s="41"/>
      <c r="H27" s="17"/>
      <c r="I27" s="109"/>
      <c r="J27" s="1" t="s">
        <v>247</v>
      </c>
    </row>
    <row r="28" spans="2:13" ht="9.9499999999999993" customHeight="1" x14ac:dyDescent="0.2">
      <c r="B28" s="107"/>
      <c r="C28" s="40"/>
      <c r="D28" s="105"/>
      <c r="E28" s="40"/>
      <c r="F28" s="104" t="s">
        <v>891</v>
      </c>
      <c r="H28" s="117" t="s">
        <v>891</v>
      </c>
      <c r="I28" s="109" t="s">
        <v>954</v>
      </c>
      <c r="J28" s="1" t="s">
        <v>248</v>
      </c>
    </row>
    <row r="29" spans="2:13" ht="9.9499999999999993" customHeight="1" x14ac:dyDescent="0.2">
      <c r="B29" s="107"/>
      <c r="C29" s="40"/>
      <c r="D29" s="105"/>
      <c r="E29" s="40"/>
      <c r="F29" s="105"/>
      <c r="H29" s="118"/>
      <c r="I29" s="109"/>
    </row>
    <row r="30" spans="2:13" ht="9.9499999999999993" customHeight="1" x14ac:dyDescent="0.2">
      <c r="B30" s="107"/>
      <c r="C30" s="40"/>
      <c r="D30" s="105"/>
      <c r="E30" s="40"/>
      <c r="F30" s="105"/>
      <c r="H30" s="118"/>
      <c r="I30" s="109"/>
    </row>
    <row r="31" spans="2:13" ht="9.9499999999999993" customHeight="1" x14ac:dyDescent="0.2">
      <c r="B31" s="107"/>
      <c r="C31" s="40"/>
      <c r="D31" s="105"/>
      <c r="E31" s="40"/>
      <c r="F31" s="105"/>
      <c r="H31" s="118"/>
      <c r="I31" s="109"/>
    </row>
    <row r="32" spans="2:13" ht="9.9499999999999993" customHeight="1" x14ac:dyDescent="0.2">
      <c r="B32" s="107"/>
      <c r="C32" s="40"/>
      <c r="D32" s="105"/>
      <c r="E32" s="40"/>
      <c r="F32" s="105"/>
      <c r="H32" s="118"/>
      <c r="I32" s="109"/>
    </row>
    <row r="33" spans="2:10" ht="9.9499999999999993" customHeight="1" x14ac:dyDescent="0.2">
      <c r="B33" s="107"/>
      <c r="C33" s="40"/>
      <c r="D33" s="105"/>
      <c r="E33" s="40"/>
      <c r="F33" s="105"/>
      <c r="H33" s="118"/>
      <c r="I33" s="109"/>
    </row>
    <row r="34" spans="2:10" ht="9.9499999999999993" customHeight="1" x14ac:dyDescent="0.2">
      <c r="B34" s="107"/>
      <c r="C34" s="40"/>
      <c r="D34" s="105"/>
      <c r="E34" s="40"/>
      <c r="F34" s="105"/>
      <c r="H34" s="118"/>
      <c r="I34" s="109"/>
    </row>
    <row r="35" spans="2:10" ht="9.9499999999999993" customHeight="1" x14ac:dyDescent="0.2">
      <c r="B35" s="107"/>
      <c r="C35" s="40"/>
      <c r="D35" s="105"/>
      <c r="E35" s="40"/>
      <c r="F35" s="105"/>
      <c r="H35" s="118"/>
      <c r="I35" s="109"/>
    </row>
    <row r="36" spans="2:10" ht="9.9499999999999993" customHeight="1" x14ac:dyDescent="0.2">
      <c r="B36" s="107"/>
      <c r="C36" s="40"/>
      <c r="D36" s="105"/>
      <c r="E36" s="40"/>
      <c r="F36" s="105"/>
      <c r="H36" s="118"/>
      <c r="I36" s="109"/>
    </row>
    <row r="37" spans="2:10" ht="9.9499999999999993" customHeight="1" x14ac:dyDescent="0.2">
      <c r="B37" s="107"/>
      <c r="C37" s="40"/>
      <c r="D37" s="105"/>
      <c r="E37" s="40"/>
      <c r="F37" s="105"/>
      <c r="H37" s="119"/>
      <c r="I37" s="109"/>
      <c r="J37" s="1" t="s">
        <v>527</v>
      </c>
    </row>
    <row r="38" spans="2:10" ht="9.9499999999999993" customHeight="1" x14ac:dyDescent="0.2">
      <c r="B38" s="107"/>
      <c r="C38" s="40"/>
      <c r="D38" s="105"/>
      <c r="E38" s="40"/>
      <c r="F38" s="105"/>
      <c r="H38" s="117" t="s">
        <v>891</v>
      </c>
      <c r="I38" s="116" t="s">
        <v>953</v>
      </c>
      <c r="J38" s="1" t="s">
        <v>528</v>
      </c>
    </row>
    <row r="39" spans="2:10" ht="9.9499999999999993" customHeight="1" x14ac:dyDescent="0.2">
      <c r="B39" s="107"/>
      <c r="C39" s="40"/>
      <c r="D39" s="105"/>
      <c r="E39" s="40"/>
      <c r="F39" s="105"/>
      <c r="H39" s="118"/>
      <c r="I39" s="116"/>
    </row>
    <row r="40" spans="2:10" ht="9.9499999999999993" customHeight="1" x14ac:dyDescent="0.2">
      <c r="B40" s="107"/>
      <c r="C40" s="40"/>
      <c r="D40" s="105"/>
      <c r="E40" s="40"/>
      <c r="F40" s="105"/>
      <c r="H40" s="118"/>
      <c r="I40" s="116"/>
    </row>
    <row r="41" spans="2:10" ht="9.9499999999999993" customHeight="1" x14ac:dyDescent="0.2">
      <c r="B41" s="107"/>
      <c r="C41" s="40"/>
      <c r="D41" s="105"/>
      <c r="E41" s="40"/>
      <c r="F41" s="105"/>
      <c r="H41" s="118"/>
      <c r="I41" s="116"/>
    </row>
    <row r="42" spans="2:10" ht="9.9499999999999993" customHeight="1" x14ac:dyDescent="0.2">
      <c r="B42" s="107"/>
      <c r="C42" s="40"/>
      <c r="D42" s="105"/>
      <c r="E42" s="40"/>
      <c r="F42" s="105"/>
      <c r="H42" s="118"/>
      <c r="I42" s="116"/>
    </row>
    <row r="43" spans="2:10" ht="9.9499999999999993" customHeight="1" x14ac:dyDescent="0.2">
      <c r="B43" s="107"/>
      <c r="C43" s="40"/>
      <c r="D43" s="105"/>
      <c r="E43" s="40"/>
      <c r="F43" s="105"/>
      <c r="H43" s="118"/>
      <c r="I43" s="116"/>
    </row>
    <row r="44" spans="2:10" ht="9.9499999999999993" customHeight="1" x14ac:dyDescent="0.2">
      <c r="B44" s="107"/>
      <c r="C44" s="40"/>
      <c r="D44" s="105"/>
      <c r="E44" s="40"/>
      <c r="F44" s="105"/>
      <c r="H44" s="118"/>
      <c r="I44" s="116"/>
    </row>
    <row r="45" spans="2:10" ht="9.9499999999999993" customHeight="1" x14ac:dyDescent="0.2">
      <c r="B45" s="107"/>
      <c r="C45" s="40"/>
      <c r="D45" s="105"/>
      <c r="E45" s="40"/>
      <c r="F45" s="105"/>
      <c r="H45" s="118"/>
      <c r="I45" s="116"/>
    </row>
    <row r="46" spans="2:10" ht="9.9499999999999993" customHeight="1" x14ac:dyDescent="0.2">
      <c r="B46" s="107"/>
      <c r="C46" s="40"/>
      <c r="D46" s="105"/>
      <c r="E46" s="40"/>
      <c r="F46" s="105"/>
      <c r="H46" s="118"/>
      <c r="I46" s="116"/>
    </row>
    <row r="47" spans="2:10" ht="9.9499999999999993" customHeight="1" x14ac:dyDescent="0.2">
      <c r="B47" s="107"/>
      <c r="C47" s="40"/>
      <c r="D47" s="106"/>
      <c r="E47" s="40"/>
      <c r="F47" s="106"/>
      <c r="H47" s="119"/>
      <c r="I47" s="116"/>
      <c r="J47" s="1" t="s">
        <v>529</v>
      </c>
    </row>
    <row r="48" spans="2:10" ht="9.9499999999999993" customHeight="1" x14ac:dyDescent="0.2">
      <c r="B48" s="107"/>
      <c r="C48" s="40"/>
      <c r="D48" s="9"/>
      <c r="E48" s="9"/>
      <c r="F48" s="41"/>
      <c r="H48" s="103" t="s">
        <v>274</v>
      </c>
      <c r="I48" s="103"/>
      <c r="J48" s="1" t="s">
        <v>530</v>
      </c>
    </row>
    <row r="49" spans="2:10" ht="9.9499999999999993" customHeight="1" x14ac:dyDescent="0.2">
      <c r="B49" s="107"/>
      <c r="C49" s="40"/>
      <c r="D49" s="9"/>
      <c r="E49" s="9"/>
      <c r="F49" s="41"/>
      <c r="H49" s="103"/>
      <c r="I49" s="103"/>
      <c r="J49" s="1" t="s">
        <v>276</v>
      </c>
    </row>
    <row r="50" spans="2:10" ht="9.9499999999999993" customHeight="1" x14ac:dyDescent="0.2">
      <c r="B50" s="107"/>
      <c r="C50" s="40"/>
      <c r="D50" s="9"/>
      <c r="E50" s="9"/>
      <c r="F50" s="41"/>
      <c r="H50" s="18" t="s">
        <v>318</v>
      </c>
      <c r="I50" s="110" t="s">
        <v>273</v>
      </c>
      <c r="J50" s="1" t="s">
        <v>261</v>
      </c>
    </row>
    <row r="51" spans="2:10" ht="9.9499999999999993" customHeight="1" x14ac:dyDescent="0.2">
      <c r="B51" s="107"/>
      <c r="C51" s="40"/>
      <c r="D51" s="9"/>
      <c r="E51" s="9"/>
      <c r="F51" s="41"/>
      <c r="H51" s="19" t="s">
        <v>319</v>
      </c>
      <c r="I51" s="111"/>
    </row>
    <row r="52" spans="2:10" ht="9.9499999999999993" customHeight="1" x14ac:dyDescent="0.2">
      <c r="B52" s="107"/>
      <c r="C52" s="40"/>
      <c r="D52" s="9"/>
      <c r="E52" s="9"/>
      <c r="F52" s="41"/>
      <c r="H52" s="19" t="s">
        <v>320</v>
      </c>
      <c r="I52" s="111"/>
    </row>
    <row r="53" spans="2:10" ht="9.9499999999999993" customHeight="1" x14ac:dyDescent="0.2">
      <c r="B53" s="107"/>
      <c r="C53" s="40"/>
      <c r="D53" s="9"/>
      <c r="E53" s="9"/>
      <c r="F53" s="41"/>
      <c r="H53" s="19" t="s">
        <v>776</v>
      </c>
      <c r="I53" s="111"/>
    </row>
    <row r="54" spans="2:10" ht="9.9499999999999993" customHeight="1" x14ac:dyDescent="0.2">
      <c r="B54" s="107"/>
      <c r="C54" s="40"/>
      <c r="D54" s="9"/>
      <c r="E54" s="9"/>
      <c r="F54" s="41"/>
      <c r="H54" s="19" t="s">
        <v>321</v>
      </c>
      <c r="I54" s="111"/>
    </row>
    <row r="55" spans="2:10" ht="9.9499999999999993" customHeight="1" x14ac:dyDescent="0.2">
      <c r="B55" s="107"/>
      <c r="C55" s="40"/>
      <c r="D55" s="9"/>
      <c r="E55" s="9"/>
      <c r="F55" s="41"/>
      <c r="H55" s="19" t="s">
        <v>322</v>
      </c>
      <c r="I55" s="111"/>
    </row>
    <row r="56" spans="2:10" ht="9.9499999999999993" customHeight="1" x14ac:dyDescent="0.2">
      <c r="B56" s="107"/>
      <c r="C56" s="40"/>
      <c r="D56" s="9"/>
      <c r="E56" s="9"/>
      <c r="F56" s="41"/>
      <c r="H56" s="19" t="s">
        <v>323</v>
      </c>
      <c r="I56" s="111"/>
    </row>
    <row r="57" spans="2:10" ht="9.9499999999999993" customHeight="1" x14ac:dyDescent="0.2">
      <c r="B57" s="107"/>
      <c r="C57" s="40"/>
      <c r="D57" s="9"/>
      <c r="E57" s="9"/>
      <c r="F57" s="41"/>
      <c r="H57" s="20" t="s">
        <v>324</v>
      </c>
      <c r="I57" s="112"/>
      <c r="J57" s="1" t="s">
        <v>263</v>
      </c>
    </row>
    <row r="58" spans="2:10" ht="9.9499999999999993" customHeight="1" x14ac:dyDescent="0.2">
      <c r="B58" s="107"/>
      <c r="C58" s="40"/>
      <c r="D58" s="9"/>
      <c r="E58" s="9"/>
      <c r="F58" s="41"/>
      <c r="H58" s="103" t="s">
        <v>274</v>
      </c>
      <c r="I58" s="103"/>
      <c r="J58" s="1" t="s">
        <v>275</v>
      </c>
    </row>
    <row r="59" spans="2:10" ht="9.9499999999999993" customHeight="1" x14ac:dyDescent="0.2">
      <c r="B59" s="107"/>
      <c r="C59" s="40"/>
      <c r="D59" s="9"/>
      <c r="E59" s="9"/>
      <c r="F59" s="41"/>
      <c r="H59" s="103"/>
      <c r="I59" s="103"/>
      <c r="J59" s="1" t="s">
        <v>249</v>
      </c>
    </row>
    <row r="60" spans="2:10" ht="9.9499999999999993" customHeight="1" x14ac:dyDescent="0.2">
      <c r="B60" s="107"/>
      <c r="C60" s="40"/>
      <c r="D60" s="9"/>
      <c r="E60" s="9"/>
      <c r="F60" s="41"/>
      <c r="H60" s="14" t="s">
        <v>531</v>
      </c>
      <c r="I60" s="113" t="s">
        <v>253</v>
      </c>
      <c r="J60" s="1" t="s">
        <v>1</v>
      </c>
    </row>
    <row r="61" spans="2:10" ht="9.9499999999999993" customHeight="1" x14ac:dyDescent="0.2">
      <c r="B61" s="107"/>
      <c r="C61" s="40"/>
      <c r="D61" s="9"/>
      <c r="E61" s="9"/>
      <c r="F61" s="41"/>
      <c r="H61" s="15" t="s">
        <v>277</v>
      </c>
      <c r="I61" s="114"/>
    </row>
    <row r="62" spans="2:10" ht="9.9499999999999993" customHeight="1" x14ac:dyDescent="0.2">
      <c r="B62" s="107"/>
      <c r="C62" s="40"/>
      <c r="D62" s="9"/>
      <c r="E62" s="9"/>
      <c r="F62" s="41"/>
      <c r="H62" s="15" t="s">
        <v>278</v>
      </c>
      <c r="I62" s="114"/>
    </row>
    <row r="63" spans="2:10" ht="9.9499999999999993" customHeight="1" x14ac:dyDescent="0.2">
      <c r="B63" s="107"/>
      <c r="C63" s="40"/>
      <c r="D63" s="9"/>
      <c r="E63" s="9"/>
      <c r="F63" s="41"/>
      <c r="H63" s="15" t="s">
        <v>279</v>
      </c>
      <c r="I63" s="114"/>
    </row>
    <row r="64" spans="2:10" ht="9.9499999999999993" customHeight="1" x14ac:dyDescent="0.2">
      <c r="B64" s="107"/>
      <c r="C64" s="40"/>
      <c r="D64" s="9"/>
      <c r="E64" s="9"/>
      <c r="F64" s="41"/>
      <c r="H64" s="15" t="s">
        <v>532</v>
      </c>
      <c r="I64" s="114"/>
    </row>
    <row r="65" spans="2:10" ht="9.9499999999999993" customHeight="1" x14ac:dyDescent="0.2">
      <c r="B65" s="107"/>
      <c r="C65" s="40"/>
      <c r="D65" s="9"/>
      <c r="E65" s="9"/>
      <c r="F65" s="41"/>
      <c r="H65" s="15" t="s">
        <v>280</v>
      </c>
      <c r="I65" s="114"/>
    </row>
    <row r="66" spans="2:10" ht="9.9499999999999993" customHeight="1" x14ac:dyDescent="0.2">
      <c r="B66" s="107"/>
      <c r="C66" s="40"/>
      <c r="D66" s="9"/>
      <c r="E66" s="9"/>
      <c r="F66" s="41"/>
      <c r="H66" s="15" t="s">
        <v>281</v>
      </c>
      <c r="I66" s="114"/>
    </row>
    <row r="67" spans="2:10" ht="9.9499999999999993" customHeight="1" x14ac:dyDescent="0.2">
      <c r="B67" s="107"/>
      <c r="C67" s="40"/>
      <c r="D67" s="9"/>
      <c r="E67" s="9"/>
      <c r="F67" s="41"/>
      <c r="H67" s="15" t="s">
        <v>282</v>
      </c>
      <c r="I67" s="114"/>
    </row>
    <row r="68" spans="2:10" ht="9.9499999999999993" customHeight="1" x14ac:dyDescent="0.2">
      <c r="B68" s="107"/>
      <c r="C68" s="40"/>
      <c r="D68" s="9"/>
      <c r="E68" s="9"/>
      <c r="F68" s="41"/>
      <c r="H68" s="15" t="s">
        <v>283</v>
      </c>
      <c r="I68" s="114"/>
    </row>
    <row r="69" spans="2:10" ht="9.9499999999999993" customHeight="1" x14ac:dyDescent="0.2">
      <c r="B69" s="107"/>
      <c r="C69" s="40"/>
      <c r="D69" s="9"/>
      <c r="E69" s="9"/>
      <c r="F69" s="41"/>
      <c r="H69" s="15" t="s">
        <v>284</v>
      </c>
      <c r="I69" s="114"/>
    </row>
    <row r="70" spans="2:10" ht="9.9499999999999993" customHeight="1" x14ac:dyDescent="0.2">
      <c r="B70" s="107"/>
      <c r="C70" s="40"/>
      <c r="D70" s="9"/>
      <c r="E70" s="9"/>
      <c r="F70" s="41"/>
      <c r="H70" s="21" t="s">
        <v>285</v>
      </c>
      <c r="I70" s="114"/>
    </row>
    <row r="71" spans="2:10" ht="9.9499999999999993" customHeight="1" x14ac:dyDescent="0.2">
      <c r="B71" s="107"/>
      <c r="C71" s="40"/>
      <c r="D71" s="9"/>
      <c r="E71" s="9"/>
      <c r="F71" s="41"/>
      <c r="H71" s="22" t="s">
        <v>286</v>
      </c>
      <c r="I71" s="115"/>
      <c r="J71" s="1" t="s">
        <v>250</v>
      </c>
    </row>
    <row r="72" spans="2:10" ht="9.9499999999999993" customHeight="1" x14ac:dyDescent="0.2">
      <c r="B72" s="107"/>
      <c r="C72" s="40"/>
      <c r="D72" s="9"/>
      <c r="E72" s="9"/>
      <c r="F72" s="41"/>
      <c r="H72" s="103" t="s">
        <v>274</v>
      </c>
      <c r="I72" s="103"/>
      <c r="J72" s="1" t="s">
        <v>251</v>
      </c>
    </row>
    <row r="73" spans="2:10" ht="9.9499999999999993" customHeight="1" x14ac:dyDescent="0.2">
      <c r="B73" s="107"/>
      <c r="C73" s="40"/>
      <c r="D73" s="9"/>
      <c r="E73" s="9"/>
      <c r="F73" s="41"/>
      <c r="H73" s="103"/>
      <c r="I73" s="103"/>
      <c r="J73" s="1" t="s">
        <v>287</v>
      </c>
    </row>
    <row r="74" spans="2:10" ht="9.9499999999999993" customHeight="1" x14ac:dyDescent="0.2">
      <c r="B74" s="107"/>
      <c r="C74" s="40"/>
      <c r="D74" s="9"/>
      <c r="E74" s="9"/>
      <c r="F74" s="41"/>
      <c r="H74" s="18" t="s">
        <v>289</v>
      </c>
      <c r="I74" s="110" t="s">
        <v>262</v>
      </c>
      <c r="J74" s="1" t="s">
        <v>533</v>
      </c>
    </row>
    <row r="75" spans="2:10" ht="9.9499999999999993" customHeight="1" x14ac:dyDescent="0.2">
      <c r="B75" s="107"/>
      <c r="C75" s="40"/>
      <c r="D75" s="9"/>
      <c r="E75" s="9"/>
      <c r="F75" s="41"/>
      <c r="H75" s="20" t="s">
        <v>288</v>
      </c>
      <c r="I75" s="11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3" t="s">
        <v>274</v>
      </c>
      <c r="I76" s="103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3"/>
      <c r="I77" s="103"/>
      <c r="J77" s="1" t="s">
        <v>958</v>
      </c>
    </row>
    <row r="78" spans="2:10" ht="9.9499999999999993" customHeight="1" x14ac:dyDescent="0.2">
      <c r="B78" s="107" t="s">
        <v>254</v>
      </c>
      <c r="C78" s="40"/>
      <c r="D78" s="9"/>
      <c r="E78" s="9"/>
      <c r="F78" s="41"/>
      <c r="H78" s="108" t="s">
        <v>891</v>
      </c>
      <c r="I78" s="109" t="s">
        <v>960</v>
      </c>
      <c r="J78" s="1" t="s">
        <v>2</v>
      </c>
    </row>
    <row r="79" spans="2:10" ht="9.9499999999999993" customHeight="1" x14ac:dyDescent="0.2">
      <c r="B79" s="107"/>
      <c r="C79" s="40"/>
      <c r="D79" s="9"/>
      <c r="E79" s="9"/>
      <c r="F79" s="41"/>
      <c r="H79" s="108"/>
      <c r="I79" s="109"/>
    </row>
    <row r="80" spans="2:10" ht="9.9499999999999993" customHeight="1" x14ac:dyDescent="0.2">
      <c r="B80" s="107"/>
      <c r="H80" s="108"/>
      <c r="I80" s="109"/>
    </row>
    <row r="81" spans="2:10" ht="9.9499999999999993" customHeight="1" x14ac:dyDescent="0.2">
      <c r="B81" s="107"/>
      <c r="H81" s="108"/>
      <c r="I81" s="109"/>
    </row>
    <row r="82" spans="2:10" ht="9.9499999999999993" customHeight="1" x14ac:dyDescent="0.2">
      <c r="B82" s="107"/>
      <c r="H82" s="108"/>
      <c r="I82" s="109"/>
    </row>
    <row r="83" spans="2:10" ht="9.9499999999999993" customHeight="1" x14ac:dyDescent="0.2">
      <c r="B83" s="107"/>
      <c r="H83" s="108"/>
      <c r="I83" s="109"/>
    </row>
    <row r="84" spans="2:10" ht="9.9499999999999993" customHeight="1" x14ac:dyDescent="0.2">
      <c r="B84" s="107"/>
      <c r="H84" s="108"/>
      <c r="I84" s="109"/>
    </row>
    <row r="85" spans="2:10" ht="9.9499999999999993" customHeight="1" x14ac:dyDescent="0.2">
      <c r="B85" s="107"/>
      <c r="H85" s="108"/>
      <c r="I85" s="109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view="pageBreakPreview" zoomScaleNormal="115" zoomScaleSheetLayoutView="100" workbookViewId="0">
      <pane ySplit="2" topLeftCell="A27" activePane="bottomLeft" state="frozen"/>
      <selection pane="bottomLeft" activeCell="A36" sqref="A36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37" t="s">
        <v>1419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9"/>
      <c r="R5" s="89" t="str">
        <f>DEC2HEX(HEX2DEC("00800F"),6)</f>
        <v>00800F</v>
      </c>
    </row>
    <row r="6" spans="1:19" ht="12.95" customHeight="1" x14ac:dyDescent="0.2">
      <c r="B6" s="140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1:19" ht="12.95" customHeight="1" x14ac:dyDescent="0.2"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1:19" ht="12.95" customHeight="1" x14ac:dyDescent="0.2">
      <c r="A8" s="88" t="str">
        <f>DEC2HEX(HEX2DEC(A5)+1008,6)</f>
        <v>0083F0</v>
      </c>
      <c r="B8" s="143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5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7" t="s">
        <v>1420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89" t="str">
        <f>DEC2HEX(HEX2DEC(R8)+16,6)</f>
        <v>00840F</v>
      </c>
    </row>
    <row r="10" spans="1:19" ht="12.95" customHeight="1" x14ac:dyDescent="0.2">
      <c r="A10" s="2"/>
      <c r="B10" s="140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2"/>
      <c r="R10" s="2"/>
    </row>
    <row r="11" spans="1:19" ht="12.95" customHeight="1" x14ac:dyDescent="0.2">
      <c r="A11" s="2"/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2"/>
      <c r="R11" s="2"/>
    </row>
    <row r="12" spans="1:19" ht="12.95" customHeight="1" x14ac:dyDescent="0.2">
      <c r="A12" s="88" t="str">
        <f>DEC2HEX(HEX2DEC(A9)+1008,6)</f>
        <v>0087F0</v>
      </c>
      <c r="B12" s="143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5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6" t="s">
        <v>1421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8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9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1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7" t="s">
        <v>1422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3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5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6" t="s">
        <v>1423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8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9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7" t="s">
        <v>1424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3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5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6" t="s">
        <v>1425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8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9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1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7" t="s">
        <v>1426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3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6" t="s">
        <v>1427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9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7" t="s">
        <v>1428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3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5"/>
      <c r="R28" s="89" t="str">
        <f t="shared" si="1"/>
        <v>0088FF</v>
      </c>
    </row>
    <row r="29" spans="1:19" ht="12.95" customHeight="1" x14ac:dyDescent="0.2">
      <c r="I29" s="152" t="s">
        <v>1410</v>
      </c>
      <c r="J29" s="152"/>
      <c r="R29" s="12"/>
    </row>
    <row r="30" spans="1:19" ht="12.95" customHeight="1" x14ac:dyDescent="0.2">
      <c r="A30" s="8"/>
      <c r="I30" s="153"/>
      <c r="J30" s="153"/>
      <c r="R30" s="12"/>
    </row>
    <row r="31" spans="1:19" ht="12.95" customHeight="1" x14ac:dyDescent="0.2">
      <c r="A31" s="88" t="str">
        <f>DEC2HEX(HEX2DEC(A28)+3824,6)</f>
        <v>0097E0</v>
      </c>
      <c r="B31" s="137" t="s">
        <v>1429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3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5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01" t="s">
        <v>1529</v>
      </c>
    </row>
    <row r="37" spans="1:18" ht="12.95" customHeight="1" x14ac:dyDescent="0.2">
      <c r="A37" s="88" t="str">
        <f>DEC2HEX(HEX2DEC("008400"),6)</f>
        <v>008400</v>
      </c>
      <c r="B37" s="121" t="s">
        <v>1530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21" t="s">
        <v>1531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4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21" t="s">
        <v>1532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6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21" t="s">
        <v>1533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4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21" t="s">
        <v>1534</v>
      </c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21" t="s">
        <v>1535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4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21" t="s">
        <v>1551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4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21" t="s">
        <v>1552</v>
      </c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4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21" t="s">
        <v>1553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3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24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6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21" t="s">
        <v>1554</v>
      </c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3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24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6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21" t="s">
        <v>1555</v>
      </c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3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24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6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21" t="s">
        <v>1556</v>
      </c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3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24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6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21" t="s">
        <v>1557</v>
      </c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3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24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6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21" t="s">
        <v>1568</v>
      </c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3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24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6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28" t="s">
        <v>274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30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31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3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31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3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34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6"/>
      <c r="R70" s="89" t="str">
        <f t="shared" si="5"/>
        <v>0085FF</v>
      </c>
    </row>
    <row r="73" spans="1:18" ht="12.95" customHeight="1" x14ac:dyDescent="0.2">
      <c r="A73" s="88" t="str">
        <f>DEC2HEX(HEX2DEC("008600"),6)</f>
        <v>008600</v>
      </c>
      <c r="B73" s="127" t="s">
        <v>1586</v>
      </c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89" t="str">
        <f>DEC2HEX(HEX2DEC("00860F"),6)</f>
        <v>00860F</v>
      </c>
    </row>
    <row r="74" spans="1:18" ht="12.95" customHeight="1" x14ac:dyDescent="0.2">
      <c r="A74" s="88" t="str">
        <f>DEC2HEX(HEX2DEC(A73)+16,6)</f>
        <v>008610</v>
      </c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89" t="str">
        <f>DEC2HEX(HEX2DEC(R73)+16,6)</f>
        <v>00861F</v>
      </c>
    </row>
    <row r="75" spans="1:18" ht="12.95" customHeight="1" x14ac:dyDescent="0.2">
      <c r="A75" s="88" t="str">
        <f t="shared" ref="A75:A88" si="6">DEC2HEX(HEX2DEC(A74)+16,6)</f>
        <v>008620</v>
      </c>
      <c r="B75" s="127" t="s">
        <v>1587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89" t="str">
        <f t="shared" ref="R75:R88" si="7">DEC2HEX(HEX2DEC(R74)+16,6)</f>
        <v>00862F</v>
      </c>
    </row>
    <row r="76" spans="1:18" ht="12.95" customHeight="1" x14ac:dyDescent="0.2">
      <c r="A76" s="88" t="str">
        <f t="shared" si="6"/>
        <v>008630</v>
      </c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89" t="str">
        <f t="shared" si="7"/>
        <v>00863F</v>
      </c>
    </row>
    <row r="77" spans="1:18" ht="12.95" customHeight="1" x14ac:dyDescent="0.2">
      <c r="A77" s="88" t="str">
        <f t="shared" si="6"/>
        <v>008640</v>
      </c>
      <c r="B77" s="128" t="s">
        <v>274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30"/>
      <c r="R77" s="89" t="str">
        <f t="shared" si="7"/>
        <v>00864F</v>
      </c>
    </row>
    <row r="78" spans="1:18" ht="12.95" customHeight="1" x14ac:dyDescent="0.2">
      <c r="A78" s="88" t="str">
        <f t="shared" si="6"/>
        <v>008650</v>
      </c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3"/>
      <c r="R78" s="89" t="str">
        <f t="shared" si="7"/>
        <v>00865F</v>
      </c>
    </row>
    <row r="79" spans="1:18" ht="12.95" customHeight="1" x14ac:dyDescent="0.2">
      <c r="A79" s="88" t="str">
        <f t="shared" si="6"/>
        <v>008660</v>
      </c>
      <c r="B79" s="131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3"/>
      <c r="R79" s="89" t="str">
        <f t="shared" si="7"/>
        <v>00866F</v>
      </c>
    </row>
    <row r="80" spans="1:18" ht="12.95" customHeight="1" x14ac:dyDescent="0.2">
      <c r="A80" s="88" t="str">
        <f t="shared" si="6"/>
        <v>008670</v>
      </c>
      <c r="B80" s="131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3"/>
      <c r="R80" s="89" t="str">
        <f t="shared" si="7"/>
        <v>00867F</v>
      </c>
    </row>
    <row r="81" spans="1:18" ht="12.95" customHeight="1" x14ac:dyDescent="0.2">
      <c r="A81" s="88" t="str">
        <f t="shared" si="6"/>
        <v>008680</v>
      </c>
      <c r="B81" s="131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3"/>
      <c r="R81" s="89" t="str">
        <f t="shared" si="7"/>
        <v>00868F</v>
      </c>
    </row>
    <row r="82" spans="1:18" ht="12.95" customHeight="1" x14ac:dyDescent="0.2">
      <c r="A82" s="88" t="str">
        <f t="shared" si="6"/>
        <v>008690</v>
      </c>
      <c r="B82" s="131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3"/>
      <c r="R82" s="89" t="str">
        <f t="shared" si="7"/>
        <v>00869F</v>
      </c>
    </row>
    <row r="83" spans="1:18" ht="12.95" customHeight="1" x14ac:dyDescent="0.2">
      <c r="A83" s="88" t="str">
        <f t="shared" si="6"/>
        <v>0086A0</v>
      </c>
      <c r="B83" s="131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3"/>
      <c r="R83" s="89" t="str">
        <f t="shared" si="7"/>
        <v>0086AF</v>
      </c>
    </row>
    <row r="84" spans="1:18" ht="12.95" customHeight="1" x14ac:dyDescent="0.2">
      <c r="A84" s="88" t="str">
        <f t="shared" si="6"/>
        <v>0086B0</v>
      </c>
      <c r="B84" s="131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3"/>
      <c r="R84" s="89" t="str">
        <f t="shared" si="7"/>
        <v>0086BF</v>
      </c>
    </row>
    <row r="85" spans="1:18" ht="12.95" customHeight="1" x14ac:dyDescent="0.2">
      <c r="A85" s="88" t="str">
        <f t="shared" si="6"/>
        <v>0086C0</v>
      </c>
      <c r="B85" s="131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3"/>
      <c r="R85" s="89" t="str">
        <f t="shared" si="7"/>
        <v>0086CF</v>
      </c>
    </row>
    <row r="86" spans="1:18" ht="12.95" customHeight="1" x14ac:dyDescent="0.2">
      <c r="A86" s="88" t="str">
        <f t="shared" si="6"/>
        <v>0086D0</v>
      </c>
      <c r="B86" s="131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3"/>
      <c r="R86" s="89" t="str">
        <f t="shared" si="7"/>
        <v>0086DF</v>
      </c>
    </row>
    <row r="87" spans="1:18" ht="12.95" customHeight="1" x14ac:dyDescent="0.2">
      <c r="A87" s="88" t="str">
        <f t="shared" si="6"/>
        <v>0086E0</v>
      </c>
      <c r="B87" s="131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3"/>
      <c r="R87" s="89" t="str">
        <f t="shared" si="7"/>
        <v>0086EF</v>
      </c>
    </row>
    <row r="88" spans="1:18" ht="12.95" customHeight="1" x14ac:dyDescent="0.2">
      <c r="A88" s="88" t="str">
        <f t="shared" si="6"/>
        <v>0086F0</v>
      </c>
      <c r="B88" s="134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6"/>
      <c r="R88" s="89" t="str">
        <f t="shared" si="7"/>
        <v>0086FF</v>
      </c>
    </row>
    <row r="91" spans="1:18" ht="12.95" customHeight="1" x14ac:dyDescent="0.2">
      <c r="A91" s="2" t="s">
        <v>1583</v>
      </c>
    </row>
    <row r="92" spans="1:18" ht="12.95" customHeight="1" x14ac:dyDescent="0.2">
      <c r="A92" s="2"/>
      <c r="B92" s="7">
        <v>6.25E-2</v>
      </c>
      <c r="C92" s="7">
        <f>B92+0.0625</f>
        <v>0.125</v>
      </c>
      <c r="D92" s="7">
        <f t="shared" ref="D92" si="8">C92+0.0625</f>
        <v>0.1875</v>
      </c>
      <c r="E92" s="7">
        <f t="shared" ref="E92" si="9">D92+0.0625</f>
        <v>0.25</v>
      </c>
      <c r="F92" s="7">
        <f t="shared" ref="F92" si="10">E92+0.0625</f>
        <v>0.3125</v>
      </c>
      <c r="G92" s="7">
        <f t="shared" ref="G92" si="11">F92+0.0625</f>
        <v>0.375</v>
      </c>
      <c r="H92" s="7">
        <f t="shared" ref="H92" si="12">G92+0.0625</f>
        <v>0.4375</v>
      </c>
      <c r="I92" s="7">
        <f t="shared" ref="I92" si="13">H92+0.0625</f>
        <v>0.5</v>
      </c>
      <c r="J92" s="7">
        <f t="shared" ref="J92" si="14">I92+0.0625</f>
        <v>0.5625</v>
      </c>
      <c r="K92" s="7">
        <f t="shared" ref="K92" si="15">J92+0.0625</f>
        <v>0.625</v>
      </c>
      <c r="L92" s="7">
        <f t="shared" ref="L92" si="16">K92+0.0625</f>
        <v>0.6875</v>
      </c>
      <c r="M92" s="7">
        <f t="shared" ref="M92" si="17">L92+0.0625</f>
        <v>0.75</v>
      </c>
      <c r="N92" s="7">
        <f t="shared" ref="N92" si="18">M92+0.0625</f>
        <v>0.8125</v>
      </c>
      <c r="O92" s="7">
        <f t="shared" ref="O92" si="19">N92+0.0625</f>
        <v>0.875</v>
      </c>
      <c r="P92" s="7">
        <f t="shared" ref="P92" si="20">O92+0.0625</f>
        <v>0.9375</v>
      </c>
      <c r="Q92" s="7">
        <f t="shared" ref="Q92" si="21">P92+0.0625</f>
        <v>1</v>
      </c>
    </row>
    <row r="93" spans="1:18" ht="12.95" customHeight="1" x14ac:dyDescent="0.2">
      <c r="A93" s="88" t="str">
        <f>DEC2HEX(HEX2DEC("008600"),6)</f>
        <v>008600</v>
      </c>
      <c r="B93" s="52" t="s">
        <v>1585</v>
      </c>
      <c r="C93" s="52" t="s">
        <v>1585</v>
      </c>
      <c r="D93" s="52" t="s">
        <v>1585</v>
      </c>
      <c r="E93" s="52" t="s">
        <v>1585</v>
      </c>
      <c r="F93" s="52" t="s">
        <v>1585</v>
      </c>
      <c r="G93" s="52" t="s">
        <v>1585</v>
      </c>
      <c r="H93" s="52" t="s">
        <v>1585</v>
      </c>
      <c r="I93" s="52" t="s">
        <v>1585</v>
      </c>
      <c r="J93" s="52" t="s">
        <v>1585</v>
      </c>
      <c r="K93" s="52" t="s">
        <v>1585</v>
      </c>
      <c r="L93" s="52" t="s">
        <v>1585</v>
      </c>
      <c r="M93" s="52" t="s">
        <v>1585</v>
      </c>
      <c r="N93" s="52" t="s">
        <v>1585</v>
      </c>
      <c r="O93" s="52" t="s">
        <v>1585</v>
      </c>
      <c r="P93" s="52" t="s">
        <v>1585</v>
      </c>
      <c r="Q93" s="52" t="s">
        <v>1585</v>
      </c>
      <c r="R93" s="89" t="str">
        <f>DEC2HEX(HEX2DEC("00860F"),6)</f>
        <v>00860F</v>
      </c>
    </row>
    <row r="94" spans="1:18" ht="12.95" customHeight="1" x14ac:dyDescent="0.2">
      <c r="A94" s="88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89"/>
    </row>
    <row r="95" spans="1:18" ht="12.95" customHeight="1" x14ac:dyDescent="0.2">
      <c r="A95" s="88"/>
      <c r="B95" s="7">
        <f>Q92+0.0625</f>
        <v>1.0625</v>
      </c>
      <c r="C95" s="7">
        <f>B95+0.0625</f>
        <v>1.125</v>
      </c>
      <c r="D95" s="7">
        <f t="shared" ref="D95" si="22">C95+0.0625</f>
        <v>1.1875</v>
      </c>
      <c r="E95" s="7">
        <f t="shared" ref="E95" si="23">D95+0.0625</f>
        <v>1.25</v>
      </c>
      <c r="F95" s="7">
        <f t="shared" ref="F95" si="24">E95+0.0625</f>
        <v>1.3125</v>
      </c>
      <c r="G95" s="7">
        <f t="shared" ref="G95" si="25">F95+0.0625</f>
        <v>1.375</v>
      </c>
      <c r="H95" s="7">
        <f t="shared" ref="H95" si="26">G95+0.0625</f>
        <v>1.4375</v>
      </c>
      <c r="I95" s="7">
        <f t="shared" ref="I95" si="27">H95+0.0625</f>
        <v>1.5</v>
      </c>
      <c r="J95" s="7">
        <f t="shared" ref="J95" si="28">I95+0.0625</f>
        <v>1.5625</v>
      </c>
      <c r="K95" s="7">
        <f t="shared" ref="K95" si="29">J95+0.0625</f>
        <v>1.625</v>
      </c>
      <c r="L95" s="7">
        <f t="shared" ref="L95" si="30">K95+0.0625</f>
        <v>1.6875</v>
      </c>
      <c r="M95" s="7">
        <f t="shared" ref="M95" si="31">L95+0.0625</f>
        <v>1.75</v>
      </c>
      <c r="N95" s="7">
        <f t="shared" ref="N95" si="32">M95+0.0625</f>
        <v>1.8125</v>
      </c>
      <c r="O95" s="7">
        <f t="shared" ref="O95" si="33">N95+0.0625</f>
        <v>1.875</v>
      </c>
      <c r="P95" s="7">
        <f t="shared" ref="P95" si="34">O95+0.0625</f>
        <v>1.9375</v>
      </c>
      <c r="Q95" s="7">
        <f t="shared" ref="Q95" si="35">P95+0.0625</f>
        <v>2</v>
      </c>
      <c r="R95" s="89"/>
    </row>
    <row r="96" spans="1:18" ht="12.95" customHeight="1" x14ac:dyDescent="0.2">
      <c r="A96" s="88" t="str">
        <f>DEC2HEX(HEX2DEC(A93)+16,6)</f>
        <v>008610</v>
      </c>
      <c r="B96" s="52" t="s">
        <v>1585</v>
      </c>
      <c r="C96" s="52" t="s">
        <v>1585</v>
      </c>
      <c r="D96" s="52" t="s">
        <v>1585</v>
      </c>
      <c r="E96" s="52" t="s">
        <v>1585</v>
      </c>
      <c r="F96" s="52" t="s">
        <v>1585</v>
      </c>
      <c r="G96" s="52" t="s">
        <v>1585</v>
      </c>
      <c r="H96" s="52" t="s">
        <v>1585</v>
      </c>
      <c r="I96" s="52" t="s">
        <v>1585</v>
      </c>
      <c r="J96" s="52" t="s">
        <v>1585</v>
      </c>
      <c r="K96" s="52" t="s">
        <v>1585</v>
      </c>
      <c r="L96" s="52" t="s">
        <v>1585</v>
      </c>
      <c r="M96" s="52" t="s">
        <v>1585</v>
      </c>
      <c r="N96" s="52" t="s">
        <v>1585</v>
      </c>
      <c r="O96" s="52" t="s">
        <v>1585</v>
      </c>
      <c r="P96" s="52" t="s">
        <v>1585</v>
      </c>
      <c r="Q96" s="52" t="s">
        <v>1585</v>
      </c>
      <c r="R96" s="89" t="str">
        <f>DEC2HEX(HEX2DEC(R93)+16,6)</f>
        <v>00861F</v>
      </c>
    </row>
    <row r="99" spans="1:18" ht="12.95" customHeight="1" x14ac:dyDescent="0.2">
      <c r="A99" s="2" t="s">
        <v>1584</v>
      </c>
    </row>
    <row r="100" spans="1:18" ht="12.95" customHeight="1" x14ac:dyDescent="0.2">
      <c r="A100" s="2"/>
      <c r="B100" s="7">
        <v>6.25E-2</v>
      </c>
      <c r="C100" s="7">
        <f>B100+0.0625</f>
        <v>0.125</v>
      </c>
      <c r="D100" s="7">
        <f t="shared" ref="D100" si="36">C100+0.0625</f>
        <v>0.1875</v>
      </c>
      <c r="E100" s="7">
        <f t="shared" ref="E100" si="37">D100+0.0625</f>
        <v>0.25</v>
      </c>
      <c r="F100" s="7">
        <f t="shared" ref="F100" si="38">E100+0.0625</f>
        <v>0.3125</v>
      </c>
      <c r="G100" s="7">
        <f t="shared" ref="G100" si="39">F100+0.0625</f>
        <v>0.375</v>
      </c>
      <c r="H100" s="7">
        <f t="shared" ref="H100" si="40">G100+0.0625</f>
        <v>0.4375</v>
      </c>
      <c r="I100" s="7">
        <f t="shared" ref="I100" si="41">H100+0.0625</f>
        <v>0.5</v>
      </c>
      <c r="J100" s="7">
        <f t="shared" ref="J100" si="42">I100+0.0625</f>
        <v>0.5625</v>
      </c>
      <c r="K100" s="7">
        <f t="shared" ref="K100" si="43">J100+0.0625</f>
        <v>0.625</v>
      </c>
      <c r="L100" s="7">
        <f t="shared" ref="L100" si="44">K100+0.0625</f>
        <v>0.6875</v>
      </c>
      <c r="M100" s="7">
        <f t="shared" ref="M100" si="45">L100+0.0625</f>
        <v>0.75</v>
      </c>
      <c r="N100" s="7">
        <f t="shared" ref="N100" si="46">M100+0.0625</f>
        <v>0.8125</v>
      </c>
      <c r="O100" s="7">
        <f t="shared" ref="O100" si="47">N100+0.0625</f>
        <v>0.875</v>
      </c>
      <c r="P100" s="7">
        <f t="shared" ref="P100" si="48">O100+0.0625</f>
        <v>0.9375</v>
      </c>
      <c r="Q100" s="7">
        <f t="shared" ref="Q100" si="49">P100+0.0625</f>
        <v>1</v>
      </c>
    </row>
    <row r="101" spans="1:18" ht="12.95" customHeight="1" x14ac:dyDescent="0.2">
      <c r="A101" s="100">
        <v>8620</v>
      </c>
      <c r="B101" s="52" t="s">
        <v>1585</v>
      </c>
      <c r="C101" s="52" t="s">
        <v>1585</v>
      </c>
      <c r="D101" s="52" t="s">
        <v>1585</v>
      </c>
      <c r="E101" s="52" t="s">
        <v>1585</v>
      </c>
      <c r="F101" s="52" t="s">
        <v>1585</v>
      </c>
      <c r="G101" s="52" t="s">
        <v>1585</v>
      </c>
      <c r="H101" s="52" t="s">
        <v>1585</v>
      </c>
      <c r="I101" s="52" t="s">
        <v>1585</v>
      </c>
      <c r="J101" s="52" t="s">
        <v>1585</v>
      </c>
      <c r="K101" s="52" t="s">
        <v>1585</v>
      </c>
      <c r="L101" s="52" t="s">
        <v>1585</v>
      </c>
      <c r="M101" s="52" t="s">
        <v>1585</v>
      </c>
      <c r="N101" s="52" t="s">
        <v>1585</v>
      </c>
      <c r="O101" s="52" t="s">
        <v>1585</v>
      </c>
      <c r="P101" s="52" t="s">
        <v>1585</v>
      </c>
      <c r="Q101" s="52" t="s">
        <v>1585</v>
      </c>
      <c r="R101" s="89" t="s">
        <v>1589</v>
      </c>
    </row>
    <row r="102" spans="1:18" ht="12.95" customHeight="1" x14ac:dyDescent="0.2">
      <c r="A102" s="88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89"/>
    </row>
    <row r="103" spans="1:18" ht="12.95" customHeight="1" x14ac:dyDescent="0.2">
      <c r="A103" s="88"/>
      <c r="B103" s="7">
        <f>Q100+0.0625</f>
        <v>1.0625</v>
      </c>
      <c r="C103" s="7">
        <f>B103+0.0625</f>
        <v>1.125</v>
      </c>
      <c r="D103" s="7">
        <f t="shared" ref="D103" si="50">C103+0.0625</f>
        <v>1.1875</v>
      </c>
      <c r="E103" s="7">
        <f t="shared" ref="E103" si="51">D103+0.0625</f>
        <v>1.25</v>
      </c>
      <c r="F103" s="7">
        <f t="shared" ref="F103" si="52">E103+0.0625</f>
        <v>1.3125</v>
      </c>
      <c r="G103" s="7">
        <f t="shared" ref="G103" si="53">F103+0.0625</f>
        <v>1.375</v>
      </c>
      <c r="H103" s="7">
        <f t="shared" ref="H103" si="54">G103+0.0625</f>
        <v>1.4375</v>
      </c>
      <c r="I103" s="7">
        <f t="shared" ref="I103" si="55">H103+0.0625</f>
        <v>1.5</v>
      </c>
      <c r="J103" s="7">
        <f t="shared" ref="J103" si="56">I103+0.0625</f>
        <v>1.5625</v>
      </c>
      <c r="K103" s="7">
        <f t="shared" ref="K103" si="57">J103+0.0625</f>
        <v>1.625</v>
      </c>
      <c r="L103" s="7">
        <f t="shared" ref="L103" si="58">K103+0.0625</f>
        <v>1.6875</v>
      </c>
      <c r="M103" s="7">
        <f t="shared" ref="M103" si="59">L103+0.0625</f>
        <v>1.75</v>
      </c>
      <c r="N103" s="7">
        <f t="shared" ref="N103" si="60">M103+0.0625</f>
        <v>1.8125</v>
      </c>
      <c r="O103" s="7">
        <f t="shared" ref="O103" si="61">N103+0.0625</f>
        <v>1.875</v>
      </c>
      <c r="P103" s="7">
        <f t="shared" ref="P103" si="62">O103+0.0625</f>
        <v>1.9375</v>
      </c>
      <c r="Q103" s="7">
        <f t="shared" ref="Q103" si="63">P103+0.0625</f>
        <v>2</v>
      </c>
      <c r="R103" s="89"/>
    </row>
    <row r="104" spans="1:18" ht="12.95" customHeight="1" x14ac:dyDescent="0.2">
      <c r="A104" s="88" t="str">
        <f>DEC2HEX(HEX2DEC(A101)+16,6)</f>
        <v>008630</v>
      </c>
      <c r="B104" s="52" t="s">
        <v>1585</v>
      </c>
      <c r="C104" s="52" t="s">
        <v>1585</v>
      </c>
      <c r="D104" s="52" t="s">
        <v>1585</v>
      </c>
      <c r="E104" s="52" t="s">
        <v>1585</v>
      </c>
      <c r="F104" s="52" t="s">
        <v>1585</v>
      </c>
      <c r="G104" s="52" t="s">
        <v>1585</v>
      </c>
      <c r="H104" s="52" t="s">
        <v>1585</v>
      </c>
      <c r="I104" s="52" t="s">
        <v>1585</v>
      </c>
      <c r="J104" s="52" t="s">
        <v>1585</v>
      </c>
      <c r="K104" s="52" t="s">
        <v>1585</v>
      </c>
      <c r="L104" s="52" t="s">
        <v>1585</v>
      </c>
      <c r="M104" s="52" t="s">
        <v>1585</v>
      </c>
      <c r="N104" s="52" t="s">
        <v>1585</v>
      </c>
      <c r="O104" s="52" t="s">
        <v>1585</v>
      </c>
      <c r="P104" s="52" t="s">
        <v>1585</v>
      </c>
      <c r="Q104" s="52" t="s">
        <v>1585</v>
      </c>
      <c r="R104" s="89" t="str">
        <f>DEC2HEX(HEX2DEC(R101)+16,6)</f>
        <v>00863F</v>
      </c>
    </row>
    <row r="105" spans="1:18" ht="12.95" customHeight="1" x14ac:dyDescent="0.2">
      <c r="A105" s="2"/>
    </row>
    <row r="106" spans="1:18" ht="12.95" customHeight="1" x14ac:dyDescent="0.2">
      <c r="A106" s="2"/>
    </row>
    <row r="107" spans="1:18" ht="12.95" customHeight="1" x14ac:dyDescent="0.2">
      <c r="A107" s="101" t="s">
        <v>1582</v>
      </c>
    </row>
    <row r="108" spans="1:18" ht="12.95" customHeight="1" x14ac:dyDescent="0.2">
      <c r="A108" s="88" t="str">
        <f>DEC2HEX(HEX2DEC("008800"),6)</f>
        <v>008800</v>
      </c>
      <c r="B108" s="52" t="s">
        <v>1398</v>
      </c>
      <c r="C108" s="52" t="s">
        <v>1399</v>
      </c>
      <c r="D108" s="52" t="s">
        <v>1400</v>
      </c>
      <c r="E108" s="52" t="s">
        <v>1401</v>
      </c>
      <c r="F108" s="52" t="s">
        <v>1402</v>
      </c>
      <c r="G108" s="52" t="s">
        <v>1403</v>
      </c>
      <c r="H108" s="52" t="s">
        <v>1404</v>
      </c>
      <c r="I108" s="52" t="s">
        <v>1405</v>
      </c>
      <c r="J108" s="52" t="s">
        <v>1406</v>
      </c>
      <c r="K108" s="52" t="s">
        <v>1407</v>
      </c>
      <c r="L108" s="52" t="s">
        <v>1408</v>
      </c>
      <c r="M108" s="52" t="s">
        <v>1409</v>
      </c>
      <c r="N108" s="52" t="s">
        <v>1569</v>
      </c>
      <c r="O108" s="52" t="s">
        <v>1570</v>
      </c>
      <c r="P108" s="52" t="s">
        <v>1571</v>
      </c>
      <c r="Q108" s="52" t="s">
        <v>1572</v>
      </c>
      <c r="R108" s="89" t="str">
        <f>DEC2HEX(HEX2DEC("00880F"),6)</f>
        <v>00880F</v>
      </c>
    </row>
    <row r="109" spans="1:18" ht="12.95" customHeight="1" x14ac:dyDescent="0.2">
      <c r="A109" s="88" t="str">
        <f>DEC2HEX(HEX2DEC(A108)+16,6)</f>
        <v>008810</v>
      </c>
      <c r="B109" s="52" t="s">
        <v>1573</v>
      </c>
      <c r="C109" s="52" t="s">
        <v>1574</v>
      </c>
      <c r="D109" s="52" t="s">
        <v>1575</v>
      </c>
      <c r="E109" s="52" t="s">
        <v>1576</v>
      </c>
      <c r="F109" s="52" t="s">
        <v>1577</v>
      </c>
      <c r="G109" s="52" t="s">
        <v>1578</v>
      </c>
      <c r="H109" s="52" t="s">
        <v>1579</v>
      </c>
      <c r="I109" s="52" t="s">
        <v>1580</v>
      </c>
      <c r="J109" s="52" t="s">
        <v>1411</v>
      </c>
      <c r="K109" s="52" t="s">
        <v>1412</v>
      </c>
      <c r="L109" s="52" t="s">
        <v>1413</v>
      </c>
      <c r="M109" s="52" t="s">
        <v>1414</v>
      </c>
      <c r="N109" s="52" t="s">
        <v>1415</v>
      </c>
      <c r="O109" s="52" t="s">
        <v>1416</v>
      </c>
      <c r="P109" s="52" t="s">
        <v>1417</v>
      </c>
      <c r="Q109" s="52" t="s">
        <v>1418</v>
      </c>
      <c r="R109" s="89" t="str">
        <f>DEC2HEX(HEX2DEC(R108)+16,6)</f>
        <v>00881F</v>
      </c>
    </row>
    <row r="110" spans="1:18" ht="12.95" customHeight="1" x14ac:dyDescent="0.2">
      <c r="A110" s="88" t="str">
        <f t="shared" ref="A110:A123" si="64">DEC2HEX(HEX2DEC(A109)+16,6)</f>
        <v>008820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89" t="str">
        <f t="shared" ref="R110:R123" si="65">DEC2HEX(HEX2DEC(R109)+16,6)</f>
        <v>00882F</v>
      </c>
    </row>
    <row r="111" spans="1:18" ht="12.95" customHeight="1" x14ac:dyDescent="0.2">
      <c r="A111" s="88" t="str">
        <f t="shared" si="64"/>
        <v>008830</v>
      </c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89" t="str">
        <f t="shared" si="65"/>
        <v>00883F</v>
      </c>
    </row>
    <row r="112" spans="1:18" ht="12.95" customHeight="1" x14ac:dyDescent="0.2">
      <c r="A112" s="88" t="str">
        <f t="shared" si="64"/>
        <v>008840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89" t="str">
        <f t="shared" si="65"/>
        <v>00884F</v>
      </c>
    </row>
    <row r="113" spans="1:18" ht="12.95" customHeight="1" x14ac:dyDescent="0.2">
      <c r="A113" s="88" t="str">
        <f t="shared" si="64"/>
        <v>008850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89" t="str">
        <f t="shared" si="65"/>
        <v>00885F</v>
      </c>
    </row>
    <row r="114" spans="1:18" ht="12.95" customHeight="1" x14ac:dyDescent="0.2">
      <c r="A114" s="88" t="str">
        <f t="shared" si="64"/>
        <v>008860</v>
      </c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89" t="str">
        <f t="shared" si="65"/>
        <v>00886F</v>
      </c>
    </row>
    <row r="115" spans="1:18" ht="12.95" customHeight="1" x14ac:dyDescent="0.2">
      <c r="A115" s="88" t="str">
        <f t="shared" si="64"/>
        <v>008870</v>
      </c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89" t="str">
        <f t="shared" si="65"/>
        <v>00887F</v>
      </c>
    </row>
    <row r="116" spans="1:18" ht="12.95" customHeight="1" x14ac:dyDescent="0.2">
      <c r="A116" s="88" t="str">
        <f t="shared" si="64"/>
        <v>008880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89" t="str">
        <f t="shared" si="65"/>
        <v>00888F</v>
      </c>
    </row>
    <row r="117" spans="1:18" ht="12.95" customHeight="1" x14ac:dyDescent="0.2">
      <c r="A117" s="88" t="str">
        <f t="shared" si="64"/>
        <v>008890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89" t="str">
        <f t="shared" si="65"/>
        <v>00889F</v>
      </c>
    </row>
    <row r="118" spans="1:18" ht="12.95" customHeight="1" x14ac:dyDescent="0.2">
      <c r="A118" s="88" t="str">
        <f t="shared" si="64"/>
        <v>0088A0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89" t="str">
        <f t="shared" si="65"/>
        <v>0088AF</v>
      </c>
    </row>
    <row r="119" spans="1:18" ht="12.95" customHeight="1" x14ac:dyDescent="0.2">
      <c r="A119" s="88" t="str">
        <f t="shared" si="64"/>
        <v>0088B0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89" t="str">
        <f t="shared" si="65"/>
        <v>0088BF</v>
      </c>
    </row>
    <row r="120" spans="1:18" ht="12.95" customHeight="1" x14ac:dyDescent="0.2">
      <c r="A120" s="88" t="str">
        <f t="shared" si="64"/>
        <v>0088C0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89" t="str">
        <f t="shared" si="65"/>
        <v>0088CF</v>
      </c>
    </row>
    <row r="121" spans="1:18" ht="12.95" customHeight="1" x14ac:dyDescent="0.2">
      <c r="A121" s="88" t="str">
        <f t="shared" si="64"/>
        <v>0088D0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89" t="str">
        <f t="shared" si="65"/>
        <v>0088DF</v>
      </c>
    </row>
    <row r="122" spans="1:18" ht="12.95" customHeight="1" x14ac:dyDescent="0.2">
      <c r="A122" s="88" t="str">
        <f t="shared" si="64"/>
        <v>0088E0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89" t="str">
        <f t="shared" si="65"/>
        <v>0088EF</v>
      </c>
    </row>
    <row r="123" spans="1:18" ht="12.95" customHeight="1" x14ac:dyDescent="0.2">
      <c r="A123" s="88" t="str">
        <f t="shared" si="64"/>
        <v>0088F0</v>
      </c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89" t="str">
        <f t="shared" si="65"/>
        <v>0088FF</v>
      </c>
    </row>
    <row r="126" spans="1:18" ht="12.95" customHeight="1" x14ac:dyDescent="0.2">
      <c r="A126" s="88"/>
      <c r="B126" s="52" t="s">
        <v>1398</v>
      </c>
      <c r="C126" s="52" t="s">
        <v>1399</v>
      </c>
      <c r="D126" s="52" t="s">
        <v>1400</v>
      </c>
      <c r="E126" s="52" t="s">
        <v>1401</v>
      </c>
      <c r="F126" s="52" t="s">
        <v>1402</v>
      </c>
      <c r="G126" s="52" t="s">
        <v>1403</v>
      </c>
      <c r="H126" s="52" t="s">
        <v>1404</v>
      </c>
      <c r="I126" s="52" t="s">
        <v>1405</v>
      </c>
      <c r="J126" s="52" t="s">
        <v>1406</v>
      </c>
      <c r="K126" s="52" t="s">
        <v>1407</v>
      </c>
      <c r="L126" s="52" t="s">
        <v>1408</v>
      </c>
      <c r="M126" s="52" t="s">
        <v>1409</v>
      </c>
      <c r="N126" s="52" t="s">
        <v>1569</v>
      </c>
      <c r="O126" s="52" t="s">
        <v>1570</v>
      </c>
      <c r="P126" s="52" t="s">
        <v>1571</v>
      </c>
      <c r="Q126" s="52" t="s">
        <v>1572</v>
      </c>
      <c r="R126" s="89"/>
    </row>
    <row r="127" spans="1:18" ht="12.95" customHeight="1" x14ac:dyDescent="0.2">
      <c r="A127" s="88"/>
      <c r="B127" s="52" t="s">
        <v>1573</v>
      </c>
      <c r="C127" s="52" t="s">
        <v>1574</v>
      </c>
      <c r="D127" s="52" t="s">
        <v>1575</v>
      </c>
      <c r="E127" s="52" t="s">
        <v>1576</v>
      </c>
      <c r="F127" s="52" t="s">
        <v>1577</v>
      </c>
      <c r="G127" s="52" t="s">
        <v>1578</v>
      </c>
      <c r="H127" s="52" t="s">
        <v>1579</v>
      </c>
      <c r="I127" s="52" t="s">
        <v>1580</v>
      </c>
      <c r="J127" s="52" t="s">
        <v>1411</v>
      </c>
      <c r="K127" s="52" t="s">
        <v>1412</v>
      </c>
      <c r="L127" s="52" t="s">
        <v>1413</v>
      </c>
      <c r="M127" s="52" t="s">
        <v>1414</v>
      </c>
      <c r="N127" s="52" t="s">
        <v>1415</v>
      </c>
      <c r="O127" s="52" t="s">
        <v>1416</v>
      </c>
      <c r="P127" s="52" t="s">
        <v>1417</v>
      </c>
      <c r="Q127" s="52" t="s">
        <v>1418</v>
      </c>
      <c r="R127" s="89"/>
    </row>
    <row r="130" spans="1:18" ht="12.95" customHeight="1" x14ac:dyDescent="0.2">
      <c r="A130" s="2"/>
      <c r="B130" s="12" t="s">
        <v>1558</v>
      </c>
    </row>
    <row r="131" spans="1:18" ht="12.95" customHeight="1" x14ac:dyDescent="0.2">
      <c r="B131" s="52" t="s">
        <v>1398</v>
      </c>
      <c r="C131" s="52" t="s">
        <v>1399</v>
      </c>
      <c r="D131" s="52" t="s">
        <v>1400</v>
      </c>
      <c r="E131" s="52" t="s">
        <v>1401</v>
      </c>
      <c r="F131" s="52" t="s">
        <v>1402</v>
      </c>
      <c r="G131" s="52" t="s">
        <v>1403</v>
      </c>
      <c r="H131" s="52" t="s">
        <v>1404</v>
      </c>
      <c r="I131" s="52" t="s">
        <v>1405</v>
      </c>
      <c r="J131" s="52" t="s">
        <v>1406</v>
      </c>
      <c r="K131" s="52" t="s">
        <v>1407</v>
      </c>
      <c r="L131" s="52" t="s">
        <v>1408</v>
      </c>
      <c r="M131" s="52" t="s">
        <v>1409</v>
      </c>
      <c r="O131" s="120" t="s">
        <v>1559</v>
      </c>
      <c r="P131" s="120"/>
      <c r="Q131" s="120"/>
      <c r="R131" s="120"/>
    </row>
    <row r="132" spans="1:18" ht="12.95" customHeight="1" x14ac:dyDescent="0.2">
      <c r="O132" s="120"/>
      <c r="P132" s="120"/>
      <c r="Q132" s="120"/>
      <c r="R132" s="120"/>
    </row>
    <row r="133" spans="1:18" ht="12.95" customHeight="1" x14ac:dyDescent="0.2">
      <c r="O133" s="120"/>
      <c r="P133" s="120"/>
      <c r="Q133" s="120"/>
      <c r="R133" s="120"/>
    </row>
    <row r="134" spans="1:18" ht="12.95" customHeight="1" x14ac:dyDescent="0.2">
      <c r="B134" s="52" t="s">
        <v>1569</v>
      </c>
      <c r="C134" s="52" t="s">
        <v>1570</v>
      </c>
      <c r="D134" s="52" t="s">
        <v>1571</v>
      </c>
      <c r="E134" s="52" t="s">
        <v>1572</v>
      </c>
      <c r="F134" s="52" t="s">
        <v>1573</v>
      </c>
      <c r="G134" s="52" t="s">
        <v>1574</v>
      </c>
      <c r="H134" s="52" t="s">
        <v>1575</v>
      </c>
      <c r="I134" s="52" t="s">
        <v>1576</v>
      </c>
      <c r="J134" s="52" t="s">
        <v>1577</v>
      </c>
      <c r="K134" s="52" t="s">
        <v>1578</v>
      </c>
      <c r="L134" s="52" t="s">
        <v>1579</v>
      </c>
      <c r="M134" s="52" t="s">
        <v>1580</v>
      </c>
      <c r="O134" s="120" t="s">
        <v>1581</v>
      </c>
      <c r="P134" s="120"/>
      <c r="Q134" s="120"/>
      <c r="R134" s="120"/>
    </row>
    <row r="135" spans="1:18" ht="12.95" customHeight="1" x14ac:dyDescent="0.2">
      <c r="O135" s="120"/>
      <c r="P135" s="120"/>
      <c r="Q135" s="120"/>
      <c r="R135" s="120"/>
    </row>
    <row r="136" spans="1:18" ht="12.95" customHeight="1" x14ac:dyDescent="0.2">
      <c r="O136" s="120"/>
      <c r="P136" s="120"/>
      <c r="Q136" s="120"/>
      <c r="R136" s="120"/>
    </row>
    <row r="137" spans="1:18" ht="12.95" customHeight="1" x14ac:dyDescent="0.2">
      <c r="M137" s="120" t="s">
        <v>1560</v>
      </c>
      <c r="N137" s="120"/>
      <c r="O137" s="120"/>
      <c r="P137" s="120"/>
      <c r="Q137" s="120"/>
      <c r="R137" s="120"/>
    </row>
    <row r="138" spans="1:18" ht="11.25" x14ac:dyDescent="0.2">
      <c r="M138" s="120"/>
      <c r="N138" s="120"/>
      <c r="O138" s="120"/>
      <c r="P138" s="120"/>
      <c r="Q138" s="120"/>
      <c r="R138" s="120"/>
    </row>
    <row r="139" spans="1:18" ht="11.25" x14ac:dyDescent="0.2">
      <c r="M139" s="120"/>
      <c r="N139" s="120"/>
      <c r="O139" s="120"/>
      <c r="P139" s="120"/>
      <c r="Q139" s="120"/>
      <c r="R139" s="120"/>
    </row>
    <row r="140" spans="1:18" ht="11.25" x14ac:dyDescent="0.2">
      <c r="M140" s="120"/>
      <c r="N140" s="120"/>
      <c r="O140" s="120"/>
      <c r="P140" s="120"/>
      <c r="Q140" s="120"/>
      <c r="R140" s="120"/>
    </row>
    <row r="141" spans="1:18" ht="11.25" x14ac:dyDescent="0.2">
      <c r="M141" s="98"/>
      <c r="N141" s="98"/>
      <c r="O141" s="98"/>
      <c r="P141" s="98"/>
      <c r="Q141" s="98"/>
      <c r="R141" s="98"/>
    </row>
    <row r="142" spans="1:18" ht="12.95" customHeight="1" x14ac:dyDescent="0.2">
      <c r="B142" s="52" t="s">
        <v>1411</v>
      </c>
      <c r="C142" s="52" t="s">
        <v>1412</v>
      </c>
      <c r="D142" s="52" t="s">
        <v>1413</v>
      </c>
      <c r="E142" s="52" t="s">
        <v>1414</v>
      </c>
      <c r="F142" s="52" t="s">
        <v>1415</v>
      </c>
      <c r="G142" s="52" t="s">
        <v>1416</v>
      </c>
      <c r="H142" s="52" t="s">
        <v>1417</v>
      </c>
      <c r="I142" s="52" t="s">
        <v>1418</v>
      </c>
      <c r="O142" s="120" t="s">
        <v>1561</v>
      </c>
      <c r="P142" s="120"/>
      <c r="Q142" s="120"/>
      <c r="R142" s="120"/>
    </row>
    <row r="143" spans="1:18" ht="12.95" customHeight="1" x14ac:dyDescent="0.2">
      <c r="O143" s="120"/>
      <c r="P143" s="120"/>
      <c r="Q143" s="120"/>
      <c r="R143" s="120"/>
    </row>
    <row r="144" spans="1:18" ht="12.95" customHeight="1" x14ac:dyDescent="0.2">
      <c r="O144" s="120"/>
      <c r="P144" s="120"/>
      <c r="Q144" s="120"/>
      <c r="R144" s="120"/>
    </row>
  </sheetData>
  <mergeCells count="34">
    <mergeCell ref="B47:Q48"/>
    <mergeCell ref="B55:Q56"/>
    <mergeCell ref="B57:Q58"/>
    <mergeCell ref="B59:Q60"/>
    <mergeCell ref="B61:Q62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137:R140"/>
    <mergeCell ref="O142:R144"/>
    <mergeCell ref="B49:Q50"/>
    <mergeCell ref="B51:Q52"/>
    <mergeCell ref="O131:R133"/>
    <mergeCell ref="O134:R136"/>
    <mergeCell ref="B63:Q64"/>
    <mergeCell ref="B65:Q66"/>
    <mergeCell ref="B73:Q74"/>
    <mergeCell ref="B75:Q76"/>
    <mergeCell ref="B67:Q70"/>
    <mergeCell ref="B77:Q88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0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topLeftCell="A127" zoomScaleNormal="100" zoomScalePageLayoutView="55" workbookViewId="0">
      <selection activeCell="E147" sqref="E147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1278</v>
      </c>
      <c r="C2" s="72"/>
      <c r="D2" s="75"/>
      <c r="E2" s="67" t="s">
        <v>1279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54" t="s">
        <v>1616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02" t="s">
        <v>1617</v>
      </c>
      <c r="C4" s="155"/>
      <c r="D4" s="74"/>
      <c r="E4" s="67" t="s">
        <v>1618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02" t="s">
        <v>1619</v>
      </c>
      <c r="C5" s="15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02" t="s">
        <v>1620</v>
      </c>
      <c r="C6" s="15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1621</v>
      </c>
      <c r="C7" s="155"/>
      <c r="D7" s="74"/>
      <c r="E7" s="66" t="s">
        <v>1622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1623</v>
      </c>
      <c r="C8" s="15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1624</v>
      </c>
      <c r="C9" s="15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1268</v>
      </c>
      <c r="C10" s="156" t="s">
        <v>307</v>
      </c>
      <c r="D10" s="74"/>
      <c r="E10" s="66" t="s">
        <v>1538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1269</v>
      </c>
      <c r="C11" s="157"/>
      <c r="D11" s="74"/>
      <c r="E11" s="66" t="s">
        <v>1539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1270</v>
      </c>
      <c r="C12" s="157"/>
      <c r="D12" s="74"/>
      <c r="E12" s="66" t="s">
        <v>1540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1271</v>
      </c>
      <c r="C13" s="157"/>
      <c r="D13" s="74"/>
      <c r="E13" s="66" t="s">
        <v>1541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1272</v>
      </c>
      <c r="C14" s="157"/>
      <c r="D14" s="74"/>
      <c r="E14" s="66" t="s">
        <v>1542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1273</v>
      </c>
      <c r="C15" s="157"/>
      <c r="D15" s="74"/>
      <c r="E15" s="66" t="s">
        <v>1543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1274</v>
      </c>
      <c r="C16" s="157"/>
      <c r="D16" s="74"/>
      <c r="E16" s="66" t="s">
        <v>1544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1275</v>
      </c>
      <c r="C17" s="158"/>
      <c r="D17" s="74"/>
      <c r="E17" s="66" t="s">
        <v>1545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1276</v>
      </c>
      <c r="C18" s="159" t="s">
        <v>307</v>
      </c>
      <c r="D18" s="74"/>
      <c r="E18" s="66" t="s">
        <v>1546</v>
      </c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1277</v>
      </c>
      <c r="C19" s="160"/>
      <c r="D19" s="74"/>
      <c r="E19" s="66" t="s">
        <v>1547</v>
      </c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60"/>
      <c r="D20" s="74"/>
      <c r="E20" s="66" t="s">
        <v>1548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60"/>
      <c r="D21" s="74"/>
      <c r="E21" s="66" t="s">
        <v>1549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60"/>
      <c r="D22" s="74"/>
      <c r="E22" s="66" t="s">
        <v>1550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60"/>
      <c r="D23" s="74"/>
      <c r="E23" s="66" t="s">
        <v>1563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60"/>
      <c r="D24" s="74"/>
      <c r="E24" s="66" t="s">
        <v>1599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61"/>
      <c r="D25" s="74"/>
      <c r="E25" s="97" t="s">
        <v>1600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56" t="s">
        <v>307</v>
      </c>
      <c r="D26" s="74"/>
      <c r="E26" s="97" t="s">
        <v>1601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57"/>
      <c r="D27" s="74"/>
      <c r="E27" s="97" t="s">
        <v>1602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57"/>
      <c r="D28" s="74"/>
      <c r="E28" s="97" t="s">
        <v>1603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57"/>
      <c r="D29" s="74"/>
      <c r="E29" s="97" t="s">
        <v>1604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57"/>
      <c r="D30" s="74"/>
      <c r="E30" s="97" t="s">
        <v>1605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57"/>
      <c r="D31" s="74"/>
      <c r="E31" s="66" t="s">
        <v>1606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57"/>
      <c r="D32" s="74"/>
      <c r="E32" s="97" t="s">
        <v>1607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58"/>
      <c r="D33" s="74"/>
      <c r="E33" s="97" t="s">
        <v>1608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65" t="s">
        <v>777</v>
      </c>
      <c r="D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65"/>
      <c r="D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65"/>
      <c r="D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65"/>
      <c r="D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65"/>
      <c r="D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65"/>
      <c r="D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62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64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59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60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60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1254</v>
      </c>
      <c r="C45" s="160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1253</v>
      </c>
      <c r="C46" s="160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1255</v>
      </c>
      <c r="C47" s="160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1256</v>
      </c>
      <c r="C48" s="160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1257</v>
      </c>
      <c r="C49" s="161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62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63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63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63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63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63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6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6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6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6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6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6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6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6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6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64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59" t="s">
        <v>1430</v>
      </c>
      <c r="E69" s="64" t="s">
        <v>1267</v>
      </c>
      <c r="F69" s="64" t="s">
        <v>1266</v>
      </c>
      <c r="G69" s="64" t="s">
        <v>1265</v>
      </c>
      <c r="H69" s="64" t="s">
        <v>1261</v>
      </c>
      <c r="I69" s="64" t="s">
        <v>1262</v>
      </c>
      <c r="J69" s="64" t="s">
        <v>1263</v>
      </c>
      <c r="K69" s="64" t="s">
        <v>1264</v>
      </c>
      <c r="L69" s="64" t="s">
        <v>1260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60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60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60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60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60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60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6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6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6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6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6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6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6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6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60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  <c r="E133" s="66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1590</v>
      </c>
      <c r="C136" s="83"/>
      <c r="D136"/>
      <c r="E136" s="97" t="s">
        <v>1614</v>
      </c>
    </row>
    <row r="137" spans="1:9" ht="12.75" customHeight="1" x14ac:dyDescent="0.2">
      <c r="A137" s="86" t="str">
        <f t="shared" ref="A137:A199" si="4">DEC2HEX(HEX2DEC(A136)+1,6)</f>
        <v>F00081</v>
      </c>
      <c r="B137" s="70" t="s">
        <v>1591</v>
      </c>
      <c r="C137" s="78"/>
      <c r="D137"/>
      <c r="E137" s="97" t="s">
        <v>1615</v>
      </c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70" t="s">
        <v>1592</v>
      </c>
      <c r="C138" s="78"/>
      <c r="D138"/>
      <c r="E138" s="66" t="s">
        <v>1609</v>
      </c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70" t="s">
        <v>1593</v>
      </c>
      <c r="C139" s="78"/>
      <c r="D139"/>
      <c r="E139" s="66" t="s">
        <v>1610</v>
      </c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70" t="s">
        <v>1594</v>
      </c>
      <c r="C140" s="78"/>
      <c r="D140"/>
      <c r="E140" s="66" t="s">
        <v>1611</v>
      </c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70" t="s">
        <v>1595</v>
      </c>
      <c r="C141" s="78"/>
      <c r="D141"/>
      <c r="E141" s="66" t="s">
        <v>1612</v>
      </c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70" t="s">
        <v>1596</v>
      </c>
      <c r="C142" s="78"/>
      <c r="D142"/>
      <c r="E142" s="30" t="s">
        <v>1613</v>
      </c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70" t="s">
        <v>1597</v>
      </c>
      <c r="C143" s="78"/>
      <c r="D143"/>
      <c r="E143" s="30" t="s">
        <v>1627</v>
      </c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70" t="s">
        <v>1598</v>
      </c>
      <c r="C144" s="78"/>
      <c r="D144"/>
      <c r="E144" s="30" t="s">
        <v>1628</v>
      </c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70" t="s">
        <v>1625</v>
      </c>
      <c r="C145" s="78"/>
      <c r="D145"/>
      <c r="E145" s="30" t="s">
        <v>1629</v>
      </c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70" t="s">
        <v>1626</v>
      </c>
      <c r="C146" s="78"/>
      <c r="D146"/>
      <c r="E146" s="30" t="s">
        <v>1630</v>
      </c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15" zoomScaleNormal="115" workbookViewId="0">
      <pane ySplit="2" topLeftCell="A21" activePane="bottomLeft" state="frozenSplit"/>
      <selection pane="bottomLeft" activeCell="H213" sqref="H213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6" t="s">
        <v>1536</v>
      </c>
      <c r="U5" s="166"/>
      <c r="V5" s="166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6"/>
      <c r="U6" s="166"/>
      <c r="V6" s="166"/>
      <c r="AA6" s="39" t="s">
        <v>780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6"/>
      <c r="U7" s="166"/>
      <c r="V7" s="166"/>
      <c r="AA7" s="39" t="s">
        <v>781</v>
      </c>
      <c r="AB7" s="12" t="s">
        <v>1258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6"/>
      <c r="U8" s="166"/>
      <c r="V8" s="166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6"/>
      <c r="U9" s="166"/>
      <c r="V9" s="166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85" t="s">
        <v>1566</v>
      </c>
      <c r="U10" s="186"/>
      <c r="V10" s="187"/>
      <c r="AA10" s="39" t="s">
        <v>784</v>
      </c>
      <c r="AB10" s="12" t="s">
        <v>1259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T11" s="185" t="s">
        <v>1567</v>
      </c>
      <c r="U11" s="186"/>
      <c r="V11" s="187"/>
      <c r="AA11" s="39" t="s">
        <v>785</v>
      </c>
      <c r="AB11" s="12" t="s">
        <v>1259</v>
      </c>
    </row>
    <row r="12" spans="1:28" ht="12.95" customHeight="1" x14ac:dyDescent="0.2">
      <c r="A12" s="3" t="s">
        <v>237</v>
      </c>
      <c r="B12" s="60" t="s">
        <v>1226</v>
      </c>
      <c r="C12" s="60" t="s">
        <v>1227</v>
      </c>
      <c r="D12" s="60" t="s">
        <v>1228</v>
      </c>
      <c r="E12" s="60" t="s">
        <v>1229</v>
      </c>
      <c r="F12" s="60" t="s">
        <v>1230</v>
      </c>
      <c r="G12" s="60" t="s">
        <v>1231</v>
      </c>
      <c r="H12" s="60" t="s">
        <v>1232</v>
      </c>
      <c r="I12" s="60" t="s">
        <v>1233</v>
      </c>
      <c r="J12" s="60" t="s">
        <v>1234</v>
      </c>
      <c r="K12" s="60" t="s">
        <v>1235</v>
      </c>
      <c r="L12" s="60" t="s">
        <v>1236</v>
      </c>
      <c r="M12" s="60" t="s">
        <v>1237</v>
      </c>
      <c r="N12" s="59" t="s">
        <v>1212</v>
      </c>
      <c r="O12" s="59" t="s">
        <v>1213</v>
      </c>
      <c r="P12" s="59" t="s">
        <v>1038</v>
      </c>
      <c r="Q12" s="59" t="s">
        <v>1039</v>
      </c>
      <c r="R12" s="3" t="s">
        <v>221</v>
      </c>
      <c r="T12" s="199" t="s">
        <v>1250</v>
      </c>
      <c r="U12" s="200"/>
      <c r="V12" s="201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1214</v>
      </c>
      <c r="D13" s="59" t="s">
        <v>1215</v>
      </c>
      <c r="E13" s="59" t="s">
        <v>1216</v>
      </c>
      <c r="F13" s="59" t="s">
        <v>1217</v>
      </c>
      <c r="G13" s="59" t="s">
        <v>1218</v>
      </c>
      <c r="H13" s="59" t="s">
        <v>1219</v>
      </c>
      <c r="I13" s="59" t="s">
        <v>1220</v>
      </c>
      <c r="J13" s="58" t="s">
        <v>1238</v>
      </c>
      <c r="K13" s="58" t="s">
        <v>1239</v>
      </c>
      <c r="L13" s="58" t="s">
        <v>1240</v>
      </c>
      <c r="M13" s="58" t="s">
        <v>1241</v>
      </c>
      <c r="N13" s="58" t="s">
        <v>1242</v>
      </c>
      <c r="O13" s="58" t="s">
        <v>1243</v>
      </c>
      <c r="P13" s="58" t="s">
        <v>1244</v>
      </c>
      <c r="Q13" s="58" t="s">
        <v>1245</v>
      </c>
      <c r="R13" s="3" t="s">
        <v>222</v>
      </c>
      <c r="T13" s="194"/>
      <c r="U13" s="195"/>
      <c r="V13" s="196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1246</v>
      </c>
      <c r="C14" s="31" t="s">
        <v>1247</v>
      </c>
      <c r="D14" s="31" t="s">
        <v>1248</v>
      </c>
      <c r="E14" s="31" t="s">
        <v>1249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1221</v>
      </c>
      <c r="O14" s="51" t="s">
        <v>1222</v>
      </c>
      <c r="P14" s="51" t="s">
        <v>1223</v>
      </c>
      <c r="Q14" s="51" t="s">
        <v>1224</v>
      </c>
      <c r="R14" s="3" t="s">
        <v>223</v>
      </c>
      <c r="T14" s="173" t="s">
        <v>1251</v>
      </c>
      <c r="U14" s="174"/>
      <c r="V14" s="175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1168</v>
      </c>
      <c r="C15" s="60" t="s">
        <v>1169</v>
      </c>
      <c r="D15" s="60" t="s">
        <v>1170</v>
      </c>
      <c r="E15" s="60" t="s">
        <v>1171</v>
      </c>
      <c r="F15" s="60" t="s">
        <v>1172</v>
      </c>
      <c r="G15" s="60" t="s">
        <v>1173</v>
      </c>
      <c r="H15" s="60" t="s">
        <v>1174</v>
      </c>
      <c r="I15" s="60" t="s">
        <v>1175</v>
      </c>
      <c r="J15" s="60" t="s">
        <v>1176</v>
      </c>
      <c r="K15" s="60" t="s">
        <v>1177</v>
      </c>
      <c r="L15" s="31" t="s">
        <v>1037</v>
      </c>
      <c r="M15" s="31" t="s">
        <v>1510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202" t="s">
        <v>1252</v>
      </c>
      <c r="U15" s="203"/>
      <c r="V15" s="204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1564</v>
      </c>
      <c r="P16" s="96" t="s">
        <v>1565</v>
      </c>
      <c r="Q16" s="96" t="s">
        <v>1527</v>
      </c>
      <c r="R16" s="3" t="s">
        <v>225</v>
      </c>
      <c r="T16" s="185" t="s">
        <v>1562</v>
      </c>
      <c r="U16" s="186"/>
      <c r="V16" s="187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1528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76" t="s">
        <v>1479</v>
      </c>
      <c r="U17" s="177"/>
      <c r="V17" s="178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1511</v>
      </c>
      <c r="C18" s="31" t="s">
        <v>1512</v>
      </c>
      <c r="D18" s="31" t="s">
        <v>1513</v>
      </c>
      <c r="E18" s="31" t="s">
        <v>1514</v>
      </c>
      <c r="F18" s="31" t="s">
        <v>1515</v>
      </c>
      <c r="G18" s="31" t="s">
        <v>1516</v>
      </c>
      <c r="H18" s="31" t="s">
        <v>1517</v>
      </c>
      <c r="I18" s="31" t="s">
        <v>1518</v>
      </c>
      <c r="J18" s="31" t="s">
        <v>1519</v>
      </c>
      <c r="K18" s="31" t="s">
        <v>1520</v>
      </c>
      <c r="L18" s="31" t="s">
        <v>1521</v>
      </c>
      <c r="M18" s="31" t="s">
        <v>1522</v>
      </c>
      <c r="N18" s="31" t="s">
        <v>1523</v>
      </c>
      <c r="O18" s="31" t="s">
        <v>1524</v>
      </c>
      <c r="P18" s="31" t="s">
        <v>1525</v>
      </c>
      <c r="Q18" s="31" t="s">
        <v>1526</v>
      </c>
      <c r="R18" s="3" t="s">
        <v>227</v>
      </c>
      <c r="T18" s="179"/>
      <c r="U18" s="180"/>
      <c r="V18" s="181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179"/>
      <c r="U19" s="180"/>
      <c r="V19" s="181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182"/>
      <c r="U20" s="183"/>
      <c r="V20" s="184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1108</v>
      </c>
      <c r="Q23" s="52" t="s">
        <v>1446</v>
      </c>
      <c r="R23" s="3" t="s">
        <v>374</v>
      </c>
      <c r="T23" s="197" t="s">
        <v>535</v>
      </c>
      <c r="U23" s="197"/>
      <c r="V23" s="197"/>
      <c r="W23" s="43" t="s">
        <v>1110</v>
      </c>
    </row>
    <row r="24" spans="1:28" ht="12.95" customHeight="1" x14ac:dyDescent="0.2">
      <c r="A24" s="3" t="s">
        <v>343</v>
      </c>
      <c r="B24" s="52" t="s">
        <v>1113</v>
      </c>
      <c r="C24" s="52" t="s">
        <v>1114</v>
      </c>
      <c r="D24" s="52" t="s">
        <v>1115</v>
      </c>
      <c r="E24" s="52" t="s">
        <v>1116</v>
      </c>
      <c r="F24" s="52" t="s">
        <v>1117</v>
      </c>
      <c r="G24" s="52" t="s">
        <v>1118</v>
      </c>
      <c r="H24" s="52" t="s">
        <v>1119</v>
      </c>
      <c r="I24" s="52" t="s">
        <v>1120</v>
      </c>
      <c r="J24" s="52" t="s">
        <v>1121</v>
      </c>
      <c r="K24" s="52" t="s">
        <v>1122</v>
      </c>
      <c r="L24" s="52" t="s">
        <v>1123</v>
      </c>
      <c r="M24" s="52" t="s">
        <v>1124</v>
      </c>
      <c r="N24" s="52" t="s">
        <v>1125</v>
      </c>
      <c r="O24" s="52" t="s">
        <v>1126</v>
      </c>
      <c r="P24" s="52" t="s">
        <v>1127</v>
      </c>
      <c r="Q24" s="52" t="s">
        <v>1128</v>
      </c>
      <c r="R24" s="3" t="s">
        <v>375</v>
      </c>
      <c r="T24" s="198" t="s">
        <v>536</v>
      </c>
      <c r="U24" s="198"/>
      <c r="V24" s="198"/>
      <c r="W24" s="43" t="s">
        <v>1225</v>
      </c>
      <c r="X24" s="3"/>
    </row>
    <row r="25" spans="1:28" ht="12.95" customHeight="1" x14ac:dyDescent="0.2">
      <c r="A25" s="3" t="s">
        <v>344</v>
      </c>
      <c r="B25" s="52" t="s">
        <v>1129</v>
      </c>
      <c r="C25" s="52" t="s">
        <v>1130</v>
      </c>
      <c r="D25" s="52" t="s">
        <v>1131</v>
      </c>
      <c r="E25" s="52" t="s">
        <v>1132</v>
      </c>
      <c r="F25" s="52" t="s">
        <v>1133</v>
      </c>
      <c r="G25" s="52" t="s">
        <v>1134</v>
      </c>
      <c r="H25" s="52" t="s">
        <v>1135</v>
      </c>
      <c r="I25" s="52" t="s">
        <v>1136</v>
      </c>
      <c r="J25" s="52" t="s">
        <v>1137</v>
      </c>
      <c r="K25" s="52" t="s">
        <v>1138</v>
      </c>
      <c r="L25" s="52" t="s">
        <v>1139</v>
      </c>
      <c r="M25" s="52" t="s">
        <v>1140</v>
      </c>
      <c r="N25" s="52" t="s">
        <v>1141</v>
      </c>
      <c r="O25" s="52" t="s">
        <v>1142</v>
      </c>
      <c r="P25" s="52" t="s">
        <v>1143</v>
      </c>
      <c r="Q25" s="52" t="s">
        <v>1144</v>
      </c>
      <c r="R25" s="3" t="s">
        <v>376</v>
      </c>
      <c r="T25" s="198"/>
      <c r="U25" s="198"/>
      <c r="V25" s="198"/>
      <c r="W25" s="43" t="s">
        <v>1146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67" t="s">
        <v>1537</v>
      </c>
      <c r="U26" s="168"/>
      <c r="V26" s="169"/>
      <c r="W26" s="43" t="s">
        <v>1145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70"/>
      <c r="U27" s="171"/>
      <c r="V27" s="17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70"/>
      <c r="U28" s="171"/>
      <c r="V28" s="17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1109</v>
      </c>
      <c r="R29" s="3" t="s">
        <v>380</v>
      </c>
      <c r="T29" s="173"/>
      <c r="U29" s="174"/>
      <c r="V29" s="175"/>
      <c r="W29" s="43" t="s">
        <v>1111</v>
      </c>
      <c r="X29" s="3"/>
    </row>
    <row r="30" spans="1:28" ht="12.95" customHeight="1" x14ac:dyDescent="0.2">
      <c r="A30" s="3" t="s">
        <v>349</v>
      </c>
      <c r="B30" s="52" t="s">
        <v>1301</v>
      </c>
      <c r="C30" s="52" t="s">
        <v>1302</v>
      </c>
      <c r="D30" s="52" t="s">
        <v>1303</v>
      </c>
      <c r="E30" s="52" t="s">
        <v>1304</v>
      </c>
      <c r="F30" s="52" t="s">
        <v>1305</v>
      </c>
      <c r="G30" s="52" t="s">
        <v>1306</v>
      </c>
      <c r="H30" s="52" t="s">
        <v>1307</v>
      </c>
      <c r="I30" s="52" t="s">
        <v>1308</v>
      </c>
      <c r="J30" s="52" t="s">
        <v>1309</v>
      </c>
      <c r="K30" s="52" t="s">
        <v>1310</v>
      </c>
      <c r="L30" s="52" t="s">
        <v>1311</v>
      </c>
      <c r="M30" s="52" t="s">
        <v>1312</v>
      </c>
      <c r="N30" s="52" t="s">
        <v>1313</v>
      </c>
      <c r="O30" s="52" t="s">
        <v>1314</v>
      </c>
      <c r="P30" s="52" t="s">
        <v>1315</v>
      </c>
      <c r="Q30" s="52" t="s">
        <v>1316</v>
      </c>
      <c r="R30" s="3" t="s">
        <v>381</v>
      </c>
      <c r="T30" s="188" t="s">
        <v>1384</v>
      </c>
      <c r="U30" s="189"/>
      <c r="V30" s="190"/>
      <c r="W30" s="3"/>
      <c r="X30" s="3"/>
    </row>
    <row r="31" spans="1:28" ht="12.95" customHeight="1" x14ac:dyDescent="0.2">
      <c r="A31" s="3" t="s">
        <v>350</v>
      </c>
      <c r="B31" s="52" t="s">
        <v>1317</v>
      </c>
      <c r="C31" s="52" t="s">
        <v>1318</v>
      </c>
      <c r="D31" s="52" t="s">
        <v>1319</v>
      </c>
      <c r="E31" s="52" t="s">
        <v>1320</v>
      </c>
      <c r="F31" s="52" t="s">
        <v>1321</v>
      </c>
      <c r="G31" s="52" t="s">
        <v>1322</v>
      </c>
      <c r="H31" s="52" t="s">
        <v>1323</v>
      </c>
      <c r="I31" s="52" t="s">
        <v>1324</v>
      </c>
      <c r="J31" s="52" t="s">
        <v>1325</v>
      </c>
      <c r="K31" s="52" t="s">
        <v>1326</v>
      </c>
      <c r="L31" s="52" t="s">
        <v>1327</v>
      </c>
      <c r="M31" s="52" t="s">
        <v>1328</v>
      </c>
      <c r="N31" s="52" t="s">
        <v>1330</v>
      </c>
      <c r="O31" s="52" t="s">
        <v>1329</v>
      </c>
      <c r="P31" s="52" t="s">
        <v>1331</v>
      </c>
      <c r="Q31" s="52" t="s">
        <v>1332</v>
      </c>
      <c r="R31" s="3" t="s">
        <v>382</v>
      </c>
      <c r="T31" s="191"/>
      <c r="U31" s="192"/>
      <c r="V31" s="193"/>
      <c r="W31" s="3"/>
      <c r="X31" s="3"/>
    </row>
    <row r="32" spans="1:28" ht="12.95" customHeight="1" x14ac:dyDescent="0.2">
      <c r="A32" s="3" t="s">
        <v>351</v>
      </c>
      <c r="B32" s="90" t="s">
        <v>1333</v>
      </c>
      <c r="C32" s="90" t="s">
        <v>1334</v>
      </c>
      <c r="D32" s="90" t="s">
        <v>1335</v>
      </c>
      <c r="E32" s="90" t="s">
        <v>1336</v>
      </c>
      <c r="F32" s="90" t="s">
        <v>1337</v>
      </c>
      <c r="G32" s="90" t="s">
        <v>1338</v>
      </c>
      <c r="H32" s="90" t="s">
        <v>1339</v>
      </c>
      <c r="I32" s="90" t="s">
        <v>1340</v>
      </c>
      <c r="J32" s="90" t="s">
        <v>1341</v>
      </c>
      <c r="K32" s="90" t="s">
        <v>1342</v>
      </c>
      <c r="L32" s="90" t="s">
        <v>1343</v>
      </c>
      <c r="M32" s="90" t="s">
        <v>1344</v>
      </c>
      <c r="N32" s="90" t="s">
        <v>1345</v>
      </c>
      <c r="O32" s="90" t="s">
        <v>1346</v>
      </c>
      <c r="P32" s="90" t="s">
        <v>1347</v>
      </c>
      <c r="Q32" s="90" t="s">
        <v>1348</v>
      </c>
      <c r="R32" s="3" t="s">
        <v>383</v>
      </c>
      <c r="T32" s="167" t="s">
        <v>1385</v>
      </c>
      <c r="U32" s="168"/>
      <c r="V32" s="169"/>
      <c r="W32" s="3"/>
      <c r="X32" s="3"/>
    </row>
    <row r="33" spans="1:24" ht="12.95" customHeight="1" x14ac:dyDescent="0.2">
      <c r="A33" s="3" t="s">
        <v>352</v>
      </c>
      <c r="B33" s="90" t="s">
        <v>1349</v>
      </c>
      <c r="C33" s="90" t="s">
        <v>1350</v>
      </c>
      <c r="D33" s="90" t="s">
        <v>1351</v>
      </c>
      <c r="E33" s="90" t="s">
        <v>1352</v>
      </c>
      <c r="F33" s="90" t="s">
        <v>1353</v>
      </c>
      <c r="G33" s="90" t="s">
        <v>1354</v>
      </c>
      <c r="H33" s="90" t="s">
        <v>1355</v>
      </c>
      <c r="I33" s="90" t="s">
        <v>1356</v>
      </c>
      <c r="J33" s="90" t="s">
        <v>1357</v>
      </c>
      <c r="K33" s="90" t="s">
        <v>1358</v>
      </c>
      <c r="L33" s="90" t="s">
        <v>1359</v>
      </c>
      <c r="M33" s="90" t="s">
        <v>1360</v>
      </c>
      <c r="N33" s="90" t="s">
        <v>1361</v>
      </c>
      <c r="O33" s="90" t="s">
        <v>1362</v>
      </c>
      <c r="P33" s="90" t="s">
        <v>1363</v>
      </c>
      <c r="Q33" s="90" t="s">
        <v>1364</v>
      </c>
      <c r="R33" s="3" t="s">
        <v>384</v>
      </c>
      <c r="T33" s="173"/>
      <c r="U33" s="174"/>
      <c r="V33" s="175"/>
      <c r="W33" s="3"/>
      <c r="X33" s="3"/>
    </row>
    <row r="34" spans="1:24" ht="12.95" customHeight="1" x14ac:dyDescent="0.2">
      <c r="A34" s="3" t="s">
        <v>353</v>
      </c>
      <c r="B34" s="60" t="s">
        <v>1046</v>
      </c>
      <c r="C34" s="60" t="s">
        <v>1047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66" t="s">
        <v>1392</v>
      </c>
      <c r="U34" s="166"/>
      <c r="V34" s="166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1055</v>
      </c>
      <c r="Q35" s="60" t="s">
        <v>1053</v>
      </c>
      <c r="R35" s="3" t="s">
        <v>386</v>
      </c>
      <c r="T35" s="166"/>
      <c r="U35" s="166"/>
      <c r="V35" s="166"/>
    </row>
    <row r="36" spans="1:24" ht="12.95" customHeight="1" x14ac:dyDescent="0.2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1387</v>
      </c>
      <c r="Q36" s="60" t="s">
        <v>1500</v>
      </c>
      <c r="R36" s="3" t="s">
        <v>387</v>
      </c>
      <c r="T36" s="166"/>
      <c r="U36" s="166"/>
      <c r="V36" s="166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1070</v>
      </c>
      <c r="R37" s="3" t="s">
        <v>388</v>
      </c>
      <c r="T37" s="166"/>
      <c r="U37" s="166"/>
      <c r="V37" s="166"/>
    </row>
    <row r="38" spans="1:24" ht="12.95" customHeight="1" x14ac:dyDescent="0.2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66"/>
      <c r="U38" s="166"/>
      <c r="V38" s="166"/>
    </row>
    <row r="39" spans="1:24" ht="12.95" customHeight="1" x14ac:dyDescent="0.2"/>
    <row r="40" spans="1:24" ht="12.95" customHeight="1" x14ac:dyDescent="0.2">
      <c r="A40" s="2" t="s">
        <v>1112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1084</v>
      </c>
      <c r="K41" s="54" t="s">
        <v>1085</v>
      </c>
      <c r="L41" s="54" t="s">
        <v>1086</v>
      </c>
      <c r="M41" s="54" t="s">
        <v>1087</v>
      </c>
      <c r="N41" s="54" t="s">
        <v>1088</v>
      </c>
      <c r="O41" s="54" t="s">
        <v>1089</v>
      </c>
      <c r="P41" s="54" t="s">
        <v>1090</v>
      </c>
      <c r="Q41" s="54" t="s">
        <v>1091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1092</v>
      </c>
      <c r="C42" s="54" t="s">
        <v>1093</v>
      </c>
      <c r="D42" s="54" t="s">
        <v>1094</v>
      </c>
      <c r="E42" s="54" t="s">
        <v>1095</v>
      </c>
      <c r="F42" s="54" t="s">
        <v>1096</v>
      </c>
      <c r="G42" s="54" t="s">
        <v>1097</v>
      </c>
      <c r="H42" s="54" t="s">
        <v>1098</v>
      </c>
      <c r="I42" s="54" t="s">
        <v>1099</v>
      </c>
      <c r="J42" s="54" t="s">
        <v>1100</v>
      </c>
      <c r="K42" s="54" t="s">
        <v>1101</v>
      </c>
      <c r="L42" s="54" t="s">
        <v>1102</v>
      </c>
      <c r="M42" s="54" t="s">
        <v>1103</v>
      </c>
      <c r="N42" s="54" t="s">
        <v>1104</v>
      </c>
      <c r="O42" s="54" t="s">
        <v>1105</v>
      </c>
      <c r="P42" s="54" t="s">
        <v>1106</v>
      </c>
      <c r="Q42" s="54" t="s">
        <v>1107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1147</v>
      </c>
      <c r="N43" s="53" t="s">
        <v>1148</v>
      </c>
      <c r="O43" s="53" t="s">
        <v>1149</v>
      </c>
      <c r="P43" s="53" t="s">
        <v>1150</v>
      </c>
      <c r="Q43" s="53" t="s">
        <v>1151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1152</v>
      </c>
      <c r="C45" s="54" t="s">
        <v>1153</v>
      </c>
      <c r="D45" s="54" t="s">
        <v>1154</v>
      </c>
      <c r="E45" s="54" t="s">
        <v>1155</v>
      </c>
      <c r="F45" s="54" t="s">
        <v>1156</v>
      </c>
      <c r="G45" s="54" t="s">
        <v>1157</v>
      </c>
      <c r="H45" s="54" t="s">
        <v>1158</v>
      </c>
      <c r="I45" s="54" t="s">
        <v>1159</v>
      </c>
      <c r="J45" s="54" t="s">
        <v>1160</v>
      </c>
      <c r="K45" s="54" t="s">
        <v>1161</v>
      </c>
      <c r="L45" s="54" t="s">
        <v>1162</v>
      </c>
      <c r="M45" s="54" t="s">
        <v>1163</v>
      </c>
      <c r="N45" s="54" t="s">
        <v>1164</v>
      </c>
      <c r="O45" s="54" t="s">
        <v>1165</v>
      </c>
      <c r="P45" s="54" t="s">
        <v>1166</v>
      </c>
      <c r="Q45" s="54" t="s">
        <v>1167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1209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1210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1178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1179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1180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1181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1182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1183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1184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1185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1186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1187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1188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1189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1190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1191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1192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1193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1211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1194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1195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1196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1197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1198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1199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1200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1201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1202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1203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1204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1205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1206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1207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1208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873</v>
      </c>
      <c r="T131" s="46"/>
      <c r="W131" s="3"/>
      <c r="X131" s="3"/>
    </row>
    <row r="132" spans="1:24" ht="12.95" customHeight="1" x14ac:dyDescent="0.2">
      <c r="A132" s="3" t="s">
        <v>858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874</v>
      </c>
      <c r="T132" s="46"/>
      <c r="W132" s="3"/>
      <c r="X132" s="3"/>
    </row>
    <row r="133" spans="1:24" ht="12.95" customHeight="1" x14ac:dyDescent="0.2">
      <c r="A133" s="3" t="s">
        <v>859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875</v>
      </c>
      <c r="T133" s="46"/>
      <c r="W133" s="3"/>
      <c r="X133" s="3"/>
    </row>
    <row r="134" spans="1:24" ht="12.95" customHeight="1" x14ac:dyDescent="0.2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46"/>
      <c r="W134" s="3"/>
      <c r="X134" s="3"/>
    </row>
    <row r="135" spans="1:24" ht="12.95" customHeight="1" x14ac:dyDescent="0.2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46"/>
      <c r="W135" s="3"/>
      <c r="X135" s="3"/>
    </row>
    <row r="136" spans="1:24" ht="12.95" customHeight="1" x14ac:dyDescent="0.2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 x14ac:dyDescent="0.2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1588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  <mergeCell ref="T34:V38"/>
    <mergeCell ref="T26:V29"/>
    <mergeCell ref="T17:V20"/>
    <mergeCell ref="T16:V16"/>
    <mergeCell ref="T32:V33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2017-06-03T06:16:50Z</dcterms:modified>
</cp:coreProperties>
</file>